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alsuidaho-my.sharepoint.com/personal/jbeeston_uidaho_edu/Documents/CS383/"/>
    </mc:Choice>
  </mc:AlternateContent>
  <xr:revisionPtr revIDLastSave="0" documentId="8_{09042B66-57B1-42C1-AD62-6674CCF3B7C4}" xr6:coauthVersionLast="47" xr6:coauthVersionMax="47" xr10:uidLastSave="{00000000-0000-0000-0000-000000000000}"/>
  <bookViews>
    <workbookView xWindow="29895" yWindow="1650" windowWidth="21600" windowHeight="13875" firstSheet="5" activeTab="1" xr2:uid="{00000000-000D-0000-FFFF-FFFF00000000}"/>
  </bookViews>
  <sheets>
    <sheet name="Management Summary" sheetId="3" r:id="rId1"/>
    <sheet name="Gantt" sheetId="1" r:id="rId2"/>
    <sheet name="Team Mate Delverables" sheetId="6" r:id="rId3"/>
    <sheet name="Meetings" sheetId="2" r:id="rId4"/>
    <sheet name="SA" sheetId="4" r:id="rId5"/>
    <sheet name="Overhead" sheetId="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3" l="1"/>
  <c r="S10" i="3"/>
  <c r="S9" i="3"/>
  <c r="S8" i="3"/>
  <c r="S7" i="3"/>
  <c r="S6" i="3"/>
  <c r="S5" i="3"/>
  <c r="M3" i="2"/>
  <c r="K4" i="3" s="1"/>
  <c r="K10" i="3"/>
  <c r="K9" i="3"/>
  <c r="K8" i="3"/>
  <c r="K7" i="3"/>
  <c r="K6" i="3"/>
  <c r="K5" i="3"/>
  <c r="Q4" i="3"/>
  <c r="Q5" i="3"/>
  <c r="Q10" i="3"/>
  <c r="Q9" i="3"/>
  <c r="Q8" i="3"/>
  <c r="Q7" i="3"/>
  <c r="Q6" i="3"/>
  <c r="P10" i="3"/>
  <c r="P9" i="3"/>
  <c r="P8" i="3"/>
  <c r="P7" i="3"/>
  <c r="P6" i="3"/>
  <c r="P5" i="3"/>
  <c r="P4" i="3"/>
  <c r="O10" i="3"/>
  <c r="O9" i="3"/>
  <c r="O8" i="3"/>
  <c r="O7" i="3"/>
  <c r="O6" i="3"/>
  <c r="O5" i="3"/>
  <c r="O4" i="3"/>
  <c r="S4" i="3"/>
  <c r="T5" i="3"/>
  <c r="U5" i="3" s="1"/>
  <c r="U4" i="3"/>
  <c r="S11" i="3"/>
  <c r="Q11" i="3"/>
  <c r="P11" i="3"/>
  <c r="O11" i="3"/>
  <c r="K11" i="3"/>
  <c r="H9" i="5"/>
  <c r="L11" i="2"/>
  <c r="K11" i="2"/>
  <c r="J11" i="2"/>
  <c r="I11" i="2"/>
  <c r="H11" i="2"/>
  <c r="G11" i="2"/>
  <c r="F11" i="2"/>
  <c r="E11" i="2"/>
  <c r="C11" i="2"/>
  <c r="D11" i="2"/>
  <c r="H7" i="3"/>
  <c r="D19" i="4"/>
  <c r="C19" i="4"/>
  <c r="D22" i="4"/>
  <c r="C22" i="4"/>
  <c r="B13" i="1"/>
  <c r="G4" i="3" s="1"/>
  <c r="C4" i="3" s="1"/>
  <c r="C13" i="1"/>
  <c r="H4" i="3" s="1"/>
  <c r="C84" i="1"/>
  <c r="H10" i="3" s="1"/>
  <c r="B84" i="1"/>
  <c r="G10" i="3" s="1"/>
  <c r="G9" i="5"/>
  <c r="F9" i="5"/>
  <c r="D16" i="4"/>
  <c r="C16" i="4"/>
  <c r="D13" i="4"/>
  <c r="C13" i="4"/>
  <c r="C71" i="1"/>
  <c r="H9" i="3" s="1"/>
  <c r="B71" i="1"/>
  <c r="G9" i="3" s="1"/>
  <c r="C59" i="1"/>
  <c r="H8" i="3" s="1"/>
  <c r="B59" i="1"/>
  <c r="G8" i="3" s="1"/>
  <c r="C8" i="3" s="1"/>
  <c r="E9" i="5"/>
  <c r="D9" i="5"/>
  <c r="C9" i="5"/>
  <c r="B9" i="5"/>
  <c r="F2" i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M11" i="2" l="1"/>
  <c r="L4" i="3" s="1"/>
  <c r="L10" i="3"/>
  <c r="L9" i="3"/>
  <c r="L8" i="3"/>
  <c r="L7" i="3"/>
  <c r="L6" i="3"/>
  <c r="L5" i="3"/>
  <c r="L11" i="3"/>
  <c r="M4" i="3"/>
  <c r="T7" i="3"/>
  <c r="T10" i="3"/>
  <c r="T9" i="3"/>
  <c r="T8" i="3"/>
  <c r="T6" i="3"/>
  <c r="I9" i="3"/>
  <c r="C9" i="3"/>
  <c r="I10" i="3"/>
  <c r="C10" i="3"/>
  <c r="I4" i="3"/>
  <c r="D4" i="3"/>
  <c r="E4" i="3" s="1"/>
  <c r="I8" i="3"/>
  <c r="D10" i="4"/>
  <c r="D7" i="4"/>
  <c r="D4" i="4"/>
  <c r="D23" i="4" s="1"/>
  <c r="C10" i="4"/>
  <c r="C7" i="4"/>
  <c r="C4" i="4"/>
  <c r="M10" i="3" l="1"/>
  <c r="M9" i="3"/>
  <c r="M8" i="3"/>
  <c r="M7" i="3"/>
  <c r="M6" i="3"/>
  <c r="M5" i="3"/>
  <c r="M11" i="3"/>
  <c r="D7" i="3"/>
  <c r="U7" i="3"/>
  <c r="D10" i="3"/>
  <c r="E10" i="3" s="1"/>
  <c r="U10" i="3"/>
  <c r="D9" i="3"/>
  <c r="E9" i="3" s="1"/>
  <c r="U9" i="3"/>
  <c r="D8" i="3"/>
  <c r="E8" i="3" s="1"/>
  <c r="U8" i="3"/>
  <c r="T11" i="3"/>
  <c r="U6" i="3"/>
  <c r="U11" i="3" s="1"/>
  <c r="C23" i="4"/>
  <c r="B11" i="2" l="1"/>
  <c r="C48" i="1" l="1"/>
  <c r="B48" i="1"/>
  <c r="G7" i="3" s="1"/>
  <c r="C36" i="1"/>
  <c r="H6" i="3" s="1"/>
  <c r="D6" i="3" s="1"/>
  <c r="B36" i="1"/>
  <c r="G6" i="3" s="1"/>
  <c r="C24" i="1"/>
  <c r="H5" i="3" s="1"/>
  <c r="B24" i="1"/>
  <c r="G5" i="3" s="1"/>
  <c r="C5" i="3" s="1"/>
  <c r="I6" i="3" l="1"/>
  <c r="C6" i="3"/>
  <c r="I7" i="3"/>
  <c r="C7" i="3"/>
  <c r="E7" i="3" s="1"/>
  <c r="H11" i="3"/>
  <c r="D5" i="3"/>
  <c r="I5" i="3"/>
  <c r="I11" i="3" s="1"/>
  <c r="G11" i="3"/>
  <c r="B85" i="1"/>
  <c r="B86" i="1" s="1"/>
  <c r="C85" i="1"/>
  <c r="C86" i="1" s="1"/>
  <c r="E6" i="3" l="1"/>
  <c r="C11" i="3"/>
  <c r="E5" i="3"/>
  <c r="E11" i="3" s="1"/>
  <c r="D11" i="3"/>
</calcChain>
</file>

<file path=xl/sharedStrings.xml><?xml version="1.0" encoding="utf-8"?>
<sst xmlns="http://schemas.openxmlformats.org/spreadsheetml/2006/main" count="310" uniqueCount="124">
  <si>
    <t>Total</t>
  </si>
  <si>
    <t>Coding</t>
  </si>
  <si>
    <t>Meetings</t>
  </si>
  <si>
    <t>Systems Analysis</t>
  </si>
  <si>
    <t>Overhead</t>
  </si>
  <si>
    <t>Budgeted</t>
  </si>
  <si>
    <t>Actual</t>
  </si>
  <si>
    <t>Deficit</t>
  </si>
  <si>
    <t>K</t>
  </si>
  <si>
    <t>Andrew</t>
  </si>
  <si>
    <t>Meghan</t>
  </si>
  <si>
    <t>David</t>
  </si>
  <si>
    <t>Mathew</t>
  </si>
  <si>
    <t>Jon</t>
  </si>
  <si>
    <t>Rebecca</t>
  </si>
  <si>
    <t>Employee</t>
  </si>
  <si>
    <t>predicted time(hrs)</t>
  </si>
  <si>
    <t>time spent(hrs)</t>
  </si>
  <si>
    <t>Status</t>
  </si>
  <si>
    <t>key</t>
  </si>
  <si>
    <t>complete</t>
  </si>
  <si>
    <t>this week</t>
  </si>
  <si>
    <t>planned</t>
  </si>
  <si>
    <t>Player design and prototype</t>
  </si>
  <si>
    <t>Testing</t>
  </si>
  <si>
    <t>Entity and states</t>
  </si>
  <si>
    <t>Item superclass design</t>
  </si>
  <si>
    <t>Item subclass design</t>
  </si>
  <si>
    <t>Item interactions function</t>
  </si>
  <si>
    <t>Programming</t>
  </si>
  <si>
    <t>Documentation</t>
  </si>
  <si>
    <t>Implementation</t>
  </si>
  <si>
    <t>totals</t>
  </si>
  <si>
    <t>Player state machine</t>
  </si>
  <si>
    <t>Player animations</t>
  </si>
  <si>
    <t>Sprites</t>
  </si>
  <si>
    <t>Enemy state machine</t>
  </si>
  <si>
    <t>Enemy animations</t>
  </si>
  <si>
    <t>Integration</t>
  </si>
  <si>
    <t>Sound and music creation</t>
  </si>
  <si>
    <t>Sounds and music exportation</t>
  </si>
  <si>
    <t xml:space="preserve">Creating loops </t>
  </si>
  <si>
    <t>Designing easter eggs</t>
  </si>
  <si>
    <t>Importing characteristics</t>
  </si>
  <si>
    <t>Easter egg effects</t>
  </si>
  <si>
    <t>Setting up Unity</t>
  </si>
  <si>
    <t>Requirements Collection</t>
  </si>
  <si>
    <t>Sprite Aggregation</t>
  </si>
  <si>
    <t>Enemy centric functions</t>
  </si>
  <si>
    <t>Enemy data storage</t>
  </si>
  <si>
    <t>Enemy interaction functions</t>
  </si>
  <si>
    <t>Matthew</t>
  </si>
  <si>
    <t>Basic level functionality</t>
  </si>
  <si>
    <t>Map design</t>
  </si>
  <si>
    <t>Entity creation</t>
  </si>
  <si>
    <t>Powerup locations</t>
  </si>
  <si>
    <t>Checkpoints</t>
  </si>
  <si>
    <t>Installation</t>
  </si>
  <si>
    <t>Required specifications</t>
  </si>
  <si>
    <t>Powerups</t>
  </si>
  <si>
    <t>Button Design</t>
  </si>
  <si>
    <t>Menu layout design</t>
  </si>
  <si>
    <t>Testing/trial and error</t>
  </si>
  <si>
    <t xml:space="preserve">Group collaboration </t>
  </si>
  <si>
    <t>Finalization</t>
  </si>
  <si>
    <t>Check player health program</t>
  </si>
  <si>
    <t>Make health bar move</t>
  </si>
  <si>
    <t>Check player location</t>
  </si>
  <si>
    <t>Mini map functionality</t>
  </si>
  <si>
    <t>Check enemy contact</t>
  </si>
  <si>
    <t>Mission display</t>
  </si>
  <si>
    <t>HUD layout</t>
  </si>
  <si>
    <t>Artwork</t>
  </si>
  <si>
    <t>group totals (hrs)</t>
  </si>
  <si>
    <t>group totals ($)</t>
  </si>
  <si>
    <t>TL 1 Deliverables</t>
  </si>
  <si>
    <t>TL 2 Deliverables</t>
  </si>
  <si>
    <t>TL 3 Deliverables</t>
  </si>
  <si>
    <t>TL 4 Deliverables</t>
  </si>
  <si>
    <t>TL 5 Deliverables</t>
  </si>
  <si>
    <t>TL 6 Deliverables</t>
  </si>
  <si>
    <t>Date Due: Feb 13th</t>
  </si>
  <si>
    <t>Date Due: Jan 30th</t>
  </si>
  <si>
    <t>Date Due: Mar 5th</t>
  </si>
  <si>
    <t>Date Due: Mar 26th</t>
  </si>
  <si>
    <t>Date Due: Apr 2nd</t>
  </si>
  <si>
    <t>Date Due: Apr 11th</t>
  </si>
  <si>
    <t> </t>
  </si>
  <si>
    <t>Location:</t>
  </si>
  <si>
    <t xml:space="preserve">Location: </t>
  </si>
  <si>
    <t>Deliverable Tracker</t>
  </si>
  <si>
    <t>Andew</t>
  </si>
  <si>
    <t>TL 1</t>
  </si>
  <si>
    <t>ü</t>
  </si>
  <si>
    <t>TL 2</t>
  </si>
  <si>
    <t xml:space="preserve">TL 3 </t>
  </si>
  <si>
    <t>TL 4</t>
  </si>
  <si>
    <t>TL 5</t>
  </si>
  <si>
    <t>TL 6</t>
  </si>
  <si>
    <t>Date</t>
  </si>
  <si>
    <t>Feb. 3</t>
  </si>
  <si>
    <t>Feb. 12</t>
  </si>
  <si>
    <t>Purpose</t>
  </si>
  <si>
    <t>First Meeting</t>
  </si>
  <si>
    <t>RFP Meeting</t>
  </si>
  <si>
    <t>Patterns, roles</t>
  </si>
  <si>
    <t>Ananlysis presentation practice</t>
  </si>
  <si>
    <t>Initial Set-up</t>
  </si>
  <si>
    <t>Initial Release</t>
  </si>
  <si>
    <t>Team Lead 2 demo practice</t>
  </si>
  <si>
    <t>Test Code Integrateion</t>
  </si>
  <si>
    <t>Hours</t>
  </si>
  <si>
    <t>Task</t>
  </si>
  <si>
    <t>Predicted(hrs)</t>
  </si>
  <si>
    <t>spent(hrs)</t>
  </si>
  <si>
    <t>Individual schedule</t>
  </si>
  <si>
    <t>Champion</t>
  </si>
  <si>
    <t>Subtotal</t>
  </si>
  <si>
    <t>Training</t>
  </si>
  <si>
    <t>SA Preesentation Prep</t>
  </si>
  <si>
    <t>Software Specialist Presnetaion Prep</t>
  </si>
  <si>
    <t>Team Lead Presentation Prep</t>
  </si>
  <si>
    <t>Oral Exam Prep</t>
  </si>
  <si>
    <t>Post Mortum Presentation Prep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</si>
</sst>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;[Red]&quot;$&quot;#,##0.00"/>
    <numFmt numFmtId="165" formatCode="&quot;$&quot;#,##0.00"/>
  </numFmts>
  <fonts count="12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</font>
    <font>
      <sz val="11"/>
      <color rgb="FF000000"/>
      <name val="Wingdings"/>
      <charset val="2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</patternFill>
    </fill>
    <fill>
      <patternFill patternType="solid">
        <fgColor rgb="FFFFC000"/>
        <bgColor rgb="FF000000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2">
    <xf numFmtId="0" fontId="0" fillId="0" borderId="0"/>
    <xf numFmtId="0" fontId="6" fillId="8" borderId="12" applyNumberFormat="0" applyAlignment="0" applyProtection="0"/>
  </cellStyleXfs>
  <cellXfs count="103">
    <xf numFmtId="0" fontId="0" fillId="0" borderId="0" xfId="0"/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2" fillId="0" borderId="0" xfId="0" applyFont="1"/>
    <xf numFmtId="0" fontId="0" fillId="6" borderId="0" xfId="0" applyFill="1"/>
    <xf numFmtId="0" fontId="0" fillId="6" borderId="0" xfId="0" applyFill="1" applyAlignment="1">
      <alignment wrapText="1"/>
    </xf>
    <xf numFmtId="0" fontId="0" fillId="0" borderId="0" xfId="0" applyAlignment="1">
      <alignment horizontal="center"/>
    </xf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8" fontId="0" fillId="0" borderId="4" xfId="0" applyNumberFormat="1" applyBorder="1"/>
    <xf numFmtId="8" fontId="0" fillId="0" borderId="0" xfId="0" applyNumberFormat="1"/>
    <xf numFmtId="8" fontId="0" fillId="0" borderId="5" xfId="0" applyNumberFormat="1" applyBorder="1"/>
    <xf numFmtId="8" fontId="0" fillId="6" borderId="9" xfId="0" applyNumberFormat="1" applyFill="1" applyBorder="1"/>
    <xf numFmtId="8" fontId="0" fillId="6" borderId="10" xfId="0" applyNumberFormat="1" applyFill="1" applyBorder="1"/>
    <xf numFmtId="8" fontId="0" fillId="6" borderId="11" xfId="0" applyNumberFormat="1" applyFill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0" fontId="0" fillId="6" borderId="1" xfId="0" applyFill="1" applyBorder="1"/>
    <xf numFmtId="8" fontId="0" fillId="6" borderId="6" xfId="0" applyNumberFormat="1" applyFill="1" applyBorder="1"/>
    <xf numFmtId="8" fontId="0" fillId="6" borderId="7" xfId="0" applyNumberFormat="1" applyFill="1" applyBorder="1"/>
    <xf numFmtId="8" fontId="0" fillId="6" borderId="8" xfId="0" applyNumberFormat="1" applyFill="1" applyBorder="1"/>
    <xf numFmtId="8" fontId="0" fillId="0" borderId="8" xfId="0" applyNumberFormat="1" applyBorder="1"/>
    <xf numFmtId="0" fontId="0" fillId="0" borderId="1" xfId="0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/>
    <xf numFmtId="0" fontId="0" fillId="0" borderId="5" xfId="0" applyBorder="1"/>
    <xf numFmtId="0" fontId="0" fillId="0" borderId="4" xfId="0" applyBorder="1"/>
    <xf numFmtId="0" fontId="0" fillId="7" borderId="5" xfId="0" applyFill="1" applyBorder="1"/>
    <xf numFmtId="0" fontId="1" fillId="7" borderId="0" xfId="0" applyFont="1" applyFill="1"/>
    <xf numFmtId="0" fontId="0" fillId="0" borderId="6" xfId="0" applyBorder="1"/>
    <xf numFmtId="0" fontId="1" fillId="7" borderId="7" xfId="0" applyFont="1" applyFill="1" applyBorder="1"/>
    <xf numFmtId="0" fontId="0" fillId="7" borderId="7" xfId="0" applyFill="1" applyBorder="1"/>
    <xf numFmtId="0" fontId="0" fillId="7" borderId="8" xfId="0" applyFill="1" applyBorder="1"/>
    <xf numFmtId="8" fontId="0" fillId="0" borderId="6" xfId="0" applyNumberFormat="1" applyBorder="1"/>
    <xf numFmtId="8" fontId="0" fillId="0" borderId="7" xfId="0" applyNumberFormat="1" applyBorder="1"/>
    <xf numFmtId="0" fontId="6" fillId="8" borderId="12" xfId="1"/>
    <xf numFmtId="0" fontId="4" fillId="5" borderId="12" xfId="1" applyFont="1" applyFill="1"/>
    <xf numFmtId="0" fontId="4" fillId="3" borderId="12" xfId="1" applyFont="1" applyFill="1"/>
    <xf numFmtId="0" fontId="5" fillId="2" borderId="12" xfId="1" applyFont="1" applyFill="1"/>
    <xf numFmtId="164" fontId="0" fillId="6" borderId="0" xfId="0" applyNumberFormat="1" applyFill="1"/>
    <xf numFmtId="0" fontId="7" fillId="0" borderId="0" xfId="0" applyFont="1"/>
    <xf numFmtId="0" fontId="8" fillId="0" borderId="0" xfId="0" applyFont="1"/>
    <xf numFmtId="0" fontId="7" fillId="9" borderId="25" xfId="0" applyFont="1" applyFill="1" applyBorder="1" applyAlignment="1">
      <alignment wrapText="1"/>
    </xf>
    <xf numFmtId="0" fontId="7" fillId="9" borderId="20" xfId="0" applyFont="1" applyFill="1" applyBorder="1" applyAlignment="1">
      <alignment wrapText="1"/>
    </xf>
    <xf numFmtId="0" fontId="7" fillId="9" borderId="26" xfId="0" applyFont="1" applyFill="1" applyBorder="1"/>
    <xf numFmtId="0" fontId="7" fillId="9" borderId="24" xfId="0" applyFont="1" applyFill="1" applyBorder="1"/>
    <xf numFmtId="0" fontId="7" fillId="9" borderId="13" xfId="0" applyFont="1" applyFill="1" applyBorder="1"/>
    <xf numFmtId="0" fontId="10" fillId="0" borderId="24" xfId="0" applyFont="1" applyBorder="1"/>
    <xf numFmtId="8" fontId="0" fillId="0" borderId="27" xfId="0" applyNumberFormat="1" applyBorder="1"/>
    <xf numFmtId="0" fontId="0" fillId="3" borderId="0" xfId="0" applyFill="1"/>
    <xf numFmtId="0" fontId="3" fillId="3" borderId="0" xfId="0" applyFont="1" applyFill="1"/>
    <xf numFmtId="0" fontId="11" fillId="5" borderId="0" xfId="0" applyFont="1" applyFill="1"/>
    <xf numFmtId="8" fontId="0" fillId="0" borderId="29" xfId="0" applyNumberFormat="1" applyBorder="1"/>
    <xf numFmtId="8" fontId="0" fillId="0" borderId="30" xfId="0" applyNumberFormat="1" applyBorder="1"/>
    <xf numFmtId="8" fontId="0" fillId="0" borderId="28" xfId="0" applyNumberFormat="1" applyBorder="1"/>
    <xf numFmtId="8" fontId="0" fillId="0" borderId="31" xfId="0" applyNumberFormat="1" applyBorder="1"/>
    <xf numFmtId="0" fontId="2" fillId="0" borderId="24" xfId="0" applyFont="1" applyBorder="1"/>
    <xf numFmtId="0" fontId="10" fillId="0" borderId="16" xfId="0" applyFont="1" applyBorder="1"/>
    <xf numFmtId="0" fontId="7" fillId="9" borderId="21" xfId="0" applyFont="1" applyFill="1" applyBorder="1"/>
    <xf numFmtId="0" fontId="2" fillId="0" borderId="16" xfId="0" applyFont="1" applyBorder="1"/>
    <xf numFmtId="0" fontId="2" fillId="0" borderId="21" xfId="0" applyFont="1" applyBorder="1"/>
    <xf numFmtId="0" fontId="10" fillId="0" borderId="21" xfId="0" applyFont="1" applyBorder="1"/>
    <xf numFmtId="0" fontId="2" fillId="0" borderId="13" xfId="0" applyFont="1" applyBorder="1"/>
    <xf numFmtId="0" fontId="0" fillId="2" borderId="0" xfId="0" applyFill="1"/>
    <xf numFmtId="165" fontId="0" fillId="0" borderId="0" xfId="0" applyNumberFormat="1"/>
    <xf numFmtId="16" fontId="0" fillId="6" borderId="0" xfId="0" applyNumberFormat="1" applyFill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9" fillId="0" borderId="18" xfId="0" applyFont="1" applyBorder="1" applyAlignment="1">
      <alignment wrapText="1"/>
    </xf>
    <xf numFmtId="0" fontId="9" fillId="0" borderId="20" xfId="0" applyFont="1" applyBorder="1" applyAlignment="1">
      <alignment wrapText="1"/>
    </xf>
    <xf numFmtId="0" fontId="7" fillId="0" borderId="0" xfId="0" applyFont="1" applyAlignment="1">
      <alignment wrapText="1"/>
    </xf>
    <xf numFmtId="0" fontId="7" fillId="0" borderId="21" xfId="0" applyFont="1" applyBorder="1" applyAlignment="1">
      <alignment wrapText="1"/>
    </xf>
    <xf numFmtId="0" fontId="9" fillId="0" borderId="0" xfId="0" applyFont="1" applyAlignment="1">
      <alignment wrapText="1"/>
    </xf>
    <xf numFmtId="0" fontId="9" fillId="0" borderId="21" xfId="0" applyFont="1" applyBorder="1" applyAlignment="1">
      <alignment wrapText="1"/>
    </xf>
    <xf numFmtId="0" fontId="7" fillId="0" borderId="18" xfId="0" applyFont="1" applyBorder="1" applyAlignment="1">
      <alignment wrapText="1"/>
    </xf>
    <xf numFmtId="0" fontId="7" fillId="0" borderId="20" xfId="0" applyFont="1" applyBorder="1" applyAlignment="1">
      <alignment wrapText="1"/>
    </xf>
    <xf numFmtId="0" fontId="7" fillId="0" borderId="23" xfId="0" applyFont="1" applyBorder="1" applyAlignment="1">
      <alignment wrapText="1"/>
    </xf>
    <xf numFmtId="0" fontId="7" fillId="0" borderId="24" xfId="0" applyFont="1" applyBorder="1" applyAlignment="1">
      <alignment wrapText="1"/>
    </xf>
    <xf numFmtId="0" fontId="9" fillId="0" borderId="23" xfId="0" applyFont="1" applyBorder="1" applyAlignment="1">
      <alignment wrapText="1"/>
    </xf>
    <xf numFmtId="0" fontId="9" fillId="0" borderId="24" xfId="0" applyFont="1" applyBorder="1" applyAlignment="1">
      <alignment wrapText="1"/>
    </xf>
    <xf numFmtId="0" fontId="7" fillId="0" borderId="17" xfId="0" applyFont="1" applyBorder="1" applyAlignment="1">
      <alignment wrapText="1"/>
    </xf>
    <xf numFmtId="0" fontId="7" fillId="0" borderId="22" xfId="0" applyFont="1" applyBorder="1" applyAlignment="1">
      <alignment wrapText="1"/>
    </xf>
    <xf numFmtId="0" fontId="7" fillId="0" borderId="19" xfId="0" applyFont="1" applyBorder="1" applyAlignment="1">
      <alignment wrapText="1"/>
    </xf>
    <xf numFmtId="0" fontId="8" fillId="9" borderId="14" xfId="0" applyFont="1" applyFill="1" applyBorder="1" applyAlignment="1"/>
    <xf numFmtId="0" fontId="8" fillId="9" borderId="15" xfId="0" applyFont="1" applyFill="1" applyBorder="1" applyAlignment="1"/>
    <xf numFmtId="0" fontId="8" fillId="9" borderId="16" xfId="0" applyFont="1" applyFill="1" applyBorder="1" applyAlignment="1"/>
    <xf numFmtId="0" fontId="7" fillId="0" borderId="14" xfId="0" applyFont="1" applyBorder="1" applyAlignment="1"/>
    <xf numFmtId="0" fontId="7" fillId="0" borderId="15" xfId="0" applyFont="1" applyBorder="1" applyAlignment="1"/>
    <xf numFmtId="0" fontId="7" fillId="0" borderId="16" xfId="0" applyFont="1" applyBorder="1" applyAlignment="1"/>
    <xf numFmtId="0" fontId="9" fillId="0" borderId="14" xfId="0" applyFont="1" applyBorder="1" applyAlignment="1"/>
    <xf numFmtId="0" fontId="9" fillId="0" borderId="15" xfId="0" applyFont="1" applyBorder="1" applyAlignment="1"/>
    <xf numFmtId="0" fontId="9" fillId="0" borderId="16" xfId="0" applyFont="1" applyBorder="1" applyAlignment="1"/>
    <xf numFmtId="0" fontId="7" fillId="0" borderId="18" xfId="0" applyFont="1" applyBorder="1" applyAlignment="1"/>
    <xf numFmtId="0" fontId="8" fillId="0" borderId="0" xfId="0" applyFont="1" applyAlignment="1"/>
  </cellXfs>
  <cellStyles count="2">
    <cellStyle name="Input" xfId="1" builtinId="20"/>
    <cellStyle name="Normal" xfId="0" builtinId="0"/>
  </cellStyles>
  <dxfs count="84"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11"/>
  <sheetViews>
    <sheetView workbookViewId="0">
      <selection activeCell="H18" sqref="H18"/>
    </sheetView>
  </sheetViews>
  <sheetFormatPr defaultRowHeight="15"/>
  <cols>
    <col min="3" max="3" width="14.28515625" customWidth="1"/>
    <col min="4" max="4" width="13.85546875" customWidth="1"/>
    <col min="5" max="5" width="13.28515625" customWidth="1"/>
    <col min="6" max="6" width="3.42578125" customWidth="1"/>
    <col min="7" max="7" width="15.28515625" customWidth="1"/>
    <col min="8" max="8" width="12.28515625" customWidth="1"/>
    <col min="9" max="9" width="14.5703125" customWidth="1"/>
    <col min="10" max="10" width="2.85546875" customWidth="1"/>
    <col min="11" max="11" width="13.85546875" customWidth="1"/>
    <col min="12" max="12" width="14" customWidth="1"/>
    <col min="13" max="13" width="14.140625" customWidth="1"/>
    <col min="14" max="14" width="5.42578125" customWidth="1"/>
    <col min="15" max="15" width="12.28515625" customWidth="1"/>
    <col min="16" max="16" width="14.7109375" customWidth="1"/>
    <col min="17" max="17" width="11.28515625" customWidth="1"/>
    <col min="18" max="18" width="5.140625" customWidth="1"/>
    <col min="19" max="19" width="13.42578125" customWidth="1"/>
    <col min="20" max="20" width="13.5703125" customWidth="1"/>
    <col min="21" max="21" width="16.42578125" customWidth="1"/>
  </cols>
  <sheetData>
    <row r="1" spans="2:21" ht="15.75" thickBot="1"/>
    <row r="2" spans="2:21">
      <c r="C2" s="74" t="s">
        <v>0</v>
      </c>
      <c r="D2" s="75"/>
      <c r="E2" s="76"/>
      <c r="F2" s="7"/>
      <c r="G2" s="74" t="s">
        <v>1</v>
      </c>
      <c r="H2" s="75"/>
      <c r="I2" s="76"/>
      <c r="K2" s="74" t="s">
        <v>2</v>
      </c>
      <c r="L2" s="75"/>
      <c r="M2" s="76"/>
      <c r="O2" s="74" t="s">
        <v>3</v>
      </c>
      <c r="P2" s="75"/>
      <c r="Q2" s="76"/>
      <c r="S2" s="74" t="s">
        <v>4</v>
      </c>
      <c r="T2" s="75"/>
      <c r="U2" s="76"/>
    </row>
    <row r="3" spans="2:21" ht="15.75" thickBot="1">
      <c r="C3" s="8" t="s">
        <v>5</v>
      </c>
      <c r="D3" s="5" t="s">
        <v>6</v>
      </c>
      <c r="E3" s="9" t="s">
        <v>7</v>
      </c>
      <c r="G3" s="10" t="s">
        <v>5</v>
      </c>
      <c r="H3" s="11" t="s">
        <v>6</v>
      </c>
      <c r="I3" s="12" t="s">
        <v>7</v>
      </c>
      <c r="K3" s="10" t="s">
        <v>5</v>
      </c>
      <c r="L3" s="11" t="s">
        <v>6</v>
      </c>
      <c r="M3" s="12" t="s">
        <v>7</v>
      </c>
      <c r="O3" s="8" t="s">
        <v>5</v>
      </c>
      <c r="P3" s="5" t="s">
        <v>6</v>
      </c>
      <c r="Q3" s="9" t="s">
        <v>7</v>
      </c>
      <c r="S3" s="8" t="s">
        <v>5</v>
      </c>
      <c r="T3" s="5" t="s">
        <v>6</v>
      </c>
      <c r="U3" s="9" t="s">
        <v>7</v>
      </c>
    </row>
    <row r="4" spans="2:21">
      <c r="B4" s="23" t="s">
        <v>8</v>
      </c>
      <c r="C4" s="20">
        <f>G4+K4+O4+S4</f>
        <v>7900</v>
      </c>
      <c r="D4" s="21">
        <f>H4+L4+P4+T4</f>
        <v>7950</v>
      </c>
      <c r="E4" s="22">
        <f>C4-D4</f>
        <v>-50</v>
      </c>
      <c r="G4" s="14">
        <f>Gantt!B13*100</f>
        <v>3800</v>
      </c>
      <c r="H4" s="15">
        <f>Gantt!C13*100</f>
        <v>4400</v>
      </c>
      <c r="I4" s="16">
        <f>G4-H4</f>
        <v>-600</v>
      </c>
      <c r="K4" s="20">
        <f>Meetings!M3*100</f>
        <v>2600</v>
      </c>
      <c r="L4" s="21">
        <f>Meetings!M11*100</f>
        <v>1900</v>
      </c>
      <c r="M4" s="22">
        <f>K4-L4</f>
        <v>700</v>
      </c>
      <c r="O4" s="20">
        <f>SA!C4*100</f>
        <v>700</v>
      </c>
      <c r="P4" s="21">
        <f>SA!D4*100</f>
        <v>850</v>
      </c>
      <c r="Q4" s="22">
        <f>O4-P4</f>
        <v>-150</v>
      </c>
      <c r="S4" s="20">
        <f>Overhead!B2 * 100</f>
        <v>800</v>
      </c>
      <c r="T4" s="21">
        <f>Overhead!B2*100</f>
        <v>800</v>
      </c>
      <c r="U4" s="22">
        <f>S4-T4</f>
        <v>0</v>
      </c>
    </row>
    <row r="5" spans="2:21">
      <c r="B5" s="8" t="s">
        <v>9</v>
      </c>
      <c r="C5" s="14">
        <f>G5+K5+O5+S5</f>
        <v>8400</v>
      </c>
      <c r="D5" s="15">
        <f>H5+L5+P5+T5</f>
        <v>4272</v>
      </c>
      <c r="E5" s="16">
        <f>C5-D5</f>
        <v>4128</v>
      </c>
      <c r="G5" s="14">
        <f>Gantt!B24*100</f>
        <v>3800</v>
      </c>
      <c r="H5" s="15">
        <f>Gantt!C24</f>
        <v>72</v>
      </c>
      <c r="I5" s="16">
        <f>G5-H5</f>
        <v>3728</v>
      </c>
      <c r="K5" s="14">
        <f>K4</f>
        <v>2600</v>
      </c>
      <c r="L5" s="15">
        <f>L4</f>
        <v>1900</v>
      </c>
      <c r="M5" s="16">
        <f>M4</f>
        <v>700</v>
      </c>
      <c r="O5" s="14">
        <f>SA!C7*100</f>
        <v>1200</v>
      </c>
      <c r="P5" s="15">
        <f>SA!D7*100</f>
        <v>1500</v>
      </c>
      <c r="Q5" s="16">
        <f>O5-P5</f>
        <v>-300</v>
      </c>
      <c r="S5" s="14">
        <f>Overhead!C2*100</f>
        <v>800</v>
      </c>
      <c r="T5" s="15">
        <f>S5</f>
        <v>800</v>
      </c>
      <c r="U5" s="16">
        <f>S5-T5</f>
        <v>0</v>
      </c>
    </row>
    <row r="6" spans="2:21">
      <c r="B6" s="8" t="s">
        <v>10</v>
      </c>
      <c r="C6" s="14">
        <f>G6+K6+O6+S6</f>
        <v>6900</v>
      </c>
      <c r="D6" s="15">
        <f>H6+L6+P6+T6</f>
        <v>4400</v>
      </c>
      <c r="E6" s="16">
        <f>C6-D6</f>
        <v>2500</v>
      </c>
      <c r="G6" s="14">
        <f>Gantt!B36*100</f>
        <v>3400</v>
      </c>
      <c r="H6" s="15">
        <f>Gantt!C36*100</f>
        <v>1600</v>
      </c>
      <c r="I6" s="16">
        <f>G6-H6</f>
        <v>1800</v>
      </c>
      <c r="K6" s="14">
        <f>K4</f>
        <v>2600</v>
      </c>
      <c r="L6" s="15">
        <f>L4</f>
        <v>1900</v>
      </c>
      <c r="M6" s="16">
        <f>M4</f>
        <v>700</v>
      </c>
      <c r="O6" s="14">
        <f>SA!C10*100</f>
        <v>100</v>
      </c>
      <c r="P6" s="15">
        <f>SA!D10*100</f>
        <v>100</v>
      </c>
      <c r="Q6" s="16">
        <f>O6-P6</f>
        <v>0</v>
      </c>
      <c r="S6" s="14">
        <f>Overhead!D2*100</f>
        <v>800</v>
      </c>
      <c r="T6" s="15">
        <f>S6</f>
        <v>800</v>
      </c>
      <c r="U6" s="16">
        <f>S6-T6</f>
        <v>0</v>
      </c>
    </row>
    <row r="7" spans="2:21">
      <c r="B7" s="8" t="s">
        <v>11</v>
      </c>
      <c r="C7" s="14">
        <f>G7+K7+O7+S7</f>
        <v>7900</v>
      </c>
      <c r="D7" s="15">
        <f>H7+L7+P7+T7</f>
        <v>4300</v>
      </c>
      <c r="E7" s="16">
        <f>C7-D7</f>
        <v>3600</v>
      </c>
      <c r="G7" s="14">
        <f>Gantt!B48*100</f>
        <v>3500</v>
      </c>
      <c r="H7" s="15">
        <f>Gantt!C3*100</f>
        <v>500</v>
      </c>
      <c r="I7" s="16">
        <f>G7-H7</f>
        <v>3000</v>
      </c>
      <c r="K7" s="14">
        <f>K4</f>
        <v>2600</v>
      </c>
      <c r="L7" s="15">
        <f>L4</f>
        <v>1900</v>
      </c>
      <c r="M7" s="16">
        <f>M4</f>
        <v>700</v>
      </c>
      <c r="O7" s="14">
        <f>SA!C13*100</f>
        <v>1000</v>
      </c>
      <c r="P7" s="15">
        <f>SA!D13*100</f>
        <v>1100</v>
      </c>
      <c r="Q7" s="16">
        <f>O7-P7</f>
        <v>-100</v>
      </c>
      <c r="S7" s="14">
        <f>Overhead!H2*100</f>
        <v>800</v>
      </c>
      <c r="T7" s="15">
        <f>S7</f>
        <v>800</v>
      </c>
      <c r="U7" s="16">
        <f>S7-T7</f>
        <v>0</v>
      </c>
    </row>
    <row r="8" spans="2:21">
      <c r="B8" s="8" t="s">
        <v>12</v>
      </c>
      <c r="C8" s="14">
        <f>G8+K8+O8+S8</f>
        <v>6600</v>
      </c>
      <c r="D8" s="15">
        <f>H8+L8+P8+T8</f>
        <v>6400</v>
      </c>
      <c r="E8" s="16">
        <f>C8-D8</f>
        <v>200</v>
      </c>
      <c r="G8" s="14">
        <f>Gantt!B59*100</f>
        <v>2500</v>
      </c>
      <c r="H8" s="15">
        <f>Gantt!C59*100</f>
        <v>3100</v>
      </c>
      <c r="I8" s="16">
        <f>G8-H8</f>
        <v>-600</v>
      </c>
      <c r="K8" s="14">
        <f>K4</f>
        <v>2600</v>
      </c>
      <c r="L8" s="15">
        <f>L4</f>
        <v>1900</v>
      </c>
      <c r="M8" s="16">
        <f>M4</f>
        <v>700</v>
      </c>
      <c r="O8" s="14">
        <f>SA!C16*100</f>
        <v>700</v>
      </c>
      <c r="P8" s="15">
        <f>SA!D16*100</f>
        <v>600</v>
      </c>
      <c r="Q8" s="16">
        <f>O8-P8</f>
        <v>100</v>
      </c>
      <c r="S8" s="14">
        <f>Overhead!E2*100</f>
        <v>800</v>
      </c>
      <c r="T8" s="15">
        <f>S8</f>
        <v>800</v>
      </c>
      <c r="U8" s="16">
        <f>S8-T8</f>
        <v>0</v>
      </c>
    </row>
    <row r="9" spans="2:21">
      <c r="B9" s="8" t="s">
        <v>13</v>
      </c>
      <c r="C9" s="62">
        <f>G9+K9+O9+S9</f>
        <v>9100</v>
      </c>
      <c r="D9" s="15">
        <f>H9+L9+P9+T9</f>
        <v>5600</v>
      </c>
      <c r="E9" s="61">
        <f>C9-D9</f>
        <v>3500</v>
      </c>
      <c r="G9" s="14">
        <f>Gantt!B71*100</f>
        <v>5000</v>
      </c>
      <c r="H9" s="15">
        <f>Gantt!C71*100</f>
        <v>2300</v>
      </c>
      <c r="I9" s="16">
        <f>G9-H9</f>
        <v>2700</v>
      </c>
      <c r="K9" s="14">
        <f>K4</f>
        <v>2600</v>
      </c>
      <c r="L9" s="15">
        <f>L4</f>
        <v>1900</v>
      </c>
      <c r="M9" s="16">
        <f>M4</f>
        <v>700</v>
      </c>
      <c r="O9" s="62">
        <f>SA!C19*100</f>
        <v>700</v>
      </c>
      <c r="P9" s="15">
        <f>SA!D19*100</f>
        <v>600</v>
      </c>
      <c r="Q9" s="61">
        <f>O9-P9</f>
        <v>100</v>
      </c>
      <c r="S9" s="62">
        <f>Overhead!F2*100</f>
        <v>800</v>
      </c>
      <c r="T9" s="15">
        <f>S9</f>
        <v>800</v>
      </c>
      <c r="U9" s="61">
        <f>S9-T9</f>
        <v>0</v>
      </c>
    </row>
    <row r="10" spans="2:21">
      <c r="B10" s="8" t="s">
        <v>14</v>
      </c>
      <c r="C10" s="56">
        <f>G10+K10+O10+S10</f>
        <v>8600</v>
      </c>
      <c r="D10" s="42">
        <f>H10+L10+P10+T10</f>
        <v>4131</v>
      </c>
      <c r="E10" s="60">
        <f>C10-D10</f>
        <v>4469</v>
      </c>
      <c r="G10" s="14">
        <f>Gantt!B84*100</f>
        <v>4000</v>
      </c>
      <c r="H10" s="15">
        <f>Gantt!C84</f>
        <v>31</v>
      </c>
      <c r="I10" s="16">
        <f>G10-H10</f>
        <v>3969</v>
      </c>
      <c r="K10" s="14">
        <f>K4</f>
        <v>2600</v>
      </c>
      <c r="L10" s="15">
        <f>L4</f>
        <v>1900</v>
      </c>
      <c r="M10" s="16">
        <f>M4</f>
        <v>700</v>
      </c>
      <c r="O10" s="63">
        <f>SA!C22*100</f>
        <v>1200</v>
      </c>
      <c r="P10" s="42">
        <f>SA!D22*100</f>
        <v>1400</v>
      </c>
      <c r="Q10" s="27">
        <f>O10-P10</f>
        <v>-200</v>
      </c>
      <c r="S10" s="41">
        <f>Overhead!G2*100</f>
        <v>800</v>
      </c>
      <c r="T10" s="42">
        <f>S10</f>
        <v>800</v>
      </c>
      <c r="U10" s="27">
        <f>S10-T10</f>
        <v>0</v>
      </c>
    </row>
    <row r="11" spans="2:21">
      <c r="B11" s="13" t="s">
        <v>0</v>
      </c>
      <c r="C11" s="24">
        <f>SUM(C4:C10)</f>
        <v>55400</v>
      </c>
      <c r="D11" s="25">
        <f>SUM(D4:D10)</f>
        <v>37053</v>
      </c>
      <c r="E11" s="26">
        <f>SUM(E4:E10)</f>
        <v>18347</v>
      </c>
      <c r="G11" s="17">
        <f>SUM(G4:G10)</f>
        <v>26000</v>
      </c>
      <c r="H11" s="18">
        <f>SUM(H4:H10)</f>
        <v>12003</v>
      </c>
      <c r="I11" s="19">
        <f>SUM(I4:I10)</f>
        <v>13997</v>
      </c>
      <c r="K11" s="17">
        <f>SUM(K4:K10)</f>
        <v>18200</v>
      </c>
      <c r="L11" s="18">
        <f>SUM(L4:L10)</f>
        <v>13300</v>
      </c>
      <c r="M11" s="19">
        <f>SUM(M4:M10)</f>
        <v>4900</v>
      </c>
      <c r="O11" s="24">
        <f>SUM(O4:O10)</f>
        <v>5600</v>
      </c>
      <c r="P11" s="25">
        <f>SUM(P4:P10)</f>
        <v>6150</v>
      </c>
      <c r="Q11" s="26">
        <f>SUM(Q4:Q10)</f>
        <v>-550</v>
      </c>
      <c r="S11" s="24">
        <f>SUM(S4:S10)</f>
        <v>5600</v>
      </c>
      <c r="T11" s="25">
        <f>SUM(T4:T10)</f>
        <v>5600</v>
      </c>
      <c r="U11" s="26">
        <f>SUM(U4:U10)</f>
        <v>0</v>
      </c>
    </row>
  </sheetData>
  <mergeCells count="5">
    <mergeCell ref="S2:U2"/>
    <mergeCell ref="C2:E2"/>
    <mergeCell ref="K2:M2"/>
    <mergeCell ref="G2:I2"/>
    <mergeCell ref="O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86"/>
  <sheetViews>
    <sheetView tabSelected="1" topLeftCell="A41" workbookViewId="0">
      <selection activeCell="C54" sqref="C54"/>
    </sheetView>
  </sheetViews>
  <sheetFormatPr defaultRowHeight="15"/>
  <cols>
    <col min="1" max="1" width="29" customWidth="1"/>
    <col min="2" max="2" width="17.5703125" customWidth="1"/>
    <col min="3" max="4" width="15.7109375" customWidth="1"/>
    <col min="7" max="7" width="10.7109375" customWidth="1"/>
  </cols>
  <sheetData>
    <row r="1" spans="1:63">
      <c r="A1" s="43" t="s">
        <v>15</v>
      </c>
      <c r="B1" s="43" t="s">
        <v>16</v>
      </c>
      <c r="C1" s="43" t="s">
        <v>17</v>
      </c>
      <c r="D1" s="43" t="s">
        <v>18</v>
      </c>
      <c r="E1" s="43" t="s">
        <v>19</v>
      </c>
      <c r="F1" s="44" t="s">
        <v>20</v>
      </c>
      <c r="G1" s="46" t="s">
        <v>21</v>
      </c>
      <c r="H1" s="45" t="s">
        <v>22</v>
      </c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</row>
    <row r="2" spans="1:63" s="2" customFormat="1">
      <c r="A2" s="1" t="s">
        <v>8</v>
      </c>
      <c r="E2" s="2">
        <v>1</v>
      </c>
      <c r="F2" s="2">
        <f>(E2+1)</f>
        <v>2</v>
      </c>
      <c r="G2" s="2">
        <f t="shared" ref="G2:AE2" si="0">(F2+1)</f>
        <v>3</v>
      </c>
      <c r="H2" s="2">
        <f t="shared" si="0"/>
        <v>4</v>
      </c>
      <c r="I2" s="2">
        <f t="shared" si="0"/>
        <v>5</v>
      </c>
      <c r="J2" s="2">
        <f t="shared" si="0"/>
        <v>6</v>
      </c>
      <c r="K2" s="2">
        <f t="shared" si="0"/>
        <v>7</v>
      </c>
      <c r="L2" s="2">
        <f t="shared" si="0"/>
        <v>8</v>
      </c>
      <c r="M2" s="2">
        <f t="shared" si="0"/>
        <v>9</v>
      </c>
      <c r="N2" s="2">
        <f t="shared" si="0"/>
        <v>10</v>
      </c>
      <c r="O2" s="2">
        <f t="shared" si="0"/>
        <v>11</v>
      </c>
      <c r="P2" s="2">
        <f t="shared" si="0"/>
        <v>12</v>
      </c>
      <c r="Q2" s="2">
        <f t="shared" si="0"/>
        <v>13</v>
      </c>
      <c r="R2" s="2">
        <f t="shared" si="0"/>
        <v>14</v>
      </c>
      <c r="S2" s="2">
        <f t="shared" si="0"/>
        <v>15</v>
      </c>
      <c r="T2" s="2">
        <f t="shared" si="0"/>
        <v>16</v>
      </c>
      <c r="U2" s="2">
        <f t="shared" si="0"/>
        <v>17</v>
      </c>
      <c r="V2" s="2">
        <f t="shared" si="0"/>
        <v>18</v>
      </c>
      <c r="W2" s="2">
        <f t="shared" si="0"/>
        <v>19</v>
      </c>
      <c r="X2" s="2">
        <f t="shared" si="0"/>
        <v>20</v>
      </c>
      <c r="Y2" s="2">
        <f t="shared" si="0"/>
        <v>21</v>
      </c>
      <c r="Z2" s="2">
        <f t="shared" si="0"/>
        <v>22</v>
      </c>
      <c r="AA2" s="2">
        <f t="shared" si="0"/>
        <v>23</v>
      </c>
      <c r="AB2" s="2">
        <f t="shared" si="0"/>
        <v>24</v>
      </c>
      <c r="AC2" s="2">
        <f t="shared" si="0"/>
        <v>25</v>
      </c>
      <c r="AD2" s="2">
        <f t="shared" si="0"/>
        <v>26</v>
      </c>
      <c r="AE2" s="2">
        <f t="shared" si="0"/>
        <v>27</v>
      </c>
      <c r="AF2" s="2">
        <f t="shared" ref="AF2:AV2" si="1">(AE2+1)</f>
        <v>28</v>
      </c>
      <c r="AG2" s="2">
        <f t="shared" si="1"/>
        <v>29</v>
      </c>
      <c r="AH2" s="2">
        <f t="shared" si="1"/>
        <v>30</v>
      </c>
      <c r="AI2" s="2">
        <f t="shared" si="1"/>
        <v>31</v>
      </c>
      <c r="AJ2" s="2">
        <f t="shared" si="1"/>
        <v>32</v>
      </c>
      <c r="AK2" s="2">
        <f t="shared" si="1"/>
        <v>33</v>
      </c>
      <c r="AL2" s="2">
        <f t="shared" si="1"/>
        <v>34</v>
      </c>
      <c r="AM2" s="2">
        <f t="shared" si="1"/>
        <v>35</v>
      </c>
      <c r="AN2" s="2">
        <f t="shared" si="1"/>
        <v>36</v>
      </c>
      <c r="AO2" s="2">
        <f t="shared" si="1"/>
        <v>37</v>
      </c>
      <c r="AP2" s="2">
        <f t="shared" si="1"/>
        <v>38</v>
      </c>
      <c r="AQ2" s="2">
        <f t="shared" si="1"/>
        <v>39</v>
      </c>
      <c r="AR2" s="2">
        <f t="shared" si="1"/>
        <v>40</v>
      </c>
      <c r="AS2" s="2">
        <f t="shared" si="1"/>
        <v>41</v>
      </c>
      <c r="AT2" s="2">
        <f t="shared" si="1"/>
        <v>42</v>
      </c>
      <c r="AU2" s="2">
        <f t="shared" si="1"/>
        <v>43</v>
      </c>
      <c r="AV2" s="2">
        <f t="shared" si="1"/>
        <v>44</v>
      </c>
      <c r="AW2" s="2">
        <f t="shared" ref="AW2:BK2" si="2">(AV2+1)</f>
        <v>45</v>
      </c>
      <c r="AX2" s="2">
        <f t="shared" si="2"/>
        <v>46</v>
      </c>
      <c r="AY2" s="2">
        <f t="shared" si="2"/>
        <v>47</v>
      </c>
      <c r="AZ2" s="2">
        <f t="shared" si="2"/>
        <v>48</v>
      </c>
      <c r="BA2" s="2">
        <f t="shared" si="2"/>
        <v>49</v>
      </c>
      <c r="BB2" s="2">
        <f t="shared" si="2"/>
        <v>50</v>
      </c>
      <c r="BC2" s="2">
        <f t="shared" si="2"/>
        <v>51</v>
      </c>
      <c r="BD2" s="2">
        <f t="shared" si="2"/>
        <v>52</v>
      </c>
      <c r="BE2" s="2">
        <f t="shared" si="2"/>
        <v>53</v>
      </c>
      <c r="BF2" s="2">
        <f t="shared" si="2"/>
        <v>54</v>
      </c>
      <c r="BG2" s="2">
        <f t="shared" si="2"/>
        <v>55</v>
      </c>
      <c r="BH2" s="2">
        <f t="shared" si="2"/>
        <v>56</v>
      </c>
      <c r="BI2" s="2">
        <f t="shared" si="2"/>
        <v>57</v>
      </c>
      <c r="BJ2" s="2">
        <f t="shared" si="2"/>
        <v>58</v>
      </c>
      <c r="BK2" s="2">
        <f t="shared" si="2"/>
        <v>59</v>
      </c>
    </row>
    <row r="3" spans="1:63">
      <c r="A3" t="s">
        <v>23</v>
      </c>
      <c r="B3">
        <v>5</v>
      </c>
      <c r="C3">
        <v>5</v>
      </c>
      <c r="D3" t="s">
        <v>20</v>
      </c>
      <c r="E3" s="3"/>
      <c r="F3" s="3"/>
      <c r="G3" s="3"/>
      <c r="H3" s="3"/>
      <c r="I3" s="3"/>
    </row>
    <row r="4" spans="1:63">
      <c r="A4" t="s">
        <v>24</v>
      </c>
      <c r="B4">
        <v>3</v>
      </c>
      <c r="C4">
        <v>8</v>
      </c>
      <c r="D4" t="s">
        <v>20</v>
      </c>
      <c r="J4" s="3"/>
      <c r="K4" s="3"/>
      <c r="L4" s="3"/>
      <c r="M4" s="3"/>
      <c r="N4" s="3"/>
      <c r="O4" s="3"/>
      <c r="P4" s="3"/>
      <c r="Q4" s="3"/>
      <c r="R4" s="3"/>
    </row>
    <row r="5" spans="1:63">
      <c r="A5" t="s">
        <v>25</v>
      </c>
      <c r="B5">
        <v>6</v>
      </c>
      <c r="C5">
        <v>7</v>
      </c>
      <c r="D5" t="s">
        <v>20</v>
      </c>
      <c r="S5" s="3"/>
      <c r="T5" s="3"/>
      <c r="U5" s="3"/>
      <c r="V5" s="3"/>
    </row>
    <row r="6" spans="1:63">
      <c r="A6" t="s">
        <v>26</v>
      </c>
      <c r="B6">
        <v>3</v>
      </c>
      <c r="C6">
        <v>4</v>
      </c>
      <c r="D6" t="s">
        <v>20</v>
      </c>
      <c r="S6" s="3"/>
      <c r="T6" s="3"/>
      <c r="U6" s="3"/>
      <c r="V6" s="3"/>
    </row>
    <row r="7" spans="1:63">
      <c r="A7" t="s">
        <v>27</v>
      </c>
      <c r="B7">
        <v>4</v>
      </c>
      <c r="C7">
        <v>4</v>
      </c>
      <c r="D7" t="s">
        <v>20</v>
      </c>
      <c r="V7" s="3"/>
      <c r="W7" s="3"/>
      <c r="X7" s="3"/>
      <c r="Y7" s="3"/>
    </row>
    <row r="8" spans="1:63">
      <c r="A8" t="s">
        <v>28</v>
      </c>
      <c r="B8">
        <v>4</v>
      </c>
      <c r="C8">
        <v>6</v>
      </c>
      <c r="D8" t="s">
        <v>20</v>
      </c>
      <c r="Z8" s="3"/>
      <c r="AA8" s="3"/>
      <c r="AB8" s="3"/>
      <c r="AC8" s="3"/>
      <c r="AD8" s="3"/>
      <c r="AE8" s="3"/>
    </row>
    <row r="9" spans="1:63">
      <c r="A9" t="s">
        <v>29</v>
      </c>
      <c r="B9">
        <v>5</v>
      </c>
      <c r="C9" s="72"/>
      <c r="D9" t="s">
        <v>22</v>
      </c>
      <c r="AF9" s="57"/>
      <c r="AG9" s="57"/>
      <c r="AH9" s="57"/>
      <c r="AI9" s="57"/>
      <c r="AJ9" s="57"/>
    </row>
    <row r="10" spans="1:63">
      <c r="A10" t="s">
        <v>30</v>
      </c>
      <c r="B10">
        <v>4</v>
      </c>
      <c r="C10">
        <v>10</v>
      </c>
      <c r="D10" t="s">
        <v>20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63">
      <c r="A11" t="s">
        <v>31</v>
      </c>
      <c r="B11">
        <v>4</v>
      </c>
      <c r="D11" t="s">
        <v>22</v>
      </c>
      <c r="AU11" s="57"/>
      <c r="AV11" s="57"/>
      <c r="AW11" s="57"/>
      <c r="AX11" s="57"/>
    </row>
    <row r="13" spans="1:63">
      <c r="A13" t="s">
        <v>32</v>
      </c>
      <c r="B13">
        <f>SUM(B3:B11)</f>
        <v>38</v>
      </c>
      <c r="C13">
        <f>SUM(C3:C11)</f>
        <v>44</v>
      </c>
    </row>
    <row r="14" spans="1:63" s="2" customFormat="1">
      <c r="A14" s="2" t="s">
        <v>9</v>
      </c>
    </row>
    <row r="15" spans="1:63">
      <c r="A15" t="s">
        <v>33</v>
      </c>
      <c r="B15">
        <v>6</v>
      </c>
      <c r="C15">
        <v>9</v>
      </c>
      <c r="D15" t="s">
        <v>20</v>
      </c>
      <c r="E15" s="3"/>
      <c r="F15" s="3"/>
      <c r="G15" s="3"/>
      <c r="H15" s="3"/>
      <c r="I15" s="3"/>
      <c r="J15" s="3"/>
    </row>
    <row r="16" spans="1:63">
      <c r="A16" t="s">
        <v>34</v>
      </c>
      <c r="B16">
        <v>5</v>
      </c>
      <c r="C16">
        <v>8</v>
      </c>
      <c r="D16" t="s">
        <v>20</v>
      </c>
      <c r="K16" s="3"/>
      <c r="L16" s="3"/>
      <c r="M16" s="3"/>
      <c r="N16" s="3"/>
      <c r="O16" s="3"/>
    </row>
    <row r="17" spans="1:40">
      <c r="A17" t="s">
        <v>35</v>
      </c>
      <c r="B17">
        <v>4</v>
      </c>
      <c r="C17">
        <v>8</v>
      </c>
      <c r="D17" t="s">
        <v>20</v>
      </c>
      <c r="P17" s="3"/>
      <c r="Q17" s="3"/>
      <c r="R17" s="3"/>
      <c r="S17" s="3"/>
    </row>
    <row r="18" spans="1:40">
      <c r="A18" t="s">
        <v>24</v>
      </c>
      <c r="B18">
        <v>3</v>
      </c>
      <c r="C18">
        <v>20</v>
      </c>
      <c r="D18" t="s">
        <v>20</v>
      </c>
      <c r="T18" s="3"/>
      <c r="U18" s="3"/>
      <c r="V18" s="3"/>
    </row>
    <row r="19" spans="1:40">
      <c r="A19" t="s">
        <v>36</v>
      </c>
      <c r="B19">
        <v>6</v>
      </c>
      <c r="C19">
        <v>7</v>
      </c>
      <c r="D19" t="s">
        <v>20</v>
      </c>
      <c r="W19" s="3"/>
      <c r="X19" s="3"/>
      <c r="Y19" s="3"/>
      <c r="Z19" s="3"/>
    </row>
    <row r="20" spans="1:40">
      <c r="A20" t="s">
        <v>37</v>
      </c>
      <c r="B20">
        <v>5</v>
      </c>
      <c r="C20">
        <v>11</v>
      </c>
      <c r="D20" t="s">
        <v>20</v>
      </c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40">
      <c r="A21" t="s">
        <v>29</v>
      </c>
      <c r="B21">
        <v>5</v>
      </c>
      <c r="C21">
        <v>6</v>
      </c>
      <c r="D21" t="s">
        <v>20</v>
      </c>
      <c r="AF21" s="59"/>
      <c r="AG21" s="59"/>
      <c r="AH21" s="59"/>
      <c r="AI21" s="59"/>
      <c r="AJ21" s="59"/>
      <c r="AK21" s="59"/>
    </row>
    <row r="22" spans="1:40">
      <c r="A22" t="s">
        <v>38</v>
      </c>
      <c r="B22">
        <v>4</v>
      </c>
      <c r="C22">
        <v>3</v>
      </c>
      <c r="D22" t="s">
        <v>20</v>
      </c>
      <c r="AL22" s="3"/>
      <c r="AM22" s="3"/>
      <c r="AN22" s="3"/>
    </row>
    <row r="24" spans="1:40">
      <c r="A24" t="s">
        <v>32</v>
      </c>
      <c r="B24">
        <f>SUM(B15:B23)</f>
        <v>38</v>
      </c>
      <c r="C24">
        <f>SUM(C15:C23)</f>
        <v>72</v>
      </c>
    </row>
    <row r="25" spans="1:40" s="2" customFormat="1">
      <c r="A25" s="2" t="s">
        <v>10</v>
      </c>
    </row>
    <row r="26" spans="1:40">
      <c r="A26" t="s">
        <v>39</v>
      </c>
      <c r="B26">
        <v>6</v>
      </c>
      <c r="C26">
        <v>6</v>
      </c>
      <c r="D26" t="s">
        <v>20</v>
      </c>
      <c r="E26" s="3"/>
      <c r="F26" s="3"/>
      <c r="G26" s="3"/>
      <c r="H26" s="3"/>
      <c r="I26" s="3"/>
      <c r="J26" s="3"/>
    </row>
    <row r="27" spans="1:40">
      <c r="A27" t="s">
        <v>24</v>
      </c>
      <c r="B27">
        <v>3</v>
      </c>
      <c r="C27">
        <v>10</v>
      </c>
      <c r="D27" t="s">
        <v>20</v>
      </c>
      <c r="K27" s="3"/>
      <c r="L27" s="3"/>
      <c r="M27" s="3"/>
      <c r="N27" s="3"/>
    </row>
    <row r="28" spans="1:40">
      <c r="A28" t="s">
        <v>40</v>
      </c>
      <c r="B28">
        <v>3</v>
      </c>
      <c r="D28" t="s">
        <v>21</v>
      </c>
      <c r="O28" s="71"/>
      <c r="P28" s="71"/>
      <c r="Q28" s="71"/>
    </row>
    <row r="29" spans="1:40">
      <c r="A29" t="s">
        <v>41</v>
      </c>
      <c r="B29">
        <v>5</v>
      </c>
      <c r="D29" t="s">
        <v>21</v>
      </c>
      <c r="R29" s="71"/>
      <c r="S29" s="71"/>
      <c r="T29" s="71"/>
      <c r="U29" s="71"/>
      <c r="V29" s="71"/>
    </row>
    <row r="30" spans="1:40">
      <c r="A30" t="s">
        <v>42</v>
      </c>
      <c r="B30">
        <v>3</v>
      </c>
      <c r="D30" t="s">
        <v>22</v>
      </c>
      <c r="W30" s="57"/>
      <c r="X30" s="57"/>
      <c r="Y30" s="57"/>
    </row>
    <row r="31" spans="1:40">
      <c r="A31" t="s">
        <v>43</v>
      </c>
      <c r="B31">
        <v>4</v>
      </c>
      <c r="D31" t="s">
        <v>22</v>
      </c>
      <c r="Z31" s="57"/>
      <c r="AA31" s="57"/>
      <c r="AB31" s="57"/>
      <c r="AC31" s="58"/>
    </row>
    <row r="32" spans="1:40">
      <c r="A32" t="s">
        <v>44</v>
      </c>
      <c r="B32">
        <v>4</v>
      </c>
      <c r="D32" t="s">
        <v>22</v>
      </c>
      <c r="AD32" s="57"/>
      <c r="AE32" s="57"/>
      <c r="AF32" s="57"/>
      <c r="AG32" s="58"/>
    </row>
    <row r="33" spans="1:42">
      <c r="A33" t="s">
        <v>29</v>
      </c>
      <c r="B33">
        <v>6</v>
      </c>
      <c r="D33" t="s">
        <v>22</v>
      </c>
      <c r="AH33" s="57"/>
      <c r="AI33" s="57"/>
      <c r="AJ33" s="57"/>
      <c r="AK33" s="57"/>
      <c r="AL33" s="57"/>
      <c r="AM33" s="57"/>
    </row>
    <row r="34" spans="1:42">
      <c r="A34" t="s">
        <v>38</v>
      </c>
      <c r="B34">
        <v>3</v>
      </c>
      <c r="D34" t="s">
        <v>22</v>
      </c>
      <c r="AN34" s="57"/>
      <c r="AO34" s="57"/>
      <c r="AP34" s="57"/>
    </row>
    <row r="36" spans="1:42">
      <c r="A36" t="s">
        <v>32</v>
      </c>
      <c r="B36">
        <f>SUM(B26:B33)</f>
        <v>34</v>
      </c>
      <c r="C36">
        <f>SUM(C26:C33)</f>
        <v>16</v>
      </c>
    </row>
    <row r="37" spans="1:42" s="2" customFormat="1">
      <c r="A37" s="2" t="s">
        <v>11</v>
      </c>
    </row>
    <row r="38" spans="1:42">
      <c r="A38" t="s">
        <v>45</v>
      </c>
      <c r="B38">
        <v>1</v>
      </c>
      <c r="C38">
        <v>1</v>
      </c>
      <c r="D38" t="s">
        <v>20</v>
      </c>
      <c r="E38" s="59"/>
    </row>
    <row r="39" spans="1:42">
      <c r="A39" t="s">
        <v>24</v>
      </c>
      <c r="B39">
        <v>3</v>
      </c>
      <c r="C39">
        <v>6</v>
      </c>
      <c r="D39" t="s">
        <v>20</v>
      </c>
      <c r="F39" s="3"/>
      <c r="G39" s="3"/>
    </row>
    <row r="40" spans="1:42">
      <c r="A40" t="s">
        <v>46</v>
      </c>
      <c r="B40">
        <v>8</v>
      </c>
      <c r="D40" t="s">
        <v>21</v>
      </c>
      <c r="H40" s="71"/>
      <c r="I40" s="71"/>
      <c r="J40" s="71"/>
      <c r="K40" s="71"/>
      <c r="L40" s="71"/>
      <c r="M40" s="71"/>
      <c r="N40" s="71"/>
      <c r="O40" s="71"/>
    </row>
    <row r="41" spans="1:42">
      <c r="A41" t="s">
        <v>47</v>
      </c>
      <c r="B41">
        <v>4</v>
      </c>
      <c r="D41" t="s">
        <v>21</v>
      </c>
      <c r="P41" s="71"/>
      <c r="Q41" s="71"/>
      <c r="R41" s="71"/>
      <c r="S41" s="71"/>
    </row>
    <row r="42" spans="1:42">
      <c r="A42" t="s">
        <v>25</v>
      </c>
      <c r="B42">
        <v>4</v>
      </c>
      <c r="C42">
        <v>15</v>
      </c>
      <c r="D42" t="s">
        <v>20</v>
      </c>
      <c r="T42" s="3"/>
      <c r="U42" s="3"/>
      <c r="V42" s="3"/>
      <c r="W42" s="3"/>
      <c r="X42" s="3"/>
      <c r="Y42" s="3"/>
    </row>
    <row r="43" spans="1:42">
      <c r="A43" t="s">
        <v>48</v>
      </c>
      <c r="B43">
        <v>4</v>
      </c>
      <c r="D43" t="s">
        <v>22</v>
      </c>
      <c r="X43" s="57"/>
      <c r="Y43" s="57"/>
      <c r="Z43" s="57"/>
      <c r="AA43" s="57"/>
    </row>
    <row r="44" spans="1:42">
      <c r="A44" t="s">
        <v>49</v>
      </c>
      <c r="B44">
        <v>3</v>
      </c>
      <c r="D44" t="s">
        <v>22</v>
      </c>
      <c r="X44" s="57"/>
      <c r="Y44" s="57"/>
      <c r="Z44" s="57"/>
    </row>
    <row r="45" spans="1:42">
      <c r="A45" t="s">
        <v>50</v>
      </c>
      <c r="B45">
        <v>4</v>
      </c>
      <c r="C45">
        <v>4</v>
      </c>
      <c r="D45" t="s">
        <v>20</v>
      </c>
      <c r="AB45" s="57"/>
      <c r="AC45" s="57"/>
      <c r="AD45" s="57"/>
      <c r="AE45" s="57"/>
    </row>
    <row r="46" spans="1:42">
      <c r="A46" t="s">
        <v>38</v>
      </c>
      <c r="B46">
        <v>4</v>
      </c>
      <c r="D46" t="s">
        <v>22</v>
      </c>
      <c r="AF46" s="57"/>
      <c r="AG46" s="57"/>
      <c r="AH46" s="57"/>
      <c r="AI46" s="57"/>
    </row>
    <row r="48" spans="1:42">
      <c r="A48" t="s">
        <v>32</v>
      </c>
      <c r="B48">
        <f>SUM(B38:B47)</f>
        <v>35</v>
      </c>
      <c r="C48">
        <f>SUM(C38:C47)</f>
        <v>26</v>
      </c>
    </row>
    <row r="49" spans="1:40" s="2" customFormat="1">
      <c r="A49" s="2" t="s">
        <v>51</v>
      </c>
    </row>
    <row r="50" spans="1:40">
      <c r="A50" t="s">
        <v>52</v>
      </c>
      <c r="B50">
        <v>4</v>
      </c>
      <c r="C50">
        <v>12</v>
      </c>
      <c r="D50" t="s">
        <v>20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40">
      <c r="A51" t="s">
        <v>53</v>
      </c>
      <c r="B51">
        <v>2</v>
      </c>
      <c r="C51">
        <v>2</v>
      </c>
      <c r="D51" t="s">
        <v>20</v>
      </c>
      <c r="Q51" s="3"/>
      <c r="R51" s="3"/>
    </row>
    <row r="52" spans="1:40">
      <c r="A52" t="s">
        <v>24</v>
      </c>
      <c r="B52">
        <v>4</v>
      </c>
      <c r="C52">
        <v>12</v>
      </c>
      <c r="D52" t="s">
        <v>20</v>
      </c>
      <c r="S52" s="3"/>
      <c r="T52" s="3"/>
      <c r="U52" s="3"/>
      <c r="V52" s="3"/>
      <c r="W52" s="3"/>
      <c r="X52" s="3"/>
      <c r="Y52" s="3"/>
      <c r="Z52" s="3"/>
      <c r="AA52" s="3"/>
    </row>
    <row r="53" spans="1:40">
      <c r="A53" t="s">
        <v>54</v>
      </c>
      <c r="B53">
        <v>2</v>
      </c>
      <c r="D53" t="s">
        <v>21</v>
      </c>
      <c r="AB53" s="71"/>
      <c r="AC53" s="71"/>
    </row>
    <row r="54" spans="1:40">
      <c r="A54" t="s">
        <v>55</v>
      </c>
      <c r="B54">
        <v>3</v>
      </c>
      <c r="D54" t="s">
        <v>22</v>
      </c>
      <c r="AD54" s="57"/>
      <c r="AE54" s="57"/>
      <c r="AF54" s="57"/>
    </row>
    <row r="55" spans="1:40">
      <c r="A55" t="s">
        <v>56</v>
      </c>
      <c r="B55">
        <v>2</v>
      </c>
      <c r="D55" t="s">
        <v>22</v>
      </c>
      <c r="AD55" s="57"/>
      <c r="AE55" s="57"/>
    </row>
    <row r="56" spans="1:40">
      <c r="A56" t="s">
        <v>29</v>
      </c>
      <c r="B56">
        <v>7</v>
      </c>
      <c r="C56">
        <v>5</v>
      </c>
      <c r="D56" t="s">
        <v>21</v>
      </c>
      <c r="AG56" s="57"/>
      <c r="AH56" s="57"/>
      <c r="AI56" s="57"/>
      <c r="AJ56" s="57"/>
      <c r="AK56" s="57"/>
      <c r="AL56" s="57"/>
      <c r="AM56" s="57"/>
    </row>
    <row r="57" spans="1:40">
      <c r="A57" t="s">
        <v>57</v>
      </c>
      <c r="B57">
        <v>1</v>
      </c>
      <c r="D57" t="s">
        <v>22</v>
      </c>
      <c r="AN57" s="57"/>
    </row>
    <row r="59" spans="1:40">
      <c r="A59" t="s">
        <v>32</v>
      </c>
      <c r="B59">
        <f>SUM(B50:B58)</f>
        <v>25</v>
      </c>
      <c r="C59">
        <f>SUM(C50:C58)</f>
        <v>31</v>
      </c>
    </row>
    <row r="60" spans="1:40" s="2" customFormat="1">
      <c r="A60" s="2" t="s">
        <v>13</v>
      </c>
    </row>
    <row r="61" spans="1:40">
      <c r="A61" t="s">
        <v>58</v>
      </c>
      <c r="B61">
        <v>4</v>
      </c>
      <c r="C61">
        <v>4</v>
      </c>
      <c r="D61" s="3" t="s">
        <v>20</v>
      </c>
      <c r="E61" s="3"/>
      <c r="F61" s="3"/>
      <c r="G61" s="3"/>
      <c r="H61" s="3"/>
    </row>
    <row r="62" spans="1:40">
      <c r="A62" t="s">
        <v>59</v>
      </c>
      <c r="B62">
        <v>3</v>
      </c>
      <c r="C62">
        <v>3</v>
      </c>
      <c r="D62" s="3" t="s">
        <v>20</v>
      </c>
      <c r="I62" s="3"/>
      <c r="J62" s="3"/>
      <c r="K62" s="3"/>
    </row>
    <row r="63" spans="1:40">
      <c r="A63" t="s">
        <v>60</v>
      </c>
      <c r="B63">
        <v>6</v>
      </c>
      <c r="C63">
        <v>6</v>
      </c>
      <c r="D63" t="s">
        <v>20</v>
      </c>
      <c r="L63" s="3"/>
      <c r="M63" s="3"/>
      <c r="N63" s="3"/>
      <c r="O63" s="3"/>
      <c r="P63" s="3"/>
      <c r="Q63" s="3"/>
    </row>
    <row r="64" spans="1:40">
      <c r="A64" t="s">
        <v>61</v>
      </c>
      <c r="B64">
        <v>3</v>
      </c>
      <c r="C64">
        <v>3</v>
      </c>
      <c r="D64" t="s">
        <v>20</v>
      </c>
      <c r="R64" s="3"/>
      <c r="S64" s="3"/>
      <c r="T64" s="3"/>
    </row>
    <row r="65" spans="1:51">
      <c r="A65" t="s">
        <v>62</v>
      </c>
      <c r="B65">
        <v>10</v>
      </c>
      <c r="C65">
        <v>7</v>
      </c>
      <c r="D65" t="s">
        <v>21</v>
      </c>
      <c r="U65" s="71"/>
      <c r="V65" s="71"/>
      <c r="W65" s="71"/>
      <c r="X65" s="71"/>
      <c r="Y65" s="71"/>
      <c r="Z65" s="71"/>
      <c r="AA65" s="71"/>
    </row>
    <row r="66" spans="1:51">
      <c r="A66" t="s">
        <v>63</v>
      </c>
      <c r="B66">
        <v>6</v>
      </c>
      <c r="D66" t="s">
        <v>22</v>
      </c>
      <c r="AB66" s="57"/>
      <c r="AC66" s="57"/>
      <c r="AD66" s="57"/>
      <c r="AE66" s="57"/>
      <c r="AF66" s="57"/>
      <c r="AG66" s="57"/>
    </row>
    <row r="67" spans="1:51">
      <c r="A67" t="s">
        <v>63</v>
      </c>
      <c r="B67">
        <v>5</v>
      </c>
      <c r="D67" t="s">
        <v>22</v>
      </c>
      <c r="AH67" s="57"/>
      <c r="AI67" s="57"/>
      <c r="AJ67" s="57"/>
      <c r="AK67" s="57"/>
      <c r="AL67" s="57"/>
    </row>
    <row r="68" spans="1:51">
      <c r="A68" t="s">
        <v>31</v>
      </c>
      <c r="B68">
        <v>10</v>
      </c>
      <c r="D68" t="s">
        <v>22</v>
      </c>
      <c r="AM68" s="57"/>
      <c r="AN68" s="57"/>
      <c r="AO68" s="57"/>
      <c r="AP68" s="57"/>
      <c r="AQ68" s="57"/>
      <c r="AR68" s="57"/>
      <c r="AS68" s="57"/>
      <c r="AT68" s="57"/>
      <c r="AU68" s="57"/>
      <c r="AV68" s="57"/>
    </row>
    <row r="69" spans="1:51">
      <c r="A69" t="s">
        <v>64</v>
      </c>
      <c r="B69">
        <v>3</v>
      </c>
      <c r="D69" t="s">
        <v>22</v>
      </c>
      <c r="AW69" s="57"/>
      <c r="AX69" s="57"/>
      <c r="AY69" s="57"/>
    </row>
    <row r="71" spans="1:51">
      <c r="A71" t="s">
        <v>32</v>
      </c>
      <c r="B71">
        <f>SUM(B61:B70)</f>
        <v>50</v>
      </c>
      <c r="C71">
        <f>SUM(C61:C70)</f>
        <v>23</v>
      </c>
    </row>
    <row r="72" spans="1:51" s="2" customFormat="1">
      <c r="A72" s="2" t="s">
        <v>14</v>
      </c>
    </row>
    <row r="73" spans="1:51">
      <c r="A73" t="s">
        <v>65</v>
      </c>
      <c r="B73">
        <v>4</v>
      </c>
      <c r="C73">
        <v>5</v>
      </c>
      <c r="D73" t="s">
        <v>20</v>
      </c>
      <c r="E73" s="3"/>
      <c r="F73" s="3"/>
      <c r="G73" s="3"/>
      <c r="H73" s="3"/>
      <c r="I73" s="3"/>
    </row>
    <row r="74" spans="1:51">
      <c r="A74" t="s">
        <v>66</v>
      </c>
      <c r="B74">
        <v>3</v>
      </c>
      <c r="C74">
        <v>7</v>
      </c>
      <c r="D74" t="s">
        <v>20</v>
      </c>
      <c r="J74" s="3"/>
      <c r="K74" s="3"/>
    </row>
    <row r="75" spans="1:51">
      <c r="A75" t="s">
        <v>24</v>
      </c>
      <c r="B75">
        <v>5</v>
      </c>
      <c r="C75">
        <v>11</v>
      </c>
      <c r="D75" t="s">
        <v>20</v>
      </c>
      <c r="L75" s="3"/>
      <c r="M75" s="3"/>
      <c r="N75" s="3"/>
    </row>
    <row r="76" spans="1:51">
      <c r="A76" t="s">
        <v>67</v>
      </c>
      <c r="B76">
        <v>4</v>
      </c>
      <c r="D76" s="3" t="s">
        <v>21</v>
      </c>
      <c r="O76" s="71"/>
      <c r="P76" s="71"/>
      <c r="Q76" s="71"/>
      <c r="R76" s="71"/>
    </row>
    <row r="77" spans="1:51">
      <c r="A77" t="s">
        <v>68</v>
      </c>
      <c r="B77">
        <v>6</v>
      </c>
      <c r="D77" t="s">
        <v>21</v>
      </c>
      <c r="S77" s="71"/>
      <c r="T77" s="71"/>
      <c r="U77" s="71"/>
      <c r="V77" s="71"/>
      <c r="W77" s="71"/>
      <c r="X77" s="71"/>
    </row>
    <row r="78" spans="1:51">
      <c r="A78" t="s">
        <v>69</v>
      </c>
      <c r="B78">
        <v>3</v>
      </c>
      <c r="C78">
        <v>2</v>
      </c>
      <c r="D78" t="s">
        <v>21</v>
      </c>
      <c r="Y78" s="57"/>
      <c r="Z78" s="57"/>
      <c r="AA78" s="57"/>
    </row>
    <row r="79" spans="1:51">
      <c r="A79" t="s">
        <v>70</v>
      </c>
      <c r="B79">
        <v>2</v>
      </c>
      <c r="D79" t="s">
        <v>21</v>
      </c>
      <c r="AB79" s="57"/>
      <c r="AC79" s="57"/>
    </row>
    <row r="80" spans="1:51">
      <c r="A80" t="s">
        <v>71</v>
      </c>
      <c r="B80">
        <v>3</v>
      </c>
      <c r="C80">
        <v>4</v>
      </c>
      <c r="D80" t="s">
        <v>21</v>
      </c>
      <c r="AD80" s="57"/>
      <c r="AE80" s="57"/>
      <c r="AF80" s="57"/>
    </row>
    <row r="81" spans="1:42">
      <c r="A81" t="s">
        <v>57</v>
      </c>
      <c r="B81">
        <v>5</v>
      </c>
      <c r="D81" t="s">
        <v>22</v>
      </c>
      <c r="AG81" s="57"/>
      <c r="AH81" s="57"/>
      <c r="AI81" s="57"/>
      <c r="AJ81" s="57"/>
      <c r="AK81" s="57"/>
    </row>
    <row r="82" spans="1:42">
      <c r="A82" t="s">
        <v>72</v>
      </c>
      <c r="B82">
        <v>5</v>
      </c>
      <c r="C82">
        <v>2</v>
      </c>
      <c r="D82" t="s">
        <v>22</v>
      </c>
      <c r="AL82" s="57"/>
      <c r="AM82" s="57"/>
      <c r="AN82" s="57"/>
      <c r="AO82" s="57"/>
      <c r="AP82" s="57"/>
    </row>
    <row r="84" spans="1:42">
      <c r="A84" t="s">
        <v>32</v>
      </c>
      <c r="B84">
        <f>SUM(B73:B83)</f>
        <v>40</v>
      </c>
      <c r="C84">
        <f>SUM(C73:C83)</f>
        <v>31</v>
      </c>
    </row>
    <row r="85" spans="1:42" s="5" customFormat="1">
      <c r="A85" s="5" t="s">
        <v>73</v>
      </c>
      <c r="B85" s="5">
        <f>SUM(B36,B48,B24,B13)</f>
        <v>145</v>
      </c>
      <c r="C85" s="5">
        <f>SUM(C13,C24,C36,C48)</f>
        <v>158</v>
      </c>
    </row>
    <row r="86" spans="1:42" s="5" customFormat="1">
      <c r="A86" s="5" t="s">
        <v>74</v>
      </c>
      <c r="B86" s="47">
        <f>B85*100</f>
        <v>14500</v>
      </c>
      <c r="C86" s="47">
        <f>C85*100</f>
        <v>15800</v>
      </c>
      <c r="D86" s="47"/>
    </row>
  </sheetData>
  <conditionalFormatting sqref="D3:D12 D33:D34 D27 D38:D47 D73:D83 D15:D23 D50:D58 D61:D69">
    <cfRule type="cellIs" dxfId="83" priority="190" operator="equal">
      <formula>$H$1</formula>
    </cfRule>
    <cfRule type="cellIs" dxfId="82" priority="191" operator="equal">
      <formula>$G$1</formula>
    </cfRule>
    <cfRule type="cellIs" dxfId="81" priority="192" operator="equal">
      <formula>$F$1</formula>
    </cfRule>
  </conditionalFormatting>
  <conditionalFormatting sqref="E60:BR61 E3:BR3 AI4:BR4 E4:Y4 E5:I13 E17:J17 E14:BR15 T16:BR16 E16:O16 P17:BR17 AC18:BR18 E18:R18 T18:Y18 E24:BR26 AQ27:BR27 E27:AL27 E28:J34 O28:BR34 AQ22:BR22 E36:BR38 AE39:BR39 E39:AB39 AL46:BR46 H46:AI46 AB54:AF56 E53:H58 E50:P50 E51:M51 P51:BR51 Q50:BR51 AI52:BR52 E52:AA52 AN56:BR56 AG54:BR55 N58:BR58 AB53:BR53 E62:E69 I62:BR64 AQ65:BR65 I65:AI65 I66:K66 R66:BR66 I67:T69 AH67:BR68 BG69:BR69 AH69:BC69 AX57:BR57 AB57:AV57 S73:BR74 AG75:BR76 E77:R77 E78:H78 L78:R78 Y78:AA78 E79:X80 AB79:BR80 AS81:BR81 E81:AP81 E72:BR72 E73:K74 S75:AC75 E75:N75 T76:BR76 I76:R76 E19:J23 W23:BR23 S13:BR13 S9:AC12 W22:AJ22 AL22:AO22 W19:BR21 H40:BR45 AF9:BR10 AF12:BR12 AF11:AN11 AS11:BR11 S5:BR8">
    <cfRule type="cellIs" dxfId="80" priority="178" operator="equal">
      <formula>$H$1</formula>
    </cfRule>
    <cfRule type="cellIs" dxfId="79" priority="179" operator="equal">
      <formula>$G$1</formula>
    </cfRule>
    <cfRule type="cellIs" dxfId="78" priority="180" operator="equal">
      <formula>$F$1</formula>
    </cfRule>
  </conditionalFormatting>
  <conditionalFormatting sqref="F3">
    <cfRule type="cellIs" dxfId="77" priority="163" operator="equal">
      <formula>$H$1</formula>
    </cfRule>
    <cfRule type="cellIs" dxfId="76" priority="164" operator="equal">
      <formula>$G$1</formula>
    </cfRule>
    <cfRule type="cellIs" dxfId="75" priority="165" operator="equal">
      <formula>$F$1</formula>
    </cfRule>
  </conditionalFormatting>
  <conditionalFormatting sqref="G5:H5">
    <cfRule type="cellIs" dxfId="74" priority="160" operator="equal">
      <formula>$H$1</formula>
    </cfRule>
    <cfRule type="cellIs" dxfId="73" priority="161" operator="equal">
      <formula>$G$1</formula>
    </cfRule>
    <cfRule type="cellIs" dxfId="72" priority="162" operator="equal">
      <formula>$F$1</formula>
    </cfRule>
  </conditionalFormatting>
  <conditionalFormatting sqref="S7">
    <cfRule type="cellIs" dxfId="71" priority="157" operator="equal">
      <formula>$H$1</formula>
    </cfRule>
    <cfRule type="cellIs" dxfId="70" priority="158" operator="equal">
      <formula>$G$1</formula>
    </cfRule>
    <cfRule type="cellIs" dxfId="69" priority="159" operator="equal">
      <formula>$F$1</formula>
    </cfRule>
  </conditionalFormatting>
  <conditionalFormatting sqref="I6">
    <cfRule type="cellIs" dxfId="68" priority="154" operator="equal">
      <formula>$H$1</formula>
    </cfRule>
    <cfRule type="cellIs" dxfId="67" priority="155" operator="equal">
      <formula>$G$1</formula>
    </cfRule>
    <cfRule type="cellIs" dxfId="66" priority="156" operator="equal">
      <formula>$F$1</formula>
    </cfRule>
  </conditionalFormatting>
  <conditionalFormatting sqref="T8:V8">
    <cfRule type="cellIs" dxfId="65" priority="151" operator="equal">
      <formula>$H$1</formula>
    </cfRule>
    <cfRule type="cellIs" dxfId="64" priority="152" operator="equal">
      <formula>$G$1</formula>
    </cfRule>
    <cfRule type="cellIs" dxfId="63" priority="153" operator="equal">
      <formula>$F$1</formula>
    </cfRule>
  </conditionalFormatting>
  <conditionalFormatting sqref="W9:Y9">
    <cfRule type="cellIs" dxfId="62" priority="148" operator="equal">
      <formula>$H$1</formula>
    </cfRule>
    <cfRule type="cellIs" dxfId="61" priority="149" operator="equal">
      <formula>$G$1</formula>
    </cfRule>
    <cfRule type="cellIs" dxfId="60" priority="150" operator="equal">
      <formula>$F$1</formula>
    </cfRule>
  </conditionalFormatting>
  <conditionalFormatting sqref="Z10:AC10">
    <cfRule type="cellIs" dxfId="59" priority="145" operator="equal">
      <formula>$H$1</formula>
    </cfRule>
    <cfRule type="cellIs" dxfId="58" priority="146" operator="equal">
      <formula>$G$1</formula>
    </cfRule>
    <cfRule type="cellIs" dxfId="57" priority="147" operator="equal">
      <formula>$F$1</formula>
    </cfRule>
  </conditionalFormatting>
  <conditionalFormatting sqref="AS47:AT47">
    <cfRule type="cellIs" dxfId="56" priority="124" operator="equal">
      <formula>$H$1</formula>
    </cfRule>
    <cfRule type="cellIs" dxfId="55" priority="125" operator="equal">
      <formula>$G$1</formula>
    </cfRule>
    <cfRule type="cellIs" dxfId="54" priority="126" operator="equal">
      <formula>$F$1</formula>
    </cfRule>
  </conditionalFormatting>
  <conditionalFormatting sqref="E49:BR49">
    <cfRule type="cellIs" dxfId="53" priority="112" operator="equal">
      <formula>$H$1</formula>
    </cfRule>
    <cfRule type="cellIs" dxfId="52" priority="113" operator="equal">
      <formula>$G$1</formula>
    </cfRule>
    <cfRule type="cellIs" dxfId="51" priority="114" operator="equal">
      <formula>$F$1</formula>
    </cfRule>
  </conditionalFormatting>
  <conditionalFormatting sqref="AW70:BA70">
    <cfRule type="cellIs" dxfId="50" priority="82" operator="equal">
      <formula>$H$1</formula>
    </cfRule>
    <cfRule type="cellIs" dxfId="49" priority="83" operator="equal">
      <formula>$G$1</formula>
    </cfRule>
    <cfRule type="cellIs" dxfId="48" priority="84" operator="equal">
      <formula>$F$1</formula>
    </cfRule>
  </conditionalFormatting>
  <conditionalFormatting sqref="L78:BR78 Y77:BR78">
    <cfRule type="cellIs" dxfId="47" priority="76" operator="equal">
      <formula>$H$1</formula>
    </cfRule>
    <cfRule type="cellIs" dxfId="46" priority="77" operator="equal">
      <formula>$G$1</formula>
    </cfRule>
    <cfRule type="cellIs" dxfId="45" priority="78" operator="equal">
      <formula>$F$1</formula>
    </cfRule>
  </conditionalFormatting>
  <conditionalFormatting sqref="AS82:AT82">
    <cfRule type="cellIs" dxfId="44" priority="70" operator="equal">
      <formula>$H$1</formula>
    </cfRule>
    <cfRule type="cellIs" dxfId="43" priority="71" operator="equal">
      <formula>$G$1</formula>
    </cfRule>
    <cfRule type="cellIs" dxfId="42" priority="72" operator="equal">
      <formula>$F$1</formula>
    </cfRule>
  </conditionalFormatting>
  <conditionalFormatting sqref="AU83:AV83">
    <cfRule type="cellIs" dxfId="41" priority="67" operator="equal">
      <formula>$H$1</formula>
    </cfRule>
    <cfRule type="cellIs" dxfId="40" priority="68" operator="equal">
      <formula>$G$1</formula>
    </cfRule>
    <cfRule type="cellIs" dxfId="39" priority="69" operator="equal">
      <formula>$F$1</formula>
    </cfRule>
  </conditionalFormatting>
  <conditionalFormatting sqref="D26:D32">
    <cfRule type="cellIs" dxfId="38" priority="52" operator="equal">
      <formula>$H$1</formula>
    </cfRule>
    <cfRule type="cellIs" dxfId="37" priority="53" operator="equal">
      <formula>$G$1</formula>
    </cfRule>
    <cfRule type="cellIs" dxfId="36" priority="54" operator="equal">
      <formula>$F$1</formula>
    </cfRule>
  </conditionalFormatting>
  <conditionalFormatting sqref="AG56:AM56">
    <cfRule type="cellIs" dxfId="35" priority="40" operator="equal">
      <formula>$H$1</formula>
    </cfRule>
    <cfRule type="cellIs" dxfId="34" priority="41" operator="equal">
      <formula>$G$1</formula>
    </cfRule>
    <cfRule type="cellIs" dxfId="33" priority="42" operator="equal">
      <formula>$F$1</formula>
    </cfRule>
  </conditionalFormatting>
  <conditionalFormatting sqref="AL82:AP82">
    <cfRule type="cellIs" dxfId="32" priority="37" operator="equal">
      <formula>$H$1</formula>
    </cfRule>
    <cfRule type="cellIs" dxfId="31" priority="38" operator="equal">
      <formula>$G$1</formula>
    </cfRule>
    <cfRule type="cellIs" dxfId="30" priority="39" operator="equal">
      <formula>$F$1</formula>
    </cfRule>
  </conditionalFormatting>
  <conditionalFormatting sqref="XFD19">
    <cfRule type="cellIs" dxfId="29" priority="31" operator="equal">
      <formula>$H$1</formula>
    </cfRule>
    <cfRule type="cellIs" dxfId="28" priority="32" operator="equal">
      <formula>$G$1</formula>
    </cfRule>
    <cfRule type="cellIs" dxfId="27" priority="33" operator="equal">
      <formula>$F$1</formula>
    </cfRule>
  </conditionalFormatting>
  <conditionalFormatting sqref="Y78">
    <cfRule type="cellIs" dxfId="26" priority="28" operator="equal">
      <formula>$H$1</formula>
    </cfRule>
    <cfRule type="cellIs" dxfId="25" priority="29" operator="equal">
      <formula>$G$1</formula>
    </cfRule>
    <cfRule type="cellIs" dxfId="24" priority="30" operator="equal">
      <formula>$F$1</formula>
    </cfRule>
  </conditionalFormatting>
  <conditionalFormatting sqref="Z78">
    <cfRule type="cellIs" dxfId="23" priority="25" operator="equal">
      <formula>$H$1</formula>
    </cfRule>
    <cfRule type="cellIs" dxfId="22" priority="26" operator="equal">
      <formula>$G$1</formula>
    </cfRule>
    <cfRule type="cellIs" dxfId="21" priority="27" operator="equal">
      <formula>$F$1</formula>
    </cfRule>
  </conditionalFormatting>
  <conditionalFormatting sqref="AA78">
    <cfRule type="cellIs" dxfId="20" priority="22" operator="equal">
      <formula>$H$1</formula>
    </cfRule>
    <cfRule type="cellIs" dxfId="19" priority="23" operator="equal">
      <formula>$G$1</formula>
    </cfRule>
    <cfRule type="cellIs" dxfId="18" priority="24" operator="equal">
      <formula>$F$1</formula>
    </cfRule>
  </conditionalFormatting>
  <conditionalFormatting sqref="S77:S78">
    <cfRule type="cellIs" dxfId="17" priority="19" operator="equal">
      <formula>$H$1</formula>
    </cfRule>
    <cfRule type="cellIs" dxfId="16" priority="20" operator="equal">
      <formula>$G$1</formula>
    </cfRule>
    <cfRule type="cellIs" dxfId="15" priority="21" operator="equal">
      <formula>$F$1</formula>
    </cfRule>
  </conditionalFormatting>
  <conditionalFormatting sqref="T77:T78">
    <cfRule type="cellIs" dxfId="14" priority="16" operator="equal">
      <formula>$H$1</formula>
    </cfRule>
    <cfRule type="cellIs" dxfId="13" priority="17" operator="equal">
      <formula>$G$1</formula>
    </cfRule>
    <cfRule type="cellIs" dxfId="12" priority="18" operator="equal">
      <formula>$F$1</formula>
    </cfRule>
  </conditionalFormatting>
  <conditionalFormatting sqref="U77:U78">
    <cfRule type="cellIs" dxfId="11" priority="13" operator="equal">
      <formula>$H$1</formula>
    </cfRule>
    <cfRule type="cellIs" dxfId="10" priority="14" operator="equal">
      <formula>$G$1</formula>
    </cfRule>
    <cfRule type="cellIs" dxfId="9" priority="15" operator="equal">
      <formula>$F$1</formula>
    </cfRule>
  </conditionalFormatting>
  <conditionalFormatting sqref="V77:V78">
    <cfRule type="cellIs" dxfId="8" priority="10" operator="equal">
      <formula>$H$1</formula>
    </cfRule>
    <cfRule type="cellIs" dxfId="7" priority="11" operator="equal">
      <formula>$G$1</formula>
    </cfRule>
    <cfRule type="cellIs" dxfId="6" priority="12" operator="equal">
      <formula>$F$1</formula>
    </cfRule>
  </conditionalFormatting>
  <conditionalFormatting sqref="W77:W78">
    <cfRule type="cellIs" dxfId="5" priority="7" operator="equal">
      <formula>$H$1</formula>
    </cfRule>
    <cfRule type="cellIs" dxfId="4" priority="8" operator="equal">
      <formula>$G$1</formula>
    </cfRule>
    <cfRule type="cellIs" dxfId="3" priority="9" operator="equal">
      <formula>$F$1</formula>
    </cfRule>
  </conditionalFormatting>
  <conditionalFormatting sqref="X77:X78">
    <cfRule type="cellIs" dxfId="2" priority="4" operator="equal">
      <formula>$H$1</formula>
    </cfRule>
    <cfRule type="cellIs" dxfId="1" priority="5" operator="equal">
      <formula>$G$1</formula>
    </cfRule>
    <cfRule type="cellIs" dxfId="0" priority="6" operator="equal">
      <formula>$F$1</formula>
    </cfRule>
  </conditionalFormatting>
  <dataValidations count="1">
    <dataValidation type="list" allowBlank="1" showInputMessage="1" showErrorMessage="1" sqref="D3:D12 D26:D34 D73:D83 D15:D23 D38:D47 D50:D58 D61:D70" xr:uid="{00000000-0002-0000-0100-000000000000}">
      <formula1>$F$1:$H$1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14CBF-61D6-4A1A-B020-D6E50DA2B9D6}">
  <dimension ref="A1:T31"/>
  <sheetViews>
    <sheetView workbookViewId="0">
      <selection activeCell="I25" sqref="I25"/>
    </sheetView>
  </sheetViews>
  <sheetFormatPr defaultRowHeight="15"/>
  <sheetData>
    <row r="1" spans="1:20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</row>
    <row r="2" spans="1:20">
      <c r="A2" s="48"/>
      <c r="B2" s="92" t="s">
        <v>75</v>
      </c>
      <c r="C2" s="93"/>
      <c r="D2" s="94"/>
      <c r="E2" s="93" t="s">
        <v>76</v>
      </c>
      <c r="F2" s="93"/>
      <c r="G2" s="94"/>
      <c r="H2" s="93" t="s">
        <v>77</v>
      </c>
      <c r="I2" s="93"/>
      <c r="J2" s="94"/>
      <c r="K2" s="93" t="s">
        <v>78</v>
      </c>
      <c r="L2" s="93"/>
      <c r="M2" s="94"/>
      <c r="N2" s="93" t="s">
        <v>79</v>
      </c>
      <c r="O2" s="93"/>
      <c r="P2" s="94"/>
      <c r="Q2" s="93" t="s">
        <v>80</v>
      </c>
      <c r="R2" s="93"/>
      <c r="S2" s="94"/>
      <c r="T2" s="48"/>
    </row>
    <row r="3" spans="1:20">
      <c r="A3" s="48"/>
      <c r="B3" s="95" t="s">
        <v>81</v>
      </c>
      <c r="C3" s="96"/>
      <c r="D3" s="97"/>
      <c r="E3" s="96" t="s">
        <v>82</v>
      </c>
      <c r="F3" s="96"/>
      <c r="G3" s="97"/>
      <c r="H3" s="96" t="s">
        <v>83</v>
      </c>
      <c r="I3" s="96"/>
      <c r="J3" s="97"/>
      <c r="K3" s="96" t="s">
        <v>84</v>
      </c>
      <c r="L3" s="96"/>
      <c r="M3" s="97"/>
      <c r="N3" s="96" t="s">
        <v>85</v>
      </c>
      <c r="O3" s="96"/>
      <c r="P3" s="97"/>
      <c r="Q3" s="96" t="s">
        <v>86</v>
      </c>
      <c r="R3" s="96"/>
      <c r="S3" s="97"/>
      <c r="T3" s="48"/>
    </row>
    <row r="4" spans="1:20">
      <c r="A4" s="48"/>
      <c r="B4" s="91"/>
      <c r="C4" s="83"/>
      <c r="D4" s="84"/>
      <c r="E4" s="83"/>
      <c r="F4" s="83"/>
      <c r="G4" s="84"/>
      <c r="H4" s="83"/>
      <c r="I4" s="83"/>
      <c r="J4" s="84"/>
      <c r="K4" s="83"/>
      <c r="L4" s="83"/>
      <c r="M4" s="84"/>
      <c r="N4" s="77"/>
      <c r="O4" s="77"/>
      <c r="P4" s="78"/>
      <c r="Q4" s="83"/>
      <c r="R4" s="83"/>
      <c r="S4" s="84"/>
      <c r="T4" s="48"/>
    </row>
    <row r="5" spans="1:20">
      <c r="A5" s="48"/>
      <c r="B5" s="89"/>
      <c r="C5" s="79"/>
      <c r="D5" s="80"/>
      <c r="E5" s="79"/>
      <c r="F5" s="79"/>
      <c r="G5" s="80"/>
      <c r="H5" s="79"/>
      <c r="I5" s="79"/>
      <c r="J5" s="80"/>
      <c r="K5" s="79"/>
      <c r="L5" s="79"/>
      <c r="M5" s="80"/>
      <c r="N5" s="81"/>
      <c r="O5" s="81"/>
      <c r="P5" s="82"/>
      <c r="Q5" s="79"/>
      <c r="R5" s="79"/>
      <c r="S5" s="80"/>
      <c r="T5" s="48"/>
    </row>
    <row r="6" spans="1:20">
      <c r="A6" s="48"/>
      <c r="B6" s="89"/>
      <c r="C6" s="79"/>
      <c r="D6" s="80"/>
      <c r="E6" s="79"/>
      <c r="F6" s="79"/>
      <c r="G6" s="80"/>
      <c r="H6" s="79"/>
      <c r="I6" s="79"/>
      <c r="J6" s="80"/>
      <c r="K6" s="79"/>
      <c r="L6" s="79"/>
      <c r="M6" s="80"/>
      <c r="N6" s="81"/>
      <c r="O6" s="81"/>
      <c r="P6" s="82"/>
      <c r="Q6" s="79"/>
      <c r="R6" s="79"/>
      <c r="S6" s="80"/>
      <c r="T6" s="48"/>
    </row>
    <row r="7" spans="1:20">
      <c r="A7" s="48"/>
      <c r="B7" s="89"/>
      <c r="C7" s="79"/>
      <c r="D7" s="80"/>
      <c r="E7" s="79"/>
      <c r="F7" s="79"/>
      <c r="G7" s="80"/>
      <c r="H7" s="79"/>
      <c r="I7" s="79"/>
      <c r="J7" s="80"/>
      <c r="K7" s="79"/>
      <c r="L7" s="79"/>
      <c r="M7" s="80"/>
      <c r="N7" s="81"/>
      <c r="O7" s="81"/>
      <c r="P7" s="82"/>
      <c r="Q7" s="79"/>
      <c r="R7" s="79"/>
      <c r="S7" s="80"/>
      <c r="T7" s="48"/>
    </row>
    <row r="8" spans="1:20">
      <c r="A8" s="48"/>
      <c r="B8" s="89"/>
      <c r="C8" s="79"/>
      <c r="D8" s="80"/>
      <c r="E8" s="79"/>
      <c r="F8" s="79"/>
      <c r="G8" s="80"/>
      <c r="H8" s="79"/>
      <c r="I8" s="79"/>
      <c r="J8" s="80"/>
      <c r="K8" s="79"/>
      <c r="L8" s="79"/>
      <c r="M8" s="80"/>
      <c r="N8" s="81"/>
      <c r="O8" s="81"/>
      <c r="P8" s="82"/>
      <c r="Q8" s="79"/>
      <c r="R8" s="79"/>
      <c r="S8" s="80"/>
      <c r="T8" s="48"/>
    </row>
    <row r="9" spans="1:20">
      <c r="A9" s="48"/>
      <c r="B9" s="89"/>
      <c r="C9" s="79"/>
      <c r="D9" s="80"/>
      <c r="E9" s="79"/>
      <c r="F9" s="79"/>
      <c r="G9" s="80"/>
      <c r="H9" s="79"/>
      <c r="I9" s="79"/>
      <c r="J9" s="80"/>
      <c r="K9" s="79"/>
      <c r="L9" s="79"/>
      <c r="M9" s="80"/>
      <c r="N9" s="81"/>
      <c r="O9" s="81"/>
      <c r="P9" s="82"/>
      <c r="Q9" s="79"/>
      <c r="R9" s="79"/>
      <c r="S9" s="80"/>
      <c r="T9" s="48"/>
    </row>
    <row r="10" spans="1:20">
      <c r="A10" s="48"/>
      <c r="B10" s="89"/>
      <c r="C10" s="79"/>
      <c r="D10" s="80"/>
      <c r="E10" s="79"/>
      <c r="F10" s="79"/>
      <c r="G10" s="80"/>
      <c r="H10" s="79"/>
      <c r="I10" s="79"/>
      <c r="J10" s="80"/>
      <c r="K10" s="79"/>
      <c r="L10" s="79"/>
      <c r="M10" s="80"/>
      <c r="N10" s="81"/>
      <c r="O10" s="81"/>
      <c r="P10" s="82"/>
      <c r="Q10" s="79"/>
      <c r="R10" s="79"/>
      <c r="S10" s="80"/>
      <c r="T10" s="48"/>
    </row>
    <row r="11" spans="1:20">
      <c r="A11" s="48"/>
      <c r="B11" s="89"/>
      <c r="C11" s="79"/>
      <c r="D11" s="80"/>
      <c r="E11" s="79"/>
      <c r="F11" s="79"/>
      <c r="G11" s="80"/>
      <c r="H11" s="79"/>
      <c r="I11" s="79"/>
      <c r="J11" s="80"/>
      <c r="K11" s="79"/>
      <c r="L11" s="79"/>
      <c r="M11" s="80"/>
      <c r="N11" s="81"/>
      <c r="O11" s="81"/>
      <c r="P11" s="82"/>
      <c r="Q11" s="79"/>
      <c r="R11" s="79"/>
      <c r="S11" s="80"/>
      <c r="T11" s="48"/>
    </row>
    <row r="12" spans="1:20">
      <c r="A12" s="48"/>
      <c r="B12" s="89"/>
      <c r="C12" s="79"/>
      <c r="D12" s="80"/>
      <c r="E12" s="79"/>
      <c r="F12" s="79"/>
      <c r="G12" s="80"/>
      <c r="H12" s="79"/>
      <c r="I12" s="79"/>
      <c r="J12" s="80"/>
      <c r="K12" s="79"/>
      <c r="L12" s="79"/>
      <c r="M12" s="80"/>
      <c r="N12" s="81"/>
      <c r="O12" s="81"/>
      <c r="P12" s="82"/>
      <c r="Q12" s="79"/>
      <c r="R12" s="79"/>
      <c r="S12" s="80"/>
      <c r="T12" s="48"/>
    </row>
    <row r="13" spans="1:20">
      <c r="A13" s="48"/>
      <c r="B13" s="89"/>
      <c r="C13" s="79"/>
      <c r="D13" s="80"/>
      <c r="E13" s="79"/>
      <c r="F13" s="79"/>
      <c r="G13" s="80"/>
      <c r="H13" s="79"/>
      <c r="I13" s="79"/>
      <c r="J13" s="80"/>
      <c r="K13" s="79"/>
      <c r="L13" s="79"/>
      <c r="M13" s="80"/>
      <c r="N13" s="81"/>
      <c r="O13" s="81"/>
      <c r="P13" s="82"/>
      <c r="Q13" s="79"/>
      <c r="R13" s="79"/>
      <c r="S13" s="80"/>
      <c r="T13" s="48"/>
    </row>
    <row r="14" spans="1:20">
      <c r="A14" s="48"/>
      <c r="B14" s="90"/>
      <c r="C14" s="85"/>
      <c r="D14" s="86"/>
      <c r="E14" s="85"/>
      <c r="F14" s="85"/>
      <c r="G14" s="86"/>
      <c r="H14" s="85"/>
      <c r="I14" s="85"/>
      <c r="J14" s="86"/>
      <c r="K14" s="85"/>
      <c r="L14" s="85"/>
      <c r="M14" s="86"/>
      <c r="N14" s="87" t="s">
        <v>87</v>
      </c>
      <c r="O14" s="87"/>
      <c r="P14" s="88"/>
      <c r="Q14" s="85"/>
      <c r="R14" s="85"/>
      <c r="S14" s="86"/>
      <c r="T14" s="48"/>
    </row>
    <row r="15" spans="1:20">
      <c r="A15" s="48"/>
      <c r="B15" s="98" t="s">
        <v>88</v>
      </c>
      <c r="C15" s="99"/>
      <c r="D15" s="100"/>
      <c r="E15" s="99" t="s">
        <v>88</v>
      </c>
      <c r="F15" s="99"/>
      <c r="G15" s="100"/>
      <c r="H15" s="99" t="s">
        <v>88</v>
      </c>
      <c r="I15" s="99"/>
      <c r="J15" s="100"/>
      <c r="K15" s="99" t="s">
        <v>89</v>
      </c>
      <c r="L15" s="99"/>
      <c r="M15" s="100"/>
      <c r="N15" s="99" t="s">
        <v>88</v>
      </c>
      <c r="O15" s="99"/>
      <c r="P15" s="100"/>
      <c r="Q15" s="99" t="s">
        <v>88</v>
      </c>
      <c r="R15" s="99"/>
      <c r="S15" s="100"/>
      <c r="T15" s="48"/>
    </row>
    <row r="16" spans="1:20">
      <c r="A16" s="48"/>
      <c r="B16" s="101"/>
      <c r="C16" s="101"/>
      <c r="D16" s="101"/>
      <c r="E16" s="101"/>
      <c r="F16" s="101"/>
      <c r="G16" s="101"/>
      <c r="H16" s="101"/>
      <c r="I16" s="101"/>
      <c r="J16" s="101"/>
      <c r="K16" s="48"/>
      <c r="L16" s="48"/>
      <c r="M16" s="48"/>
      <c r="N16" s="48"/>
      <c r="O16" s="48"/>
      <c r="P16" s="48"/>
      <c r="Q16" s="48"/>
      <c r="R16" s="48"/>
      <c r="S16" s="48"/>
      <c r="T16" s="48"/>
    </row>
    <row r="17" spans="1:20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</row>
    <row r="18" spans="1:20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</row>
    <row r="19" spans="1:20">
      <c r="A19" s="48"/>
      <c r="B19" s="102" t="s">
        <v>90</v>
      </c>
      <c r="C19" s="102"/>
      <c r="D19" s="102"/>
      <c r="E19" s="102"/>
      <c r="F19" s="102"/>
      <c r="G19" s="102"/>
      <c r="H19" s="102"/>
      <c r="I19" s="102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</row>
    <row r="20" spans="1:20">
      <c r="A20" s="48"/>
      <c r="B20" s="48"/>
      <c r="C20" s="50" t="s">
        <v>87</v>
      </c>
      <c r="D20" s="51" t="s">
        <v>87</v>
      </c>
      <c r="E20" s="51" t="s">
        <v>87</v>
      </c>
      <c r="F20" s="51" t="s">
        <v>87</v>
      </c>
      <c r="G20" s="51" t="s">
        <v>87</v>
      </c>
      <c r="H20" s="51" t="s">
        <v>87</v>
      </c>
      <c r="I20" s="51" t="s">
        <v>87</v>
      </c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</row>
    <row r="21" spans="1:20">
      <c r="A21" s="48"/>
      <c r="B21" s="49"/>
      <c r="C21" s="52" t="s">
        <v>8</v>
      </c>
      <c r="D21" s="53" t="s">
        <v>91</v>
      </c>
      <c r="E21" s="66" t="s">
        <v>10</v>
      </c>
      <c r="F21" s="53" t="s">
        <v>51</v>
      </c>
      <c r="G21" s="53" t="s">
        <v>11</v>
      </c>
      <c r="H21" s="53" t="s">
        <v>13</v>
      </c>
      <c r="I21" s="53" t="s">
        <v>14</v>
      </c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</row>
    <row r="22" spans="1:20">
      <c r="A22" s="48"/>
      <c r="B22" s="54" t="s">
        <v>92</v>
      </c>
      <c r="C22" s="55"/>
      <c r="D22" s="55"/>
      <c r="E22" s="67" t="s">
        <v>93</v>
      </c>
      <c r="F22" s="55"/>
      <c r="G22" s="55"/>
      <c r="H22" s="55"/>
      <c r="I22" s="55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</row>
    <row r="23" spans="1:20">
      <c r="A23" s="48"/>
      <c r="B23" s="52" t="s">
        <v>94</v>
      </c>
      <c r="C23" s="64" t="s">
        <v>93</v>
      </c>
      <c r="D23" s="55"/>
      <c r="E23" s="55"/>
      <c r="F23" s="68" t="s">
        <v>93</v>
      </c>
      <c r="G23" s="55"/>
      <c r="H23" s="69"/>
      <c r="I23" s="55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</row>
    <row r="24" spans="1:20">
      <c r="A24" s="48"/>
      <c r="B24" s="52" t="s">
        <v>95</v>
      </c>
      <c r="C24" s="55"/>
      <c r="D24" s="55"/>
      <c r="E24" s="55"/>
      <c r="F24" s="65"/>
      <c r="G24" s="55"/>
      <c r="H24" s="67" t="s">
        <v>93</v>
      </c>
      <c r="I24" s="55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</row>
    <row r="25" spans="1:20">
      <c r="A25" s="48"/>
      <c r="B25" s="52" t="s">
        <v>96</v>
      </c>
      <c r="C25" s="55"/>
      <c r="D25" s="55"/>
      <c r="E25" s="55"/>
      <c r="F25" s="55"/>
      <c r="G25" s="55"/>
      <c r="H25" s="55"/>
      <c r="I25" s="55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</row>
    <row r="26" spans="1:20">
      <c r="A26" s="48"/>
      <c r="B26" s="52" t="s">
        <v>97</v>
      </c>
      <c r="C26" s="55"/>
      <c r="D26" s="55"/>
      <c r="E26" s="55"/>
      <c r="F26" s="55"/>
      <c r="G26" s="55"/>
      <c r="H26" s="55"/>
      <c r="I26" s="55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</row>
    <row r="27" spans="1:20">
      <c r="A27" s="48"/>
      <c r="B27" s="52" t="s">
        <v>98</v>
      </c>
      <c r="C27" s="55"/>
      <c r="D27" s="55"/>
      <c r="E27" s="55"/>
      <c r="F27" s="55"/>
      <c r="G27" s="55"/>
      <c r="H27" s="55"/>
      <c r="I27" s="55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</row>
    <row r="31" spans="1:20">
      <c r="B31" s="70" t="s">
        <v>93</v>
      </c>
    </row>
  </sheetData>
  <mergeCells count="86">
    <mergeCell ref="Q12:S12"/>
    <mergeCell ref="Q13:S13"/>
    <mergeCell ref="Q14:S14"/>
    <mergeCell ref="H9:J9"/>
    <mergeCell ref="H10:J10"/>
    <mergeCell ref="H11:J11"/>
    <mergeCell ref="H12:J12"/>
    <mergeCell ref="Q7:S7"/>
    <mergeCell ref="Q8:S8"/>
    <mergeCell ref="Q9:S9"/>
    <mergeCell ref="Q10:S10"/>
    <mergeCell ref="Q11:S11"/>
    <mergeCell ref="H4:J4"/>
    <mergeCell ref="H5:J5"/>
    <mergeCell ref="H6:J6"/>
    <mergeCell ref="H7:J7"/>
    <mergeCell ref="H8:J8"/>
    <mergeCell ref="B9:D9"/>
    <mergeCell ref="B10:D10"/>
    <mergeCell ref="B11:D11"/>
    <mergeCell ref="B12:D12"/>
    <mergeCell ref="H13:J13"/>
    <mergeCell ref="E9:G9"/>
    <mergeCell ref="E10:G10"/>
    <mergeCell ref="E11:G11"/>
    <mergeCell ref="E12:G12"/>
    <mergeCell ref="E13:G13"/>
    <mergeCell ref="E4:G4"/>
    <mergeCell ref="E5:G5"/>
    <mergeCell ref="E6:G6"/>
    <mergeCell ref="E7:G7"/>
    <mergeCell ref="E8:G8"/>
    <mergeCell ref="B4:D4"/>
    <mergeCell ref="B5:D5"/>
    <mergeCell ref="B6:D6"/>
    <mergeCell ref="B7:D7"/>
    <mergeCell ref="B8:D8"/>
    <mergeCell ref="Q15:S15"/>
    <mergeCell ref="K6:M6"/>
    <mergeCell ref="N6:P6"/>
    <mergeCell ref="K7:M7"/>
    <mergeCell ref="N7:P7"/>
    <mergeCell ref="K8:M8"/>
    <mergeCell ref="N8:P8"/>
    <mergeCell ref="K9:M9"/>
    <mergeCell ref="N9:P9"/>
    <mergeCell ref="K10:M10"/>
    <mergeCell ref="N10:P10"/>
    <mergeCell ref="K11:M11"/>
    <mergeCell ref="N11:P11"/>
    <mergeCell ref="K12:M12"/>
    <mergeCell ref="N12:P12"/>
    <mergeCell ref="Q6:S6"/>
    <mergeCell ref="B16:J16"/>
    <mergeCell ref="B19:I19"/>
    <mergeCell ref="K13:M13"/>
    <mergeCell ref="N13:P13"/>
    <mergeCell ref="K14:M14"/>
    <mergeCell ref="N14:P14"/>
    <mergeCell ref="B15:D15"/>
    <mergeCell ref="E15:G15"/>
    <mergeCell ref="H15:J15"/>
    <mergeCell ref="K15:M15"/>
    <mergeCell ref="N15:P15"/>
    <mergeCell ref="B13:D13"/>
    <mergeCell ref="B14:D14"/>
    <mergeCell ref="E14:G14"/>
    <mergeCell ref="H14:J14"/>
    <mergeCell ref="N4:P4"/>
    <mergeCell ref="K5:M5"/>
    <mergeCell ref="N5:P5"/>
    <mergeCell ref="K4:M4"/>
    <mergeCell ref="Q3:S3"/>
    <mergeCell ref="Q4:S4"/>
    <mergeCell ref="Q5:S5"/>
    <mergeCell ref="Q2:S2"/>
    <mergeCell ref="B3:D3"/>
    <mergeCell ref="E3:G3"/>
    <mergeCell ref="H3:J3"/>
    <mergeCell ref="K3:M3"/>
    <mergeCell ref="N3:P3"/>
    <mergeCell ref="B2:D2"/>
    <mergeCell ref="E2:G2"/>
    <mergeCell ref="H2:J2"/>
    <mergeCell ref="K2:M2"/>
    <mergeCell ref="N2:P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workbookViewId="0">
      <selection activeCell="F14" sqref="F14"/>
    </sheetView>
  </sheetViews>
  <sheetFormatPr defaultRowHeight="15"/>
  <sheetData>
    <row r="1" spans="1:13">
      <c r="B1" s="5" t="s">
        <v>99</v>
      </c>
      <c r="C1" s="5" t="s">
        <v>100</v>
      </c>
      <c r="D1" s="5" t="s">
        <v>101</v>
      </c>
      <c r="E1" s="73">
        <v>45381</v>
      </c>
      <c r="F1" s="5"/>
      <c r="G1" s="5"/>
      <c r="H1" s="5"/>
      <c r="I1" s="5"/>
      <c r="J1" s="5"/>
      <c r="K1" s="5"/>
      <c r="L1" s="5"/>
    </row>
    <row r="2" spans="1:13" ht="62.25" customHeight="1">
      <c r="B2" s="5" t="s">
        <v>102</v>
      </c>
      <c r="C2" s="6" t="s">
        <v>103</v>
      </c>
      <c r="D2" s="6" t="s">
        <v>104</v>
      </c>
      <c r="E2" s="6" t="s">
        <v>105</v>
      </c>
      <c r="F2" s="6" t="s">
        <v>106</v>
      </c>
      <c r="G2" s="6" t="s">
        <v>107</v>
      </c>
      <c r="H2" s="6" t="s">
        <v>107</v>
      </c>
      <c r="I2" s="6" t="s">
        <v>107</v>
      </c>
      <c r="J2" s="6" t="s">
        <v>108</v>
      </c>
      <c r="K2" s="6" t="s">
        <v>109</v>
      </c>
      <c r="L2" s="6" t="s">
        <v>110</v>
      </c>
    </row>
    <row r="3" spans="1:13">
      <c r="B3" s="5" t="s">
        <v>111</v>
      </c>
      <c r="C3" s="5">
        <v>1</v>
      </c>
      <c r="D3" s="5">
        <v>1</v>
      </c>
      <c r="E3" s="5">
        <v>1</v>
      </c>
      <c r="F3" s="5">
        <v>2</v>
      </c>
      <c r="G3" s="5">
        <v>2</v>
      </c>
      <c r="H3" s="5">
        <v>2</v>
      </c>
      <c r="I3" s="5">
        <v>2</v>
      </c>
      <c r="J3" s="5">
        <v>6</v>
      </c>
      <c r="K3" s="5">
        <v>1</v>
      </c>
      <c r="L3" s="5">
        <v>8</v>
      </c>
      <c r="M3">
        <f>C3+D3+E3+F3+G3+H3+I3+J3+K3+L3</f>
        <v>26</v>
      </c>
    </row>
    <row r="4" spans="1:13">
      <c r="A4" s="5" t="s">
        <v>8</v>
      </c>
      <c r="B4" s="5"/>
      <c r="C4" s="4" t="s">
        <v>93</v>
      </c>
      <c r="D4" s="4" t="s">
        <v>93</v>
      </c>
      <c r="E4" s="4" t="s">
        <v>93</v>
      </c>
      <c r="F4" s="4"/>
      <c r="G4" s="4"/>
      <c r="H4" s="4"/>
      <c r="I4" s="4"/>
      <c r="J4" s="4"/>
      <c r="K4" s="4"/>
      <c r="L4" s="4"/>
    </row>
    <row r="5" spans="1:13">
      <c r="A5" s="5" t="s">
        <v>9</v>
      </c>
      <c r="B5" s="5"/>
      <c r="C5" s="4" t="s">
        <v>93</v>
      </c>
      <c r="D5" s="4" t="s">
        <v>93</v>
      </c>
      <c r="E5" s="4" t="s">
        <v>93</v>
      </c>
      <c r="F5" s="4"/>
      <c r="G5" s="4"/>
      <c r="J5" s="4"/>
      <c r="K5" s="4"/>
      <c r="L5" s="4"/>
    </row>
    <row r="6" spans="1:13">
      <c r="A6" s="5" t="s">
        <v>10</v>
      </c>
      <c r="B6" s="5"/>
      <c r="C6" s="4" t="s">
        <v>93</v>
      </c>
      <c r="D6" s="4" t="s">
        <v>93</v>
      </c>
      <c r="E6" s="4" t="s">
        <v>93</v>
      </c>
      <c r="F6" s="4"/>
      <c r="G6" s="4"/>
      <c r="H6" s="4"/>
      <c r="I6" s="4"/>
      <c r="J6" s="4"/>
      <c r="K6" s="4"/>
      <c r="L6" s="4"/>
    </row>
    <row r="7" spans="1:13">
      <c r="A7" s="5" t="s">
        <v>11</v>
      </c>
      <c r="B7" s="5"/>
      <c r="C7" s="4" t="s">
        <v>93</v>
      </c>
      <c r="D7" s="4" t="s">
        <v>93</v>
      </c>
      <c r="E7" s="4" t="s">
        <v>93</v>
      </c>
      <c r="F7" s="4"/>
      <c r="G7" s="4"/>
      <c r="H7" s="4"/>
      <c r="I7" s="4"/>
      <c r="J7" s="4"/>
      <c r="K7" s="4"/>
      <c r="L7" s="4"/>
    </row>
    <row r="8" spans="1:13">
      <c r="A8" s="5" t="s">
        <v>51</v>
      </c>
      <c r="B8" s="5"/>
      <c r="C8" s="4" t="s">
        <v>93</v>
      </c>
      <c r="D8" s="4" t="s">
        <v>93</v>
      </c>
      <c r="E8" s="4" t="s">
        <v>93</v>
      </c>
      <c r="F8" s="4"/>
      <c r="G8" s="4"/>
      <c r="H8" s="4"/>
      <c r="I8" s="4"/>
      <c r="J8" s="4"/>
      <c r="K8" s="4"/>
      <c r="L8" s="4"/>
    </row>
    <row r="9" spans="1:13">
      <c r="A9" s="5" t="s">
        <v>13</v>
      </c>
      <c r="B9" s="5"/>
      <c r="C9" s="4" t="s">
        <v>93</v>
      </c>
      <c r="D9" s="4" t="s">
        <v>93</v>
      </c>
      <c r="E9" s="4"/>
      <c r="F9" s="4"/>
      <c r="G9" s="4"/>
      <c r="H9" s="4"/>
      <c r="I9" s="4"/>
      <c r="J9" s="4"/>
      <c r="K9" s="4"/>
      <c r="L9" s="4"/>
    </row>
    <row r="10" spans="1:13">
      <c r="A10" s="5" t="s">
        <v>14</v>
      </c>
      <c r="B10" s="5"/>
      <c r="C10" s="4" t="s">
        <v>93</v>
      </c>
      <c r="D10" s="4" t="s">
        <v>93</v>
      </c>
      <c r="E10" s="4"/>
      <c r="F10" s="4"/>
      <c r="G10" s="4"/>
      <c r="H10" s="4"/>
      <c r="I10" s="4"/>
      <c r="J10" s="4"/>
      <c r="K10" s="4"/>
      <c r="L10" s="4"/>
    </row>
    <row r="11" spans="1:13">
      <c r="A11" s="5" t="s">
        <v>0</v>
      </c>
      <c r="B11" s="5">
        <f>SUM(B4:B9)</f>
        <v>0</v>
      </c>
      <c r="C11" s="5">
        <f>COUNTIF(C4:C10,"*ü*") * C3</f>
        <v>7</v>
      </c>
      <c r="D11" s="5">
        <f>COUNTIF(D4:D10,"*ü*") * D3</f>
        <v>7</v>
      </c>
      <c r="E11" s="5">
        <f>COUNTIF(E4:E10,"*ü*") * E3</f>
        <v>5</v>
      </c>
      <c r="F11" s="5">
        <f>COUNTIF(F4:F10,"*ü*") * F3</f>
        <v>0</v>
      </c>
      <c r="G11" s="5">
        <f>COUNTIF(G4:G10,"*ü*") * G3</f>
        <v>0</v>
      </c>
      <c r="H11" s="5">
        <f>COUNTIF(H4:H10,"*ü*") * H3</f>
        <v>0</v>
      </c>
      <c r="I11" s="5">
        <f>COUNTIF(I4:I10,"*ü*") * I3</f>
        <v>0</v>
      </c>
      <c r="J11" s="5">
        <f>COUNTIF(J4:J10,"*ü*") * J3</f>
        <v>0</v>
      </c>
      <c r="K11" s="5">
        <f>COUNTIF(K4:K10,"*ü*") * K3</f>
        <v>0</v>
      </c>
      <c r="L11" s="5">
        <f>COUNTIF(L4:L10,"*ü*") * L3</f>
        <v>0</v>
      </c>
      <c r="M11">
        <f>B11+C11+D11+E11+F11+G11+H11+I11+J11+K11+L11</f>
        <v>19</v>
      </c>
    </row>
    <row r="13" spans="1:13">
      <c r="A13" s="4" t="s">
        <v>93</v>
      </c>
    </row>
    <row r="14" spans="1:13">
      <c r="A14" s="4"/>
    </row>
    <row r="16" spans="1:13">
      <c r="B16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3"/>
  <sheetViews>
    <sheetView workbookViewId="0">
      <selection activeCell="G3" sqref="G3"/>
    </sheetView>
  </sheetViews>
  <sheetFormatPr defaultRowHeight="15"/>
  <cols>
    <col min="1" max="1" width="15" customWidth="1"/>
    <col min="2" max="2" width="29.7109375" customWidth="1"/>
    <col min="3" max="3" width="14.5703125" customWidth="1"/>
    <col min="4" max="4" width="10.5703125" customWidth="1"/>
    <col min="5" max="19" width="3.7109375" customWidth="1"/>
  </cols>
  <sheetData>
    <row r="1" spans="1:19">
      <c r="A1" s="28"/>
      <c r="B1" s="29" t="s">
        <v>112</v>
      </c>
      <c r="C1" s="29" t="s">
        <v>113</v>
      </c>
      <c r="D1" s="30" t="s">
        <v>114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>
      <c r="A2" s="31" t="s">
        <v>8</v>
      </c>
      <c r="B2" s="32" t="s">
        <v>115</v>
      </c>
      <c r="C2">
        <v>2</v>
      </c>
      <c r="D2" s="33">
        <v>2</v>
      </c>
      <c r="E2" s="3"/>
      <c r="F2" s="3"/>
    </row>
    <row r="3" spans="1:19">
      <c r="A3" s="34"/>
      <c r="B3" s="32" t="s">
        <v>116</v>
      </c>
      <c r="C3">
        <v>5</v>
      </c>
      <c r="D3" s="33">
        <v>6.5</v>
      </c>
      <c r="G3" s="3"/>
      <c r="H3" s="3"/>
      <c r="I3" s="3"/>
      <c r="J3" s="3"/>
      <c r="K3" s="3"/>
    </row>
    <row r="4" spans="1:19">
      <c r="A4" s="34"/>
      <c r="B4" s="32" t="s">
        <v>117</v>
      </c>
      <c r="C4" s="32">
        <f>SUM(C2:C3)</f>
        <v>7</v>
      </c>
      <c r="D4" s="35">
        <f>SUM(D2:D3)</f>
        <v>8.5</v>
      </c>
    </row>
    <row r="5" spans="1:19">
      <c r="A5" s="31" t="s">
        <v>9</v>
      </c>
      <c r="B5" s="32" t="s">
        <v>115</v>
      </c>
      <c r="C5">
        <v>2</v>
      </c>
      <c r="D5" s="33">
        <v>3</v>
      </c>
      <c r="E5" s="3"/>
      <c r="F5" s="3"/>
      <c r="G5" s="3"/>
    </row>
    <row r="6" spans="1:19">
      <c r="A6" s="34"/>
      <c r="B6" s="32" t="s">
        <v>116</v>
      </c>
      <c r="C6">
        <v>10</v>
      </c>
      <c r="D6" s="33">
        <v>12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>
      <c r="A7" s="34"/>
      <c r="B7" s="32" t="s">
        <v>117</v>
      </c>
      <c r="C7" s="32">
        <f>SUM(C5:C6)</f>
        <v>12</v>
      </c>
      <c r="D7" s="35">
        <f>SUM(D5:D6)</f>
        <v>15</v>
      </c>
    </row>
    <row r="8" spans="1:19">
      <c r="A8" s="31" t="s">
        <v>10</v>
      </c>
      <c r="B8" s="32" t="s">
        <v>115</v>
      </c>
      <c r="C8">
        <v>1</v>
      </c>
      <c r="D8" s="33">
        <v>1</v>
      </c>
      <c r="E8" s="3"/>
    </row>
    <row r="9" spans="1:19">
      <c r="A9" s="34"/>
      <c r="B9" s="32" t="s">
        <v>116</v>
      </c>
      <c r="D9" s="33"/>
      <c r="F9" s="3"/>
      <c r="G9" s="3"/>
      <c r="H9" s="3"/>
      <c r="I9" s="3"/>
      <c r="J9" s="3"/>
    </row>
    <row r="10" spans="1:19">
      <c r="A10" s="34"/>
      <c r="B10" s="36" t="s">
        <v>117</v>
      </c>
      <c r="C10" s="32">
        <f>SUM(C8:C9)</f>
        <v>1</v>
      </c>
      <c r="D10" s="35">
        <f>SUM(D8:D9)</f>
        <v>1</v>
      </c>
    </row>
    <row r="11" spans="1:19">
      <c r="A11" s="31" t="s">
        <v>11</v>
      </c>
      <c r="B11" s="32" t="s">
        <v>115</v>
      </c>
      <c r="C11">
        <v>2</v>
      </c>
      <c r="D11" s="33">
        <v>2</v>
      </c>
      <c r="E11" s="3"/>
      <c r="F11" s="3"/>
    </row>
    <row r="12" spans="1:19">
      <c r="A12" s="34"/>
      <c r="B12" s="32" t="s">
        <v>116</v>
      </c>
      <c r="C12">
        <v>8</v>
      </c>
      <c r="D12" s="33">
        <v>9</v>
      </c>
      <c r="G12" s="3"/>
      <c r="H12" s="3"/>
      <c r="I12" s="3"/>
      <c r="J12" s="3"/>
      <c r="K12" s="3"/>
      <c r="L12" s="3"/>
      <c r="M12" s="3"/>
      <c r="N12" s="3"/>
      <c r="O12" s="3"/>
    </row>
    <row r="13" spans="1:19">
      <c r="A13" s="34"/>
      <c r="B13" s="36" t="s">
        <v>117</v>
      </c>
      <c r="C13" s="32">
        <f>SUM(C11:C12)</f>
        <v>10</v>
      </c>
      <c r="D13" s="35">
        <f>SUM(D11:D12)</f>
        <v>11</v>
      </c>
    </row>
    <row r="14" spans="1:19">
      <c r="A14" s="31" t="s">
        <v>51</v>
      </c>
      <c r="B14" s="32" t="s">
        <v>115</v>
      </c>
      <c r="C14">
        <v>2</v>
      </c>
      <c r="D14" s="33">
        <v>2</v>
      </c>
      <c r="E14" s="3"/>
      <c r="F14" s="3"/>
    </row>
    <row r="15" spans="1:19">
      <c r="A15" s="34"/>
      <c r="B15" s="32" t="s">
        <v>116</v>
      </c>
      <c r="C15">
        <v>5</v>
      </c>
      <c r="D15" s="33">
        <v>4</v>
      </c>
      <c r="G15" s="3"/>
      <c r="H15" s="3"/>
      <c r="I15" s="3"/>
      <c r="J15" s="3"/>
      <c r="K15" s="3"/>
    </row>
    <row r="16" spans="1:19">
      <c r="A16" s="34"/>
      <c r="B16" s="36" t="s">
        <v>117</v>
      </c>
      <c r="C16" s="32">
        <f>SUM(C14:C15)</f>
        <v>7</v>
      </c>
      <c r="D16" s="35">
        <f>SUM(D14:D15)</f>
        <v>6</v>
      </c>
    </row>
    <row r="17" spans="1:18">
      <c r="A17" s="31" t="s">
        <v>13</v>
      </c>
      <c r="B17" s="32" t="s">
        <v>115</v>
      </c>
      <c r="C17">
        <v>2</v>
      </c>
      <c r="D17" s="33">
        <v>2</v>
      </c>
      <c r="E17" s="3"/>
      <c r="F17" s="3"/>
    </row>
    <row r="18" spans="1:18">
      <c r="A18" s="34"/>
      <c r="B18" s="32" t="s">
        <v>116</v>
      </c>
      <c r="C18">
        <v>5</v>
      </c>
      <c r="D18" s="33">
        <v>4</v>
      </c>
      <c r="G18" s="3"/>
      <c r="H18" s="3"/>
      <c r="I18" s="3"/>
      <c r="J18" s="3"/>
    </row>
    <row r="19" spans="1:18">
      <c r="A19" s="34"/>
      <c r="B19" s="36" t="s">
        <v>117</v>
      </c>
      <c r="C19" s="32">
        <f>SUM(C17:C18)</f>
        <v>7</v>
      </c>
      <c r="D19" s="35">
        <f>SUM(D17:D18)</f>
        <v>6</v>
      </c>
    </row>
    <row r="20" spans="1:18">
      <c r="A20" s="31" t="s">
        <v>14</v>
      </c>
      <c r="B20" s="32" t="s">
        <v>115</v>
      </c>
      <c r="C20">
        <v>2</v>
      </c>
      <c r="D20" s="33">
        <v>2</v>
      </c>
      <c r="E20" s="3"/>
      <c r="F20" s="3"/>
    </row>
    <row r="21" spans="1:18">
      <c r="A21" s="34"/>
      <c r="B21" s="32" t="s">
        <v>116</v>
      </c>
      <c r="C21">
        <v>10</v>
      </c>
      <c r="D21" s="33">
        <v>12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>
      <c r="A22" s="34"/>
      <c r="B22" s="36" t="s">
        <v>117</v>
      </c>
      <c r="C22" s="32">
        <f>SUM(C20:C21)</f>
        <v>12</v>
      </c>
      <c r="D22" s="35">
        <f>SUM(D20:D21)</f>
        <v>14</v>
      </c>
    </row>
    <row r="23" spans="1:18">
      <c r="A23" s="37"/>
      <c r="B23" s="38" t="s">
        <v>0</v>
      </c>
      <c r="C23" s="39">
        <f>SUM(C4,C7,C10,C13,C16,C19)</f>
        <v>44</v>
      </c>
      <c r="D23" s="40">
        <f>SUM(D4,D7,D10,D13,D16,D19)</f>
        <v>47.5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"/>
  <sheetViews>
    <sheetView workbookViewId="0">
      <selection activeCell="E6" sqref="E6"/>
    </sheetView>
  </sheetViews>
  <sheetFormatPr defaultRowHeight="15"/>
  <cols>
    <col min="1" max="1" width="33.7109375" customWidth="1"/>
  </cols>
  <sheetData>
    <row r="1" spans="1:8">
      <c r="A1" s="5"/>
      <c r="B1" s="5" t="s">
        <v>8</v>
      </c>
      <c r="C1" s="5" t="s">
        <v>9</v>
      </c>
      <c r="D1" s="5" t="s">
        <v>10</v>
      </c>
      <c r="E1" s="5" t="s">
        <v>51</v>
      </c>
      <c r="F1" s="5" t="s">
        <v>13</v>
      </c>
      <c r="G1" s="5" t="s">
        <v>14</v>
      </c>
      <c r="H1" s="5" t="s">
        <v>11</v>
      </c>
    </row>
    <row r="2" spans="1:8">
      <c r="A2" s="5" t="s">
        <v>118</v>
      </c>
      <c r="B2">
        <v>8</v>
      </c>
      <c r="C2">
        <v>8</v>
      </c>
      <c r="D2">
        <v>8</v>
      </c>
      <c r="E2">
        <v>8</v>
      </c>
      <c r="F2">
        <v>8</v>
      </c>
      <c r="G2">
        <v>8</v>
      </c>
      <c r="H2">
        <v>8</v>
      </c>
    </row>
    <row r="3" spans="1:8">
      <c r="A3" s="5" t="s">
        <v>119</v>
      </c>
      <c r="B3">
        <v>8</v>
      </c>
      <c r="C3">
        <v>5</v>
      </c>
      <c r="D3">
        <v>3</v>
      </c>
      <c r="E3">
        <v>6</v>
      </c>
      <c r="F3">
        <v>2</v>
      </c>
      <c r="G3">
        <v>3</v>
      </c>
      <c r="H3">
        <v>2</v>
      </c>
    </row>
    <row r="4" spans="1:8">
      <c r="A4" s="5" t="s">
        <v>120</v>
      </c>
      <c r="C4">
        <v>3</v>
      </c>
      <c r="F4">
        <v>2</v>
      </c>
      <c r="G4">
        <v>3</v>
      </c>
      <c r="H4">
        <v>3</v>
      </c>
    </row>
    <row r="5" spans="1:8">
      <c r="A5" s="5" t="s">
        <v>121</v>
      </c>
      <c r="B5">
        <v>10</v>
      </c>
      <c r="D5">
        <v>10</v>
      </c>
      <c r="E5">
        <v>8</v>
      </c>
      <c r="F5">
        <v>6</v>
      </c>
      <c r="G5">
        <v>8</v>
      </c>
    </row>
    <row r="6" spans="1:8">
      <c r="A6" s="5" t="s">
        <v>122</v>
      </c>
      <c r="B6">
        <v>20</v>
      </c>
      <c r="C6">
        <v>1</v>
      </c>
      <c r="E6">
        <v>3</v>
      </c>
      <c r="G6">
        <v>17</v>
      </c>
    </row>
    <row r="7" spans="1:8">
      <c r="A7" s="5" t="s">
        <v>123</v>
      </c>
    </row>
    <row r="8" spans="1:8">
      <c r="A8" s="5"/>
    </row>
    <row r="9" spans="1:8">
      <c r="A9" s="5" t="s">
        <v>0</v>
      </c>
      <c r="B9" s="5">
        <f>SUM(B2:B8)</f>
        <v>46</v>
      </c>
      <c r="C9" s="5">
        <f t="shared" ref="C9:G9" si="0">SUM(C2:C8)</f>
        <v>17</v>
      </c>
      <c r="D9" s="5">
        <f t="shared" si="0"/>
        <v>21</v>
      </c>
      <c r="E9" s="5">
        <f t="shared" si="0"/>
        <v>25</v>
      </c>
      <c r="F9" s="5">
        <f t="shared" si="0"/>
        <v>18</v>
      </c>
      <c r="G9" s="5">
        <f t="shared" si="0"/>
        <v>39</v>
      </c>
      <c r="H9" s="5">
        <f t="shared" ref="H9" si="1">SUM(H2:H8)</f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cp:keywords/>
  <dc:description/>
  <cp:lastModifiedBy/>
  <cp:revision/>
  <dcterms:created xsi:type="dcterms:W3CDTF">2018-11-06T05:29:55Z</dcterms:created>
  <dcterms:modified xsi:type="dcterms:W3CDTF">2024-04-15T06:25:41Z</dcterms:modified>
  <cp:category/>
  <cp:contentStatus/>
</cp:coreProperties>
</file>