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e/GitHub/SC-COSMO/docs/US/California/Ages first case/"/>
    </mc:Choice>
  </mc:AlternateContent>
  <xr:revisionPtr revIDLastSave="0" documentId="13_ncr:1_{713F4379-FE24-E844-988D-8D24461EF68E}" xr6:coauthVersionLast="45" xr6:coauthVersionMax="45" xr10:uidLastSave="{00000000-0000-0000-0000-000000000000}"/>
  <bookViews>
    <workbookView xWindow="0" yWindow="460" windowWidth="28800" windowHeight="17500" xr2:uid="{7BDFCC1A-A2FF-45C5-AD48-2D05379517F2}"/>
  </bookViews>
  <sheets>
    <sheet name="clean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4" i="2" l="1"/>
  <c r="H64" i="2"/>
  <c r="G64" i="2"/>
  <c r="F64" i="2"/>
  <c r="E64" i="2"/>
  <c r="D64" i="2"/>
  <c r="C64" i="2"/>
  <c r="B64" i="2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</calcChain>
</file>

<file path=xl/sharedStrings.xml><?xml version="1.0" encoding="utf-8"?>
<sst xmlns="http://schemas.openxmlformats.org/spreadsheetml/2006/main" count="451" uniqueCount="173">
  <si>
    <t>Alameda County</t>
  </si>
  <si>
    <t>CA</t>
  </si>
  <si>
    <t>Older adult</t>
  </si>
  <si>
    <t>http://www.acphd.org/media/558438/alameda-county-press-release-20200306.pdf</t>
  </si>
  <si>
    <t>Berkeley City</t>
  </si>
  <si>
    <t>part of alameda county</t>
  </si>
  <si>
    <t>30-39</t>
  </si>
  <si>
    <t>https://www.cityofberkeley.info/City_Manager/Press_Releases/2020/2020-03-03_First_COVID-19_case_in_Berkeley_is_a_reminder_to_prepare.aspx</t>
  </si>
  <si>
    <t>Amador County</t>
  </si>
  <si>
    <t>Elderly adult</t>
  </si>
  <si>
    <t>https://www.amadorgov.org/home/showdocument?id=34911</t>
  </si>
  <si>
    <t>Calaveras County</t>
  </si>
  <si>
    <t xml:space="preserve">Assume 30-39 as Parent and childhood in same family </t>
  </si>
  <si>
    <t>Colusa County</t>
  </si>
  <si>
    <t>El Dorado County</t>
  </si>
  <si>
    <t>https://www.countyofcolusa.org/DocumentCenter/View/12196/PR-No1-CC-COVID-19-first-positive-case-3-27-20</t>
  </si>
  <si>
    <t>The individual had no underlying health issues and was not in the high risk category of 65 years old and above</t>
  </si>
  <si>
    <t>https://www.edcgov.us/County%20Press%20Releases/Pages/El-Dorado-County-Announces-Second-Confirmed-Case-of-COVID-19-.aspx</t>
  </si>
  <si>
    <t>Glenn County</t>
  </si>
  <si>
    <t>&gt;65</t>
  </si>
  <si>
    <t>https://www.countyofglenn.net/news/emergency-preparedness-press-release-public-health-public-information-public-notice/20200327</t>
  </si>
  <si>
    <t>Humboldt County</t>
  </si>
  <si>
    <t>No age on first case but average age is 41</t>
  </si>
  <si>
    <t>Adult</t>
  </si>
  <si>
    <t>https://humboldtgov.org/CivicAlerts.aspx?AID=2654</t>
  </si>
  <si>
    <t>https://humboldtgov.org/DocumentCenter/View/84006/20200220---News-Release---COVID-19inHumboldt-PDF</t>
  </si>
  <si>
    <t>Lake County</t>
  </si>
  <si>
    <t>50-59</t>
  </si>
  <si>
    <t>https://content.govdelivery.com/accounts/ILLAKE/bulletins/2809f6e</t>
  </si>
  <si>
    <t>Los Angeles County</t>
  </si>
  <si>
    <t>http://publichealth.lacounty.gov/phcommon/public/media/mediapubdetail.cfm?unit=media&amp;ou=ph&amp;prog=media&amp;cur=cur&amp;prid=2227&amp;row=25&amp;start=51</t>
  </si>
  <si>
    <t>http://www.publichealth.lacounty.gov/media/Coronavirus/locations.htm</t>
  </si>
  <si>
    <t xml:space="preserve">Likely adult; no age info on first age; age distribution with almost all cases (even) between 18-40 and 41-65 </t>
  </si>
  <si>
    <t>Madera County</t>
  </si>
  <si>
    <t>Marin County</t>
  </si>
  <si>
    <t>70-79</t>
  </si>
  <si>
    <t>Age fistribution is heavily towards 50-70s</t>
  </si>
  <si>
    <t>https://www.maderacounty.com/government/public-health/health-updates/corona-virus</t>
  </si>
  <si>
    <t>Almost all cases 35+ with mode being 50-64</t>
  </si>
  <si>
    <t>https://coronavirus.marinhhs.org/surveillance/2020-03-27</t>
  </si>
  <si>
    <t>Mendocino County</t>
  </si>
  <si>
    <t>https://www.mendocinocounty.org/Home/Components/News/News/4062/3242</t>
  </si>
  <si>
    <t>With 4 cases 1 is 19-34, 2 50-64, 1 65+</t>
  </si>
  <si>
    <t>Merced County</t>
  </si>
  <si>
    <t> 3 of 4 were under the age of 40 and any cases of under 40 were above 18 based on the first doc</t>
  </si>
  <si>
    <t>https://www.co.merced.ca.us/DocumentCenter/View/24010/COVID-19-Daily-Status-Update-4120?bidId=</t>
  </si>
  <si>
    <t>Monterey County</t>
  </si>
  <si>
    <t>https://www.co.monterey.ca.us/Home/ShowDocument?id=88023</t>
  </si>
  <si>
    <t>69% 0-49, 19% 50-64, 12% 65+</t>
  </si>
  <si>
    <t>Napa County</t>
  </si>
  <si>
    <t>https://legacy.livestories.com/s/v2/coronavirus-report-for-napa-county-ca/9065d62d-f5a6-445f-b2a9-b7cf30b846dd/</t>
  </si>
  <si>
    <t>of hospitalized patients: 47% 25-64; 37% 65+; 0-4 11%; 5-24 5%</t>
  </si>
  <si>
    <t>Orange County</t>
  </si>
  <si>
    <t>https://occovid19.ochealthinfo.com/coronavirus-in-oc</t>
  </si>
  <si>
    <t>https://www.documentcloud.org/documents/6672341-OC-Coronavirus-news-release.html#document/p1/a546454</t>
  </si>
  <si>
    <t xml:space="preserve">First likely adults given Wuhan travel; distrib: 17% 65+ 39% 45-64 17% 35-44 16% 25-34 11% 18-24 </t>
  </si>
  <si>
    <t>Placer County</t>
  </si>
  <si>
    <t>https://www.placer.ca.gov/6448/Cases-in-Placer</t>
  </si>
  <si>
    <t>0% 0-17 47% 18-49 29% 50-64 23% 65+</t>
  </si>
  <si>
    <t>Riverside County</t>
  </si>
  <si>
    <t>https://www.rivcoph.org/coronavirus</t>
  </si>
  <si>
    <t>mode is 40-64 with almost all other casees 18-39 or 65-79</t>
  </si>
  <si>
    <t>https://www.saccounty.net/COVID-19/Pages/default.aspx</t>
  </si>
  <si>
    <t>Sacramento County</t>
  </si>
  <si>
    <t>San Benito County</t>
  </si>
  <si>
    <t>San Bernadino County</t>
  </si>
  <si>
    <t>0-17 almost none; 18-64 two thirds; 65+ one third</t>
  </si>
  <si>
    <t>https://hhsa.cosb.us/wp-content/uploads/2020/04/COVID-Surveillance.pdf</t>
  </si>
  <si>
    <t>1.1% 0-17 50.9% 18-49 25.5% 5-64; 22.1% 65+</t>
  </si>
  <si>
    <t>https://sbcph.maps.arcgis.com/apps/opsdashboard/index.html#/44bb35c804c44c8281da6d82ee602dff</t>
  </si>
  <si>
    <t>3 0-17 103 18-49 74 50-64 74 65+</t>
  </si>
  <si>
    <t>San Diego</t>
  </si>
  <si>
    <t>https://www.sandiegocounty.gov/content/sdc/hhsa/programs/phs/community_epidemiology/dc/2019-nCoV/status.html</t>
  </si>
  <si>
    <t>No info</t>
  </si>
  <si>
    <t>https://www.sfdph.org/dph/default.asp</t>
  </si>
  <si>
    <t>San Luis Obispo County</t>
  </si>
  <si>
    <t>http://www.sjready.org/events/covid19.html</t>
  </si>
  <si>
    <t>Santa Barbara County</t>
  </si>
  <si>
    <t>https://publichealthsbc.org</t>
  </si>
  <si>
    <t>Santa Clara County</t>
  </si>
  <si>
    <t>https://www.sccgov.org/sites/phd/DiseaseInformation/novel-coronavirus/Pages/dashboard.aspx#cases</t>
  </si>
  <si>
    <t>no info</t>
  </si>
  <si>
    <t>Santa Cruz County</t>
  </si>
  <si>
    <t>https://www.co.shasta.ca.us/covid-19/overview</t>
  </si>
  <si>
    <t>Shasta County</t>
  </si>
  <si>
    <t>Sierra County</t>
  </si>
  <si>
    <t>50, 64, 50yo</t>
  </si>
  <si>
    <t>https://www.co.siskiyou.ca.us/sites/default/files/fileattachments/public_health/page/16135/covid-19_information_update_3.23.20_final.pdf</t>
  </si>
  <si>
    <t xml:space="preserve">SISKIYOU COUNTY </t>
  </si>
  <si>
    <t>Sonoma County</t>
  </si>
  <si>
    <t>https://socoemergency.org/emergency/novel-coronavirus/coronavirus-cases/</t>
  </si>
  <si>
    <t>Stanislaus County</t>
  </si>
  <si>
    <t>Sutter County</t>
  </si>
  <si>
    <t>https://www.suttercounty.org/doc/government/depts/cao/em/coronavirus#</t>
  </si>
  <si>
    <t>Tehama County</t>
  </si>
  <si>
    <t>https://www.tehamacohealthservices.net/psa-covid-19-update-4-1-2020/</t>
  </si>
  <si>
    <t>Individual in his 60s</t>
  </si>
  <si>
    <t>https://www.trinitycounty.org/sites/default/files/OES/COVID/COVID-19_Situation_Update_3.27.20.pdf</t>
  </si>
  <si>
    <t>Trinity County</t>
  </si>
  <si>
    <t>https://tchhsa.org/eng/index.cfm/public-health/covid-19-updates-novel-coronavirus/</t>
  </si>
  <si>
    <t>Tulare County</t>
  </si>
  <si>
    <t>34yo (2nd case), no info on 1st case</t>
  </si>
  <si>
    <t>https://www.tuolumnecounty.ca.gov/CivicAlerts.aspx?AID=614</t>
  </si>
  <si>
    <t>Tuolumne County</t>
  </si>
  <si>
    <t>https://www.vcemergency.com</t>
  </si>
  <si>
    <t>Ventura County</t>
  </si>
  <si>
    <t>https://www.yolocounty.org/health-human-services/adults/communicable-disease-investigation-and-control/novel-coronavirus-2019/dashboard-and-documents</t>
  </si>
  <si>
    <t>Yolo county</t>
  </si>
  <si>
    <t>6 0-9 8 10-19 163 20-29 194 30-39 154 40-49 125 50-59 93 60-69 62 70-79 41 80+</t>
  </si>
  <si>
    <t>3 0-17 17 18-29 34 30-49 46 50-69 11 70+</t>
  </si>
  <si>
    <t>3.14% 20 and under 11.3% 21-30 18.83% 31-40 19.77% 41-50 19.04% 51-60 13.28% 61-70 8.58% 71-80 4.08% 81-90 0.94% 90+</t>
  </si>
  <si>
    <t>3 0-17 47 18-49 26 50-64 15 65+</t>
  </si>
  <si>
    <t>2 0-17 11 18-25 16 26-40 10 41-64 20 65+</t>
  </si>
  <si>
    <t>3 0-17 14 18-24 36 25-44 65 45-64 42 65+</t>
  </si>
  <si>
    <t>1 18-24 1 25-34 5 35-44 6 45-54 3 55-64 8 65-74 3 75-84 1 85+</t>
  </si>
  <si>
    <t>Contra Costa County</t>
  </si>
  <si>
    <t>https://cchealth.org/press-releases/2020/0225-Novel-Coronavirus-Cases-Confirmed-in-Contra-Costa-County.php</t>
  </si>
  <si>
    <t>Fresno County</t>
  </si>
  <si>
    <t>https://www.co.fresno.ca.us/Home/ShowDocument?id=41711</t>
  </si>
  <si>
    <t>Inyo County</t>
  </si>
  <si>
    <t>https://www.inyocounty.us/covid-19/local-updates</t>
  </si>
  <si>
    <t>Kern County</t>
  </si>
  <si>
    <t>Kings County</t>
  </si>
  <si>
    <t>https://www.countyofkings.com/departments/health-welfare/public-health/coronavirus-disease-2019-covid-19/-fsiteid-1</t>
  </si>
  <si>
    <t>Mono County</t>
  </si>
  <si>
    <t>Nevada County</t>
  </si>
  <si>
    <t>No Info found:</t>
  </si>
  <si>
    <t>Alpine County</t>
  </si>
  <si>
    <t>Counties with 0 cases:</t>
  </si>
  <si>
    <t>Del Norte County</t>
  </si>
  <si>
    <t>Lassen County</t>
  </si>
  <si>
    <t>Mariposa County</t>
  </si>
  <si>
    <t>Modoc County</t>
  </si>
  <si>
    <t>Plumas County</t>
  </si>
  <si>
    <t>Butte County</t>
  </si>
  <si>
    <t>Imperial county</t>
  </si>
  <si>
    <t>San Joaquin</t>
  </si>
  <si>
    <t>San Mateo County</t>
  </si>
  <si>
    <t>Solano county</t>
  </si>
  <si>
    <t>Yuba County</t>
  </si>
  <si>
    <t>County</t>
  </si>
  <si>
    <t>first_case_5_14</t>
  </si>
  <si>
    <t>first_case_0_4</t>
  </si>
  <si>
    <t>first_case_15_24</t>
  </si>
  <si>
    <t>first_case_25_44</t>
  </si>
  <si>
    <t>first_case_45_54</t>
  </si>
  <si>
    <t>first_case_55_64</t>
  </si>
  <si>
    <t>first_case_65_74</t>
  </si>
  <si>
    <t>first_case_70plus</t>
  </si>
  <si>
    <t>flag_no_cases</t>
  </si>
  <si>
    <t>flag_distribution_only</t>
  </si>
  <si>
    <t>flag_age_range</t>
  </si>
  <si>
    <t>flag_imputed</t>
  </si>
  <si>
    <t>San Francisco County</t>
  </si>
  <si>
    <t>3 cases: 50, 64, 50yo</t>
  </si>
  <si>
    <t>San Diego County</t>
  </si>
  <si>
    <t>Siskiyou County</t>
  </si>
  <si>
    <t>San Joaquin County</t>
  </si>
  <si>
    <t xml:space="preserve">clear </t>
  </si>
  <si>
    <t>set obs 27</t>
  </si>
  <si>
    <t>gen random = uniform()</t>
  </si>
  <si>
    <t>gen group = .</t>
  </si>
  <si>
    <t>replace group = 4 if random &lt;= 0.290322581 &amp; group == .</t>
  </si>
  <si>
    <t>replace group = 5 if random &lt;= 0.483870968 &amp; group == .</t>
  </si>
  <si>
    <t>replace group = 6 if random &lt;= 0.741935484 &amp; group == .</t>
  </si>
  <si>
    <t>replace group = 7 if random &lt;= 0.935483871 &amp; group == .</t>
  </si>
  <si>
    <t>replace group = 8 if group == .</t>
  </si>
  <si>
    <t>group</t>
  </si>
  <si>
    <t>county</t>
  </si>
  <si>
    <t>state</t>
  </si>
  <si>
    <t>California</t>
  </si>
  <si>
    <t>country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</si>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</sst>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1D1C1D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locounty.org/health-human-services/adults/communicable-disease-investigation-and-control/novel-coronavirus-2019/dashboard-and-documents" TargetMode="External"/><Relationship Id="rId3" Type="http://schemas.openxmlformats.org/officeDocument/2006/relationships/hyperlink" Target="https://publichealthsbc.org/" TargetMode="External"/><Relationship Id="rId7" Type="http://schemas.openxmlformats.org/officeDocument/2006/relationships/hyperlink" Target="https://www.vcemergency.com/" TargetMode="External"/><Relationship Id="rId2" Type="http://schemas.openxmlformats.org/officeDocument/2006/relationships/hyperlink" Target="https://www.sandiegocounty.gov/content/sdc/hhsa/programs/phs/community_epidemiology/dc/2019-nCoV/status.html" TargetMode="External"/><Relationship Id="rId1" Type="http://schemas.openxmlformats.org/officeDocument/2006/relationships/hyperlink" Target="https://www.trinitycounty.org/sites/default/files/OES/COVID/COVID-19_Situation_Update_3.27.20.pdf" TargetMode="External"/><Relationship Id="rId6" Type="http://schemas.openxmlformats.org/officeDocument/2006/relationships/hyperlink" Target="https://tchhsa.org/eng/index.cfm/public-health/covid-19-updates-novel-coronavirus/" TargetMode="External"/><Relationship Id="rId5" Type="http://schemas.openxmlformats.org/officeDocument/2006/relationships/hyperlink" Target="https://socoemergency.org/emergency/novel-coronavirus/coronavirus-cases/" TargetMode="External"/><Relationship Id="rId4" Type="http://schemas.openxmlformats.org/officeDocument/2006/relationships/hyperlink" Target="https://www.sccgov.org/sites/phd/DiseaseInformation/novel-coronavirus/Pages/dashboard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62D1-7E64-8746-B890-548C819CC6B5}">
  <dimension ref="A1:K59"/>
  <sheetViews>
    <sheetView tabSelected="1" zoomScale="140" workbookViewId="0">
      <selection activeCell="C2" sqref="C2"/>
    </sheetView>
  </sheetViews>
  <sheetFormatPr baseColWidth="10" defaultRowHeight="15" x14ac:dyDescent="0.2"/>
  <cols>
    <col min="3" max="3" width="17.33203125" customWidth="1"/>
  </cols>
  <sheetData>
    <row r="1" spans="1:11" x14ac:dyDescent="0.2">
      <c r="A1" t="s">
        <v>171</v>
      </c>
      <c r="B1" t="s">
        <v>169</v>
      </c>
      <c r="C1" t="s">
        <v>168</v>
      </c>
      <c r="D1" t="s">
        <v>142</v>
      </c>
      <c r="E1" t="s">
        <v>141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</row>
    <row r="2" spans="1:11" x14ac:dyDescent="0.2">
      <c r="A2" t="s">
        <v>172</v>
      </c>
      <c r="B2" t="s">
        <v>170</v>
      </c>
      <c r="C2" t="s">
        <v>98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</row>
    <row r="3" spans="1:11" x14ac:dyDescent="0.2">
      <c r="A3" t="s">
        <v>172</v>
      </c>
      <c r="B3" t="s">
        <v>170</v>
      </c>
      <c r="C3" t="s">
        <v>85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172</v>
      </c>
      <c r="B4" t="s">
        <v>170</v>
      </c>
      <c r="C4" t="s">
        <v>127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172</v>
      </c>
      <c r="B5" t="s">
        <v>170</v>
      </c>
      <c r="C5" t="s">
        <v>129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172</v>
      </c>
      <c r="B6" t="s">
        <v>170</v>
      </c>
      <c r="C6" t="s">
        <v>130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</row>
    <row r="7" spans="1:11" x14ac:dyDescent="0.2">
      <c r="A7" t="s">
        <v>172</v>
      </c>
      <c r="B7" t="s">
        <v>170</v>
      </c>
      <c r="C7" t="s">
        <v>131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</row>
    <row r="8" spans="1:11" x14ac:dyDescent="0.2">
      <c r="A8" t="s">
        <v>172</v>
      </c>
      <c r="B8" t="s">
        <v>170</v>
      </c>
      <c r="C8" t="s">
        <v>132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</row>
    <row r="9" spans="1:11" x14ac:dyDescent="0.2">
      <c r="A9" t="s">
        <v>172</v>
      </c>
      <c r="B9" t="s">
        <v>170</v>
      </c>
      <c r="C9" t="s">
        <v>133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</row>
    <row r="10" spans="1:11" x14ac:dyDescent="0.2">
      <c r="A10" t="s">
        <v>172</v>
      </c>
      <c r="B10" t="s">
        <v>170</v>
      </c>
      <c r="C10" t="s">
        <v>153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</row>
    <row r="11" spans="1:11" x14ac:dyDescent="0.2">
      <c r="A11" t="s">
        <v>172</v>
      </c>
      <c r="B11" t="s">
        <v>170</v>
      </c>
      <c r="C11" t="s">
        <v>75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</row>
    <row r="12" spans="1:11" x14ac:dyDescent="0.2">
      <c r="A12" t="s">
        <v>172</v>
      </c>
      <c r="B12" t="s">
        <v>170</v>
      </c>
      <c r="C12" t="s">
        <v>82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t="s">
        <v>172</v>
      </c>
      <c r="B13" t="s">
        <v>170</v>
      </c>
      <c r="C13" t="s">
        <v>84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</row>
    <row r="14" spans="1:11" x14ac:dyDescent="0.2">
      <c r="A14" t="s">
        <v>172</v>
      </c>
      <c r="B14" t="s">
        <v>170</v>
      </c>
      <c r="C14" t="s">
        <v>92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</row>
    <row r="15" spans="1:11" x14ac:dyDescent="0.2">
      <c r="A15" t="s">
        <v>172</v>
      </c>
      <c r="B15" t="s">
        <v>170</v>
      </c>
      <c r="C15" t="s">
        <v>91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</row>
    <row r="16" spans="1:11" x14ac:dyDescent="0.2">
      <c r="A16" t="s">
        <v>172</v>
      </c>
      <c r="B16" t="s">
        <v>170</v>
      </c>
      <c r="C16" t="s">
        <v>115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</row>
    <row r="17" spans="1:11" x14ac:dyDescent="0.2">
      <c r="A17" t="s">
        <v>172</v>
      </c>
      <c r="B17" t="s">
        <v>170</v>
      </c>
      <c r="C17" t="s">
        <v>117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</row>
    <row r="18" spans="1:11" x14ac:dyDescent="0.2">
      <c r="A18" t="s">
        <v>172</v>
      </c>
      <c r="B18" t="s">
        <v>170</v>
      </c>
      <c r="C18" t="s">
        <v>119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172</v>
      </c>
      <c r="B19" t="s">
        <v>170</v>
      </c>
      <c r="C19" t="s">
        <v>121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</row>
    <row r="20" spans="1:11" x14ac:dyDescent="0.2">
      <c r="A20" t="s">
        <v>172</v>
      </c>
      <c r="B20" t="s">
        <v>170</v>
      </c>
      <c r="C20" t="s">
        <v>122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</row>
    <row r="21" spans="1:11" x14ac:dyDescent="0.2">
      <c r="A21" t="s">
        <v>172</v>
      </c>
      <c r="B21" t="s">
        <v>170</v>
      </c>
      <c r="C21" t="s">
        <v>124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</row>
    <row r="22" spans="1:11" x14ac:dyDescent="0.2">
      <c r="A22" t="s">
        <v>172</v>
      </c>
      <c r="B22" t="s">
        <v>170</v>
      </c>
      <c r="C22" t="s">
        <v>125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</row>
    <row r="23" spans="1:11" x14ac:dyDescent="0.2">
      <c r="A23" t="s">
        <v>172</v>
      </c>
      <c r="B23" t="s">
        <v>170</v>
      </c>
      <c r="C23" t="s">
        <v>134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</row>
    <row r="24" spans="1:11" x14ac:dyDescent="0.2">
      <c r="A24" t="s">
        <v>172</v>
      </c>
      <c r="B24" t="s">
        <v>170</v>
      </c>
      <c r="C24" t="s">
        <v>135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t="s">
        <v>172</v>
      </c>
      <c r="B25" t="s">
        <v>170</v>
      </c>
      <c r="C25" t="s">
        <v>157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</row>
    <row r="26" spans="1:11" x14ac:dyDescent="0.2">
      <c r="A26" t="s">
        <v>172</v>
      </c>
      <c r="B26" t="s">
        <v>170</v>
      </c>
      <c r="C26" t="s">
        <v>137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</row>
    <row r="27" spans="1:11" x14ac:dyDescent="0.2">
      <c r="A27" t="s">
        <v>172</v>
      </c>
      <c r="B27" t="s">
        <v>170</v>
      </c>
      <c r="C27" t="s">
        <v>138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</row>
    <row r="28" spans="1:11" x14ac:dyDescent="0.2">
      <c r="A28" t="s">
        <v>172</v>
      </c>
      <c r="B28" t="s">
        <v>170</v>
      </c>
      <c r="C28" t="s">
        <v>139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</row>
    <row r="29" spans="1:11" x14ac:dyDescent="0.2">
      <c r="A29" t="s">
        <v>172</v>
      </c>
      <c r="B29" t="s">
        <v>170</v>
      </c>
      <c r="C29" t="s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</row>
    <row r="30" spans="1:11" x14ac:dyDescent="0.2">
      <c r="A30" t="s">
        <v>172</v>
      </c>
      <c r="B30" t="s">
        <v>170</v>
      </c>
      <c r="C30" t="s">
        <v>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</row>
    <row r="31" spans="1:11" x14ac:dyDescent="0.2">
      <c r="A31" t="s">
        <v>172</v>
      </c>
      <c r="B31" t="s">
        <v>170</v>
      </c>
      <c r="C31" t="s">
        <v>11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</row>
    <row r="32" spans="1:11" x14ac:dyDescent="0.2">
      <c r="A32" t="s">
        <v>172</v>
      </c>
      <c r="B32" t="s">
        <v>170</v>
      </c>
      <c r="C32" t="s">
        <v>13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</row>
    <row r="33" spans="1:11" x14ac:dyDescent="0.2">
      <c r="A33" t="s">
        <v>172</v>
      </c>
      <c r="B33" t="s">
        <v>170</v>
      </c>
      <c r="C33" t="s">
        <v>14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</row>
    <row r="34" spans="1:11" x14ac:dyDescent="0.2">
      <c r="A34" t="s">
        <v>172</v>
      </c>
      <c r="B34" t="s">
        <v>170</v>
      </c>
      <c r="C34" t="s">
        <v>18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</row>
    <row r="35" spans="1:11" x14ac:dyDescent="0.2">
      <c r="A35" t="s">
        <v>172</v>
      </c>
      <c r="B35" t="s">
        <v>170</v>
      </c>
      <c r="C35" t="s">
        <v>21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t="s">
        <v>172</v>
      </c>
      <c r="B36" t="s">
        <v>170</v>
      </c>
      <c r="C36" t="s">
        <v>26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</row>
    <row r="37" spans="1:11" x14ac:dyDescent="0.2">
      <c r="A37" t="s">
        <v>172</v>
      </c>
      <c r="B37" t="s">
        <v>170</v>
      </c>
      <c r="C37" t="s">
        <v>29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</row>
    <row r="38" spans="1:11" x14ac:dyDescent="0.2">
      <c r="A38" t="s">
        <v>172</v>
      </c>
      <c r="B38" t="s">
        <v>170</v>
      </c>
      <c r="C38" t="s">
        <v>33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</row>
    <row r="39" spans="1:11" x14ac:dyDescent="0.2">
      <c r="A39" t="s">
        <v>172</v>
      </c>
      <c r="B39" t="s">
        <v>170</v>
      </c>
      <c r="C39" t="s">
        <v>34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</row>
    <row r="40" spans="1:11" x14ac:dyDescent="0.2">
      <c r="A40" t="s">
        <v>172</v>
      </c>
      <c r="B40" t="s">
        <v>170</v>
      </c>
      <c r="C40" t="s">
        <v>40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</row>
    <row r="41" spans="1:11" x14ac:dyDescent="0.2">
      <c r="A41" t="s">
        <v>172</v>
      </c>
      <c r="B41" t="s">
        <v>170</v>
      </c>
      <c r="C41" t="s">
        <v>43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t="s">
        <v>172</v>
      </c>
      <c r="B42" t="s">
        <v>170</v>
      </c>
      <c r="C42" t="s">
        <v>46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t="s">
        <v>172</v>
      </c>
      <c r="B43" t="s">
        <v>170</v>
      </c>
      <c r="C43" t="s">
        <v>49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</row>
    <row r="44" spans="1:11" x14ac:dyDescent="0.2">
      <c r="A44" t="s">
        <v>172</v>
      </c>
      <c r="B44" t="s">
        <v>170</v>
      </c>
      <c r="C44" t="s">
        <v>52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</row>
    <row r="45" spans="1:11" x14ac:dyDescent="0.2">
      <c r="A45" t="s">
        <v>172</v>
      </c>
      <c r="B45" t="s">
        <v>170</v>
      </c>
      <c r="C45" t="s">
        <v>56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172</v>
      </c>
      <c r="B46" t="s">
        <v>170</v>
      </c>
      <c r="C46" t="s">
        <v>59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</row>
    <row r="47" spans="1:11" x14ac:dyDescent="0.2">
      <c r="A47" t="s">
        <v>172</v>
      </c>
      <c r="B47" t="s">
        <v>170</v>
      </c>
      <c r="C47" t="s">
        <v>63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</row>
    <row r="48" spans="1:11" x14ac:dyDescent="0.2">
      <c r="A48" t="s">
        <v>172</v>
      </c>
      <c r="B48" t="s">
        <v>170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</row>
    <row r="49" spans="1:11" x14ac:dyDescent="0.2">
      <c r="A49" t="s">
        <v>172</v>
      </c>
      <c r="B49" t="s">
        <v>170</v>
      </c>
      <c r="C49" t="s">
        <v>65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</row>
    <row r="50" spans="1:11" x14ac:dyDescent="0.2">
      <c r="A50" t="s">
        <v>172</v>
      </c>
      <c r="B50" t="s">
        <v>170</v>
      </c>
      <c r="C50" t="s">
        <v>155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</row>
    <row r="51" spans="1:11" x14ac:dyDescent="0.2">
      <c r="A51" t="s">
        <v>172</v>
      </c>
      <c r="B51" t="s">
        <v>170</v>
      </c>
      <c r="C51" t="s">
        <v>77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</row>
    <row r="52" spans="1:11" x14ac:dyDescent="0.2">
      <c r="A52" t="s">
        <v>172</v>
      </c>
      <c r="B52" t="s">
        <v>170</v>
      </c>
      <c r="C52" t="s">
        <v>79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</row>
    <row r="53" spans="1:11" x14ac:dyDescent="0.2">
      <c r="A53" t="s">
        <v>172</v>
      </c>
      <c r="B53" t="s">
        <v>170</v>
      </c>
      <c r="C53" t="s">
        <v>156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</row>
    <row r="54" spans="1:11" x14ac:dyDescent="0.2">
      <c r="A54" t="s">
        <v>172</v>
      </c>
      <c r="B54" t="s">
        <v>170</v>
      </c>
      <c r="C54" t="s">
        <v>89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</row>
    <row r="55" spans="1:11" x14ac:dyDescent="0.2">
      <c r="A55" t="s">
        <v>172</v>
      </c>
      <c r="B55" t="s">
        <v>170</v>
      </c>
      <c r="C55" t="s">
        <v>94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</row>
    <row r="56" spans="1:11" x14ac:dyDescent="0.2">
      <c r="A56" t="s">
        <v>172</v>
      </c>
      <c r="B56" t="s">
        <v>170</v>
      </c>
      <c r="C56" t="s">
        <v>100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t="s">
        <v>172</v>
      </c>
      <c r="B57" t="s">
        <v>170</v>
      </c>
      <c r="C57" t="s">
        <v>103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t="s">
        <v>172</v>
      </c>
      <c r="B58" t="s">
        <v>170</v>
      </c>
      <c r="C58" t="s">
        <v>105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</row>
    <row r="59" spans="1:11" x14ac:dyDescent="0.2">
      <c r="A59" t="s">
        <v>172</v>
      </c>
      <c r="B59" t="s">
        <v>170</v>
      </c>
      <c r="C59" t="s">
        <v>107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E402-B2E2-4F25-AE24-40A2B45FABB5}">
  <dimension ref="A1:G65"/>
  <sheetViews>
    <sheetView topLeftCell="A13" workbookViewId="0">
      <selection activeCell="D15" sqref="D15"/>
    </sheetView>
  </sheetViews>
  <sheetFormatPr baseColWidth="10" defaultColWidth="8.83203125" defaultRowHeight="15" x14ac:dyDescent="0.2"/>
  <cols>
    <col min="1" max="1" width="9.6640625" bestFit="1" customWidth="1"/>
    <col min="2" max="2" width="15.6640625" bestFit="1" customWidth="1"/>
    <col min="3" max="3" width="3.5" bestFit="1" customWidth="1"/>
    <col min="4" max="4" width="11" bestFit="1" customWidth="1"/>
    <col min="5" max="5" width="109.5" bestFit="1" customWidth="1"/>
  </cols>
  <sheetData>
    <row r="1" spans="1:7" x14ac:dyDescent="0.2">
      <c r="A1" s="1">
        <v>43893</v>
      </c>
      <c r="B1" t="s">
        <v>0</v>
      </c>
      <c r="C1" t="s">
        <v>1</v>
      </c>
      <c r="D1" t="s">
        <v>2</v>
      </c>
      <c r="F1" t="s">
        <v>3</v>
      </c>
    </row>
    <row r="2" spans="1:7" x14ac:dyDescent="0.2">
      <c r="A2" s="1">
        <v>43896</v>
      </c>
      <c r="B2" t="s">
        <v>4</v>
      </c>
      <c r="C2" t="s">
        <v>1</v>
      </c>
      <c r="D2" t="s">
        <v>6</v>
      </c>
      <c r="E2" t="s">
        <v>5</v>
      </c>
      <c r="F2" t="s">
        <v>7</v>
      </c>
    </row>
    <row r="3" spans="1:7" x14ac:dyDescent="0.2">
      <c r="A3" s="1">
        <v>43910</v>
      </c>
      <c r="B3" t="s">
        <v>8</v>
      </c>
      <c r="C3" t="s">
        <v>1</v>
      </c>
      <c r="D3" t="s">
        <v>9</v>
      </c>
      <c r="F3" t="s">
        <v>10</v>
      </c>
    </row>
    <row r="4" spans="1:7" x14ac:dyDescent="0.2">
      <c r="A4" s="1">
        <v>43900</v>
      </c>
      <c r="B4" t="s">
        <v>11</v>
      </c>
      <c r="C4" t="s">
        <v>1</v>
      </c>
      <c r="D4" t="s">
        <v>23</v>
      </c>
      <c r="E4" t="s">
        <v>12</v>
      </c>
    </row>
    <row r="5" spans="1:7" x14ac:dyDescent="0.2">
      <c r="A5" s="1">
        <v>43917</v>
      </c>
      <c r="B5" t="s">
        <v>13</v>
      </c>
      <c r="C5" t="s">
        <v>1</v>
      </c>
      <c r="D5" t="s">
        <v>2</v>
      </c>
      <c r="F5" t="s">
        <v>15</v>
      </c>
    </row>
    <row r="6" spans="1:7" x14ac:dyDescent="0.2">
      <c r="A6" s="1">
        <v>43910</v>
      </c>
      <c r="B6" t="s">
        <v>14</v>
      </c>
      <c r="C6" t="s">
        <v>1</v>
      </c>
      <c r="D6" t="s">
        <v>23</v>
      </c>
      <c r="E6" t="s">
        <v>16</v>
      </c>
      <c r="F6" t="s">
        <v>17</v>
      </c>
    </row>
    <row r="7" spans="1:7" x14ac:dyDescent="0.2">
      <c r="A7" s="1">
        <v>43917</v>
      </c>
      <c r="B7" t="s">
        <v>18</v>
      </c>
      <c r="C7" t="s">
        <v>1</v>
      </c>
      <c r="D7" t="s">
        <v>19</v>
      </c>
      <c r="F7" t="s">
        <v>20</v>
      </c>
    </row>
    <row r="8" spans="1:7" x14ac:dyDescent="0.2">
      <c r="A8" s="1">
        <v>43881</v>
      </c>
      <c r="B8" t="s">
        <v>21</v>
      </c>
      <c r="C8" t="s">
        <v>1</v>
      </c>
      <c r="D8" t="s">
        <v>23</v>
      </c>
      <c r="E8" t="s">
        <v>22</v>
      </c>
      <c r="F8" t="s">
        <v>24</v>
      </c>
      <c r="G8" t="s">
        <v>25</v>
      </c>
    </row>
    <row r="9" spans="1:7" x14ac:dyDescent="0.2">
      <c r="A9" s="1">
        <v>43901</v>
      </c>
      <c r="B9" t="s">
        <v>26</v>
      </c>
      <c r="C9" t="s">
        <v>1</v>
      </c>
      <c r="D9" t="s">
        <v>27</v>
      </c>
      <c r="F9" t="s">
        <v>28</v>
      </c>
    </row>
    <row r="10" spans="1:7" x14ac:dyDescent="0.2">
      <c r="A10" s="1">
        <v>43856</v>
      </c>
      <c r="B10" t="s">
        <v>29</v>
      </c>
      <c r="C10" t="s">
        <v>1</v>
      </c>
      <c r="E10" t="s">
        <v>32</v>
      </c>
      <c r="F10" t="s">
        <v>30</v>
      </c>
      <c r="G10" t="s">
        <v>31</v>
      </c>
    </row>
    <row r="11" spans="1:7" x14ac:dyDescent="0.2">
      <c r="A11" s="1">
        <v>43897</v>
      </c>
      <c r="B11" t="s">
        <v>33</v>
      </c>
      <c r="C11" t="s">
        <v>1</v>
      </c>
      <c r="D11" t="s">
        <v>35</v>
      </c>
      <c r="E11" t="s">
        <v>36</v>
      </c>
      <c r="F11" t="s">
        <v>37</v>
      </c>
    </row>
    <row r="12" spans="1:7" x14ac:dyDescent="0.2">
      <c r="A12" s="1">
        <v>43898</v>
      </c>
      <c r="B12" t="s">
        <v>34</v>
      </c>
      <c r="C12" t="s">
        <v>1</v>
      </c>
      <c r="E12" t="s">
        <v>38</v>
      </c>
      <c r="F12" t="s">
        <v>39</v>
      </c>
    </row>
    <row r="13" spans="1:7" x14ac:dyDescent="0.2">
      <c r="A13" s="1">
        <v>43908</v>
      </c>
      <c r="B13" t="s">
        <v>40</v>
      </c>
      <c r="C13" t="s">
        <v>1</v>
      </c>
      <c r="E13" t="s">
        <v>42</v>
      </c>
      <c r="F13" t="s">
        <v>41</v>
      </c>
    </row>
    <row r="14" spans="1:7" x14ac:dyDescent="0.2">
      <c r="A14" s="1">
        <v>43912</v>
      </c>
      <c r="B14" t="s">
        <v>43</v>
      </c>
      <c r="C14" t="s">
        <v>1</v>
      </c>
      <c r="E14" s="2" t="s">
        <v>44</v>
      </c>
      <c r="F14" t="s">
        <v>45</v>
      </c>
    </row>
    <row r="15" spans="1:7" x14ac:dyDescent="0.2">
      <c r="A15" s="1">
        <v>43907</v>
      </c>
      <c r="B15" t="s">
        <v>46</v>
      </c>
      <c r="C15" t="s">
        <v>1</v>
      </c>
      <c r="E15" t="s">
        <v>48</v>
      </c>
      <c r="F15" t="s">
        <v>47</v>
      </c>
    </row>
    <row r="16" spans="1:7" x14ac:dyDescent="0.2">
      <c r="A16" s="1">
        <v>43912</v>
      </c>
      <c r="B16" t="s">
        <v>49</v>
      </c>
      <c r="C16" t="s">
        <v>1</v>
      </c>
      <c r="E16" t="s">
        <v>51</v>
      </c>
      <c r="F16" t="s">
        <v>50</v>
      </c>
    </row>
    <row r="17" spans="1:7" x14ac:dyDescent="0.2">
      <c r="A17" s="1">
        <v>43855</v>
      </c>
      <c r="B17" t="s">
        <v>52</v>
      </c>
      <c r="C17" t="s">
        <v>1</v>
      </c>
      <c r="D17" t="s">
        <v>23</v>
      </c>
      <c r="E17" t="s">
        <v>55</v>
      </c>
      <c r="F17" t="s">
        <v>53</v>
      </c>
      <c r="G17" t="s">
        <v>54</v>
      </c>
    </row>
    <row r="18" spans="1:7" x14ac:dyDescent="0.2">
      <c r="A18" s="1">
        <v>43892</v>
      </c>
      <c r="B18" t="s">
        <v>56</v>
      </c>
      <c r="C18" t="s">
        <v>1</v>
      </c>
      <c r="E18" t="s">
        <v>58</v>
      </c>
      <c r="F18" t="s">
        <v>57</v>
      </c>
    </row>
    <row r="19" spans="1:7" x14ac:dyDescent="0.2">
      <c r="A19" s="1">
        <v>43888</v>
      </c>
      <c r="B19" t="s">
        <v>59</v>
      </c>
      <c r="C19" t="s">
        <v>1</v>
      </c>
      <c r="E19" t="s">
        <v>61</v>
      </c>
      <c r="F19" t="s">
        <v>60</v>
      </c>
    </row>
    <row r="20" spans="1:7" x14ac:dyDescent="0.2">
      <c r="B20" t="s">
        <v>63</v>
      </c>
      <c r="C20" t="s">
        <v>1</v>
      </c>
      <c r="E20" t="s">
        <v>66</v>
      </c>
      <c r="F20" t="s">
        <v>62</v>
      </c>
    </row>
    <row r="21" spans="1:7" x14ac:dyDescent="0.2">
      <c r="A21" s="1">
        <v>43864</v>
      </c>
      <c r="B21" t="s">
        <v>64</v>
      </c>
      <c r="C21" t="s">
        <v>1</v>
      </c>
      <c r="E21" t="s">
        <v>68</v>
      </c>
      <c r="F21" t="s">
        <v>67</v>
      </c>
    </row>
    <row r="22" spans="1:7" x14ac:dyDescent="0.2">
      <c r="A22" s="1">
        <v>43906</v>
      </c>
      <c r="B22" t="s">
        <v>65</v>
      </c>
      <c r="C22" t="s">
        <v>1</v>
      </c>
      <c r="E22" t="s">
        <v>70</v>
      </c>
      <c r="F22" t="s">
        <v>69</v>
      </c>
    </row>
    <row r="23" spans="1:7" x14ac:dyDescent="0.2">
      <c r="A23" s="1">
        <v>43897</v>
      </c>
      <c r="B23" t="s">
        <v>71</v>
      </c>
      <c r="C23" t="s">
        <v>1</v>
      </c>
      <c r="E23" t="s">
        <v>108</v>
      </c>
      <c r="F23" s="3" t="s">
        <v>72</v>
      </c>
    </row>
    <row r="24" spans="1:7" x14ac:dyDescent="0.2">
      <c r="A24" s="1">
        <v>43904</v>
      </c>
      <c r="B24" t="s">
        <v>77</v>
      </c>
      <c r="C24" t="s">
        <v>1</v>
      </c>
      <c r="E24" t="s">
        <v>109</v>
      </c>
      <c r="F24" s="3" t="s">
        <v>78</v>
      </c>
    </row>
    <row r="25" spans="1:7" x14ac:dyDescent="0.2">
      <c r="A25" s="1">
        <v>43861</v>
      </c>
      <c r="B25" t="s">
        <v>79</v>
      </c>
      <c r="C25" t="s">
        <v>1</v>
      </c>
      <c r="E25" t="s">
        <v>110</v>
      </c>
      <c r="F25" s="3" t="s">
        <v>80</v>
      </c>
    </row>
    <row r="26" spans="1:7" x14ac:dyDescent="0.2">
      <c r="A26" s="1">
        <v>43910</v>
      </c>
      <c r="B26" t="s">
        <v>88</v>
      </c>
      <c r="C26" t="s">
        <v>1</v>
      </c>
      <c r="D26" t="s">
        <v>154</v>
      </c>
      <c r="E26" t="s">
        <v>86</v>
      </c>
      <c r="F26" t="s">
        <v>87</v>
      </c>
    </row>
    <row r="27" spans="1:7" x14ac:dyDescent="0.2">
      <c r="A27" s="1">
        <v>43891</v>
      </c>
      <c r="B27" t="s">
        <v>89</v>
      </c>
      <c r="C27" t="s">
        <v>1</v>
      </c>
      <c r="E27" t="s">
        <v>111</v>
      </c>
      <c r="F27" s="3" t="s">
        <v>90</v>
      </c>
    </row>
    <row r="28" spans="1:7" x14ac:dyDescent="0.2">
      <c r="A28" s="1">
        <v>43922</v>
      </c>
      <c r="B28" t="s">
        <v>94</v>
      </c>
      <c r="C28" t="s">
        <v>1</v>
      </c>
      <c r="D28" t="s">
        <v>96</v>
      </c>
      <c r="F28" t="s">
        <v>95</v>
      </c>
    </row>
    <row r="29" spans="1:7" x14ac:dyDescent="0.2">
      <c r="A29" s="1">
        <v>43900</v>
      </c>
      <c r="B29" t="s">
        <v>100</v>
      </c>
      <c r="C29" t="s">
        <v>1</v>
      </c>
      <c r="E29" t="s">
        <v>112</v>
      </c>
      <c r="F29" s="3" t="s">
        <v>99</v>
      </c>
    </row>
    <row r="30" spans="1:7" x14ac:dyDescent="0.2">
      <c r="A30" s="1">
        <v>43916</v>
      </c>
      <c r="B30" t="s">
        <v>103</v>
      </c>
      <c r="C30" t="s">
        <v>1</v>
      </c>
      <c r="E30" t="s">
        <v>101</v>
      </c>
      <c r="F30" t="s">
        <v>102</v>
      </c>
    </row>
    <row r="31" spans="1:7" x14ac:dyDescent="0.2">
      <c r="A31" s="1">
        <v>43899</v>
      </c>
      <c r="B31" t="s">
        <v>105</v>
      </c>
      <c r="C31" t="s">
        <v>1</v>
      </c>
      <c r="E31" t="s">
        <v>113</v>
      </c>
      <c r="F31" s="3" t="s">
        <v>104</v>
      </c>
    </row>
    <row r="32" spans="1:7" x14ac:dyDescent="0.2">
      <c r="A32" s="1">
        <v>43895</v>
      </c>
      <c r="B32" t="s">
        <v>107</v>
      </c>
      <c r="C32" t="s">
        <v>1</v>
      </c>
      <c r="E32" t="s">
        <v>114</v>
      </c>
      <c r="F32" s="3" t="s">
        <v>106</v>
      </c>
    </row>
    <row r="34" spans="1:6" x14ac:dyDescent="0.2">
      <c r="B34" t="s">
        <v>128</v>
      </c>
    </row>
    <row r="35" spans="1:6" x14ac:dyDescent="0.2">
      <c r="B35" t="s">
        <v>98</v>
      </c>
      <c r="F35" s="3" t="s">
        <v>97</v>
      </c>
    </row>
    <row r="36" spans="1:6" x14ac:dyDescent="0.2">
      <c r="B36" t="s">
        <v>85</v>
      </c>
    </row>
    <row r="37" spans="1:6" x14ac:dyDescent="0.2">
      <c r="B37" t="s">
        <v>127</v>
      </c>
    </row>
    <row r="38" spans="1:6" x14ac:dyDescent="0.2">
      <c r="B38" t="s">
        <v>129</v>
      </c>
    </row>
    <row r="39" spans="1:6" x14ac:dyDescent="0.2">
      <c r="B39" t="s">
        <v>130</v>
      </c>
    </row>
    <row r="40" spans="1:6" x14ac:dyDescent="0.2">
      <c r="B40" t="s">
        <v>131</v>
      </c>
    </row>
    <row r="41" spans="1:6" x14ac:dyDescent="0.2">
      <c r="B41" t="s">
        <v>132</v>
      </c>
    </row>
    <row r="42" spans="1:6" x14ac:dyDescent="0.2">
      <c r="B42" t="s">
        <v>133</v>
      </c>
    </row>
    <row r="45" spans="1:6" x14ac:dyDescent="0.2">
      <c r="B45" t="s">
        <v>126</v>
      </c>
    </row>
    <row r="46" spans="1:6" x14ac:dyDescent="0.2">
      <c r="B46" t="s">
        <v>153</v>
      </c>
      <c r="C46" t="s">
        <v>1</v>
      </c>
      <c r="E46" t="s">
        <v>73</v>
      </c>
      <c r="F46" t="s">
        <v>74</v>
      </c>
    </row>
    <row r="47" spans="1:6" x14ac:dyDescent="0.2">
      <c r="A47" s="1"/>
      <c r="B47" t="s">
        <v>75</v>
      </c>
      <c r="C47" t="s">
        <v>1</v>
      </c>
      <c r="E47" t="s">
        <v>73</v>
      </c>
      <c r="F47" t="s">
        <v>76</v>
      </c>
    </row>
    <row r="48" spans="1:6" x14ac:dyDescent="0.2">
      <c r="A48" s="1"/>
      <c r="B48" t="s">
        <v>82</v>
      </c>
      <c r="C48" t="s">
        <v>1</v>
      </c>
      <c r="E48" t="s">
        <v>81</v>
      </c>
    </row>
    <row r="49" spans="1:6" x14ac:dyDescent="0.2">
      <c r="A49" s="1"/>
      <c r="B49" t="s">
        <v>84</v>
      </c>
      <c r="E49" t="s">
        <v>81</v>
      </c>
      <c r="F49" t="s">
        <v>83</v>
      </c>
    </row>
    <row r="50" spans="1:6" x14ac:dyDescent="0.2">
      <c r="B50" t="s">
        <v>92</v>
      </c>
      <c r="E50" t="s">
        <v>73</v>
      </c>
      <c r="F50" t="s">
        <v>93</v>
      </c>
    </row>
    <row r="51" spans="1:6" x14ac:dyDescent="0.2">
      <c r="A51" s="1"/>
      <c r="B51" t="s">
        <v>91</v>
      </c>
      <c r="C51" t="s">
        <v>1</v>
      </c>
    </row>
    <row r="52" spans="1:6" x14ac:dyDescent="0.2">
      <c r="B52" t="s">
        <v>115</v>
      </c>
      <c r="F52" t="s">
        <v>116</v>
      </c>
    </row>
    <row r="53" spans="1:6" x14ac:dyDescent="0.2">
      <c r="B53" t="s">
        <v>117</v>
      </c>
      <c r="F53" t="s">
        <v>118</v>
      </c>
    </row>
    <row r="54" spans="1:6" x14ac:dyDescent="0.2">
      <c r="B54" t="s">
        <v>119</v>
      </c>
      <c r="F54" t="s">
        <v>120</v>
      </c>
    </row>
    <row r="55" spans="1:6" x14ac:dyDescent="0.2">
      <c r="B55" t="s">
        <v>121</v>
      </c>
    </row>
    <row r="56" spans="1:6" x14ac:dyDescent="0.2">
      <c r="B56" t="s">
        <v>122</v>
      </c>
      <c r="F56" t="s">
        <v>123</v>
      </c>
    </row>
    <row r="57" spans="1:6" x14ac:dyDescent="0.2">
      <c r="B57" t="s">
        <v>124</v>
      </c>
    </row>
    <row r="58" spans="1:6" x14ac:dyDescent="0.2">
      <c r="B58" t="s">
        <v>125</v>
      </c>
    </row>
    <row r="59" spans="1:6" x14ac:dyDescent="0.2">
      <c r="B59" t="s">
        <v>134</v>
      </c>
    </row>
    <row r="60" spans="1:6" x14ac:dyDescent="0.2">
      <c r="B60" t="s">
        <v>135</v>
      </c>
    </row>
    <row r="61" spans="1:6" x14ac:dyDescent="0.2">
      <c r="B61" t="s">
        <v>119</v>
      </c>
    </row>
    <row r="62" spans="1:6" x14ac:dyDescent="0.2">
      <c r="B62" t="s">
        <v>136</v>
      </c>
    </row>
    <row r="63" spans="1:6" x14ac:dyDescent="0.2">
      <c r="B63" t="s">
        <v>137</v>
      </c>
    </row>
    <row r="64" spans="1:6" x14ac:dyDescent="0.2">
      <c r="B64" t="s">
        <v>138</v>
      </c>
    </row>
    <row r="65" spans="2:2" x14ac:dyDescent="0.2">
      <c r="B65" t="s">
        <v>139</v>
      </c>
    </row>
  </sheetData>
  <hyperlinks>
    <hyperlink ref="F35" r:id="rId1" xr:uid="{F1C33564-2FD1-C842-837E-2A37CE99E40A}"/>
    <hyperlink ref="F23" r:id="rId2" xr:uid="{2B36F421-48D5-FB4F-A6A2-3E801A008738}"/>
    <hyperlink ref="F24" r:id="rId3" xr:uid="{0F147C57-6C06-2B4E-A201-1AEB8A53F590}"/>
    <hyperlink ref="F25" r:id="rId4" location="cases" xr:uid="{196CECE7-6C5A-044A-80D1-C6D36DCC4C09}"/>
    <hyperlink ref="F27" r:id="rId5" xr:uid="{BD957682-4E69-FB43-9C50-02750525B21E}"/>
    <hyperlink ref="F29" r:id="rId6" xr:uid="{8E1C753F-46DE-8540-A0B4-5B576D7BC792}"/>
    <hyperlink ref="F31" r:id="rId7" xr:uid="{58ABD82E-FBEE-C14F-9BF9-48AD339A7F35}"/>
    <hyperlink ref="F32" r:id="rId8" xr:uid="{26DC5B6B-F90E-174A-AB74-783542072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A8E9-B323-473A-9AC8-2151174C1DBB}">
  <dimension ref="A1:O64"/>
  <sheetViews>
    <sheetView workbookViewId="0">
      <pane xSplit="1" ySplit="1" topLeftCell="B19" activePane="bottomRight" state="frozen"/>
      <selection pane="topRight" activeCell="B1" sqref="B1"/>
      <selection pane="bottomLeft" activeCell="A2" sqref="A2"/>
      <selection pane="bottomRight" sqref="A1:I59"/>
    </sheetView>
  </sheetViews>
  <sheetFormatPr baseColWidth="10" defaultColWidth="8.83203125" defaultRowHeight="15" x14ac:dyDescent="0.2"/>
  <cols>
    <col min="1" max="1" width="21.83203125" bestFit="1" customWidth="1"/>
    <col min="2" max="2" width="13.5" bestFit="1" customWidth="1"/>
    <col min="3" max="3" width="14.5" bestFit="1" customWidth="1"/>
    <col min="4" max="8" width="15.5" bestFit="1" customWidth="1"/>
    <col min="9" max="9" width="16.33203125" bestFit="1" customWidth="1"/>
    <col min="10" max="10" width="14.5" style="4" bestFit="1" customWidth="1"/>
    <col min="11" max="11" width="20.83203125" style="4" bestFit="1" customWidth="1"/>
    <col min="12" max="12" width="12.83203125" style="4" bestFit="1" customWidth="1"/>
    <col min="13" max="13" width="13.5" style="4" bestFit="1" customWidth="1"/>
  </cols>
  <sheetData>
    <row r="1" spans="1:15" x14ac:dyDescent="0.2">
      <c r="A1" t="s">
        <v>140</v>
      </c>
      <c r="B1" t="s">
        <v>142</v>
      </c>
      <c r="C1" t="s">
        <v>141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s="4" t="s">
        <v>151</v>
      </c>
      <c r="K1" s="4" t="s">
        <v>150</v>
      </c>
      <c r="L1" s="4" t="s">
        <v>152</v>
      </c>
      <c r="M1" s="4" t="s">
        <v>149</v>
      </c>
      <c r="N1" t="s">
        <v>167</v>
      </c>
    </row>
    <row r="2" spans="1:15" x14ac:dyDescent="0.2">
      <c r="A2" t="s">
        <v>98</v>
      </c>
      <c r="B2">
        <f>IF($N2=1,1,0)</f>
        <v>0</v>
      </c>
      <c r="C2">
        <f>IF($N2=2,1,0)</f>
        <v>0</v>
      </c>
      <c r="D2">
        <f>IF($N2=3,1,0)</f>
        <v>0</v>
      </c>
      <c r="E2">
        <f>IF($N2=4,1,0)</f>
        <v>0</v>
      </c>
      <c r="F2">
        <f>IF($N2=5,1,0)</f>
        <v>1</v>
      </c>
      <c r="G2">
        <f>IF($N2=6,1,0)</f>
        <v>0</v>
      </c>
      <c r="H2">
        <f>IF($N2=7,1,0)</f>
        <v>0</v>
      </c>
      <c r="I2">
        <f>IF($N2=8,1,0)</f>
        <v>0</v>
      </c>
      <c r="J2" s="4">
        <v>0</v>
      </c>
      <c r="K2" s="4">
        <v>0</v>
      </c>
      <c r="L2" s="4">
        <v>1</v>
      </c>
      <c r="M2" s="4">
        <v>1</v>
      </c>
      <c r="N2">
        <v>5</v>
      </c>
      <c r="O2" t="s">
        <v>158</v>
      </c>
    </row>
    <row r="3" spans="1:15" x14ac:dyDescent="0.2">
      <c r="A3" t="s">
        <v>85</v>
      </c>
      <c r="B3">
        <f t="shared" ref="B3:B28" si="0">IF($N3=1,1,0)</f>
        <v>0</v>
      </c>
      <c r="C3">
        <f t="shared" ref="C3:C28" si="1">IF($N3=2,1,0)</f>
        <v>0</v>
      </c>
      <c r="D3">
        <f t="shared" ref="D3:D28" si="2">IF($N3=3,1,0)</f>
        <v>0</v>
      </c>
      <c r="E3">
        <f t="shared" ref="E3:E28" si="3">IF($N3=4,1,0)</f>
        <v>1</v>
      </c>
      <c r="F3">
        <f t="shared" ref="F3:F28" si="4">IF($N3=5,1,0)</f>
        <v>0</v>
      </c>
      <c r="G3">
        <f t="shared" ref="G3:G28" si="5">IF($N3=6,1,0)</f>
        <v>0</v>
      </c>
      <c r="H3">
        <f t="shared" ref="H3:H28" si="6">IF($N3=7,1,0)</f>
        <v>0</v>
      </c>
      <c r="I3">
        <f t="shared" ref="I3:I28" si="7">IF($N3=8,1,0)</f>
        <v>0</v>
      </c>
      <c r="J3" s="4">
        <v>0</v>
      </c>
      <c r="K3" s="4">
        <v>0</v>
      </c>
      <c r="L3" s="4">
        <v>1</v>
      </c>
      <c r="M3" s="4">
        <v>1</v>
      </c>
      <c r="N3">
        <v>4</v>
      </c>
      <c r="O3" t="s">
        <v>159</v>
      </c>
    </row>
    <row r="4" spans="1:15" x14ac:dyDescent="0.2">
      <c r="A4" t="s">
        <v>127</v>
      </c>
      <c r="B4">
        <f t="shared" si="0"/>
        <v>0</v>
      </c>
      <c r="C4">
        <f t="shared" si="1"/>
        <v>0</v>
      </c>
      <c r="D4">
        <f t="shared" si="2"/>
        <v>0</v>
      </c>
      <c r="E4">
        <f t="shared" si="3"/>
        <v>1</v>
      </c>
      <c r="F4">
        <f t="shared" si="4"/>
        <v>0</v>
      </c>
      <c r="G4">
        <f t="shared" si="5"/>
        <v>0</v>
      </c>
      <c r="H4">
        <f t="shared" si="6"/>
        <v>0</v>
      </c>
      <c r="I4">
        <f t="shared" si="7"/>
        <v>0</v>
      </c>
      <c r="J4" s="4">
        <v>0</v>
      </c>
      <c r="K4" s="4">
        <v>0</v>
      </c>
      <c r="L4" s="4">
        <v>1</v>
      </c>
      <c r="M4" s="4">
        <v>1</v>
      </c>
      <c r="N4">
        <v>4</v>
      </c>
      <c r="O4" t="s">
        <v>160</v>
      </c>
    </row>
    <row r="5" spans="1:15" x14ac:dyDescent="0.2">
      <c r="A5" t="s">
        <v>129</v>
      </c>
      <c r="B5">
        <f t="shared" si="0"/>
        <v>0</v>
      </c>
      <c r="C5">
        <f t="shared" si="1"/>
        <v>0</v>
      </c>
      <c r="D5">
        <f t="shared" si="2"/>
        <v>0</v>
      </c>
      <c r="E5">
        <f t="shared" si="3"/>
        <v>1</v>
      </c>
      <c r="F5">
        <f t="shared" si="4"/>
        <v>0</v>
      </c>
      <c r="G5">
        <f t="shared" si="5"/>
        <v>0</v>
      </c>
      <c r="H5">
        <f t="shared" si="6"/>
        <v>0</v>
      </c>
      <c r="I5">
        <f t="shared" si="7"/>
        <v>0</v>
      </c>
      <c r="J5" s="4">
        <v>0</v>
      </c>
      <c r="K5" s="4">
        <v>0</v>
      </c>
      <c r="L5" s="4">
        <v>1</v>
      </c>
      <c r="M5" s="4">
        <v>1</v>
      </c>
      <c r="N5">
        <v>4</v>
      </c>
      <c r="O5" t="s">
        <v>161</v>
      </c>
    </row>
    <row r="6" spans="1:15" x14ac:dyDescent="0.2">
      <c r="A6" t="s">
        <v>130</v>
      </c>
      <c r="B6">
        <f t="shared" si="0"/>
        <v>0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4"/>
        <v>0</v>
      </c>
      <c r="G6">
        <f t="shared" si="5"/>
        <v>0</v>
      </c>
      <c r="H6">
        <f t="shared" si="6"/>
        <v>1</v>
      </c>
      <c r="I6">
        <f t="shared" si="7"/>
        <v>0</v>
      </c>
      <c r="J6" s="4">
        <v>0</v>
      </c>
      <c r="K6" s="4">
        <v>0</v>
      </c>
      <c r="L6" s="4">
        <v>1</v>
      </c>
      <c r="M6" s="4">
        <v>1</v>
      </c>
      <c r="N6">
        <v>7</v>
      </c>
      <c r="O6" t="s">
        <v>162</v>
      </c>
    </row>
    <row r="7" spans="1:15" x14ac:dyDescent="0.2">
      <c r="A7" t="s">
        <v>131</v>
      </c>
      <c r="B7">
        <f t="shared" si="0"/>
        <v>0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4"/>
        <v>1</v>
      </c>
      <c r="G7">
        <f t="shared" si="5"/>
        <v>0</v>
      </c>
      <c r="H7">
        <f t="shared" si="6"/>
        <v>0</v>
      </c>
      <c r="I7">
        <f t="shared" si="7"/>
        <v>0</v>
      </c>
      <c r="J7" s="4">
        <v>0</v>
      </c>
      <c r="K7" s="4">
        <v>0</v>
      </c>
      <c r="L7" s="4">
        <v>1</v>
      </c>
      <c r="M7" s="4">
        <v>1</v>
      </c>
      <c r="N7">
        <v>5</v>
      </c>
      <c r="O7" t="s">
        <v>163</v>
      </c>
    </row>
    <row r="8" spans="1:15" x14ac:dyDescent="0.2">
      <c r="A8" t="s">
        <v>132</v>
      </c>
      <c r="B8">
        <f t="shared" si="0"/>
        <v>0</v>
      </c>
      <c r="C8">
        <f t="shared" si="1"/>
        <v>0</v>
      </c>
      <c r="D8">
        <f t="shared" si="2"/>
        <v>0</v>
      </c>
      <c r="E8">
        <f t="shared" si="3"/>
        <v>1</v>
      </c>
      <c r="F8">
        <f t="shared" si="4"/>
        <v>0</v>
      </c>
      <c r="G8">
        <f t="shared" si="5"/>
        <v>0</v>
      </c>
      <c r="H8">
        <f t="shared" si="6"/>
        <v>0</v>
      </c>
      <c r="I8">
        <f t="shared" si="7"/>
        <v>0</v>
      </c>
      <c r="J8" s="4">
        <v>0</v>
      </c>
      <c r="K8" s="4">
        <v>0</v>
      </c>
      <c r="L8" s="4">
        <v>1</v>
      </c>
      <c r="M8" s="4">
        <v>1</v>
      </c>
      <c r="N8">
        <v>4</v>
      </c>
      <c r="O8" t="s">
        <v>164</v>
      </c>
    </row>
    <row r="9" spans="1:15" x14ac:dyDescent="0.2">
      <c r="A9" t="s">
        <v>133</v>
      </c>
      <c r="B9">
        <f t="shared" si="0"/>
        <v>0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4"/>
        <v>1</v>
      </c>
      <c r="G9">
        <f t="shared" si="5"/>
        <v>0</v>
      </c>
      <c r="H9">
        <f t="shared" si="6"/>
        <v>0</v>
      </c>
      <c r="I9">
        <f t="shared" si="7"/>
        <v>0</v>
      </c>
      <c r="J9" s="4">
        <v>0</v>
      </c>
      <c r="K9" s="4">
        <v>0</v>
      </c>
      <c r="L9" s="4">
        <v>1</v>
      </c>
      <c r="M9" s="4">
        <v>1</v>
      </c>
      <c r="N9">
        <v>5</v>
      </c>
      <c r="O9" t="s">
        <v>165</v>
      </c>
    </row>
    <row r="10" spans="1:15" x14ac:dyDescent="0.2">
      <c r="A10" t="s">
        <v>153</v>
      </c>
      <c r="B10">
        <f t="shared" si="0"/>
        <v>0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4"/>
        <v>0</v>
      </c>
      <c r="G10">
        <f t="shared" si="5"/>
        <v>1</v>
      </c>
      <c r="H10">
        <f t="shared" si="6"/>
        <v>0</v>
      </c>
      <c r="I10">
        <f t="shared" si="7"/>
        <v>0</v>
      </c>
      <c r="J10" s="4">
        <v>0</v>
      </c>
      <c r="K10" s="4">
        <v>0</v>
      </c>
      <c r="L10" s="4">
        <v>1</v>
      </c>
      <c r="M10" s="4">
        <v>0</v>
      </c>
      <c r="N10">
        <v>6</v>
      </c>
      <c r="O10" t="s">
        <v>166</v>
      </c>
    </row>
    <row r="11" spans="1:15" x14ac:dyDescent="0.2">
      <c r="A11" t="s">
        <v>75</v>
      </c>
      <c r="B11">
        <f t="shared" si="0"/>
        <v>0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4"/>
        <v>0</v>
      </c>
      <c r="G11">
        <f t="shared" si="5"/>
        <v>0</v>
      </c>
      <c r="H11">
        <f t="shared" si="6"/>
        <v>1</v>
      </c>
      <c r="I11">
        <f t="shared" si="7"/>
        <v>0</v>
      </c>
      <c r="J11" s="4">
        <v>0</v>
      </c>
      <c r="K11" s="4">
        <v>0</v>
      </c>
      <c r="L11" s="4">
        <v>1</v>
      </c>
      <c r="M11" s="4">
        <v>0</v>
      </c>
      <c r="N11">
        <v>7</v>
      </c>
    </row>
    <row r="12" spans="1:15" x14ac:dyDescent="0.2">
      <c r="A12" t="s">
        <v>82</v>
      </c>
      <c r="B12">
        <f t="shared" si="0"/>
        <v>0</v>
      </c>
      <c r="C12">
        <f t="shared" si="1"/>
        <v>0</v>
      </c>
      <c r="D12">
        <f t="shared" si="2"/>
        <v>0</v>
      </c>
      <c r="E12">
        <f t="shared" si="3"/>
        <v>1</v>
      </c>
      <c r="F12">
        <f t="shared" si="4"/>
        <v>0</v>
      </c>
      <c r="G12">
        <f t="shared" si="5"/>
        <v>0</v>
      </c>
      <c r="H12">
        <f t="shared" si="6"/>
        <v>0</v>
      </c>
      <c r="I12">
        <f t="shared" si="7"/>
        <v>0</v>
      </c>
      <c r="J12" s="4">
        <v>0</v>
      </c>
      <c r="K12" s="4">
        <v>0</v>
      </c>
      <c r="L12" s="4">
        <v>1</v>
      </c>
      <c r="M12" s="4">
        <v>0</v>
      </c>
      <c r="N12">
        <v>4</v>
      </c>
    </row>
    <row r="13" spans="1:15" x14ac:dyDescent="0.2">
      <c r="A13" t="s">
        <v>84</v>
      </c>
      <c r="B13">
        <f t="shared" si="0"/>
        <v>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4"/>
        <v>0</v>
      </c>
      <c r="G13">
        <f t="shared" si="5"/>
        <v>0</v>
      </c>
      <c r="H13">
        <f t="shared" si="6"/>
        <v>1</v>
      </c>
      <c r="I13">
        <f t="shared" si="7"/>
        <v>0</v>
      </c>
      <c r="J13" s="4">
        <v>0</v>
      </c>
      <c r="K13" s="4">
        <v>0</v>
      </c>
      <c r="L13" s="4">
        <v>1</v>
      </c>
      <c r="M13" s="4">
        <v>0</v>
      </c>
      <c r="N13">
        <v>7</v>
      </c>
    </row>
    <row r="14" spans="1:15" x14ac:dyDescent="0.2">
      <c r="A14" t="s">
        <v>92</v>
      </c>
      <c r="B14">
        <f t="shared" si="0"/>
        <v>0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4"/>
        <v>0</v>
      </c>
      <c r="G14">
        <f t="shared" si="5"/>
        <v>1</v>
      </c>
      <c r="H14">
        <f t="shared" si="6"/>
        <v>0</v>
      </c>
      <c r="I14">
        <f t="shared" si="7"/>
        <v>0</v>
      </c>
      <c r="J14" s="4">
        <v>0</v>
      </c>
      <c r="K14" s="4">
        <v>0</v>
      </c>
      <c r="L14" s="4">
        <v>1</v>
      </c>
      <c r="M14" s="4">
        <v>0</v>
      </c>
      <c r="N14">
        <v>6</v>
      </c>
    </row>
    <row r="15" spans="1:15" x14ac:dyDescent="0.2">
      <c r="A15" t="s">
        <v>91</v>
      </c>
      <c r="B15">
        <f t="shared" si="0"/>
        <v>0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4"/>
        <v>1</v>
      </c>
      <c r="G15">
        <f t="shared" si="5"/>
        <v>0</v>
      </c>
      <c r="H15">
        <f t="shared" si="6"/>
        <v>0</v>
      </c>
      <c r="I15">
        <f t="shared" si="7"/>
        <v>0</v>
      </c>
      <c r="J15" s="4">
        <v>0</v>
      </c>
      <c r="K15" s="4">
        <v>0</v>
      </c>
      <c r="L15" s="4">
        <v>1</v>
      </c>
      <c r="M15" s="4">
        <v>0</v>
      </c>
      <c r="N15">
        <v>5</v>
      </c>
    </row>
    <row r="16" spans="1:15" x14ac:dyDescent="0.2">
      <c r="A16" t="s">
        <v>115</v>
      </c>
      <c r="B16">
        <f t="shared" si="0"/>
        <v>0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4"/>
        <v>0</v>
      </c>
      <c r="G16">
        <f t="shared" si="5"/>
        <v>0</v>
      </c>
      <c r="H16">
        <f t="shared" si="6"/>
        <v>1</v>
      </c>
      <c r="I16">
        <f t="shared" si="7"/>
        <v>0</v>
      </c>
      <c r="J16" s="4">
        <v>0</v>
      </c>
      <c r="K16" s="4">
        <v>0</v>
      </c>
      <c r="L16" s="4">
        <v>1</v>
      </c>
      <c r="M16" s="4">
        <v>0</v>
      </c>
      <c r="N16">
        <v>7</v>
      </c>
    </row>
    <row r="17" spans="1:14" x14ac:dyDescent="0.2">
      <c r="A17" t="s">
        <v>117</v>
      </c>
      <c r="B17">
        <f t="shared" si="0"/>
        <v>0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4"/>
        <v>1</v>
      </c>
      <c r="G17">
        <f t="shared" si="5"/>
        <v>0</v>
      </c>
      <c r="H17">
        <f t="shared" si="6"/>
        <v>0</v>
      </c>
      <c r="I17">
        <f t="shared" si="7"/>
        <v>0</v>
      </c>
      <c r="J17" s="4">
        <v>0</v>
      </c>
      <c r="K17" s="4">
        <v>0</v>
      </c>
      <c r="L17" s="4">
        <v>1</v>
      </c>
      <c r="M17" s="4">
        <v>0</v>
      </c>
      <c r="N17">
        <v>5</v>
      </c>
    </row>
    <row r="18" spans="1:14" x14ac:dyDescent="0.2">
      <c r="A18" t="s">
        <v>119</v>
      </c>
      <c r="B18">
        <f t="shared" si="0"/>
        <v>0</v>
      </c>
      <c r="C18">
        <f t="shared" si="1"/>
        <v>0</v>
      </c>
      <c r="D18">
        <f t="shared" si="2"/>
        <v>0</v>
      </c>
      <c r="E18">
        <f t="shared" si="3"/>
        <v>1</v>
      </c>
      <c r="F18">
        <f t="shared" si="4"/>
        <v>0</v>
      </c>
      <c r="G18">
        <f t="shared" si="5"/>
        <v>0</v>
      </c>
      <c r="H18">
        <f t="shared" si="6"/>
        <v>0</v>
      </c>
      <c r="I18">
        <f t="shared" si="7"/>
        <v>0</v>
      </c>
      <c r="J18" s="4">
        <v>0</v>
      </c>
      <c r="K18" s="4">
        <v>0</v>
      </c>
      <c r="L18" s="4">
        <v>1</v>
      </c>
      <c r="M18" s="4">
        <v>0</v>
      </c>
      <c r="N18">
        <v>4</v>
      </c>
    </row>
    <row r="19" spans="1:14" x14ac:dyDescent="0.2">
      <c r="A19" t="s">
        <v>121</v>
      </c>
      <c r="B19">
        <f t="shared" si="0"/>
        <v>0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4"/>
        <v>0</v>
      </c>
      <c r="G19">
        <f t="shared" si="5"/>
        <v>0</v>
      </c>
      <c r="H19">
        <f t="shared" si="6"/>
        <v>1</v>
      </c>
      <c r="I19">
        <f t="shared" si="7"/>
        <v>0</v>
      </c>
      <c r="J19" s="4">
        <v>0</v>
      </c>
      <c r="K19" s="4">
        <v>0</v>
      </c>
      <c r="L19" s="4">
        <v>1</v>
      </c>
      <c r="M19" s="4">
        <v>0</v>
      </c>
      <c r="N19">
        <v>7</v>
      </c>
    </row>
    <row r="20" spans="1:14" x14ac:dyDescent="0.2">
      <c r="A20" t="s">
        <v>122</v>
      </c>
      <c r="B20">
        <f t="shared" si="0"/>
        <v>0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4"/>
        <v>0</v>
      </c>
      <c r="G20">
        <f t="shared" si="5"/>
        <v>1</v>
      </c>
      <c r="H20">
        <f t="shared" si="6"/>
        <v>0</v>
      </c>
      <c r="I20">
        <f t="shared" si="7"/>
        <v>0</v>
      </c>
      <c r="J20" s="4">
        <v>0</v>
      </c>
      <c r="K20" s="4">
        <v>0</v>
      </c>
      <c r="L20" s="4">
        <v>1</v>
      </c>
      <c r="M20" s="4">
        <v>0</v>
      </c>
      <c r="N20">
        <v>6</v>
      </c>
    </row>
    <row r="21" spans="1:14" x14ac:dyDescent="0.2">
      <c r="A21" t="s">
        <v>124</v>
      </c>
      <c r="B21">
        <f t="shared" si="0"/>
        <v>0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4"/>
        <v>0</v>
      </c>
      <c r="G21">
        <f t="shared" si="5"/>
        <v>1</v>
      </c>
      <c r="H21">
        <f t="shared" si="6"/>
        <v>0</v>
      </c>
      <c r="I21">
        <f t="shared" si="7"/>
        <v>0</v>
      </c>
      <c r="J21" s="4">
        <v>0</v>
      </c>
      <c r="K21" s="4">
        <v>0</v>
      </c>
      <c r="L21" s="4">
        <v>1</v>
      </c>
      <c r="M21" s="4">
        <v>0</v>
      </c>
      <c r="N21">
        <v>6</v>
      </c>
    </row>
    <row r="22" spans="1:14" x14ac:dyDescent="0.2">
      <c r="A22" t="s">
        <v>125</v>
      </c>
      <c r="B22">
        <f t="shared" si="0"/>
        <v>0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4"/>
        <v>0</v>
      </c>
      <c r="G22">
        <f t="shared" si="5"/>
        <v>0</v>
      </c>
      <c r="H22">
        <f t="shared" si="6"/>
        <v>1</v>
      </c>
      <c r="I22">
        <f t="shared" si="7"/>
        <v>0</v>
      </c>
      <c r="J22" s="4">
        <v>0</v>
      </c>
      <c r="K22" s="4">
        <v>0</v>
      </c>
      <c r="L22" s="4">
        <v>1</v>
      </c>
      <c r="M22" s="4">
        <v>0</v>
      </c>
      <c r="N22">
        <v>7</v>
      </c>
    </row>
    <row r="23" spans="1:14" x14ac:dyDescent="0.2">
      <c r="A23" t="s">
        <v>134</v>
      </c>
      <c r="B23">
        <f t="shared" si="0"/>
        <v>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4"/>
        <v>1</v>
      </c>
      <c r="G23">
        <f t="shared" si="5"/>
        <v>0</v>
      </c>
      <c r="H23">
        <f t="shared" si="6"/>
        <v>0</v>
      </c>
      <c r="I23">
        <f t="shared" si="7"/>
        <v>0</v>
      </c>
      <c r="J23" s="4">
        <v>0</v>
      </c>
      <c r="K23" s="4">
        <v>0</v>
      </c>
      <c r="L23" s="4">
        <v>1</v>
      </c>
      <c r="M23" s="4">
        <v>0</v>
      </c>
      <c r="N23">
        <v>5</v>
      </c>
    </row>
    <row r="24" spans="1:14" x14ac:dyDescent="0.2">
      <c r="A24" t="s">
        <v>135</v>
      </c>
      <c r="B24">
        <f t="shared" si="0"/>
        <v>0</v>
      </c>
      <c r="C24">
        <f t="shared" si="1"/>
        <v>0</v>
      </c>
      <c r="D24">
        <f t="shared" si="2"/>
        <v>0</v>
      </c>
      <c r="E24">
        <f t="shared" si="3"/>
        <v>1</v>
      </c>
      <c r="F24">
        <f t="shared" si="4"/>
        <v>0</v>
      </c>
      <c r="G24">
        <f t="shared" si="5"/>
        <v>0</v>
      </c>
      <c r="H24">
        <f t="shared" si="6"/>
        <v>0</v>
      </c>
      <c r="I24">
        <f t="shared" si="7"/>
        <v>0</v>
      </c>
      <c r="J24" s="4">
        <v>0</v>
      </c>
      <c r="K24" s="4">
        <v>0</v>
      </c>
      <c r="L24" s="4">
        <v>1</v>
      </c>
      <c r="M24" s="4">
        <v>0</v>
      </c>
      <c r="N24">
        <v>4</v>
      </c>
    </row>
    <row r="25" spans="1:14" x14ac:dyDescent="0.2">
      <c r="A25" t="s">
        <v>157</v>
      </c>
      <c r="B25">
        <f t="shared" si="0"/>
        <v>0</v>
      </c>
      <c r="C25">
        <f t="shared" si="1"/>
        <v>0</v>
      </c>
      <c r="D25">
        <f t="shared" si="2"/>
        <v>0</v>
      </c>
      <c r="E25">
        <f t="shared" si="3"/>
        <v>0</v>
      </c>
      <c r="F25">
        <f t="shared" si="4"/>
        <v>1</v>
      </c>
      <c r="G25">
        <f t="shared" si="5"/>
        <v>0</v>
      </c>
      <c r="H25">
        <f t="shared" si="6"/>
        <v>0</v>
      </c>
      <c r="I25">
        <f t="shared" si="7"/>
        <v>0</v>
      </c>
      <c r="J25" s="4">
        <v>0</v>
      </c>
      <c r="K25" s="4">
        <v>0</v>
      </c>
      <c r="L25" s="4">
        <v>1</v>
      </c>
      <c r="M25" s="4">
        <v>0</v>
      </c>
      <c r="N25">
        <v>5</v>
      </c>
    </row>
    <row r="26" spans="1:14" x14ac:dyDescent="0.2">
      <c r="A26" t="s">
        <v>137</v>
      </c>
      <c r="B26">
        <f t="shared" si="0"/>
        <v>0</v>
      </c>
      <c r="C26">
        <f t="shared" si="1"/>
        <v>0</v>
      </c>
      <c r="D26">
        <f t="shared" si="2"/>
        <v>0</v>
      </c>
      <c r="E26">
        <f t="shared" si="3"/>
        <v>0</v>
      </c>
      <c r="F26">
        <f t="shared" si="4"/>
        <v>0</v>
      </c>
      <c r="G26">
        <f t="shared" si="5"/>
        <v>0</v>
      </c>
      <c r="H26">
        <f t="shared" si="6"/>
        <v>0</v>
      </c>
      <c r="I26">
        <f t="shared" si="7"/>
        <v>1</v>
      </c>
      <c r="J26" s="4">
        <v>0</v>
      </c>
      <c r="K26" s="4">
        <v>0</v>
      </c>
      <c r="L26" s="4">
        <v>1</v>
      </c>
      <c r="M26" s="4">
        <v>0</v>
      </c>
      <c r="N26">
        <v>8</v>
      </c>
    </row>
    <row r="27" spans="1:14" x14ac:dyDescent="0.2">
      <c r="A27" t="s">
        <v>138</v>
      </c>
      <c r="B27">
        <f t="shared" si="0"/>
        <v>0</v>
      </c>
      <c r="C27">
        <f t="shared" si="1"/>
        <v>0</v>
      </c>
      <c r="D27">
        <f t="shared" si="2"/>
        <v>0</v>
      </c>
      <c r="E27">
        <f t="shared" si="3"/>
        <v>0</v>
      </c>
      <c r="F27">
        <f t="shared" si="4"/>
        <v>0</v>
      </c>
      <c r="G27">
        <f t="shared" si="5"/>
        <v>1</v>
      </c>
      <c r="H27">
        <f t="shared" si="6"/>
        <v>0</v>
      </c>
      <c r="I27">
        <f t="shared" si="7"/>
        <v>0</v>
      </c>
      <c r="J27" s="4">
        <v>0</v>
      </c>
      <c r="K27" s="4">
        <v>0</v>
      </c>
      <c r="L27" s="4">
        <v>1</v>
      </c>
      <c r="M27" s="4">
        <v>0</v>
      </c>
      <c r="N27">
        <v>6</v>
      </c>
    </row>
    <row r="28" spans="1:14" x14ac:dyDescent="0.2">
      <c r="A28" t="s">
        <v>139</v>
      </c>
      <c r="B28">
        <f t="shared" si="0"/>
        <v>0</v>
      </c>
      <c r="C28">
        <f t="shared" si="1"/>
        <v>0</v>
      </c>
      <c r="D28">
        <f t="shared" si="2"/>
        <v>0</v>
      </c>
      <c r="E28">
        <f t="shared" si="3"/>
        <v>1</v>
      </c>
      <c r="F28">
        <f t="shared" si="4"/>
        <v>0</v>
      </c>
      <c r="G28">
        <f t="shared" si="5"/>
        <v>0</v>
      </c>
      <c r="H28">
        <f t="shared" si="6"/>
        <v>0</v>
      </c>
      <c r="I28">
        <f t="shared" si="7"/>
        <v>0</v>
      </c>
      <c r="J28" s="4">
        <v>0</v>
      </c>
      <c r="K28" s="4">
        <v>0</v>
      </c>
      <c r="L28" s="4">
        <v>1</v>
      </c>
      <c r="M28" s="4">
        <v>0</v>
      </c>
      <c r="N28">
        <v>4</v>
      </c>
    </row>
    <row r="29" spans="1:14" x14ac:dyDescent="0.2">
      <c r="A29" t="s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 s="4">
        <v>1</v>
      </c>
      <c r="K29" s="4">
        <v>0</v>
      </c>
      <c r="L29" s="4">
        <v>0</v>
      </c>
      <c r="M29" s="4">
        <v>0</v>
      </c>
    </row>
    <row r="30" spans="1:14" x14ac:dyDescent="0.2">
      <c r="A30" t="s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 s="4">
        <v>1</v>
      </c>
      <c r="K30" s="4">
        <v>0</v>
      </c>
      <c r="L30" s="4">
        <v>0</v>
      </c>
      <c r="M30" s="4">
        <v>0</v>
      </c>
    </row>
    <row r="31" spans="1:14" x14ac:dyDescent="0.2">
      <c r="A31" t="s">
        <v>11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 s="4">
        <v>1</v>
      </c>
      <c r="K31" s="4">
        <v>0</v>
      </c>
      <c r="L31" s="4">
        <v>0</v>
      </c>
      <c r="M31" s="4">
        <v>0</v>
      </c>
    </row>
    <row r="32" spans="1:14" x14ac:dyDescent="0.2">
      <c r="A32" t="s">
        <v>13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 s="4">
        <v>1</v>
      </c>
      <c r="K32" s="4">
        <v>0</v>
      </c>
      <c r="L32" s="4">
        <v>0</v>
      </c>
      <c r="M32" s="4">
        <v>0</v>
      </c>
    </row>
    <row r="33" spans="1:13" x14ac:dyDescent="0.2">
      <c r="A33" t="s">
        <v>14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 s="4">
        <v>1</v>
      </c>
      <c r="K33" s="4">
        <v>0</v>
      </c>
      <c r="L33" s="4">
        <v>0</v>
      </c>
      <c r="M33" s="4">
        <v>0</v>
      </c>
    </row>
    <row r="34" spans="1:13" x14ac:dyDescent="0.2">
      <c r="A34" t="s">
        <v>18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 s="4">
        <v>1</v>
      </c>
      <c r="K34" s="4">
        <v>0</v>
      </c>
      <c r="L34" s="4">
        <v>0</v>
      </c>
      <c r="M34" s="4">
        <v>0</v>
      </c>
    </row>
    <row r="35" spans="1:13" x14ac:dyDescent="0.2">
      <c r="A35" t="s">
        <v>21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 s="4">
        <v>1</v>
      </c>
      <c r="K35" s="4">
        <v>0</v>
      </c>
      <c r="L35" s="4">
        <v>0</v>
      </c>
      <c r="M35" s="4">
        <v>0</v>
      </c>
    </row>
    <row r="36" spans="1:13" x14ac:dyDescent="0.2">
      <c r="A36" t="s">
        <v>26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 s="4">
        <v>1</v>
      </c>
      <c r="K36" s="4">
        <v>0</v>
      </c>
      <c r="L36" s="4">
        <v>0</v>
      </c>
      <c r="M36" s="4">
        <v>0</v>
      </c>
    </row>
    <row r="37" spans="1:13" x14ac:dyDescent="0.2">
      <c r="A37" t="s">
        <v>29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 s="4">
        <v>0</v>
      </c>
      <c r="K37" s="4">
        <v>1</v>
      </c>
      <c r="L37" s="4">
        <v>0</v>
      </c>
      <c r="M37" s="4">
        <v>0</v>
      </c>
    </row>
    <row r="38" spans="1:13" x14ac:dyDescent="0.2">
      <c r="A38" t="s">
        <v>33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 s="4">
        <v>1</v>
      </c>
      <c r="K38" s="4">
        <v>0</v>
      </c>
      <c r="L38" s="4">
        <v>0</v>
      </c>
      <c r="M38" s="4">
        <v>0</v>
      </c>
    </row>
    <row r="39" spans="1:13" x14ac:dyDescent="0.2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 s="4">
        <v>0</v>
      </c>
      <c r="K39" s="4">
        <v>1</v>
      </c>
      <c r="L39" s="4">
        <v>0</v>
      </c>
      <c r="M39" s="4">
        <v>0</v>
      </c>
    </row>
    <row r="40" spans="1:13" x14ac:dyDescent="0.2">
      <c r="A40" t="s"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 s="4">
        <v>0</v>
      </c>
      <c r="K40" s="4">
        <v>1</v>
      </c>
      <c r="L40" s="4">
        <v>0</v>
      </c>
      <c r="M40" s="4">
        <v>0</v>
      </c>
    </row>
    <row r="41" spans="1:13" x14ac:dyDescent="0.2">
      <c r="A41" t="s">
        <v>43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 s="4">
        <v>0</v>
      </c>
      <c r="K41" s="4">
        <v>1</v>
      </c>
      <c r="L41" s="4">
        <v>0</v>
      </c>
      <c r="M41" s="4">
        <v>0</v>
      </c>
    </row>
    <row r="42" spans="1:13" x14ac:dyDescent="0.2">
      <c r="A42" t="s">
        <v>46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 s="4">
        <v>0</v>
      </c>
      <c r="K42" s="4">
        <v>1</v>
      </c>
      <c r="L42" s="4">
        <v>0</v>
      </c>
      <c r="M42" s="4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 s="4">
        <v>0</v>
      </c>
      <c r="K43" s="4">
        <v>1</v>
      </c>
      <c r="L43" s="4">
        <v>0</v>
      </c>
      <c r="M43" s="4">
        <v>0</v>
      </c>
    </row>
    <row r="44" spans="1:13" x14ac:dyDescent="0.2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 s="4">
        <v>1</v>
      </c>
      <c r="K44" s="4">
        <v>0</v>
      </c>
      <c r="L44" s="4">
        <v>0</v>
      </c>
      <c r="M44" s="4">
        <v>0</v>
      </c>
    </row>
    <row r="45" spans="1:13" x14ac:dyDescent="0.2">
      <c r="A45" t="s">
        <v>56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 s="4">
        <v>0</v>
      </c>
      <c r="K45" s="4">
        <v>1</v>
      </c>
      <c r="L45" s="4">
        <v>0</v>
      </c>
      <c r="M45" s="4">
        <v>0</v>
      </c>
    </row>
    <row r="46" spans="1:13" x14ac:dyDescent="0.2">
      <c r="A46" t="s">
        <v>59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 s="4">
        <v>0</v>
      </c>
      <c r="K46" s="4">
        <v>1</v>
      </c>
      <c r="L46" s="4">
        <v>0</v>
      </c>
      <c r="M46" s="4">
        <v>0</v>
      </c>
    </row>
    <row r="47" spans="1:13" x14ac:dyDescent="0.2">
      <c r="A47" t="s">
        <v>63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 s="4">
        <v>0</v>
      </c>
      <c r="K47" s="4">
        <v>1</v>
      </c>
      <c r="L47" s="4">
        <v>0</v>
      </c>
      <c r="M47" s="4">
        <v>0</v>
      </c>
    </row>
    <row r="48" spans="1:13" x14ac:dyDescent="0.2">
      <c r="A48" t="s">
        <v>64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 s="4">
        <v>0</v>
      </c>
      <c r="K48" s="4">
        <v>1</v>
      </c>
      <c r="L48" s="4">
        <v>0</v>
      </c>
      <c r="M48" s="4">
        <v>0</v>
      </c>
    </row>
    <row r="49" spans="1:13" x14ac:dyDescent="0.2">
      <c r="A49" t="s">
        <v>65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 s="4">
        <v>0</v>
      </c>
      <c r="K49" s="4">
        <v>1</v>
      </c>
      <c r="L49" s="4">
        <v>0</v>
      </c>
      <c r="M49" s="4">
        <v>0</v>
      </c>
    </row>
    <row r="50" spans="1:13" x14ac:dyDescent="0.2">
      <c r="A50" t="s">
        <v>155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 s="4">
        <v>0</v>
      </c>
      <c r="K50" s="4">
        <v>1</v>
      </c>
      <c r="L50" s="4">
        <v>0</v>
      </c>
      <c r="M50" s="4">
        <v>0</v>
      </c>
    </row>
    <row r="51" spans="1:13" x14ac:dyDescent="0.2">
      <c r="A51" t="s">
        <v>77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 s="4">
        <v>0</v>
      </c>
      <c r="K51" s="4">
        <v>1</v>
      </c>
      <c r="L51" s="4">
        <v>0</v>
      </c>
      <c r="M51" s="4">
        <v>0</v>
      </c>
    </row>
    <row r="52" spans="1:13" x14ac:dyDescent="0.2">
      <c r="A52" t="s">
        <v>79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 s="4">
        <v>0</v>
      </c>
      <c r="K52" s="4">
        <v>1</v>
      </c>
      <c r="L52" s="4">
        <v>0</v>
      </c>
      <c r="M52" s="4">
        <v>0</v>
      </c>
    </row>
    <row r="53" spans="1:13" x14ac:dyDescent="0.2">
      <c r="A53" t="s">
        <v>156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 s="4">
        <v>1</v>
      </c>
      <c r="K53" s="4">
        <v>0</v>
      </c>
      <c r="L53" s="4">
        <v>0</v>
      </c>
      <c r="M53" s="4">
        <v>0</v>
      </c>
    </row>
    <row r="54" spans="1:13" x14ac:dyDescent="0.2">
      <c r="A54" t="s">
        <v>89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 s="4">
        <v>0</v>
      </c>
      <c r="K54" s="4">
        <v>1</v>
      </c>
      <c r="L54" s="4">
        <v>0</v>
      </c>
      <c r="M54" s="4">
        <v>0</v>
      </c>
    </row>
    <row r="55" spans="1:13" x14ac:dyDescent="0.2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 s="4">
        <v>1</v>
      </c>
      <c r="K55" s="4">
        <v>0</v>
      </c>
      <c r="L55" s="4">
        <v>0</v>
      </c>
      <c r="M55" s="4">
        <v>0</v>
      </c>
    </row>
    <row r="56" spans="1:13" x14ac:dyDescent="0.2">
      <c r="A56" t="s">
        <v>100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 s="4">
        <v>0</v>
      </c>
      <c r="K56" s="4">
        <v>1</v>
      </c>
      <c r="L56" s="4">
        <v>0</v>
      </c>
      <c r="M56" s="4">
        <v>0</v>
      </c>
    </row>
    <row r="57" spans="1:13" x14ac:dyDescent="0.2">
      <c r="A57" t="s">
        <v>103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 s="4">
        <v>0</v>
      </c>
      <c r="K57" s="4">
        <v>1</v>
      </c>
      <c r="L57" s="4">
        <v>0</v>
      </c>
      <c r="M57" s="4">
        <v>0</v>
      </c>
    </row>
    <row r="58" spans="1:13" x14ac:dyDescent="0.2">
      <c r="A58" t="s">
        <v>105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 s="4">
        <v>0</v>
      </c>
      <c r="K58" s="4">
        <v>1</v>
      </c>
      <c r="L58" s="4">
        <v>0</v>
      </c>
      <c r="M58" s="4">
        <v>0</v>
      </c>
    </row>
    <row r="59" spans="1:13" x14ac:dyDescent="0.2">
      <c r="A59" t="s">
        <v>107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 s="4">
        <v>0</v>
      </c>
      <c r="K59" s="4">
        <v>1</v>
      </c>
      <c r="L59" s="4">
        <v>0</v>
      </c>
      <c r="M59" s="4">
        <v>0</v>
      </c>
    </row>
    <row r="61" spans="1:13" x14ac:dyDescent="0.2">
      <c r="B61">
        <f t="shared" ref="B61:I61" si="8">SUM(B29:B59)/SUM($B29:$I59)</f>
        <v>0</v>
      </c>
      <c r="C61">
        <f t="shared" si="8"/>
        <v>0</v>
      </c>
      <c r="D61">
        <f t="shared" si="8"/>
        <v>0</v>
      </c>
      <c r="E61">
        <f t="shared" si="8"/>
        <v>0.29032258064516131</v>
      </c>
      <c r="F61">
        <f t="shared" si="8"/>
        <v>0.19354838709677419</v>
      </c>
      <c r="G61">
        <f t="shared" si="8"/>
        <v>0.25806451612903225</v>
      </c>
      <c r="H61">
        <f t="shared" si="8"/>
        <v>0.19354838709677419</v>
      </c>
      <c r="I61">
        <f t="shared" si="8"/>
        <v>6.4516129032258063E-2</v>
      </c>
    </row>
    <row r="62" spans="1:13" x14ac:dyDescent="0.2">
      <c r="A62">
        <v>0</v>
      </c>
      <c r="B62">
        <f t="shared" ref="B62:I62" si="9">SUM(B61,A62)</f>
        <v>0</v>
      </c>
      <c r="C62">
        <f t="shared" si="9"/>
        <v>0</v>
      </c>
      <c r="D62">
        <f t="shared" si="9"/>
        <v>0</v>
      </c>
      <c r="E62">
        <f t="shared" si="9"/>
        <v>0.29032258064516131</v>
      </c>
      <c r="F62">
        <f t="shared" si="9"/>
        <v>0.4838709677419355</v>
      </c>
      <c r="G62">
        <f t="shared" si="9"/>
        <v>0.74193548387096775</v>
      </c>
      <c r="H62">
        <f t="shared" si="9"/>
        <v>0.93548387096774199</v>
      </c>
      <c r="I62">
        <f t="shared" si="9"/>
        <v>1</v>
      </c>
    </row>
    <row r="64" spans="1:13" x14ac:dyDescent="0.2">
      <c r="B64">
        <f>SUM(B2:B59)/SUM($B2:$I59)</f>
        <v>0</v>
      </c>
      <c r="C64">
        <f t="shared" ref="C64:I64" si="10">SUM(C2:C59)/SUM($B2:$I59)</f>
        <v>0</v>
      </c>
      <c r="D64">
        <f t="shared" si="10"/>
        <v>0</v>
      </c>
      <c r="E64">
        <f t="shared" si="10"/>
        <v>0.29310344827586204</v>
      </c>
      <c r="F64">
        <f t="shared" si="10"/>
        <v>0.22413793103448276</v>
      </c>
      <c r="G64">
        <f t="shared" si="10"/>
        <v>0.22413793103448276</v>
      </c>
      <c r="H64">
        <f t="shared" si="10"/>
        <v>0.20689655172413793</v>
      </c>
      <c r="I64">
        <f t="shared" si="10"/>
        <v>5.1724137931034482E-2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Goldhaber-Fiebert</dc:creator>
  <cp:lastModifiedBy>Microsoft Office User</cp:lastModifiedBy>
  <dcterms:created xsi:type="dcterms:W3CDTF">2020-04-02T16:42:06Z</dcterms:created>
  <dcterms:modified xsi:type="dcterms:W3CDTF">2020-04-03T04:12:42Z</dcterms:modified>
</cp:coreProperties>
</file>