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eitsma/COVID/vaccination_analysis/KFF Analysis/dashboard/data/"/>
    </mc:Choice>
  </mc:AlternateContent>
  <xr:revisionPtr revIDLastSave="0" documentId="13_ncr:1_{3C2D2FE1-20DC-484B-B318-AAB2EBE2DDFD}" xr6:coauthVersionLast="47" xr6:coauthVersionMax="47" xr10:uidLastSave="{00000000-0000-0000-0000-000000000000}"/>
  <bookViews>
    <workbookView xWindow="14600" yWindow="-21100" windowWidth="38400" windowHeight="21100" xr2:uid="{622412A1-A2BA-6948-8976-B67926182B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6" i="1" l="1"/>
  <c r="I186" i="1"/>
  <c r="H186" i="1"/>
  <c r="G186" i="1"/>
  <c r="F186" i="1"/>
  <c r="F188" i="1" s="1"/>
  <c r="E186" i="1"/>
  <c r="D186" i="1"/>
  <c r="H183" i="1"/>
  <c r="L183" i="1" s="1"/>
  <c r="D184" i="1" s="1"/>
  <c r="G183" i="1"/>
  <c r="F183" i="1"/>
  <c r="E183" i="1"/>
  <c r="D183" i="1"/>
  <c r="J176" i="1"/>
  <c r="I176" i="1"/>
  <c r="H176" i="1"/>
  <c r="G176" i="1"/>
  <c r="F176" i="1"/>
  <c r="F178" i="1" s="1"/>
  <c r="E176" i="1"/>
  <c r="D176" i="1"/>
  <c r="H173" i="1"/>
  <c r="G173" i="1"/>
  <c r="F173" i="1"/>
  <c r="E173" i="1"/>
  <c r="L173" i="1" s="1"/>
  <c r="E174" i="1" s="1"/>
  <c r="D173" i="1"/>
  <c r="J166" i="1"/>
  <c r="I166" i="1"/>
  <c r="H166" i="1"/>
  <c r="G166" i="1"/>
  <c r="F166" i="1"/>
  <c r="F168" i="1" s="1"/>
  <c r="E166" i="1"/>
  <c r="D166" i="1"/>
  <c r="H163" i="1"/>
  <c r="G163" i="1"/>
  <c r="F163" i="1"/>
  <c r="E163" i="1"/>
  <c r="D163" i="1"/>
  <c r="L163" i="1" s="1"/>
  <c r="G164" i="1" s="1"/>
  <c r="J156" i="1"/>
  <c r="I156" i="1"/>
  <c r="H156" i="1"/>
  <c r="G156" i="1"/>
  <c r="F156" i="1"/>
  <c r="G158" i="1" s="1"/>
  <c r="E156" i="1"/>
  <c r="D156" i="1"/>
  <c r="H153" i="1"/>
  <c r="G153" i="1"/>
  <c r="F153" i="1"/>
  <c r="E153" i="1"/>
  <c r="D153" i="1"/>
  <c r="H148" i="1"/>
  <c r="F148" i="1"/>
  <c r="J146" i="1"/>
  <c r="I146" i="1"/>
  <c r="H146" i="1"/>
  <c r="G146" i="1"/>
  <c r="F146" i="1"/>
  <c r="G148" i="1" s="1"/>
  <c r="E146" i="1"/>
  <c r="D146" i="1"/>
  <c r="H143" i="1"/>
  <c r="G143" i="1"/>
  <c r="F143" i="1"/>
  <c r="E143" i="1"/>
  <c r="D143" i="1"/>
  <c r="J136" i="1"/>
  <c r="I136" i="1"/>
  <c r="H136" i="1"/>
  <c r="G136" i="1"/>
  <c r="F136" i="1"/>
  <c r="G138" i="1" s="1"/>
  <c r="E136" i="1"/>
  <c r="D136" i="1"/>
  <c r="H133" i="1"/>
  <c r="G133" i="1"/>
  <c r="F133" i="1"/>
  <c r="E133" i="1"/>
  <c r="D133" i="1"/>
  <c r="J126" i="1"/>
  <c r="I126" i="1"/>
  <c r="H126" i="1"/>
  <c r="G126" i="1"/>
  <c r="F126" i="1"/>
  <c r="F128" i="1" s="1"/>
  <c r="E126" i="1"/>
  <c r="D126" i="1"/>
  <c r="H123" i="1"/>
  <c r="G123" i="1"/>
  <c r="F123" i="1"/>
  <c r="E123" i="1"/>
  <c r="D123" i="1"/>
  <c r="J116" i="1"/>
  <c r="I116" i="1"/>
  <c r="H116" i="1"/>
  <c r="G116" i="1"/>
  <c r="F116" i="1"/>
  <c r="G118" i="1" s="1"/>
  <c r="E116" i="1"/>
  <c r="D116" i="1"/>
  <c r="H113" i="1"/>
  <c r="G113" i="1"/>
  <c r="F113" i="1"/>
  <c r="E113" i="1"/>
  <c r="D113" i="1"/>
  <c r="L113" i="1" s="1"/>
  <c r="E114" i="1" s="1"/>
  <c r="J106" i="1"/>
  <c r="I106" i="1"/>
  <c r="H106" i="1"/>
  <c r="G106" i="1"/>
  <c r="F106" i="1"/>
  <c r="G108" i="1" s="1"/>
  <c r="E106" i="1"/>
  <c r="D106" i="1"/>
  <c r="H103" i="1"/>
  <c r="G103" i="1"/>
  <c r="F103" i="1"/>
  <c r="E103" i="1"/>
  <c r="D103" i="1"/>
  <c r="L103" i="1" s="1"/>
  <c r="J96" i="1"/>
  <c r="I96" i="1"/>
  <c r="H96" i="1"/>
  <c r="G96" i="1"/>
  <c r="F96" i="1"/>
  <c r="G98" i="1" s="1"/>
  <c r="E96" i="1"/>
  <c r="D96" i="1"/>
  <c r="H93" i="1"/>
  <c r="G93" i="1"/>
  <c r="F93" i="1"/>
  <c r="E93" i="1"/>
  <c r="D93" i="1"/>
  <c r="J86" i="1"/>
  <c r="I86" i="1"/>
  <c r="H86" i="1"/>
  <c r="G86" i="1"/>
  <c r="F86" i="1"/>
  <c r="G88" i="1" s="1"/>
  <c r="E86" i="1"/>
  <c r="D86" i="1"/>
  <c r="H83" i="1"/>
  <c r="G83" i="1"/>
  <c r="F83" i="1"/>
  <c r="E83" i="1"/>
  <c r="D83" i="1"/>
  <c r="J76" i="1"/>
  <c r="I76" i="1"/>
  <c r="H76" i="1"/>
  <c r="G76" i="1"/>
  <c r="F76" i="1"/>
  <c r="G78" i="1" s="1"/>
  <c r="E76" i="1"/>
  <c r="D76" i="1"/>
  <c r="H73" i="1"/>
  <c r="G73" i="1"/>
  <c r="F73" i="1"/>
  <c r="E73" i="1"/>
  <c r="D73" i="1"/>
  <c r="J66" i="1"/>
  <c r="I66" i="1"/>
  <c r="H66" i="1"/>
  <c r="G66" i="1"/>
  <c r="F66" i="1"/>
  <c r="F68" i="1" s="1"/>
  <c r="E66" i="1"/>
  <c r="D66" i="1"/>
  <c r="H63" i="1"/>
  <c r="L63" i="1" s="1"/>
  <c r="D64" i="1" s="1"/>
  <c r="G63" i="1"/>
  <c r="F63" i="1"/>
  <c r="E63" i="1"/>
  <c r="D63" i="1"/>
  <c r="J56" i="1"/>
  <c r="I56" i="1"/>
  <c r="H56" i="1"/>
  <c r="G56" i="1"/>
  <c r="F56" i="1"/>
  <c r="G58" i="1" s="1"/>
  <c r="E56" i="1"/>
  <c r="D56" i="1"/>
  <c r="H53" i="1"/>
  <c r="G53" i="1"/>
  <c r="F53" i="1"/>
  <c r="E53" i="1"/>
  <c r="D53" i="1"/>
  <c r="J46" i="1"/>
  <c r="I46" i="1"/>
  <c r="H46" i="1"/>
  <c r="G46" i="1"/>
  <c r="F46" i="1"/>
  <c r="G48" i="1" s="1"/>
  <c r="E46" i="1"/>
  <c r="D46" i="1"/>
  <c r="H43" i="1"/>
  <c r="G43" i="1"/>
  <c r="F43" i="1"/>
  <c r="E43" i="1"/>
  <c r="D43" i="1"/>
  <c r="L43" i="1" s="1"/>
  <c r="E36" i="1"/>
  <c r="F36" i="1"/>
  <c r="F38" i="1" s="1"/>
  <c r="F39" i="1" s="1"/>
  <c r="G36" i="1"/>
  <c r="H36" i="1"/>
  <c r="I36" i="1"/>
  <c r="J36" i="1"/>
  <c r="D36" i="1"/>
  <c r="E26" i="1"/>
  <c r="F26" i="1"/>
  <c r="G26" i="1"/>
  <c r="H26" i="1"/>
  <c r="I26" i="1"/>
  <c r="J26" i="1"/>
  <c r="D26" i="1"/>
  <c r="E16" i="1"/>
  <c r="F16" i="1"/>
  <c r="J18" i="1" s="1"/>
  <c r="G16" i="1"/>
  <c r="H16" i="1"/>
  <c r="I16" i="1"/>
  <c r="J16" i="1"/>
  <c r="D16" i="1"/>
  <c r="H33" i="1"/>
  <c r="G33" i="1"/>
  <c r="F33" i="1"/>
  <c r="E33" i="1"/>
  <c r="D33" i="1"/>
  <c r="I28" i="1"/>
  <c r="H28" i="1"/>
  <c r="F28" i="1"/>
  <c r="G28" i="1"/>
  <c r="H23" i="1"/>
  <c r="G23" i="1"/>
  <c r="F23" i="1"/>
  <c r="E23" i="1"/>
  <c r="D23" i="1"/>
  <c r="H13" i="1"/>
  <c r="G13" i="1"/>
  <c r="F13" i="1"/>
  <c r="E13" i="1"/>
  <c r="D13" i="1"/>
  <c r="E8" i="1"/>
  <c r="E9" i="1" s="1"/>
  <c r="G8" i="1"/>
  <c r="E6" i="1"/>
  <c r="F6" i="1"/>
  <c r="F9" i="1" s="1"/>
  <c r="G6" i="1"/>
  <c r="H6" i="1"/>
  <c r="I6" i="1"/>
  <c r="J6" i="1"/>
  <c r="D6" i="1"/>
  <c r="E3" i="1"/>
  <c r="L3" i="1" s="1"/>
  <c r="F3" i="1"/>
  <c r="G3" i="1"/>
  <c r="H3" i="1"/>
  <c r="D3" i="1"/>
  <c r="H184" i="1" l="1"/>
  <c r="H174" i="1"/>
  <c r="H164" i="1"/>
  <c r="L153" i="1"/>
  <c r="D154" i="1" s="1"/>
  <c r="L143" i="1"/>
  <c r="H144" i="1" s="1"/>
  <c r="L133" i="1"/>
  <c r="G134" i="1" s="1"/>
  <c r="G140" i="1" s="1"/>
  <c r="L123" i="1"/>
  <c r="H124" i="1" s="1"/>
  <c r="H114" i="1"/>
  <c r="F114" i="1"/>
  <c r="I148" i="1"/>
  <c r="I149" i="1" s="1"/>
  <c r="I150" i="1" s="1"/>
  <c r="D138" i="1"/>
  <c r="F138" i="1"/>
  <c r="H138" i="1"/>
  <c r="H188" i="1"/>
  <c r="H189" i="1" s="1"/>
  <c r="E184" i="1"/>
  <c r="F184" i="1"/>
  <c r="F190" i="1" s="1"/>
  <c r="J188" i="1"/>
  <c r="J189" i="1" s="1"/>
  <c r="J190" i="1" s="1"/>
  <c r="G184" i="1"/>
  <c r="D188" i="1"/>
  <c r="D189" i="1" s="1"/>
  <c r="D190" i="1" s="1"/>
  <c r="I188" i="1"/>
  <c r="I189" i="1" s="1"/>
  <c r="I190" i="1" s="1"/>
  <c r="E188" i="1"/>
  <c r="E189" i="1" s="1"/>
  <c r="F189" i="1"/>
  <c r="G188" i="1"/>
  <c r="G189" i="1" s="1"/>
  <c r="G178" i="1"/>
  <c r="G179" i="1" s="1"/>
  <c r="D174" i="1"/>
  <c r="J178" i="1"/>
  <c r="J179" i="1" s="1"/>
  <c r="J180" i="1" s="1"/>
  <c r="G174" i="1"/>
  <c r="D178" i="1"/>
  <c r="D179" i="1" s="1"/>
  <c r="H178" i="1"/>
  <c r="H179" i="1" s="1"/>
  <c r="I178" i="1"/>
  <c r="I179" i="1" s="1"/>
  <c r="I180" i="1" s="1"/>
  <c r="F174" i="1"/>
  <c r="E178" i="1"/>
  <c r="E179" i="1" s="1"/>
  <c r="E180" i="1" s="1"/>
  <c r="F179" i="1"/>
  <c r="G168" i="1"/>
  <c r="G169" i="1" s="1"/>
  <c r="G170" i="1" s="1"/>
  <c r="I168" i="1"/>
  <c r="I169" i="1" s="1"/>
  <c r="I170" i="1" s="1"/>
  <c r="F164" i="1"/>
  <c r="D168" i="1"/>
  <c r="D169" i="1" s="1"/>
  <c r="J168" i="1"/>
  <c r="J169" i="1" s="1"/>
  <c r="J170" i="1" s="1"/>
  <c r="E168" i="1"/>
  <c r="E169" i="1" s="1"/>
  <c r="F169" i="1"/>
  <c r="D164" i="1"/>
  <c r="H168" i="1"/>
  <c r="H169" i="1" s="1"/>
  <c r="E164" i="1"/>
  <c r="G159" i="1"/>
  <c r="H158" i="1"/>
  <c r="H159" i="1" s="1"/>
  <c r="I158" i="1"/>
  <c r="I159" i="1" s="1"/>
  <c r="I160" i="1" s="1"/>
  <c r="J158" i="1"/>
  <c r="J159" i="1" s="1"/>
  <c r="J160" i="1" s="1"/>
  <c r="D158" i="1"/>
  <c r="D159" i="1" s="1"/>
  <c r="E158" i="1"/>
  <c r="E159" i="1" s="1"/>
  <c r="F158" i="1"/>
  <c r="F159" i="1" s="1"/>
  <c r="J148" i="1"/>
  <c r="J149" i="1" s="1"/>
  <c r="J150" i="1" s="1"/>
  <c r="H149" i="1"/>
  <c r="D144" i="1"/>
  <c r="G149" i="1"/>
  <c r="D148" i="1"/>
  <c r="D149" i="1" s="1"/>
  <c r="E148" i="1"/>
  <c r="E149" i="1" s="1"/>
  <c r="F149" i="1"/>
  <c r="I138" i="1"/>
  <c r="I139" i="1" s="1"/>
  <c r="I140" i="1" s="1"/>
  <c r="G139" i="1"/>
  <c r="J138" i="1"/>
  <c r="J139" i="1" s="1"/>
  <c r="J140" i="1" s="1"/>
  <c r="H139" i="1"/>
  <c r="D139" i="1"/>
  <c r="E138" i="1"/>
  <c r="E139" i="1" s="1"/>
  <c r="F139" i="1"/>
  <c r="I128" i="1"/>
  <c r="I129" i="1" s="1"/>
  <c r="I130" i="1" s="1"/>
  <c r="J128" i="1"/>
  <c r="J129" i="1" s="1"/>
  <c r="J130" i="1" s="1"/>
  <c r="G128" i="1"/>
  <c r="G129" i="1" s="1"/>
  <c r="D124" i="1"/>
  <c r="D128" i="1"/>
  <c r="D129" i="1" s="1"/>
  <c r="E128" i="1"/>
  <c r="E129" i="1" s="1"/>
  <c r="F129" i="1"/>
  <c r="H128" i="1"/>
  <c r="H129" i="1" s="1"/>
  <c r="G114" i="1"/>
  <c r="G119" i="1"/>
  <c r="H118" i="1"/>
  <c r="H119" i="1" s="1"/>
  <c r="I118" i="1"/>
  <c r="I119" i="1" s="1"/>
  <c r="I120" i="1" s="1"/>
  <c r="J118" i="1"/>
  <c r="J119" i="1" s="1"/>
  <c r="J120" i="1" s="1"/>
  <c r="D114" i="1"/>
  <c r="D118" i="1"/>
  <c r="D119" i="1" s="1"/>
  <c r="E118" i="1"/>
  <c r="E119" i="1" s="1"/>
  <c r="E120" i="1" s="1"/>
  <c r="F118" i="1"/>
  <c r="F119" i="1" s="1"/>
  <c r="F108" i="1"/>
  <c r="F109" i="1" s="1"/>
  <c r="H108" i="1"/>
  <c r="I108" i="1"/>
  <c r="I109" i="1" s="1"/>
  <c r="I110" i="1" s="1"/>
  <c r="H104" i="1"/>
  <c r="J108" i="1"/>
  <c r="J109" i="1" s="1"/>
  <c r="J110" i="1" s="1"/>
  <c r="H109" i="1"/>
  <c r="D104" i="1"/>
  <c r="E104" i="1"/>
  <c r="G104" i="1"/>
  <c r="F104" i="1"/>
  <c r="G109" i="1"/>
  <c r="D108" i="1"/>
  <c r="D109" i="1" s="1"/>
  <c r="E108" i="1"/>
  <c r="E109" i="1" s="1"/>
  <c r="F98" i="1"/>
  <c r="H98" i="1"/>
  <c r="H99" i="1" s="1"/>
  <c r="I98" i="1"/>
  <c r="I99" i="1" s="1"/>
  <c r="I100" i="1" s="1"/>
  <c r="J98" i="1"/>
  <c r="J99" i="1" s="1"/>
  <c r="J100" i="1" s="1"/>
  <c r="D98" i="1"/>
  <c r="D99" i="1" s="1"/>
  <c r="L93" i="1"/>
  <c r="G94" i="1" s="1"/>
  <c r="G99" i="1"/>
  <c r="D94" i="1"/>
  <c r="H94" i="1"/>
  <c r="E98" i="1"/>
  <c r="E99" i="1" s="1"/>
  <c r="F99" i="1"/>
  <c r="L83" i="1"/>
  <c r="H84" i="1" s="1"/>
  <c r="E88" i="1"/>
  <c r="E89" i="1" s="1"/>
  <c r="F88" i="1"/>
  <c r="F89" i="1" s="1"/>
  <c r="H88" i="1"/>
  <c r="I88" i="1"/>
  <c r="I89" i="1" s="1"/>
  <c r="I90" i="1" s="1"/>
  <c r="H89" i="1"/>
  <c r="J88" i="1"/>
  <c r="J89" i="1" s="1"/>
  <c r="J90" i="1" s="1"/>
  <c r="D88" i="1"/>
  <c r="D89" i="1" s="1"/>
  <c r="G89" i="1"/>
  <c r="F78" i="1"/>
  <c r="H78" i="1"/>
  <c r="I78" i="1"/>
  <c r="I79" i="1" s="1"/>
  <c r="I80" i="1" s="1"/>
  <c r="J78" i="1"/>
  <c r="J79" i="1" s="1"/>
  <c r="J80" i="1" s="1"/>
  <c r="H79" i="1"/>
  <c r="L73" i="1"/>
  <c r="D74" i="1" s="1"/>
  <c r="F74" i="1"/>
  <c r="F80" i="1" s="1"/>
  <c r="G79" i="1"/>
  <c r="D78" i="1"/>
  <c r="D79" i="1" s="1"/>
  <c r="E78" i="1"/>
  <c r="E79" i="1" s="1"/>
  <c r="F79" i="1"/>
  <c r="H64" i="1"/>
  <c r="E64" i="1"/>
  <c r="F64" i="1"/>
  <c r="G64" i="1"/>
  <c r="D68" i="1"/>
  <c r="D69" i="1" s="1"/>
  <c r="D70" i="1" s="1"/>
  <c r="G68" i="1"/>
  <c r="G69" i="1" s="1"/>
  <c r="H68" i="1"/>
  <c r="H69" i="1" s="1"/>
  <c r="I68" i="1"/>
  <c r="I69" i="1" s="1"/>
  <c r="I70" i="1" s="1"/>
  <c r="J68" i="1"/>
  <c r="J69" i="1" s="1"/>
  <c r="J70" i="1" s="1"/>
  <c r="E68" i="1"/>
  <c r="E69" i="1" s="1"/>
  <c r="F69" i="1"/>
  <c r="F58" i="1"/>
  <c r="L53" i="1"/>
  <c r="F54" i="1" s="1"/>
  <c r="I58" i="1"/>
  <c r="I59" i="1" s="1"/>
  <c r="I60" i="1" s="1"/>
  <c r="H58" i="1"/>
  <c r="H59" i="1" s="1"/>
  <c r="J58" i="1"/>
  <c r="J59" i="1" s="1"/>
  <c r="J60" i="1" s="1"/>
  <c r="D58" i="1"/>
  <c r="F59" i="1"/>
  <c r="D59" i="1"/>
  <c r="E58" i="1"/>
  <c r="E59" i="1" s="1"/>
  <c r="H54" i="1"/>
  <c r="E54" i="1"/>
  <c r="D54" i="1"/>
  <c r="G59" i="1"/>
  <c r="D48" i="1"/>
  <c r="D49" i="1" s="1"/>
  <c r="H48" i="1"/>
  <c r="H49" i="1" s="1"/>
  <c r="I48" i="1"/>
  <c r="I49" i="1" s="1"/>
  <c r="I50" i="1" s="1"/>
  <c r="J48" i="1"/>
  <c r="J49" i="1" s="1"/>
  <c r="J50" i="1" s="1"/>
  <c r="G44" i="1"/>
  <c r="F44" i="1"/>
  <c r="E44" i="1"/>
  <c r="D44" i="1"/>
  <c r="H44" i="1"/>
  <c r="G49" i="1"/>
  <c r="E48" i="1"/>
  <c r="E49" i="1" s="1"/>
  <c r="F48" i="1"/>
  <c r="F49" i="1" s="1"/>
  <c r="H18" i="1"/>
  <c r="H19" i="1" s="1"/>
  <c r="L13" i="1"/>
  <c r="E14" i="1" s="1"/>
  <c r="G18" i="1"/>
  <c r="G19" i="1" s="1"/>
  <c r="I18" i="1"/>
  <c r="I19" i="1" s="1"/>
  <c r="I20" i="1" s="1"/>
  <c r="D18" i="1"/>
  <c r="G9" i="1"/>
  <c r="J19" i="1"/>
  <c r="J20" i="1" s="1"/>
  <c r="F18" i="1"/>
  <c r="F19" i="1" s="1"/>
  <c r="E18" i="1"/>
  <c r="L33" i="1"/>
  <c r="H38" i="1"/>
  <c r="H39" i="1" s="1"/>
  <c r="G38" i="1"/>
  <c r="G39" i="1" s="1"/>
  <c r="D38" i="1"/>
  <c r="D39" i="1" s="1"/>
  <c r="I38" i="1"/>
  <c r="I39" i="1" s="1"/>
  <c r="I40" i="1" s="1"/>
  <c r="J38" i="1"/>
  <c r="J39" i="1" s="1"/>
  <c r="J40" i="1" s="1"/>
  <c r="E38" i="1"/>
  <c r="E39" i="1" s="1"/>
  <c r="I29" i="1"/>
  <c r="I30" i="1" s="1"/>
  <c r="J28" i="1"/>
  <c r="J29" i="1" s="1"/>
  <c r="J30" i="1" s="1"/>
  <c r="G29" i="1"/>
  <c r="H29" i="1"/>
  <c r="L23" i="1"/>
  <c r="H24" i="1" s="1"/>
  <c r="H30" i="1" s="1"/>
  <c r="D28" i="1"/>
  <c r="D29" i="1" s="1"/>
  <c r="E28" i="1"/>
  <c r="E29" i="1" s="1"/>
  <c r="F29" i="1"/>
  <c r="E19" i="1"/>
  <c r="D19" i="1"/>
  <c r="D8" i="1"/>
  <c r="D9" i="1" s="1"/>
  <c r="J8" i="1"/>
  <c r="J9" i="1" s="1"/>
  <c r="J10" i="1" s="1"/>
  <c r="I8" i="1"/>
  <c r="I9" i="1" s="1"/>
  <c r="I10" i="1" s="1"/>
  <c r="H8" i="1"/>
  <c r="H9" i="1" s="1"/>
  <c r="H4" i="1"/>
  <c r="H170" i="1" l="1"/>
  <c r="E144" i="1"/>
  <c r="E150" i="1" s="1"/>
  <c r="F144" i="1"/>
  <c r="G124" i="1"/>
  <c r="H190" i="1"/>
  <c r="H180" i="1"/>
  <c r="E154" i="1"/>
  <c r="E160" i="1" s="1"/>
  <c r="G154" i="1"/>
  <c r="G160" i="1" s="1"/>
  <c r="H154" i="1"/>
  <c r="H160" i="1" s="1"/>
  <c r="D160" i="1"/>
  <c r="F154" i="1"/>
  <c r="F160" i="1" s="1"/>
  <c r="G144" i="1"/>
  <c r="G150" i="1" s="1"/>
  <c r="H150" i="1"/>
  <c r="D134" i="1"/>
  <c r="D140" i="1" s="1"/>
  <c r="F134" i="1"/>
  <c r="F140" i="1" s="1"/>
  <c r="E134" i="1"/>
  <c r="E140" i="1" s="1"/>
  <c r="H134" i="1"/>
  <c r="H140" i="1" s="1"/>
  <c r="E124" i="1"/>
  <c r="F124" i="1"/>
  <c r="F130" i="1" s="1"/>
  <c r="H130" i="1"/>
  <c r="H120" i="1"/>
  <c r="F120" i="1"/>
  <c r="G120" i="1"/>
  <c r="F180" i="1"/>
  <c r="F170" i="1"/>
  <c r="E170" i="1"/>
  <c r="J171" i="1" s="1"/>
  <c r="D150" i="1"/>
  <c r="G130" i="1"/>
  <c r="E190" i="1"/>
  <c r="G190" i="1"/>
  <c r="D180" i="1"/>
  <c r="G180" i="1"/>
  <c r="D170" i="1"/>
  <c r="F150" i="1"/>
  <c r="D130" i="1"/>
  <c r="E130" i="1"/>
  <c r="D120" i="1"/>
  <c r="F110" i="1"/>
  <c r="H110" i="1"/>
  <c r="G110" i="1"/>
  <c r="E110" i="1"/>
  <c r="D110" i="1"/>
  <c r="D100" i="1"/>
  <c r="H100" i="1"/>
  <c r="E94" i="1"/>
  <c r="E100" i="1" s="1"/>
  <c r="F94" i="1"/>
  <c r="F100" i="1" s="1"/>
  <c r="G100" i="1"/>
  <c r="G84" i="1"/>
  <c r="F84" i="1"/>
  <c r="E84" i="1"/>
  <c r="E90" i="1" s="1"/>
  <c r="D84" i="1"/>
  <c r="D90" i="1" s="1"/>
  <c r="F90" i="1"/>
  <c r="H90" i="1"/>
  <c r="G90" i="1"/>
  <c r="H74" i="1"/>
  <c r="H80" i="1" s="1"/>
  <c r="G74" i="1"/>
  <c r="G80" i="1" s="1"/>
  <c r="E74" i="1"/>
  <c r="E80" i="1" s="1"/>
  <c r="D80" i="1"/>
  <c r="F70" i="1"/>
  <c r="H70" i="1"/>
  <c r="E70" i="1"/>
  <c r="G70" i="1"/>
  <c r="D50" i="1"/>
  <c r="G54" i="1"/>
  <c r="G60" i="1" s="1"/>
  <c r="F60" i="1"/>
  <c r="D60" i="1"/>
  <c r="E60" i="1"/>
  <c r="H60" i="1"/>
  <c r="E50" i="1"/>
  <c r="H50" i="1"/>
  <c r="G50" i="1"/>
  <c r="F50" i="1"/>
  <c r="E20" i="1"/>
  <c r="H14" i="1"/>
  <c r="H20" i="1" s="1"/>
  <c r="F24" i="1"/>
  <c r="F30" i="1" s="1"/>
  <c r="F14" i="1"/>
  <c r="F20" i="1" s="1"/>
  <c r="H10" i="1"/>
  <c r="D14" i="1"/>
  <c r="D20" i="1" s="1"/>
  <c r="G14" i="1"/>
  <c r="G20" i="1" s="1"/>
  <c r="D34" i="1"/>
  <c r="D40" i="1" s="1"/>
  <c r="F34" i="1"/>
  <c r="F40" i="1" s="1"/>
  <c r="E34" i="1"/>
  <c r="E40" i="1" s="1"/>
  <c r="H34" i="1"/>
  <c r="H40" i="1" s="1"/>
  <c r="G34" i="1"/>
  <c r="G40" i="1" s="1"/>
  <c r="E24" i="1"/>
  <c r="E30" i="1" s="1"/>
  <c r="D24" i="1"/>
  <c r="D30" i="1" s="1"/>
  <c r="G24" i="1"/>
  <c r="G30" i="1" s="1"/>
  <c r="D4" i="1"/>
  <c r="D10" i="1" s="1"/>
  <c r="F4" i="1"/>
  <c r="F10" i="1" s="1"/>
  <c r="E4" i="1"/>
  <c r="E10" i="1" s="1"/>
  <c r="G4" i="1"/>
  <c r="G10" i="1" s="1"/>
  <c r="G191" i="1" l="1"/>
  <c r="F161" i="1"/>
  <c r="I161" i="1"/>
  <c r="D161" i="1"/>
  <c r="H161" i="1"/>
  <c r="J161" i="1"/>
  <c r="E161" i="1"/>
  <c r="G161" i="1"/>
  <c r="F141" i="1"/>
  <c r="D121" i="1"/>
  <c r="J151" i="1"/>
  <c r="D131" i="1"/>
  <c r="G121" i="1"/>
  <c r="G181" i="1"/>
  <c r="D171" i="1"/>
  <c r="G171" i="1"/>
  <c r="I151" i="1"/>
  <c r="H151" i="1"/>
  <c r="G151" i="1"/>
  <c r="F131" i="1"/>
  <c r="G131" i="1"/>
  <c r="I131" i="1"/>
  <c r="E131" i="1"/>
  <c r="I191" i="1"/>
  <c r="E191" i="1"/>
  <c r="H191" i="1"/>
  <c r="J191" i="1"/>
  <c r="F191" i="1"/>
  <c r="D191" i="1"/>
  <c r="I181" i="1"/>
  <c r="D181" i="1"/>
  <c r="H181" i="1"/>
  <c r="F181" i="1"/>
  <c r="J181" i="1"/>
  <c r="E181" i="1"/>
  <c r="I171" i="1"/>
  <c r="E171" i="1"/>
  <c r="F171" i="1"/>
  <c r="H171" i="1"/>
  <c r="F151" i="1"/>
  <c r="D151" i="1"/>
  <c r="E151" i="1"/>
  <c r="G141" i="1"/>
  <c r="D141" i="1"/>
  <c r="H141" i="1"/>
  <c r="E141" i="1"/>
  <c r="I141" i="1"/>
  <c r="J141" i="1"/>
  <c r="J131" i="1"/>
  <c r="H131" i="1"/>
  <c r="F121" i="1"/>
  <c r="E121" i="1"/>
  <c r="I121" i="1"/>
  <c r="H121" i="1"/>
  <c r="J121" i="1"/>
  <c r="F111" i="1"/>
  <c r="D111" i="1"/>
  <c r="J111" i="1"/>
  <c r="H111" i="1"/>
  <c r="I111" i="1"/>
  <c r="E111" i="1"/>
  <c r="G111" i="1"/>
  <c r="G101" i="1"/>
  <c r="E101" i="1"/>
  <c r="J101" i="1"/>
  <c r="I101" i="1"/>
  <c r="H101" i="1"/>
  <c r="F101" i="1"/>
  <c r="D101" i="1"/>
  <c r="H91" i="1"/>
  <c r="J91" i="1"/>
  <c r="F91" i="1"/>
  <c r="G91" i="1"/>
  <c r="D91" i="1"/>
  <c r="I91" i="1"/>
  <c r="E91" i="1"/>
  <c r="G81" i="1"/>
  <c r="D81" i="1"/>
  <c r="J81" i="1"/>
  <c r="H81" i="1"/>
  <c r="I81" i="1"/>
  <c r="E81" i="1"/>
  <c r="F81" i="1"/>
  <c r="G71" i="1"/>
  <c r="D71" i="1"/>
  <c r="H71" i="1"/>
  <c r="J71" i="1"/>
  <c r="I71" i="1"/>
  <c r="F71" i="1"/>
  <c r="E71" i="1"/>
  <c r="F61" i="1"/>
  <c r="I61" i="1"/>
  <c r="G61" i="1"/>
  <c r="J61" i="1"/>
  <c r="H61" i="1"/>
  <c r="E61" i="1"/>
  <c r="D61" i="1"/>
  <c r="H51" i="1"/>
  <c r="D51" i="1"/>
  <c r="I51" i="1"/>
  <c r="G51" i="1"/>
  <c r="F51" i="1"/>
  <c r="J51" i="1"/>
  <c r="E51" i="1"/>
  <c r="I21" i="1"/>
  <c r="J21" i="1"/>
  <c r="D21" i="1"/>
  <c r="G21" i="1"/>
  <c r="F21" i="1"/>
  <c r="H21" i="1"/>
  <c r="E21" i="1"/>
  <c r="J41" i="1"/>
  <c r="E41" i="1"/>
  <c r="G41" i="1"/>
  <c r="H41" i="1"/>
  <c r="I41" i="1"/>
  <c r="F41" i="1"/>
  <c r="D41" i="1"/>
  <c r="E31" i="1"/>
  <c r="J31" i="1"/>
  <c r="G31" i="1"/>
  <c r="I31" i="1"/>
  <c r="D31" i="1"/>
  <c r="H31" i="1"/>
  <c r="F31" i="1"/>
  <c r="G11" i="1"/>
  <c r="E11" i="1"/>
  <c r="F11" i="1"/>
  <c r="I11" i="1"/>
  <c r="J11" i="1"/>
  <c r="D11" i="1"/>
  <c r="H11" i="1"/>
</calcChain>
</file>

<file path=xl/sharedStrings.xml><?xml version="1.0" encoding="utf-8"?>
<sst xmlns="http://schemas.openxmlformats.org/spreadsheetml/2006/main" count="399" uniqueCount="30">
  <si>
    <t>White</t>
  </si>
  <si>
    <t>Black</t>
  </si>
  <si>
    <t>Hispanic</t>
  </si>
  <si>
    <t>Asian</t>
  </si>
  <si>
    <t>Other</t>
  </si>
  <si>
    <t>American Indian or Alaska Native</t>
  </si>
  <si>
    <t>Native Hawaiian or Other Pacific Islander</t>
  </si>
  <si>
    <t>Unknown Race</t>
  </si>
  <si>
    <t>Unknown Ethnicity</t>
  </si>
  <si>
    <t>Not Hispanic</t>
  </si>
  <si>
    <t>White Pop</t>
  </si>
  <si>
    <t>Black Pop</t>
  </si>
  <si>
    <t>Hispanic Pop</t>
  </si>
  <si>
    <t>Asian Pop</t>
  </si>
  <si>
    <t>Other Pop</t>
  </si>
  <si>
    <t>Date</t>
  </si>
  <si>
    <t>Location</t>
  </si>
  <si>
    <t>Indicator</t>
  </si>
  <si>
    <t>Philadelphia</t>
  </si>
  <si>
    <t>Number</t>
  </si>
  <si>
    <t>Number Adjusted</t>
  </si>
  <si>
    <t>Pennsylvania</t>
  </si>
  <si>
    <t>Number Adjust Hispanic</t>
  </si>
  <si>
    <t>Overlap</t>
  </si>
  <si>
    <t>Final Number</t>
  </si>
  <si>
    <t>Final Percent</t>
  </si>
  <si>
    <t>Coverage</t>
  </si>
  <si>
    <t>Total doses</t>
  </si>
  <si>
    <t>Share</t>
  </si>
  <si>
    <t>Share 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</si>
</sst>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2" fillId="0" borderId="0" xfId="0" applyNumberFormat="1" applyFont="1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8F88-E545-C84E-A629-6B896EB63490}">
  <dimension ref="A1:S191"/>
  <sheetViews>
    <sheetView tabSelected="1" workbookViewId="0">
      <pane ySplit="1" topLeftCell="A147" activePane="bottomLeft" state="frozen"/>
      <selection pane="bottomLeft" activeCell="K184" sqref="K184"/>
    </sheetView>
  </sheetViews>
  <sheetFormatPr baseColWidth="10" defaultRowHeight="16" x14ac:dyDescent="0.2"/>
  <sheetData>
    <row r="1" spans="1:19" x14ac:dyDescent="0.2">
      <c r="A1" t="s">
        <v>15</v>
      </c>
      <c r="B1" t="s">
        <v>16</v>
      </c>
      <c r="C1" t="s">
        <v>17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">
      <c r="A2" s="1">
        <v>44354</v>
      </c>
      <c r="B2" t="s">
        <v>18</v>
      </c>
      <c r="C2" t="s">
        <v>26</v>
      </c>
      <c r="D2">
        <v>0.5</v>
      </c>
      <c r="E2">
        <v>0.32</v>
      </c>
      <c r="F2">
        <v>0.35</v>
      </c>
      <c r="G2">
        <v>0.66</v>
      </c>
      <c r="H2">
        <v>0.26</v>
      </c>
      <c r="O2">
        <v>469225.79599999997</v>
      </c>
      <c r="P2">
        <v>511877.33199999999</v>
      </c>
      <c r="Q2">
        <v>183840</v>
      </c>
      <c r="R2">
        <v>99881.19</v>
      </c>
      <c r="S2">
        <v>31570.628000000001</v>
      </c>
    </row>
    <row r="3" spans="1:19" ht="17" customHeight="1" x14ac:dyDescent="0.2">
      <c r="A3" s="1">
        <v>44354</v>
      </c>
      <c r="B3" t="s">
        <v>18</v>
      </c>
      <c r="C3" t="s">
        <v>19</v>
      </c>
      <c r="D3">
        <f>D2*O2</f>
        <v>234612.89799999999</v>
      </c>
      <c r="E3">
        <f>E2*P2</f>
        <v>163800.74624000001</v>
      </c>
      <c r="F3">
        <f>F2*Q2</f>
        <v>64343.999999999993</v>
      </c>
      <c r="G3">
        <f>G2*R2</f>
        <v>65921.585400000011</v>
      </c>
      <c r="H3">
        <f>H2*S2</f>
        <v>8208.3632799999996</v>
      </c>
      <c r="K3">
        <v>920227</v>
      </c>
      <c r="L3">
        <f>K3-(SUM(D3:H3))</f>
        <v>383339.40707999992</v>
      </c>
      <c r="O3">
        <v>469225.79599999997</v>
      </c>
      <c r="P3">
        <v>511877.33199999999</v>
      </c>
      <c r="Q3">
        <v>183840</v>
      </c>
      <c r="R3">
        <v>99881.19</v>
      </c>
      <c r="S3">
        <v>31570.628000000001</v>
      </c>
    </row>
    <row r="4" spans="1:19" x14ac:dyDescent="0.2">
      <c r="A4" s="1">
        <v>44354</v>
      </c>
      <c r="B4" t="s">
        <v>18</v>
      </c>
      <c r="C4" t="s">
        <v>20</v>
      </c>
      <c r="D4">
        <f>D3+(D3/(SUM($D$3:$H$3)))*$L$3</f>
        <v>402127.23507659102</v>
      </c>
      <c r="E4">
        <f>E3+(E3/(SUM($D$3:$H$3)))*$L$3</f>
        <v>280754.98725979473</v>
      </c>
      <c r="F4">
        <f>F3+(F3/(SUM($D$3:$H$3)))*$L$3</f>
        <v>110285.81563221717</v>
      </c>
      <c r="G4">
        <f>G3+(G3/(SUM($D$3:$H$3)))*$L$3</f>
        <v>112989.80190239745</v>
      </c>
      <c r="H4">
        <f>H3+(H3/(SUM($D$3:$H$3)))*$L$3</f>
        <v>14069.160128999463</v>
      </c>
    </row>
    <row r="5" spans="1:19" x14ac:dyDescent="0.2">
      <c r="A5" s="1">
        <v>44354</v>
      </c>
      <c r="B5" t="s">
        <v>21</v>
      </c>
      <c r="C5" t="s">
        <v>28</v>
      </c>
      <c r="D5" s="3">
        <v>0.83368700408040219</v>
      </c>
      <c r="E5" s="3">
        <v>5.2173522962580161E-2</v>
      </c>
      <c r="F5" s="3">
        <v>5.6273553421117589E-2</v>
      </c>
      <c r="G5" s="3">
        <v>7.87514040961927E-3</v>
      </c>
      <c r="H5" s="3">
        <v>0.10290239692229292</v>
      </c>
      <c r="I5" s="3">
        <v>4.9955320133931937E-4</v>
      </c>
      <c r="J5" s="3">
        <v>2.8623824237661E-3</v>
      </c>
    </row>
    <row r="6" spans="1:19" x14ac:dyDescent="0.2">
      <c r="A6" s="1">
        <v>44354</v>
      </c>
      <c r="B6" t="s">
        <v>21</v>
      </c>
      <c r="C6" t="s">
        <v>19</v>
      </c>
      <c r="D6">
        <f>D5*$K$6</f>
        <v>5293940.8212686926</v>
      </c>
      <c r="E6">
        <f t="shared" ref="E6:J6" si="0">E5*$K$6</f>
        <v>331303.64471216477</v>
      </c>
      <c r="F6">
        <f t="shared" si="0"/>
        <v>357338.97752491303</v>
      </c>
      <c r="G6">
        <f t="shared" si="0"/>
        <v>50007.409355856289</v>
      </c>
      <c r="H6">
        <f t="shared" si="0"/>
        <v>653433.71913805534</v>
      </c>
      <c r="I6">
        <f t="shared" si="0"/>
        <v>3172.1798133135235</v>
      </c>
      <c r="J6">
        <f t="shared" si="0"/>
        <v>18176.225711917145</v>
      </c>
      <c r="K6" s="2">
        <v>6350034</v>
      </c>
    </row>
    <row r="7" spans="1:19" x14ac:dyDescent="0.2">
      <c r="A7" s="1">
        <v>44354</v>
      </c>
      <c r="B7" t="s">
        <v>21</v>
      </c>
      <c r="C7" t="s">
        <v>29</v>
      </c>
      <c r="D7">
        <v>0.77694459599999999</v>
      </c>
      <c r="E7">
        <v>0.10407799600000001</v>
      </c>
      <c r="G7">
        <v>4.0013660000000001E-3</v>
      </c>
      <c r="H7">
        <v>0.10407799600000001</v>
      </c>
      <c r="I7">
        <v>1.4221746E-2</v>
      </c>
      <c r="J7">
        <v>1.737557E-3</v>
      </c>
      <c r="K7" s="2"/>
    </row>
    <row r="8" spans="1:19" x14ac:dyDescent="0.2">
      <c r="A8" s="1">
        <v>44354</v>
      </c>
      <c r="B8" t="s">
        <v>21</v>
      </c>
      <c r="C8" t="s">
        <v>22</v>
      </c>
      <c r="D8">
        <f>$F$6*D7</f>
        <v>277632.58752814663</v>
      </c>
      <c r="E8">
        <f t="shared" ref="E8:J8" si="1">$F$6*E7</f>
        <v>37191.124673481994</v>
      </c>
      <c r="G8">
        <f t="shared" si="1"/>
        <v>1429.8440351429513</v>
      </c>
      <c r="H8">
        <f t="shared" si="1"/>
        <v>37191.124673481994</v>
      </c>
      <c r="I8">
        <f t="shared" si="1"/>
        <v>5081.9841742590215</v>
      </c>
      <c r="J8">
        <f t="shared" si="1"/>
        <v>620.89684177125537</v>
      </c>
    </row>
    <row r="9" spans="1:19" x14ac:dyDescent="0.2">
      <c r="A9" s="1">
        <v>44354</v>
      </c>
      <c r="B9" t="s">
        <v>21</v>
      </c>
      <c r="C9" t="s">
        <v>23</v>
      </c>
      <c r="D9">
        <f>D6-D8</f>
        <v>5016308.2337405458</v>
      </c>
      <c r="E9">
        <f t="shared" ref="E9:J9" si="2">E6-E8</f>
        <v>294112.52003868279</v>
      </c>
      <c r="F9">
        <f t="shared" si="2"/>
        <v>357338.97752491303</v>
      </c>
      <c r="G9">
        <f t="shared" si="2"/>
        <v>48577.565320713336</v>
      </c>
      <c r="H9">
        <f t="shared" si="2"/>
        <v>616242.59446457331</v>
      </c>
      <c r="I9">
        <f t="shared" si="2"/>
        <v>-1909.804360945498</v>
      </c>
      <c r="J9">
        <f t="shared" si="2"/>
        <v>17555.328870145888</v>
      </c>
    </row>
    <row r="10" spans="1:19" x14ac:dyDescent="0.2">
      <c r="A10" s="1">
        <v>44354</v>
      </c>
      <c r="B10" t="s">
        <v>21</v>
      </c>
      <c r="C10" t="s">
        <v>24</v>
      </c>
      <c r="D10">
        <f>D4+D9</f>
        <v>5418435.4688171372</v>
      </c>
      <c r="E10">
        <f t="shared" ref="E10:J10" si="3">E4+E9</f>
        <v>574867.50729847746</v>
      </c>
      <c r="F10">
        <f t="shared" si="3"/>
        <v>467624.79315713019</v>
      </c>
      <c r="G10">
        <f t="shared" si="3"/>
        <v>161567.36722311078</v>
      </c>
      <c r="H10">
        <f t="shared" si="3"/>
        <v>630311.75459357281</v>
      </c>
      <c r="I10">
        <f t="shared" si="3"/>
        <v>-1909.804360945498</v>
      </c>
      <c r="J10">
        <f t="shared" si="3"/>
        <v>17555.328870145888</v>
      </c>
    </row>
    <row r="11" spans="1:19" x14ac:dyDescent="0.2">
      <c r="A11" s="1">
        <v>44354</v>
      </c>
      <c r="B11" t="s">
        <v>21</v>
      </c>
      <c r="C11" t="s">
        <v>25</v>
      </c>
      <c r="D11">
        <f>D10/SUM($D$10:$J$10)</f>
        <v>0.74547306070117214</v>
      </c>
      <c r="E11">
        <f t="shared" ref="E11:J11" si="4">E10/SUM($D$10:$J$10)</f>
        <v>7.9090771243789104E-2</v>
      </c>
      <c r="F11">
        <f t="shared" si="4"/>
        <v>6.4336225432744573E-2</v>
      </c>
      <c r="G11">
        <f t="shared" si="4"/>
        <v>2.2228578792973238E-2</v>
      </c>
      <c r="H11">
        <f t="shared" si="4"/>
        <v>8.671883897057342E-2</v>
      </c>
      <c r="I11">
        <f t="shared" si="4"/>
        <v>-2.6275254369787421E-4</v>
      </c>
      <c r="J11">
        <f t="shared" si="4"/>
        <v>2.4152774024455157E-3</v>
      </c>
    </row>
    <row r="12" spans="1:19" x14ac:dyDescent="0.2">
      <c r="A12" s="1">
        <v>44340</v>
      </c>
      <c r="B12" t="s">
        <v>18</v>
      </c>
      <c r="C12" t="s">
        <v>26</v>
      </c>
      <c r="D12">
        <v>0.5</v>
      </c>
      <c r="E12">
        <v>0.31</v>
      </c>
      <c r="F12">
        <v>0.34</v>
      </c>
      <c r="G12">
        <v>0.65</v>
      </c>
      <c r="H12">
        <v>0.25</v>
      </c>
      <c r="O12">
        <v>469225.79599999997</v>
      </c>
      <c r="P12">
        <v>511877.33199999999</v>
      </c>
      <c r="Q12">
        <v>183840</v>
      </c>
      <c r="R12">
        <v>99881.19</v>
      </c>
      <c r="S12">
        <v>31570.628000000001</v>
      </c>
    </row>
    <row r="13" spans="1:19" x14ac:dyDescent="0.2">
      <c r="A13" s="1">
        <v>44340</v>
      </c>
      <c r="B13" t="s">
        <v>18</v>
      </c>
      <c r="C13" t="s">
        <v>19</v>
      </c>
      <c r="D13">
        <f>D12*O12</f>
        <v>234612.89799999999</v>
      </c>
      <c r="E13">
        <f>E12*P12</f>
        <v>158681.97292</v>
      </c>
      <c r="F13">
        <f>F12*Q12</f>
        <v>62505.600000000006</v>
      </c>
      <c r="G13">
        <f>G12*R12</f>
        <v>64922.773500000003</v>
      </c>
      <c r="H13">
        <f>H12*S12</f>
        <v>7892.6570000000002</v>
      </c>
      <c r="K13">
        <v>908516</v>
      </c>
      <c r="L13">
        <f>K13-(SUM(D13:H13))</f>
        <v>379900.09857999999</v>
      </c>
      <c r="O13">
        <v>469225.79599999997</v>
      </c>
      <c r="P13">
        <v>511877.33199999999</v>
      </c>
      <c r="Q13">
        <v>183840</v>
      </c>
      <c r="R13">
        <v>99881.19</v>
      </c>
      <c r="S13">
        <v>31570.628000000001</v>
      </c>
    </row>
    <row r="14" spans="1:19" x14ac:dyDescent="0.2">
      <c r="A14" s="1">
        <v>44340</v>
      </c>
      <c r="B14" t="s">
        <v>18</v>
      </c>
      <c r="C14" t="s">
        <v>20</v>
      </c>
      <c r="D14">
        <f>D13+(D13/(SUM($D13:$H13)))*$L13</f>
        <v>403222.02012234728</v>
      </c>
      <c r="E14">
        <f t="shared" ref="E14:H14" si="5">E13+(E13/(SUM($D13:$H13)))*$L13</f>
        <v>272721.85895679961</v>
      </c>
      <c r="F14">
        <f t="shared" si="5"/>
        <v>107426.46510832236</v>
      </c>
      <c r="G14">
        <f t="shared" si="5"/>
        <v>111580.78735558518</v>
      </c>
      <c r="H14">
        <f t="shared" si="5"/>
        <v>13564.868456945556</v>
      </c>
    </row>
    <row r="15" spans="1:19" x14ac:dyDescent="0.2">
      <c r="A15" s="1">
        <v>44340</v>
      </c>
      <c r="B15" t="s">
        <v>21</v>
      </c>
      <c r="C15" t="s">
        <v>28</v>
      </c>
      <c r="D15" s="3">
        <v>0.84311821142203502</v>
      </c>
      <c r="E15" s="3">
        <v>5.0107627568644689E-2</v>
      </c>
      <c r="F15" s="3">
        <v>5.3051117911315372E-2</v>
      </c>
      <c r="G15" s="3">
        <v>3.095981713781087E-3</v>
      </c>
      <c r="H15" s="3">
        <v>0.10052567169689945</v>
      </c>
      <c r="I15" s="3">
        <v>2.7140037645858673E-4</v>
      </c>
      <c r="J15" s="3">
        <v>2.8811072221809858E-3</v>
      </c>
    </row>
    <row r="16" spans="1:19" x14ac:dyDescent="0.2">
      <c r="A16" s="1">
        <v>44340</v>
      </c>
      <c r="B16" t="s">
        <v>21</v>
      </c>
      <c r="C16" t="s">
        <v>19</v>
      </c>
      <c r="D16">
        <f>D15*$K16</f>
        <v>5085533.9175468134</v>
      </c>
      <c r="E16">
        <f t="shared" ref="E16:J16" si="6">E15*$K16</f>
        <v>302239.98969059211</v>
      </c>
      <c r="F16">
        <f t="shared" si="6"/>
        <v>319994.58183535864</v>
      </c>
      <c r="G16">
        <f t="shared" si="6"/>
        <v>18674.392036892183</v>
      </c>
      <c r="H16">
        <f t="shared" si="6"/>
        <v>606352.35495210532</v>
      </c>
      <c r="I16">
        <f t="shared" si="6"/>
        <v>1637.0371331289268</v>
      </c>
      <c r="J16">
        <f t="shared" si="6"/>
        <v>17378.308640466825</v>
      </c>
      <c r="K16" s="2">
        <v>6031816</v>
      </c>
    </row>
    <row r="17" spans="1:19" x14ac:dyDescent="0.2">
      <c r="A17" s="1">
        <v>44340</v>
      </c>
      <c r="B17" t="s">
        <v>21</v>
      </c>
      <c r="C17" t="s">
        <v>29</v>
      </c>
      <c r="D17">
        <v>0.77694459599999999</v>
      </c>
      <c r="E17">
        <v>0.10407799600000001</v>
      </c>
      <c r="G17">
        <v>4.0013660000000001E-3</v>
      </c>
      <c r="H17">
        <v>0.10407799600000001</v>
      </c>
      <c r="I17">
        <v>1.4221746E-2</v>
      </c>
      <c r="J17">
        <v>1.737557E-3</v>
      </c>
      <c r="K17" s="2"/>
    </row>
    <row r="18" spans="1:19" x14ac:dyDescent="0.2">
      <c r="A18" s="1">
        <v>44340</v>
      </c>
      <c r="B18" t="s">
        <v>21</v>
      </c>
      <c r="C18" t="s">
        <v>22</v>
      </c>
      <c r="D18">
        <f>$F16*D17</f>
        <v>248618.06110626165</v>
      </c>
      <c r="E18">
        <f t="shared" ref="E18:J18" si="7">$F16*E17</f>
        <v>33304.39480828213</v>
      </c>
      <c r="F18">
        <f t="shared" si="7"/>
        <v>0</v>
      </c>
      <c r="G18">
        <f t="shared" si="7"/>
        <v>1280.4154399402216</v>
      </c>
      <c r="H18">
        <f t="shared" si="7"/>
        <v>33304.39480828213</v>
      </c>
      <c r="I18">
        <f t="shared" si="7"/>
        <v>4550.8816642386846</v>
      </c>
      <c r="J18">
        <f t="shared" si="7"/>
        <v>556.0088256301002</v>
      </c>
    </row>
    <row r="19" spans="1:19" x14ac:dyDescent="0.2">
      <c r="A19" s="1">
        <v>44340</v>
      </c>
      <c r="B19" t="s">
        <v>21</v>
      </c>
      <c r="C19" t="s">
        <v>23</v>
      </c>
      <c r="D19">
        <f>D16-D18</f>
        <v>4836915.8564405516</v>
      </c>
      <c r="E19">
        <f t="shared" ref="E19" si="8">E16-E18</f>
        <v>268935.59488230996</v>
      </c>
      <c r="F19">
        <f t="shared" ref="F19" si="9">F16-F18</f>
        <v>319994.58183535864</v>
      </c>
      <c r="G19">
        <f t="shared" ref="G19" si="10">G16-G18</f>
        <v>17393.976596951961</v>
      </c>
      <c r="H19">
        <f t="shared" ref="H19" si="11">H16-H18</f>
        <v>573047.96014382318</v>
      </c>
      <c r="I19">
        <f t="shared" ref="I19" si="12">I16-I18</f>
        <v>-2913.8445311097576</v>
      </c>
      <c r="J19">
        <f t="shared" ref="J19" si="13">J16-J18</f>
        <v>16822.299814836726</v>
      </c>
    </row>
    <row r="20" spans="1:19" x14ac:dyDescent="0.2">
      <c r="A20" s="1">
        <v>44340</v>
      </c>
      <c r="B20" t="s">
        <v>21</v>
      </c>
      <c r="C20" t="s">
        <v>24</v>
      </c>
      <c r="D20">
        <f>D14+D19</f>
        <v>5240137.876562899</v>
      </c>
      <c r="E20">
        <f t="shared" ref="E20" si="14">E14+E19</f>
        <v>541657.45383910951</v>
      </c>
      <c r="F20">
        <f t="shared" ref="F20" si="15">F14+F19</f>
        <v>427421.04694368097</v>
      </c>
      <c r="G20">
        <f t="shared" ref="G20" si="16">G14+G19</f>
        <v>128974.76395253715</v>
      </c>
      <c r="H20">
        <f t="shared" ref="H20" si="17">H14+H19</f>
        <v>586612.8286007687</v>
      </c>
      <c r="I20">
        <f t="shared" ref="I20" si="18">I14+I19</f>
        <v>-2913.8445311097576</v>
      </c>
      <c r="J20">
        <f t="shared" ref="J20" si="19">J14+J19</f>
        <v>16822.299814836726</v>
      </c>
    </row>
    <row r="21" spans="1:19" x14ac:dyDescent="0.2">
      <c r="A21" s="1">
        <v>44340</v>
      </c>
      <c r="B21" t="s">
        <v>21</v>
      </c>
      <c r="C21" t="s">
        <v>25</v>
      </c>
      <c r="D21">
        <f>D20/SUM($D20:$J20)</f>
        <v>0.75520320708851196</v>
      </c>
      <c r="E21">
        <f t="shared" ref="E21:J21" si="20">E20/SUM($D20:$J20)</f>
        <v>7.8063107482775604E-2</v>
      </c>
      <c r="F21">
        <f t="shared" si="20"/>
        <v>6.1599475630729185E-2</v>
      </c>
      <c r="G21">
        <f t="shared" si="20"/>
        <v>1.8587708504022738E-2</v>
      </c>
      <c r="H21">
        <f t="shared" si="20"/>
        <v>8.4542029220258524E-2</v>
      </c>
      <c r="I21">
        <f t="shared" si="20"/>
        <v>-4.1994023567463594E-4</v>
      </c>
      <c r="J21">
        <f t="shared" si="20"/>
        <v>2.4244123093765091E-3</v>
      </c>
    </row>
    <row r="22" spans="1:19" x14ac:dyDescent="0.2">
      <c r="A22" s="1">
        <v>44333</v>
      </c>
      <c r="B22" t="s">
        <v>18</v>
      </c>
      <c r="C22" t="s">
        <v>26</v>
      </c>
      <c r="D22">
        <v>0.49</v>
      </c>
      <c r="E22">
        <v>0.3</v>
      </c>
      <c r="F22">
        <v>0.32</v>
      </c>
      <c r="G22">
        <v>0.63</v>
      </c>
      <c r="H22">
        <v>0.25</v>
      </c>
      <c r="O22">
        <v>469225.79599999997</v>
      </c>
      <c r="P22">
        <v>511877.33199999999</v>
      </c>
      <c r="Q22">
        <v>183840</v>
      </c>
      <c r="R22">
        <v>99881.19</v>
      </c>
      <c r="S22">
        <v>31570.628000000001</v>
      </c>
    </row>
    <row r="23" spans="1:19" x14ac:dyDescent="0.2">
      <c r="A23" s="1">
        <v>44333</v>
      </c>
      <c r="B23" t="s">
        <v>18</v>
      </c>
      <c r="C23" t="s">
        <v>19</v>
      </c>
      <c r="D23">
        <f>D22*O22</f>
        <v>229920.64003999997</v>
      </c>
      <c r="E23">
        <f>E22*P22</f>
        <v>153563.19959999999</v>
      </c>
      <c r="F23">
        <f>F22*Q22</f>
        <v>58828.800000000003</v>
      </c>
      <c r="G23">
        <f>G22*R22</f>
        <v>62925.149700000002</v>
      </c>
      <c r="H23">
        <f>H22*S22</f>
        <v>7892.6570000000002</v>
      </c>
      <c r="K23">
        <v>890138</v>
      </c>
      <c r="L23">
        <f>K23-(SUM(D23:H23))</f>
        <v>377007.55366000003</v>
      </c>
      <c r="O23">
        <v>469225.79599999997</v>
      </c>
      <c r="P23">
        <v>511877.33199999999</v>
      </c>
      <c r="Q23">
        <v>183840</v>
      </c>
      <c r="R23">
        <v>99881.19</v>
      </c>
      <c r="S23">
        <v>31570.628000000001</v>
      </c>
    </row>
    <row r="24" spans="1:19" x14ac:dyDescent="0.2">
      <c r="A24" s="1">
        <v>44333</v>
      </c>
      <c r="B24" t="s">
        <v>18</v>
      </c>
      <c r="C24" t="s">
        <v>20</v>
      </c>
      <c r="D24">
        <f>D23+(D23/(SUM($D23:$H23)))*$L23</f>
        <v>398848.09046843648</v>
      </c>
      <c r="E24">
        <f t="shared" ref="E24" si="21">E23+(E23/(SUM($D23:$H23)))*$L23</f>
        <v>266389.25898965751</v>
      </c>
      <c r="F24">
        <f t="shared" ref="F24" si="22">F23+(F23/(SUM($D23:$H23)))*$L23</f>
        <v>102051.53630603802</v>
      </c>
      <c r="G24">
        <f t="shared" ref="G24" si="23">G23+(G23/(SUM($D23:$H23)))*$L23</f>
        <v>109157.55886865663</v>
      </c>
      <c r="H24">
        <f t="shared" ref="H24" si="24">H23+(H23/(SUM($D23:$H23)))*$L23</f>
        <v>13691.555367211386</v>
      </c>
    </row>
    <row r="25" spans="1:19" x14ac:dyDescent="0.2">
      <c r="A25" s="1">
        <v>44333</v>
      </c>
      <c r="B25" t="s">
        <v>21</v>
      </c>
      <c r="C25" t="s">
        <v>28</v>
      </c>
      <c r="D25" s="3">
        <v>0.84567035340159158</v>
      </c>
      <c r="E25" s="3">
        <v>4.9184966845653634E-2</v>
      </c>
      <c r="F25" s="3">
        <v>5.1060273084604521E-2</v>
      </c>
      <c r="G25" s="3">
        <v>3.0743464899336994E-3</v>
      </c>
      <c r="H25" s="3">
        <v>9.8908824900753867E-2</v>
      </c>
      <c r="I25" s="3">
        <v>2.7780359246212984E-4</v>
      </c>
      <c r="J25" s="3">
        <v>2.8837047696051031E-3</v>
      </c>
    </row>
    <row r="26" spans="1:19" x14ac:dyDescent="0.2">
      <c r="A26" s="1">
        <v>44333</v>
      </c>
      <c r="B26" t="s">
        <v>21</v>
      </c>
      <c r="C26" t="s">
        <v>19</v>
      </c>
      <c r="D26">
        <f>D25*$K26</f>
        <v>4778399.4436302483</v>
      </c>
      <c r="E26">
        <f t="shared" ref="E26:J26" si="25">E25*$K26</f>
        <v>277916.11384375294</v>
      </c>
      <c r="F26">
        <f t="shared" si="25"/>
        <v>288512.39672489575</v>
      </c>
      <c r="G26">
        <f t="shared" si="25"/>
        <v>17371.373488423094</v>
      </c>
      <c r="H26">
        <f t="shared" si="25"/>
        <v>558877.19366631692</v>
      </c>
      <c r="I26">
        <f t="shared" si="25"/>
        <v>1569.7091973486074</v>
      </c>
      <c r="J26">
        <f t="shared" si="25"/>
        <v>16294.166173910224</v>
      </c>
      <c r="K26" s="2">
        <v>5650428</v>
      </c>
    </row>
    <row r="27" spans="1:19" x14ac:dyDescent="0.2">
      <c r="A27" s="1">
        <v>44333</v>
      </c>
      <c r="B27" t="s">
        <v>21</v>
      </c>
      <c r="C27" t="s">
        <v>29</v>
      </c>
      <c r="D27">
        <v>0.77694459599999999</v>
      </c>
      <c r="E27">
        <v>0.10407799600000001</v>
      </c>
      <c r="G27">
        <v>4.0013660000000001E-3</v>
      </c>
      <c r="H27">
        <v>0.10407799600000001</v>
      </c>
      <c r="I27">
        <v>1.4221746E-2</v>
      </c>
      <c r="J27">
        <v>1.737557E-3</v>
      </c>
      <c r="K27" s="2"/>
    </row>
    <row r="28" spans="1:19" x14ac:dyDescent="0.2">
      <c r="A28" s="1">
        <v>44333</v>
      </c>
      <c r="B28" t="s">
        <v>21</v>
      </c>
      <c r="C28" t="s">
        <v>22</v>
      </c>
      <c r="D28">
        <f>$F26*D27</f>
        <v>224158.14751441585</v>
      </c>
      <c r="E28">
        <f t="shared" ref="E28" si="26">$F26*E27</f>
        <v>30027.792072284115</v>
      </c>
      <c r="F28">
        <f t="shared" ref="F28" si="27">$F26*F27</f>
        <v>0</v>
      </c>
      <c r="G28">
        <f t="shared" ref="G28" si="28">$F26*G27</f>
        <v>1154.4436948335092</v>
      </c>
      <c r="H28">
        <f t="shared" ref="H28" si="29">$F26*H27</f>
        <v>30027.792072284115</v>
      </c>
      <c r="I28">
        <f t="shared" ref="I28" si="30">$F26*I27</f>
        <v>4103.1500240726991</v>
      </c>
      <c r="J28">
        <f t="shared" ref="J28" si="31">$F26*J27</f>
        <v>501.30673451611972</v>
      </c>
    </row>
    <row r="29" spans="1:19" x14ac:dyDescent="0.2">
      <c r="A29" s="1">
        <v>44333</v>
      </c>
      <c r="B29" t="s">
        <v>21</v>
      </c>
      <c r="C29" t="s">
        <v>23</v>
      </c>
      <c r="D29">
        <f>D26-D28</f>
        <v>4554241.2961158324</v>
      </c>
      <c r="E29">
        <f t="shared" ref="E29" si="32">E26-E28</f>
        <v>247888.32177146882</v>
      </c>
      <c r="F29">
        <f t="shared" ref="F29" si="33">F26-F28</f>
        <v>288512.39672489575</v>
      </c>
      <c r="G29">
        <f t="shared" ref="G29" si="34">G26-G28</f>
        <v>16216.929793589585</v>
      </c>
      <c r="H29">
        <f t="shared" ref="H29" si="35">H26-H28</f>
        <v>528849.40159403277</v>
      </c>
      <c r="I29">
        <f t="shared" ref="I29" si="36">I26-I28</f>
        <v>-2533.4408267240915</v>
      </c>
      <c r="J29">
        <f t="shared" ref="J29" si="37">J26-J28</f>
        <v>15792.859439394104</v>
      </c>
    </row>
    <row r="30" spans="1:19" x14ac:dyDescent="0.2">
      <c r="A30" s="1">
        <v>44333</v>
      </c>
      <c r="B30" t="s">
        <v>21</v>
      </c>
      <c r="C30" t="s">
        <v>24</v>
      </c>
      <c r="D30">
        <f>D24+D29</f>
        <v>4953089.3865842689</v>
      </c>
      <c r="E30">
        <f t="shared" ref="E30" si="38">E24+E29</f>
        <v>514277.58076112636</v>
      </c>
      <c r="F30">
        <f t="shared" ref="F30" si="39">F24+F29</f>
        <v>390563.93303093378</v>
      </c>
      <c r="G30">
        <f t="shared" ref="G30" si="40">G24+G29</f>
        <v>125374.48866224622</v>
      </c>
      <c r="H30">
        <f t="shared" ref="H30" si="41">H24+H29</f>
        <v>542540.95696124411</v>
      </c>
      <c r="I30">
        <f t="shared" ref="I30" si="42">I24+I29</f>
        <v>-2533.4408267240915</v>
      </c>
      <c r="J30">
        <f t="shared" ref="J30" si="43">J24+J29</f>
        <v>15792.859439394104</v>
      </c>
    </row>
    <row r="31" spans="1:19" x14ac:dyDescent="0.2">
      <c r="A31" s="1">
        <v>44333</v>
      </c>
      <c r="B31" t="s">
        <v>21</v>
      </c>
      <c r="C31" t="s">
        <v>25</v>
      </c>
      <c r="D31">
        <f>D30/SUM($D30:$J30)</f>
        <v>0.75745668672141298</v>
      </c>
      <c r="E31">
        <f t="shared" ref="E31" si="44">E30/SUM($D30:$J30)</f>
        <v>7.8646469299247165E-2</v>
      </c>
      <c r="F31">
        <f t="shared" ref="F31" si="45">F30/SUM($D30:$J30)</f>
        <v>5.9727422539109024E-2</v>
      </c>
      <c r="G31">
        <f t="shared" ref="G31" si="46">G30/SUM($D30:$J30)</f>
        <v>1.917303270131095E-2</v>
      </c>
      <c r="H31">
        <f t="shared" ref="H31" si="47">H30/SUM($D30:$J30)</f>
        <v>8.2968677444750782E-2</v>
      </c>
      <c r="I31">
        <f t="shared" ref="I31" si="48">I30/SUM($D30:$J30)</f>
        <v>-3.8742924765558127E-4</v>
      </c>
      <c r="J31">
        <f t="shared" ref="J31" si="49">J30/SUM($D30:$J30)</f>
        <v>2.415140541824528E-3</v>
      </c>
    </row>
    <row r="32" spans="1:19" x14ac:dyDescent="0.2">
      <c r="A32" s="1">
        <v>44326</v>
      </c>
      <c r="B32" t="s">
        <v>18</v>
      </c>
      <c r="C32" t="s">
        <v>26</v>
      </c>
      <c r="D32">
        <v>0.49</v>
      </c>
      <c r="E32">
        <v>0.28999999999999998</v>
      </c>
      <c r="F32">
        <v>0.31</v>
      </c>
      <c r="G32">
        <v>0.61</v>
      </c>
      <c r="H32">
        <v>0.24</v>
      </c>
      <c r="O32">
        <v>469225.79599999997</v>
      </c>
      <c r="P32">
        <v>511877.33199999999</v>
      </c>
      <c r="Q32">
        <v>183840</v>
      </c>
      <c r="R32">
        <v>99881.19</v>
      </c>
      <c r="S32">
        <v>31570.628000000001</v>
      </c>
    </row>
    <row r="33" spans="1:19" x14ac:dyDescent="0.2">
      <c r="A33" s="1">
        <v>44326</v>
      </c>
      <c r="B33" t="s">
        <v>18</v>
      </c>
      <c r="C33" t="s">
        <v>19</v>
      </c>
      <c r="D33">
        <f>D32*O32</f>
        <v>229920.64003999997</v>
      </c>
      <c r="E33">
        <f>E32*P32</f>
        <v>148444.42627999999</v>
      </c>
      <c r="F33">
        <f>F32*Q32</f>
        <v>56990.400000000001</v>
      </c>
      <c r="G33">
        <f>G32*R32</f>
        <v>60927.525900000001</v>
      </c>
      <c r="H33">
        <f>H32*S32</f>
        <v>7576.9507199999998</v>
      </c>
      <c r="K33">
        <v>864847</v>
      </c>
      <c r="L33">
        <f>K33-(SUM(D33:H33))</f>
        <v>360987.05705999996</v>
      </c>
      <c r="O33">
        <v>469225.79599999997</v>
      </c>
      <c r="P33">
        <v>511877.33199999999</v>
      </c>
      <c r="Q33">
        <v>183840</v>
      </c>
      <c r="R33">
        <v>99881.19</v>
      </c>
      <c r="S33">
        <v>31570.628000000001</v>
      </c>
    </row>
    <row r="34" spans="1:19" x14ac:dyDescent="0.2">
      <c r="A34" s="1">
        <v>44326</v>
      </c>
      <c r="B34" t="s">
        <v>18</v>
      </c>
      <c r="C34" t="s">
        <v>20</v>
      </c>
      <c r="D34">
        <f>D33+(D33/(SUM($D33:$H33)))*$L33</f>
        <v>394645.73154280806</v>
      </c>
      <c r="E34">
        <f t="shared" ref="E34" si="50">E33+(E33/(SUM($D33:$H33)))*$L33</f>
        <v>254796.43407625862</v>
      </c>
      <c r="F34">
        <f t="shared" ref="F34" si="51">F33+(F33/(SUM($D33:$H33)))*$L33</f>
        <v>97820.787620478193</v>
      </c>
      <c r="G34">
        <f t="shared" ref="G34" si="52">G33+(G33/(SUM($D33:$H33)))*$L33</f>
        <v>104578.64081152412</v>
      </c>
      <c r="H34">
        <f t="shared" ref="H34" si="53">H33+(H33/(SUM($D33:$H33)))*$L33</f>
        <v>13005.40594893086</v>
      </c>
    </row>
    <row r="35" spans="1:19" x14ac:dyDescent="0.2">
      <c r="A35" s="1">
        <v>44326</v>
      </c>
      <c r="B35" t="s">
        <v>21</v>
      </c>
      <c r="C35" t="s">
        <v>28</v>
      </c>
      <c r="D35" s="4">
        <v>0.84656709364034233</v>
      </c>
      <c r="E35" s="4">
        <v>4.7985583751480002E-2</v>
      </c>
      <c r="F35" s="4">
        <v>4.9076680147403268E-2</v>
      </c>
      <c r="G35" s="4">
        <v>3.080845178182948E-3</v>
      </c>
      <c r="H35" s="3">
        <v>9.9233165964499742E-2</v>
      </c>
      <c r="I35" s="3">
        <v>2.8443337649064157E-4</v>
      </c>
      <c r="J35" s="3">
        <v>2.8488780890043057E-3</v>
      </c>
    </row>
    <row r="36" spans="1:19" x14ac:dyDescent="0.2">
      <c r="A36" s="1">
        <v>44326</v>
      </c>
      <c r="B36" t="s">
        <v>21</v>
      </c>
      <c r="C36" t="s">
        <v>19</v>
      </c>
      <c r="D36">
        <f>D35*$K36</f>
        <v>4622209.770086119</v>
      </c>
      <c r="E36">
        <f t="shared" ref="E36:J36" si="54">E35*$K36</f>
        <v>261998.64807597449</v>
      </c>
      <c r="F36">
        <f t="shared" si="54"/>
        <v>267955.97438741371</v>
      </c>
      <c r="G36">
        <f t="shared" si="54"/>
        <v>16821.245226394098</v>
      </c>
      <c r="H36">
        <f t="shared" si="54"/>
        <v>541807.62834204058</v>
      </c>
      <c r="I36">
        <f t="shared" si="54"/>
        <v>1552.9905918031959</v>
      </c>
      <c r="J36">
        <f t="shared" si="54"/>
        <v>15554.717677668614</v>
      </c>
      <c r="K36" s="2">
        <v>5459945</v>
      </c>
    </row>
    <row r="37" spans="1:19" x14ac:dyDescent="0.2">
      <c r="A37" s="1">
        <v>44326</v>
      </c>
      <c r="B37" t="s">
        <v>21</v>
      </c>
      <c r="C37" t="s">
        <v>29</v>
      </c>
      <c r="D37">
        <v>0.77694459599999999</v>
      </c>
      <c r="E37">
        <v>0.10407799600000001</v>
      </c>
      <c r="G37">
        <v>4.0013660000000001E-3</v>
      </c>
      <c r="H37">
        <v>0.10407799600000001</v>
      </c>
      <c r="I37">
        <v>1.4221746E-2</v>
      </c>
      <c r="J37">
        <v>1.737557E-3</v>
      </c>
      <c r="K37" s="2"/>
    </row>
    <row r="38" spans="1:19" x14ac:dyDescent="0.2">
      <c r="A38" s="1">
        <v>44326</v>
      </c>
      <c r="B38" t="s">
        <v>21</v>
      </c>
      <c r="C38" t="s">
        <v>22</v>
      </c>
      <c r="D38">
        <f>$F36*D37</f>
        <v>208186.9462662155</v>
      </c>
      <c r="E38">
        <f t="shared" ref="E38" si="55">$F36*E37</f>
        <v>27888.320830469347</v>
      </c>
      <c r="F38">
        <f t="shared" ref="F38" si="56">$F36*F37</f>
        <v>0</v>
      </c>
      <c r="G38">
        <f t="shared" ref="G38" si="57">$F36*G37</f>
        <v>1072.1899254106681</v>
      </c>
      <c r="H38">
        <f t="shared" ref="H38" si="58">$F36*H37</f>
        <v>27888.320830469347</v>
      </c>
      <c r="I38">
        <f t="shared" ref="I38" si="59">$F36*I37</f>
        <v>3810.8018069203035</v>
      </c>
      <c r="J38">
        <f t="shared" ref="J38" si="60">$F36*J37</f>
        <v>465.58877898867138</v>
      </c>
    </row>
    <row r="39" spans="1:19" x14ac:dyDescent="0.2">
      <c r="A39" s="1">
        <v>44326</v>
      </c>
      <c r="B39" t="s">
        <v>21</v>
      </c>
      <c r="C39" t="s">
        <v>23</v>
      </c>
      <c r="D39">
        <f>D36-D38</f>
        <v>4414022.8238199037</v>
      </c>
      <c r="E39">
        <f t="shared" ref="E39" si="61">E36-E38</f>
        <v>234110.32724550515</v>
      </c>
      <c r="F39">
        <f t="shared" ref="F39" si="62">F36-F38</f>
        <v>267955.97438741371</v>
      </c>
      <c r="G39">
        <f t="shared" ref="G39" si="63">G36-G38</f>
        <v>15749.055300983429</v>
      </c>
      <c r="H39">
        <f t="shared" ref="H39" si="64">H36-H38</f>
        <v>513919.30751157121</v>
      </c>
      <c r="I39">
        <f t="shared" ref="I39" si="65">I36-I38</f>
        <v>-2257.8112151171076</v>
      </c>
      <c r="J39">
        <f t="shared" ref="J39" si="66">J36-J38</f>
        <v>15089.128898679943</v>
      </c>
    </row>
    <row r="40" spans="1:19" x14ac:dyDescent="0.2">
      <c r="A40" s="1">
        <v>44326</v>
      </c>
      <c r="B40" t="s">
        <v>21</v>
      </c>
      <c r="C40" t="s">
        <v>24</v>
      </c>
      <c r="D40">
        <f>D34+D39</f>
        <v>4808668.5553627117</v>
      </c>
      <c r="E40">
        <f t="shared" ref="E40" si="67">E34+E39</f>
        <v>488906.76132176374</v>
      </c>
      <c r="F40">
        <f t="shared" ref="F40" si="68">F34+F39</f>
        <v>365776.7620078919</v>
      </c>
      <c r="G40">
        <f t="shared" ref="G40" si="69">G34+G39</f>
        <v>120327.69611250755</v>
      </c>
      <c r="H40">
        <f t="shared" ref="H40" si="70">H34+H39</f>
        <v>526924.7134605021</v>
      </c>
      <c r="I40">
        <f t="shared" ref="I40" si="71">I34+I39</f>
        <v>-2257.8112151171076</v>
      </c>
      <c r="J40">
        <f t="shared" ref="J40" si="72">J34+J39</f>
        <v>15089.128898679943</v>
      </c>
    </row>
    <row r="41" spans="1:19" x14ac:dyDescent="0.2">
      <c r="A41" s="1">
        <v>44326</v>
      </c>
      <c r="B41" t="s">
        <v>21</v>
      </c>
      <c r="C41" t="s">
        <v>25</v>
      </c>
      <c r="D41">
        <f>D40/SUM($D40:$J40)</f>
        <v>0.7604518655568272</v>
      </c>
      <c r="E41">
        <f t="shared" ref="E41" si="73">E40/SUM($D40:$J40)</f>
        <v>7.7316632338041869E-2</v>
      </c>
      <c r="F41">
        <f t="shared" ref="F41" si="74">F40/SUM($D40:$J40)</f>
        <v>5.7844623276443741E-2</v>
      </c>
      <c r="G41">
        <f t="shared" ref="G41" si="75">G40/SUM($D40:$J40)</f>
        <v>1.9028847576709178E-2</v>
      </c>
      <c r="H41">
        <f t="shared" ref="H41" si="76">H40/SUM($D40:$J40)</f>
        <v>8.3328862604216458E-2</v>
      </c>
      <c r="I41">
        <f t="shared" ref="I41" si="77">I40/SUM($D40:$J40)</f>
        <v>-3.5705450081315152E-4</v>
      </c>
      <c r="J41">
        <f t="shared" ref="J41" si="78">J40/SUM($D40:$J40)</f>
        <v>2.3862231485744572E-3</v>
      </c>
    </row>
    <row r="42" spans="1:19" x14ac:dyDescent="0.2">
      <c r="A42" s="1">
        <v>44319</v>
      </c>
      <c r="B42" t="s">
        <v>18</v>
      </c>
      <c r="C42" t="s">
        <v>26</v>
      </c>
      <c r="D42">
        <v>0.48</v>
      </c>
      <c r="E42">
        <v>0.28000000000000003</v>
      </c>
      <c r="F42">
        <v>0.28999999999999998</v>
      </c>
      <c r="G42">
        <v>0.59</v>
      </c>
      <c r="H42">
        <v>0.23</v>
      </c>
      <c r="O42">
        <v>469225.79599999997</v>
      </c>
      <c r="P42">
        <v>511877.33199999999</v>
      </c>
      <c r="Q42">
        <v>183840</v>
      </c>
      <c r="R42">
        <v>99881.19</v>
      </c>
      <c r="S42">
        <v>31570.628000000001</v>
      </c>
    </row>
    <row r="43" spans="1:19" x14ac:dyDescent="0.2">
      <c r="A43" s="1">
        <v>44319</v>
      </c>
      <c r="B43" t="s">
        <v>18</v>
      </c>
      <c r="C43" t="s">
        <v>19</v>
      </c>
      <c r="D43">
        <f>D42*O42</f>
        <v>225228.38207999998</v>
      </c>
      <c r="E43">
        <f>E42*P42</f>
        <v>143325.65296000001</v>
      </c>
      <c r="F43">
        <f>F42*Q42</f>
        <v>53313.599999999999</v>
      </c>
      <c r="G43">
        <f>G42*R42</f>
        <v>58929.902099999999</v>
      </c>
      <c r="H43">
        <f>H42*S42</f>
        <v>7261.2444400000004</v>
      </c>
      <c r="K43">
        <v>839369</v>
      </c>
      <c r="L43">
        <f>K43-(SUM(D43:H43))</f>
        <v>351310.21842000005</v>
      </c>
      <c r="O43">
        <v>469225.79599999997</v>
      </c>
      <c r="P43">
        <v>511877.33199999999</v>
      </c>
      <c r="Q43">
        <v>183840</v>
      </c>
      <c r="R43">
        <v>99881.19</v>
      </c>
      <c r="S43">
        <v>31570.628000000001</v>
      </c>
    </row>
    <row r="44" spans="1:19" x14ac:dyDescent="0.2">
      <c r="A44" s="1">
        <v>44319</v>
      </c>
      <c r="B44" t="s">
        <v>18</v>
      </c>
      <c r="C44" t="s">
        <v>20</v>
      </c>
      <c r="D44">
        <f>D43+(D43/(SUM($D43:$H43)))*$L43</f>
        <v>387350.31306289381</v>
      </c>
      <c r="E44">
        <f t="shared" ref="E44:H44" si="79">E43+(E43/(SUM($D43:$H43)))*$L43</f>
        <v>246493.07530114139</v>
      </c>
      <c r="F44">
        <f t="shared" si="79"/>
        <v>91689.330890698984</v>
      </c>
      <c r="G44">
        <f t="shared" si="79"/>
        <v>101348.31061874263</v>
      </c>
      <c r="H44">
        <f t="shared" si="79"/>
        <v>12487.97012652322</v>
      </c>
    </row>
    <row r="45" spans="1:19" x14ac:dyDescent="0.2">
      <c r="A45" s="1">
        <v>44319</v>
      </c>
      <c r="B45" t="s">
        <v>21</v>
      </c>
      <c r="C45" t="s">
        <v>28</v>
      </c>
      <c r="D45" s="4">
        <v>0.84785626901382527</v>
      </c>
      <c r="E45" s="4">
        <v>4.6308313575194604E-2</v>
      </c>
      <c r="F45" s="4">
        <v>4.6388656289451699E-2</v>
      </c>
      <c r="G45" s="4">
        <v>3.0616995247220329E-3</v>
      </c>
      <c r="H45" s="4">
        <v>9.9703573787175079E-2</v>
      </c>
      <c r="I45" s="4">
        <v>2.9014691394112615E-4</v>
      </c>
      <c r="J45" s="4">
        <v>2.7799971851418799E-3</v>
      </c>
    </row>
    <row r="46" spans="1:19" x14ac:dyDescent="0.2">
      <c r="A46" s="1">
        <v>44319</v>
      </c>
      <c r="B46" t="s">
        <v>21</v>
      </c>
      <c r="C46" t="s">
        <v>19</v>
      </c>
      <c r="D46">
        <f>D45*$K46</f>
        <v>4492185.0001281844</v>
      </c>
      <c r="E46">
        <f t="shared" ref="E46:J46" si="80">E45*$K46</f>
        <v>245354.6894990635</v>
      </c>
      <c r="F46">
        <f t="shared" si="80"/>
        <v>245780.36817721388</v>
      </c>
      <c r="G46">
        <f t="shared" si="80"/>
        <v>16221.759728041401</v>
      </c>
      <c r="H46">
        <f t="shared" si="80"/>
        <v>528258.04914655664</v>
      </c>
      <c r="I46">
        <f t="shared" si="80"/>
        <v>1537.2813320774735</v>
      </c>
      <c r="J46">
        <f t="shared" si="80"/>
        <v>14729.22016607663</v>
      </c>
      <c r="K46" s="2">
        <v>5298286</v>
      </c>
    </row>
    <row r="47" spans="1:19" x14ac:dyDescent="0.2">
      <c r="A47" s="1">
        <v>44319</v>
      </c>
      <c r="B47" t="s">
        <v>21</v>
      </c>
      <c r="C47" t="s">
        <v>29</v>
      </c>
      <c r="D47">
        <v>0.77694459599999999</v>
      </c>
      <c r="E47">
        <v>0.10407799600000001</v>
      </c>
      <c r="G47">
        <v>4.0013660000000001E-3</v>
      </c>
      <c r="H47">
        <v>0.10407799600000001</v>
      </c>
      <c r="I47">
        <v>1.4221746E-2</v>
      </c>
      <c r="J47">
        <v>1.737557E-3</v>
      </c>
      <c r="K47" s="2"/>
    </row>
    <row r="48" spans="1:19" x14ac:dyDescent="0.2">
      <c r="A48" s="1">
        <v>44319</v>
      </c>
      <c r="B48" t="s">
        <v>21</v>
      </c>
      <c r="C48" t="s">
        <v>22</v>
      </c>
      <c r="D48">
        <f>$F46*D47</f>
        <v>190957.72885817671</v>
      </c>
      <c r="E48">
        <f t="shared" ref="E48:J48" si="81">$F46*E47</f>
        <v>25580.328176026596</v>
      </c>
      <c r="F48">
        <f t="shared" si="81"/>
        <v>0</v>
      </c>
      <c r="G48">
        <f t="shared" si="81"/>
        <v>983.45720869178558</v>
      </c>
      <c r="H48">
        <f t="shared" si="81"/>
        <v>25580.328176026596</v>
      </c>
      <c r="I48">
        <f t="shared" si="81"/>
        <v>3495.425968002819</v>
      </c>
      <c r="J48">
        <f t="shared" si="81"/>
        <v>427.0573991888952</v>
      </c>
    </row>
    <row r="49" spans="1:19" x14ac:dyDescent="0.2">
      <c r="A49" s="1">
        <v>44319</v>
      </c>
      <c r="B49" t="s">
        <v>21</v>
      </c>
      <c r="C49" t="s">
        <v>23</v>
      </c>
      <c r="D49">
        <f>D46-D48</f>
        <v>4301227.2712700078</v>
      </c>
      <c r="E49">
        <f t="shared" ref="E49:J49" si="82">E46-E48</f>
        <v>219774.36132303689</v>
      </c>
      <c r="F49">
        <f t="shared" si="82"/>
        <v>245780.36817721388</v>
      </c>
      <c r="G49">
        <f t="shared" si="82"/>
        <v>15238.302519349616</v>
      </c>
      <c r="H49">
        <f t="shared" si="82"/>
        <v>502677.72097053006</v>
      </c>
      <c r="I49">
        <f t="shared" si="82"/>
        <v>-1958.1446359253455</v>
      </c>
      <c r="J49">
        <f t="shared" si="82"/>
        <v>14302.162766887734</v>
      </c>
    </row>
    <row r="50" spans="1:19" x14ac:dyDescent="0.2">
      <c r="A50" s="1">
        <v>44319</v>
      </c>
      <c r="B50" t="s">
        <v>21</v>
      </c>
      <c r="C50" t="s">
        <v>24</v>
      </c>
      <c r="D50">
        <f>D44+D49</f>
        <v>4688577.584332902</v>
      </c>
      <c r="E50">
        <f t="shared" ref="E50:J50" si="83">E44+E49</f>
        <v>466267.43662417831</v>
      </c>
      <c r="F50">
        <f t="shared" si="83"/>
        <v>337469.69906791288</v>
      </c>
      <c r="G50">
        <f t="shared" si="83"/>
        <v>116586.61313809225</v>
      </c>
      <c r="H50">
        <f t="shared" si="83"/>
        <v>515165.69109705329</v>
      </c>
      <c r="I50">
        <f t="shared" si="83"/>
        <v>-1958.1446359253455</v>
      </c>
      <c r="J50">
        <f t="shared" si="83"/>
        <v>14302.162766887734</v>
      </c>
    </row>
    <row r="51" spans="1:19" x14ac:dyDescent="0.2">
      <c r="A51" s="1">
        <v>44319</v>
      </c>
      <c r="B51" t="s">
        <v>21</v>
      </c>
      <c r="C51" t="s">
        <v>25</v>
      </c>
      <c r="D51">
        <f>D50/SUM($D50:$J50)</f>
        <v>0.76405859254597119</v>
      </c>
      <c r="E51">
        <f t="shared" ref="E51" si="84">E50/SUM($D50:$J50)</f>
        <v>7.5983735998638932E-2</v>
      </c>
      <c r="F51">
        <f t="shared" ref="F51:J51" si="85">F50/SUM($D50:$J50)</f>
        <v>5.4994637213287956E-2</v>
      </c>
      <c r="G51">
        <f t="shared" si="85"/>
        <v>1.8999153142235287E-2</v>
      </c>
      <c r="H51">
        <f t="shared" si="85"/>
        <v>8.3952278870861749E-2</v>
      </c>
      <c r="I51">
        <f t="shared" si="85"/>
        <v>-3.1910258657678485E-4</v>
      </c>
      <c r="J51">
        <f t="shared" si="85"/>
        <v>2.3307048155813857E-3</v>
      </c>
    </row>
    <row r="52" spans="1:19" x14ac:dyDescent="0.2">
      <c r="A52" s="1">
        <v>44312</v>
      </c>
      <c r="B52" t="s">
        <v>18</v>
      </c>
      <c r="C52" t="s">
        <v>26</v>
      </c>
      <c r="D52">
        <v>0.46</v>
      </c>
      <c r="E52">
        <v>0.27</v>
      </c>
      <c r="F52">
        <v>0.27</v>
      </c>
      <c r="G52">
        <v>0.56999999999999995</v>
      </c>
      <c r="H52">
        <v>0.22</v>
      </c>
      <c r="O52">
        <v>469225.79599999997</v>
      </c>
      <c r="P52">
        <v>511877.33199999999</v>
      </c>
      <c r="Q52">
        <v>183840</v>
      </c>
      <c r="R52">
        <v>99881.19</v>
      </c>
      <c r="S52">
        <v>31570.628000000001</v>
      </c>
    </row>
    <row r="53" spans="1:19" x14ac:dyDescent="0.2">
      <c r="A53" s="1">
        <v>44312</v>
      </c>
      <c r="B53" t="s">
        <v>18</v>
      </c>
      <c r="C53" t="s">
        <v>19</v>
      </c>
      <c r="D53">
        <f>D52*O52</f>
        <v>215843.86616000001</v>
      </c>
      <c r="E53">
        <f>E52*P52</f>
        <v>138206.87964</v>
      </c>
      <c r="F53">
        <f>F52*Q52</f>
        <v>49636.800000000003</v>
      </c>
      <c r="G53">
        <f>G52*R52</f>
        <v>56932.278299999998</v>
      </c>
      <c r="H53">
        <f>H52*S52</f>
        <v>6945.5381600000001</v>
      </c>
      <c r="K53">
        <v>813239</v>
      </c>
      <c r="L53">
        <f>K53-(SUM(D53:H53))</f>
        <v>345673.63773999998</v>
      </c>
      <c r="O53">
        <v>469225.79599999997</v>
      </c>
      <c r="P53">
        <v>511877.33199999999</v>
      </c>
      <c r="Q53">
        <v>183840</v>
      </c>
      <c r="R53">
        <v>99881.19</v>
      </c>
      <c r="S53">
        <v>31570.628000000001</v>
      </c>
    </row>
    <row r="54" spans="1:19" x14ac:dyDescent="0.2">
      <c r="A54" s="1">
        <v>44312</v>
      </c>
      <c r="B54" t="s">
        <v>18</v>
      </c>
      <c r="C54" t="s">
        <v>20</v>
      </c>
      <c r="D54">
        <f>D53+(D53/(SUM($D53:$H53)))*$L53</f>
        <v>375418.42069662001</v>
      </c>
      <c r="E54">
        <f t="shared" ref="E54:H54" si="86">E53+(E53/(SUM($D53:$H53)))*$L53</f>
        <v>240383.98406649748</v>
      </c>
      <c r="F54">
        <f t="shared" si="86"/>
        <v>86333.558585448161</v>
      </c>
      <c r="G54">
        <f t="shared" si="86"/>
        <v>99022.624021211843</v>
      </c>
      <c r="H54">
        <f t="shared" si="86"/>
        <v>12080.41263022245</v>
      </c>
    </row>
    <row r="55" spans="1:19" x14ac:dyDescent="0.2">
      <c r="A55" s="1">
        <v>44312</v>
      </c>
      <c r="B55" t="s">
        <v>21</v>
      </c>
      <c r="C55" t="s">
        <v>28</v>
      </c>
      <c r="D55" s="4">
        <v>0.84883807367716813</v>
      </c>
      <c r="E55" s="4">
        <v>4.4563994815452763E-2</v>
      </c>
      <c r="F55" s="4">
        <v>4.2859725175040879E-2</v>
      </c>
      <c r="G55" s="4">
        <v>2.8805870571117663E-3</v>
      </c>
      <c r="H55" s="3">
        <v>0.10078835778748498</v>
      </c>
      <c r="I55" s="4">
        <v>2.9989229350910342E-4</v>
      </c>
      <c r="J55" s="4">
        <v>2.6290943692732442E-3</v>
      </c>
    </row>
    <row r="56" spans="1:19" x14ac:dyDescent="0.2">
      <c r="A56" s="1">
        <v>44312</v>
      </c>
      <c r="B56" t="s">
        <v>21</v>
      </c>
      <c r="C56" t="s">
        <v>19</v>
      </c>
      <c r="D56">
        <f>D55*$K56</f>
        <v>4289828.9962551668</v>
      </c>
      <c r="E56">
        <f t="shared" ref="E56:J56" si="87">E55*$K56</f>
        <v>225216.00182251146</v>
      </c>
      <c r="F56">
        <f t="shared" si="87"/>
        <v>216603.02185896563</v>
      </c>
      <c r="G56">
        <f t="shared" si="87"/>
        <v>14557.812929271502</v>
      </c>
      <c r="H56">
        <f t="shared" si="87"/>
        <v>509360.77578222682</v>
      </c>
      <c r="I56">
        <f t="shared" si="87"/>
        <v>1515.5854765983277</v>
      </c>
      <c r="J56">
        <f t="shared" si="87"/>
        <v>13286.827734224566</v>
      </c>
      <c r="K56" s="2">
        <v>5053766</v>
      </c>
    </row>
    <row r="57" spans="1:19" x14ac:dyDescent="0.2">
      <c r="A57" s="1">
        <v>44312</v>
      </c>
      <c r="B57" t="s">
        <v>21</v>
      </c>
      <c r="C57" t="s">
        <v>29</v>
      </c>
      <c r="D57">
        <v>0.77694459599999999</v>
      </c>
      <c r="E57">
        <v>0.10407799600000001</v>
      </c>
      <c r="G57">
        <v>4.0013660000000001E-3</v>
      </c>
      <c r="H57">
        <v>0.10407799600000001</v>
      </c>
      <c r="I57">
        <v>1.4221746E-2</v>
      </c>
      <c r="J57">
        <v>1.737557E-3</v>
      </c>
      <c r="K57" s="2"/>
    </row>
    <row r="58" spans="1:19" x14ac:dyDescent="0.2">
      <c r="A58" s="1">
        <v>44312</v>
      </c>
      <c r="B58" t="s">
        <v>21</v>
      </c>
      <c r="C58" t="s">
        <v>22</v>
      </c>
      <c r="D58">
        <f>$F56*D57</f>
        <v>168288.54731059322</v>
      </c>
      <c r="E58">
        <f t="shared" ref="E58:J58" si="88">$F56*E57</f>
        <v>22543.60844262534</v>
      </c>
      <c r="F58">
        <f t="shared" si="88"/>
        <v>0</v>
      </c>
      <c r="G58">
        <f t="shared" si="88"/>
        <v>866.70796716372183</v>
      </c>
      <c r="H58">
        <f t="shared" si="88"/>
        <v>22543.60844262534</v>
      </c>
      <c r="I58">
        <f t="shared" si="88"/>
        <v>3080.473159710657</v>
      </c>
      <c r="J58">
        <f t="shared" si="88"/>
        <v>376.36009685219875</v>
      </c>
    </row>
    <row r="59" spans="1:19" x14ac:dyDescent="0.2">
      <c r="A59" s="1">
        <v>44312</v>
      </c>
      <c r="B59" t="s">
        <v>21</v>
      </c>
      <c r="C59" t="s">
        <v>23</v>
      </c>
      <c r="D59">
        <f>D56-D58</f>
        <v>4121540.4489445738</v>
      </c>
      <c r="E59">
        <f t="shared" ref="E59:J59" si="89">E56-E58</f>
        <v>202672.39337988611</v>
      </c>
      <c r="F59">
        <f t="shared" si="89"/>
        <v>216603.02185896563</v>
      </c>
      <c r="G59">
        <f t="shared" si="89"/>
        <v>13691.10496210778</v>
      </c>
      <c r="H59">
        <f t="shared" si="89"/>
        <v>486817.1673396015</v>
      </c>
      <c r="I59">
        <f t="shared" si="89"/>
        <v>-1564.8876831123293</v>
      </c>
      <c r="J59">
        <f t="shared" si="89"/>
        <v>12910.467637372367</v>
      </c>
    </row>
    <row r="60" spans="1:19" x14ac:dyDescent="0.2">
      <c r="A60" s="1">
        <v>44312</v>
      </c>
      <c r="B60" t="s">
        <v>21</v>
      </c>
      <c r="C60" t="s">
        <v>24</v>
      </c>
      <c r="D60">
        <f>D54+D59</f>
        <v>4496958.8696411941</v>
      </c>
      <c r="E60">
        <f t="shared" ref="E60:J60" si="90">E54+E59</f>
        <v>443056.37744638359</v>
      </c>
      <c r="F60">
        <f t="shared" si="90"/>
        <v>302936.58044441382</v>
      </c>
      <c r="G60">
        <f t="shared" si="90"/>
        <v>112713.72898331963</v>
      </c>
      <c r="H60">
        <f t="shared" si="90"/>
        <v>498897.57996982394</v>
      </c>
      <c r="I60">
        <f t="shared" si="90"/>
        <v>-1564.8876831123293</v>
      </c>
      <c r="J60">
        <f t="shared" si="90"/>
        <v>12910.467637372367</v>
      </c>
    </row>
    <row r="61" spans="1:19" x14ac:dyDescent="0.2">
      <c r="A61" s="1">
        <v>44312</v>
      </c>
      <c r="B61" t="s">
        <v>21</v>
      </c>
      <c r="C61" t="s">
        <v>25</v>
      </c>
      <c r="D61">
        <f>D60/SUM($D60:$J60)</f>
        <v>0.7666261251284604</v>
      </c>
      <c r="E61">
        <f t="shared" ref="E61" si="91">E60/SUM($D60:$J60)</f>
        <v>7.5530731701416359E-2</v>
      </c>
      <c r="F61">
        <f t="shared" ref="F61:J61" si="92">F60/SUM($D60:$J60)</f>
        <v>5.1643589269540532E-2</v>
      </c>
      <c r="G61">
        <f t="shared" si="92"/>
        <v>1.9215049949112883E-2</v>
      </c>
      <c r="H61">
        <f t="shared" si="92"/>
        <v>8.5050348392167727E-2</v>
      </c>
      <c r="I61">
        <f t="shared" si="92"/>
        <v>-2.6677668520934904E-4</v>
      </c>
      <c r="J61">
        <f t="shared" si="92"/>
        <v>2.2009322445114723E-3</v>
      </c>
    </row>
    <row r="62" spans="1:19" x14ac:dyDescent="0.2">
      <c r="A62" s="1">
        <v>44305</v>
      </c>
      <c r="B62" t="s">
        <v>18</v>
      </c>
      <c r="C62" t="s">
        <v>26</v>
      </c>
      <c r="D62">
        <v>0.45</v>
      </c>
      <c r="E62">
        <v>0.25</v>
      </c>
      <c r="F62">
        <v>0.25</v>
      </c>
      <c r="G62">
        <v>0.54</v>
      </c>
      <c r="H62">
        <v>0.21</v>
      </c>
      <c r="O62">
        <v>469225.79599999997</v>
      </c>
      <c r="P62">
        <v>511877.33199999999</v>
      </c>
      <c r="Q62">
        <v>183840</v>
      </c>
      <c r="R62">
        <v>99881.19</v>
      </c>
      <c r="S62">
        <v>31570.628000000001</v>
      </c>
    </row>
    <row r="63" spans="1:19" x14ac:dyDescent="0.2">
      <c r="A63" s="1">
        <v>44305</v>
      </c>
      <c r="B63" t="s">
        <v>18</v>
      </c>
      <c r="C63" t="s">
        <v>19</v>
      </c>
      <c r="D63">
        <f>D62*O62</f>
        <v>211151.60819999999</v>
      </c>
      <c r="E63">
        <f>E62*P62</f>
        <v>127969.333</v>
      </c>
      <c r="F63">
        <f>F62*Q62</f>
        <v>45960</v>
      </c>
      <c r="G63">
        <f>G62*R62</f>
        <v>53935.842600000004</v>
      </c>
      <c r="H63">
        <f>H62*S62</f>
        <v>6629.8318799999997</v>
      </c>
      <c r="K63">
        <v>777245</v>
      </c>
      <c r="L63">
        <f>K63-(SUM(D63:H63))</f>
        <v>331598.38432000001</v>
      </c>
      <c r="O63">
        <v>469225.79599999997</v>
      </c>
      <c r="P63">
        <v>511877.33199999999</v>
      </c>
      <c r="Q63">
        <v>183840</v>
      </c>
      <c r="R63">
        <v>99881.19</v>
      </c>
      <c r="S63">
        <v>31570.628000000001</v>
      </c>
    </row>
    <row r="64" spans="1:19" x14ac:dyDescent="0.2">
      <c r="A64" s="1">
        <v>44305</v>
      </c>
      <c r="B64" t="s">
        <v>18</v>
      </c>
      <c r="C64" t="s">
        <v>20</v>
      </c>
      <c r="D64">
        <f>D63+(D63/(SUM($D63:$H63)))*$L63</f>
        <v>368266.07886382815</v>
      </c>
      <c r="E64">
        <f t="shared" ref="E64:H64" si="93">E63+(E63/(SUM($D63:$H63)))*$L63</f>
        <v>223189.2282539077</v>
      </c>
      <c r="F64">
        <f t="shared" si="93"/>
        <v>80158.087020345702</v>
      </c>
      <c r="G64">
        <f t="shared" si="93"/>
        <v>94068.624121985849</v>
      </c>
      <c r="H64">
        <f t="shared" si="93"/>
        <v>11562.981739932598</v>
      </c>
    </row>
    <row r="65" spans="1:19" x14ac:dyDescent="0.2">
      <c r="A65" s="1">
        <v>44305</v>
      </c>
      <c r="B65" t="s">
        <v>21</v>
      </c>
      <c r="C65" t="s">
        <v>28</v>
      </c>
      <c r="D65" s="4">
        <v>0.84794037649416654</v>
      </c>
      <c r="E65" s="4">
        <v>4.291823880078121E-2</v>
      </c>
      <c r="F65" s="4">
        <v>3.9856152761099245E-2</v>
      </c>
      <c r="G65" s="4">
        <v>2.8316308271214862E-3</v>
      </c>
      <c r="H65" s="4">
        <v>0.10359366851743919</v>
      </c>
      <c r="I65" s="4">
        <v>3.1212613883861468E-4</v>
      </c>
      <c r="J65" s="4">
        <v>2.403959221653016E-3</v>
      </c>
    </row>
    <row r="66" spans="1:19" x14ac:dyDescent="0.2">
      <c r="A66" s="1">
        <v>44305</v>
      </c>
      <c r="B66" t="s">
        <v>21</v>
      </c>
      <c r="C66" t="s">
        <v>19</v>
      </c>
      <c r="D66">
        <f>D65*$K66</f>
        <v>3982912.466793716</v>
      </c>
      <c r="E66">
        <f t="shared" ref="E66:J66" si="94">E65*$K66</f>
        <v>201593.87748371626</v>
      </c>
      <c r="F66">
        <f t="shared" si="94"/>
        <v>187210.76635947768</v>
      </c>
      <c r="G66">
        <f t="shared" si="94"/>
        <v>13300.625887552787</v>
      </c>
      <c r="H66">
        <f t="shared" si="94"/>
        <v>486596.13960704318</v>
      </c>
      <c r="I66">
        <f t="shared" si="94"/>
        <v>1466.1067264333262</v>
      </c>
      <c r="J66">
        <f t="shared" si="94"/>
        <v>11291.783501538903</v>
      </c>
      <c r="K66" s="2">
        <v>4697161</v>
      </c>
    </row>
    <row r="67" spans="1:19" x14ac:dyDescent="0.2">
      <c r="A67" s="1">
        <v>44305</v>
      </c>
      <c r="B67" t="s">
        <v>21</v>
      </c>
      <c r="C67" t="s">
        <v>29</v>
      </c>
      <c r="D67">
        <v>0.77694459599999999</v>
      </c>
      <c r="E67">
        <v>0.10407799600000001</v>
      </c>
      <c r="G67">
        <v>4.0013660000000001E-3</v>
      </c>
      <c r="H67">
        <v>0.10407799600000001</v>
      </c>
      <c r="I67">
        <v>1.4221746E-2</v>
      </c>
      <c r="J67">
        <v>1.737557E-3</v>
      </c>
      <c r="K67" s="2"/>
    </row>
    <row r="68" spans="1:19" x14ac:dyDescent="0.2">
      <c r="A68" s="1">
        <v>44305</v>
      </c>
      <c r="B68" t="s">
        <v>21</v>
      </c>
      <c r="C68" t="s">
        <v>22</v>
      </c>
      <c r="D68">
        <f>$F66*D67</f>
        <v>145452.39323601479</v>
      </c>
      <c r="E68">
        <f t="shared" ref="E68:J68" si="95">$F66*E67</f>
        <v>19484.521392318653</v>
      </c>
      <c r="F68">
        <f t="shared" si="95"/>
        <v>0</v>
      </c>
      <c r="G68">
        <f t="shared" si="95"/>
        <v>749.09879534475783</v>
      </c>
      <c r="H68">
        <f t="shared" si="95"/>
        <v>19484.521392318653</v>
      </c>
      <c r="I68">
        <f t="shared" si="95"/>
        <v>2662.4639676298366</v>
      </c>
      <c r="J68">
        <f t="shared" si="95"/>
        <v>325.28937756327497</v>
      </c>
    </row>
    <row r="69" spans="1:19" x14ac:dyDescent="0.2">
      <c r="A69" s="1">
        <v>44305</v>
      </c>
      <c r="B69" t="s">
        <v>21</v>
      </c>
      <c r="C69" t="s">
        <v>23</v>
      </c>
      <c r="D69">
        <f>D66-D68</f>
        <v>3837460.073557701</v>
      </c>
      <c r="E69">
        <f t="shared" ref="E69:J69" si="96">E66-E68</f>
        <v>182109.35609139761</v>
      </c>
      <c r="F69">
        <f t="shared" si="96"/>
        <v>187210.76635947768</v>
      </c>
      <c r="G69">
        <f t="shared" si="96"/>
        <v>12551.527092208029</v>
      </c>
      <c r="H69">
        <f t="shared" si="96"/>
        <v>467111.61821472453</v>
      </c>
      <c r="I69">
        <f t="shared" si="96"/>
        <v>-1196.3572411965104</v>
      </c>
      <c r="J69">
        <f t="shared" si="96"/>
        <v>10966.494123975628</v>
      </c>
    </row>
    <row r="70" spans="1:19" x14ac:dyDescent="0.2">
      <c r="A70" s="1">
        <v>44305</v>
      </c>
      <c r="B70" t="s">
        <v>21</v>
      </c>
      <c r="C70" t="s">
        <v>24</v>
      </c>
      <c r="D70">
        <f>D64+D69</f>
        <v>4205726.1524215294</v>
      </c>
      <c r="E70">
        <f t="shared" ref="E70:J70" si="97">E64+E69</f>
        <v>405298.58434530534</v>
      </c>
      <c r="F70">
        <f t="shared" si="97"/>
        <v>267368.85337982338</v>
      </c>
      <c r="G70">
        <f t="shared" si="97"/>
        <v>106620.15121419387</v>
      </c>
      <c r="H70">
        <f t="shared" si="97"/>
        <v>478674.59995465714</v>
      </c>
      <c r="I70">
        <f t="shared" si="97"/>
        <v>-1196.3572411965104</v>
      </c>
      <c r="J70">
        <f t="shared" si="97"/>
        <v>10966.494123975628</v>
      </c>
    </row>
    <row r="71" spans="1:19" x14ac:dyDescent="0.2">
      <c r="A71" s="1">
        <v>44305</v>
      </c>
      <c r="B71" t="s">
        <v>21</v>
      </c>
      <c r="C71" t="s">
        <v>25</v>
      </c>
      <c r="D71">
        <f>D70/SUM($D70:$J70)</f>
        <v>0.76838550418782725</v>
      </c>
      <c r="E71">
        <f t="shared" ref="E71" si="98">E70/SUM($D70:$J70)</f>
        <v>7.4047987384882566E-2</v>
      </c>
      <c r="F71">
        <f t="shared" ref="F71:J71" si="99">F70/SUM($D70:$J70)</f>
        <v>4.8848247309228487E-2</v>
      </c>
      <c r="G71">
        <f t="shared" si="99"/>
        <v>1.9479484797204544E-2</v>
      </c>
      <c r="H71">
        <f t="shared" si="99"/>
        <v>8.7453773854556341E-2</v>
      </c>
      <c r="I71">
        <f t="shared" si="99"/>
        <v>-2.1857427912567599E-4</v>
      </c>
      <c r="J71">
        <f t="shared" si="99"/>
        <v>2.0035767454265035E-3</v>
      </c>
    </row>
    <row r="72" spans="1:19" x14ac:dyDescent="0.2">
      <c r="A72" s="1">
        <v>44298</v>
      </c>
      <c r="B72" t="s">
        <v>18</v>
      </c>
      <c r="C72" t="s">
        <v>26</v>
      </c>
      <c r="D72">
        <v>0.42</v>
      </c>
      <c r="E72">
        <v>0.23</v>
      </c>
      <c r="F72">
        <v>0.23</v>
      </c>
      <c r="G72">
        <v>0.49</v>
      </c>
      <c r="H72">
        <v>0.2</v>
      </c>
      <c r="O72">
        <v>469225.79599999997</v>
      </c>
      <c r="P72">
        <v>511877.33199999999</v>
      </c>
      <c r="Q72">
        <v>183840</v>
      </c>
      <c r="R72">
        <v>99881.19</v>
      </c>
      <c r="S72">
        <v>31570.628000000001</v>
      </c>
    </row>
    <row r="73" spans="1:19" x14ac:dyDescent="0.2">
      <c r="A73" s="1">
        <v>44298</v>
      </c>
      <c r="B73" t="s">
        <v>18</v>
      </c>
      <c r="C73" t="s">
        <v>19</v>
      </c>
      <c r="D73">
        <f>D72*O72</f>
        <v>197074.83431999999</v>
      </c>
      <c r="E73">
        <f>E72*P72</f>
        <v>117731.78636</v>
      </c>
      <c r="F73">
        <f>F72*Q72</f>
        <v>42283.200000000004</v>
      </c>
      <c r="G73">
        <f>G72*R72</f>
        <v>48941.783100000001</v>
      </c>
      <c r="H73">
        <f>H72*S72</f>
        <v>6314.1256000000003</v>
      </c>
      <c r="K73">
        <v>720920</v>
      </c>
      <c r="L73">
        <f>K73-(SUM(D73:H73))</f>
        <v>308574.27061999997</v>
      </c>
      <c r="O73">
        <v>469225.79599999997</v>
      </c>
      <c r="P73">
        <v>511877.33199999999</v>
      </c>
      <c r="Q73">
        <v>183840</v>
      </c>
      <c r="R73">
        <v>99881.19</v>
      </c>
      <c r="S73">
        <v>31570.628000000001</v>
      </c>
    </row>
    <row r="74" spans="1:19" x14ac:dyDescent="0.2">
      <c r="A74" s="1">
        <v>44298</v>
      </c>
      <c r="B74" t="s">
        <v>18</v>
      </c>
      <c r="C74" t="s">
        <v>20</v>
      </c>
      <c r="D74">
        <f>D73+(D73/(SUM($D73:$H73)))*$L73</f>
        <v>344553.56133213162</v>
      </c>
      <c r="E74">
        <f t="shared" ref="E74:H74" si="100">E73+(E73/(SUM($D73:$H73)))*$L73</f>
        <v>205835.039325541</v>
      </c>
      <c r="F74">
        <f t="shared" si="100"/>
        <v>73925.355283377663</v>
      </c>
      <c r="G74">
        <f t="shared" si="100"/>
        <v>85566.813861522038</v>
      </c>
      <c r="H74">
        <f t="shared" si="100"/>
        <v>11039.230197427587</v>
      </c>
    </row>
    <row r="75" spans="1:19" x14ac:dyDescent="0.2">
      <c r="A75" s="1">
        <v>44298</v>
      </c>
      <c r="B75" t="s">
        <v>21</v>
      </c>
      <c r="C75" t="s">
        <v>28</v>
      </c>
      <c r="D75" s="4">
        <v>0.84552730702226686</v>
      </c>
      <c r="E75" s="4">
        <v>4.0588419087763637E-2</v>
      </c>
      <c r="F75" s="4">
        <v>3.5964088109405989E-2</v>
      </c>
      <c r="G75" s="4">
        <v>2.7806249214553445E-3</v>
      </c>
      <c r="H75" s="4">
        <v>0.10852738426985464</v>
      </c>
      <c r="I75" s="4">
        <v>3.0466679195379902E-4</v>
      </c>
      <c r="J75" s="4">
        <v>2.2715979067056669E-3</v>
      </c>
    </row>
    <row r="76" spans="1:19" x14ac:dyDescent="0.2">
      <c r="A76" s="1">
        <v>44298</v>
      </c>
      <c r="B76" t="s">
        <v>21</v>
      </c>
      <c r="C76" t="s">
        <v>19</v>
      </c>
      <c r="D76">
        <f>D75*$K76</f>
        <v>3644456.0588027085</v>
      </c>
      <c r="E76">
        <f t="shared" ref="E76:J76" si="101">E75*$K76</f>
        <v>174947.28867192951</v>
      </c>
      <c r="F76">
        <f t="shared" si="101"/>
        <v>155015.14583985801</v>
      </c>
      <c r="G76">
        <f t="shared" si="101"/>
        <v>11985.260863950856</v>
      </c>
      <c r="H76">
        <f t="shared" si="101"/>
        <v>467782.97976113198</v>
      </c>
      <c r="I76">
        <f t="shared" si="101"/>
        <v>1313.1979613554531</v>
      </c>
      <c r="J76">
        <f t="shared" si="101"/>
        <v>9791.2139389236745</v>
      </c>
      <c r="K76" s="2">
        <v>4310276</v>
      </c>
    </row>
    <row r="77" spans="1:19" x14ac:dyDescent="0.2">
      <c r="A77" s="1">
        <v>44298</v>
      </c>
      <c r="B77" t="s">
        <v>21</v>
      </c>
      <c r="C77" t="s">
        <v>29</v>
      </c>
      <c r="D77">
        <v>0.77694459599999999</v>
      </c>
      <c r="E77">
        <v>0.10407799600000001</v>
      </c>
      <c r="G77">
        <v>4.0013660000000001E-3</v>
      </c>
      <c r="H77">
        <v>0.10407799600000001</v>
      </c>
      <c r="I77">
        <v>1.4221746E-2</v>
      </c>
      <c r="J77">
        <v>1.737557E-3</v>
      </c>
      <c r="K77" s="2"/>
    </row>
    <row r="78" spans="1:19" x14ac:dyDescent="0.2">
      <c r="A78" s="1">
        <v>44298</v>
      </c>
      <c r="B78" t="s">
        <v>21</v>
      </c>
      <c r="C78" t="s">
        <v>22</v>
      </c>
      <c r="D78">
        <f>$F76*D77</f>
        <v>120438.17985842956</v>
      </c>
      <c r="E78">
        <f t="shared" ref="E78:J78" si="102">$F76*E77</f>
        <v>16133.66572866016</v>
      </c>
      <c r="F78">
        <f t="shared" si="102"/>
        <v>0</v>
      </c>
      <c r="G78">
        <f t="shared" si="102"/>
        <v>620.27233404864933</v>
      </c>
      <c r="H78">
        <f t="shared" si="102"/>
        <v>16133.66572866016</v>
      </c>
      <c r="I78">
        <f t="shared" si="102"/>
        <v>2204.5860302874175</v>
      </c>
      <c r="J78">
        <f t="shared" si="102"/>
        <v>269.34765176006619</v>
      </c>
    </row>
    <row r="79" spans="1:19" x14ac:dyDescent="0.2">
      <c r="A79" s="1">
        <v>44298</v>
      </c>
      <c r="B79" t="s">
        <v>21</v>
      </c>
      <c r="C79" t="s">
        <v>23</v>
      </c>
      <c r="D79">
        <f>D76-D78</f>
        <v>3524017.8789442792</v>
      </c>
      <c r="E79">
        <f t="shared" ref="E79:J79" si="103">E76-E78</f>
        <v>158813.62294326935</v>
      </c>
      <c r="F79">
        <f t="shared" si="103"/>
        <v>155015.14583985801</v>
      </c>
      <c r="G79">
        <f t="shared" si="103"/>
        <v>11364.988529902206</v>
      </c>
      <c r="H79">
        <f t="shared" si="103"/>
        <v>451649.3140324718</v>
      </c>
      <c r="I79">
        <f t="shared" si="103"/>
        <v>-891.38806893196443</v>
      </c>
      <c r="J79">
        <f t="shared" si="103"/>
        <v>9521.8662871636079</v>
      </c>
    </row>
    <row r="80" spans="1:19" x14ac:dyDescent="0.2">
      <c r="A80" s="1">
        <v>44298</v>
      </c>
      <c r="B80" t="s">
        <v>21</v>
      </c>
      <c r="C80" t="s">
        <v>24</v>
      </c>
      <c r="D80">
        <f>D74+D79</f>
        <v>3868571.4402764109</v>
      </c>
      <c r="E80">
        <f t="shared" ref="E80:J80" si="104">E74+E79</f>
        <v>364648.66226881032</v>
      </c>
      <c r="F80">
        <f t="shared" si="104"/>
        <v>228940.50112323568</v>
      </c>
      <c r="G80">
        <f t="shared" si="104"/>
        <v>96931.802391424251</v>
      </c>
      <c r="H80">
        <f t="shared" si="104"/>
        <v>462688.54422989936</v>
      </c>
      <c r="I80">
        <f t="shared" si="104"/>
        <v>-891.38806893196443</v>
      </c>
      <c r="J80">
        <f t="shared" si="104"/>
        <v>9521.8662871636079</v>
      </c>
    </row>
    <row r="81" spans="1:19" x14ac:dyDescent="0.2">
      <c r="A81" s="1">
        <v>44298</v>
      </c>
      <c r="B81" t="s">
        <v>21</v>
      </c>
      <c r="C81" t="s">
        <v>25</v>
      </c>
      <c r="D81">
        <f>D80/SUM($D80:$J80)</f>
        <v>0.76903678660411379</v>
      </c>
      <c r="E81">
        <f t="shared" ref="E81" si="105">E80/SUM($D80:$J80)</f>
        <v>7.2488834651237025E-2</v>
      </c>
      <c r="F81">
        <f t="shared" ref="F81:J81" si="106">F80/SUM($D80:$J80)</f>
        <v>4.5511287570992577E-2</v>
      </c>
      <c r="G81">
        <f t="shared" si="106"/>
        <v>1.9269159942285997E-2</v>
      </c>
      <c r="H81">
        <f t="shared" si="106"/>
        <v>9.1978270725090544E-2</v>
      </c>
      <c r="I81">
        <f t="shared" si="106"/>
        <v>-1.7719983377112049E-4</v>
      </c>
      <c r="J81">
        <f t="shared" si="106"/>
        <v>1.8928603400512976E-3</v>
      </c>
    </row>
    <row r="82" spans="1:19" x14ac:dyDescent="0.2">
      <c r="A82" s="1">
        <v>44291</v>
      </c>
      <c r="B82" t="s">
        <v>18</v>
      </c>
      <c r="C82" t="s">
        <v>26</v>
      </c>
      <c r="D82">
        <v>0.37</v>
      </c>
      <c r="E82">
        <v>0.21</v>
      </c>
      <c r="F82">
        <v>0.19</v>
      </c>
      <c r="G82">
        <v>0.42</v>
      </c>
      <c r="H82">
        <v>0.18</v>
      </c>
      <c r="O82">
        <v>469225.79599999997</v>
      </c>
      <c r="P82">
        <v>511877.33199999999</v>
      </c>
      <c r="Q82">
        <v>183840</v>
      </c>
      <c r="R82">
        <v>99881.19</v>
      </c>
      <c r="S82">
        <v>31570.628000000001</v>
      </c>
    </row>
    <row r="83" spans="1:19" x14ac:dyDescent="0.2">
      <c r="A83" s="1">
        <v>44291</v>
      </c>
      <c r="B83" t="s">
        <v>18</v>
      </c>
      <c r="C83" t="s">
        <v>19</v>
      </c>
      <c r="D83">
        <f>D82*O82</f>
        <v>173613.54452</v>
      </c>
      <c r="E83">
        <f>E82*P82</f>
        <v>107494.23972</v>
      </c>
      <c r="F83">
        <f>F82*Q82</f>
        <v>34929.599999999999</v>
      </c>
      <c r="G83">
        <f>G82*R82</f>
        <v>41950.099799999996</v>
      </c>
      <c r="H83">
        <f>H82*S82</f>
        <v>5682.7130399999996</v>
      </c>
      <c r="K83">
        <v>650926</v>
      </c>
      <c r="L83">
        <f>K83-(SUM(D83:H83))</f>
        <v>287255.80291999999</v>
      </c>
      <c r="O83">
        <v>469225.79599999997</v>
      </c>
      <c r="P83">
        <v>511877.33199999999</v>
      </c>
      <c r="Q83">
        <v>183840</v>
      </c>
      <c r="R83">
        <v>99881.19</v>
      </c>
      <c r="S83">
        <v>31570.628000000001</v>
      </c>
    </row>
    <row r="84" spans="1:19" x14ac:dyDescent="0.2">
      <c r="A84" s="1">
        <v>44291</v>
      </c>
      <c r="B84" t="s">
        <v>18</v>
      </c>
      <c r="C84" t="s">
        <v>20</v>
      </c>
      <c r="D84">
        <f>D83+(D83/(SUM($D83:$H83)))*$L83</f>
        <v>310747.40516987076</v>
      </c>
      <c r="E84">
        <f t="shared" ref="E84:H84" si="107">E83+(E83/(SUM($D83:$H83)))*$L83</f>
        <v>192401.78613973301</v>
      </c>
      <c r="F84">
        <f t="shared" si="107"/>
        <v>62519.791261856997</v>
      </c>
      <c r="G84">
        <f t="shared" si="107"/>
        <v>75085.643205478147</v>
      </c>
      <c r="H84">
        <f t="shared" si="107"/>
        <v>10171.374223061039</v>
      </c>
    </row>
    <row r="85" spans="1:19" x14ac:dyDescent="0.2">
      <c r="A85" s="1">
        <v>44291</v>
      </c>
      <c r="B85" t="s">
        <v>21</v>
      </c>
      <c r="C85" t="s">
        <v>28</v>
      </c>
      <c r="D85" s="4">
        <v>0.84347216807914804</v>
      </c>
      <c r="E85" s="4">
        <v>3.8575914381917764E-2</v>
      </c>
      <c r="F85" s="4">
        <v>3.2269647015230843E-2</v>
      </c>
      <c r="G85" s="4">
        <v>2.5289390512257264E-3</v>
      </c>
      <c r="H85" s="4">
        <v>0.11315850992148073</v>
      </c>
      <c r="I85" s="4">
        <v>2.5423704422413411E-4</v>
      </c>
      <c r="J85" s="4">
        <v>2.0102315220036564E-3</v>
      </c>
    </row>
    <row r="86" spans="1:19" x14ac:dyDescent="0.2">
      <c r="A86" s="1">
        <v>44291</v>
      </c>
      <c r="B86" t="s">
        <v>21</v>
      </c>
      <c r="C86" t="s">
        <v>19</v>
      </c>
      <c r="D86">
        <f>D85*$K86</f>
        <v>3311848.7639378668</v>
      </c>
      <c r="E86">
        <f t="shared" ref="E86:J86" si="108">E85*$K86</f>
        <v>151466.28329713785</v>
      </c>
      <c r="F86">
        <f t="shared" si="108"/>
        <v>126705.05871401209</v>
      </c>
      <c r="G86">
        <f t="shared" si="108"/>
        <v>9929.7451508680988</v>
      </c>
      <c r="H86">
        <f t="shared" si="108"/>
        <v>444310.89180566825</v>
      </c>
      <c r="I86">
        <f t="shared" si="108"/>
        <v>998.24827958271874</v>
      </c>
      <c r="J86">
        <f t="shared" si="108"/>
        <v>7893.0675288766906</v>
      </c>
      <c r="K86" s="2">
        <v>3926447</v>
      </c>
    </row>
    <row r="87" spans="1:19" x14ac:dyDescent="0.2">
      <c r="A87" s="1">
        <v>44291</v>
      </c>
      <c r="B87" t="s">
        <v>21</v>
      </c>
      <c r="C87" t="s">
        <v>29</v>
      </c>
      <c r="D87">
        <v>0.77694459599999999</v>
      </c>
      <c r="E87">
        <v>0.10407799600000001</v>
      </c>
      <c r="G87">
        <v>4.0013660000000001E-3</v>
      </c>
      <c r="H87">
        <v>0.10407799600000001</v>
      </c>
      <c r="I87">
        <v>1.4221746E-2</v>
      </c>
      <c r="J87">
        <v>1.737557E-3</v>
      </c>
      <c r="K87" s="2"/>
    </row>
    <row r="88" spans="1:19" x14ac:dyDescent="0.2">
      <c r="A88" s="1">
        <v>44291</v>
      </c>
      <c r="B88" t="s">
        <v>21</v>
      </c>
      <c r="C88" t="s">
        <v>22</v>
      </c>
      <c r="D88">
        <f>$F86*D87</f>
        <v>98442.810653714405</v>
      </c>
      <c r="E88">
        <f t="shared" ref="E88:J88" si="109">$F86*E87</f>
        <v>13187.208594016716</v>
      </c>
      <c r="F88">
        <f t="shared" si="109"/>
        <v>0</v>
      </c>
      <c r="G88">
        <f t="shared" si="109"/>
        <v>506.99331396625172</v>
      </c>
      <c r="H88">
        <f t="shared" si="109"/>
        <v>13187.208594016716</v>
      </c>
      <c r="I88">
        <f t="shared" si="109"/>
        <v>1801.9671619457667</v>
      </c>
      <c r="J88">
        <f t="shared" si="109"/>
        <v>220.15726170394271</v>
      </c>
    </row>
    <row r="89" spans="1:19" x14ac:dyDescent="0.2">
      <c r="A89" s="1">
        <v>44291</v>
      </c>
      <c r="B89" t="s">
        <v>21</v>
      </c>
      <c r="C89" t="s">
        <v>23</v>
      </c>
      <c r="D89">
        <f>D86-D88</f>
        <v>3213405.9532841523</v>
      </c>
      <c r="E89">
        <f t="shared" ref="E89:J89" si="110">E86-E88</f>
        <v>138279.07470312115</v>
      </c>
      <c r="F89">
        <f t="shared" si="110"/>
        <v>126705.05871401209</v>
      </c>
      <c r="G89">
        <f t="shared" si="110"/>
        <v>9422.7518369018471</v>
      </c>
      <c r="H89">
        <f t="shared" si="110"/>
        <v>431123.68321165151</v>
      </c>
      <c r="I89">
        <f t="shared" si="110"/>
        <v>-803.71888236304801</v>
      </c>
      <c r="J89">
        <f t="shared" si="110"/>
        <v>7672.9102671727478</v>
      </c>
    </row>
    <row r="90" spans="1:19" x14ac:dyDescent="0.2">
      <c r="A90" s="1">
        <v>44291</v>
      </c>
      <c r="B90" t="s">
        <v>21</v>
      </c>
      <c r="C90" t="s">
        <v>24</v>
      </c>
      <c r="D90">
        <f>D84+D89</f>
        <v>3524153.358454023</v>
      </c>
      <c r="E90">
        <f t="shared" ref="E90:J90" si="111">E84+E89</f>
        <v>330680.86084285413</v>
      </c>
      <c r="F90">
        <f t="shared" si="111"/>
        <v>189224.84997586909</v>
      </c>
      <c r="G90">
        <f t="shared" si="111"/>
        <v>84508.395042379998</v>
      </c>
      <c r="H90">
        <f t="shared" si="111"/>
        <v>441295.05743471254</v>
      </c>
      <c r="I90">
        <f t="shared" si="111"/>
        <v>-803.71888236304801</v>
      </c>
      <c r="J90">
        <f t="shared" si="111"/>
        <v>7672.9102671727478</v>
      </c>
    </row>
    <row r="91" spans="1:19" x14ac:dyDescent="0.2">
      <c r="A91" s="1">
        <v>44291</v>
      </c>
      <c r="B91" t="s">
        <v>21</v>
      </c>
      <c r="C91" t="s">
        <v>25</v>
      </c>
      <c r="D91">
        <f>D90/SUM($D90:$J90)</f>
        <v>0.77001528150320531</v>
      </c>
      <c r="E91">
        <f t="shared" ref="E91" si="112">E90/SUM($D90:$J90)</f>
        <v>7.225262077168329E-2</v>
      </c>
      <c r="F91">
        <f t="shared" ref="F91:J91" si="113">F90/SUM($D90:$J90)</f>
        <v>4.1344973189671008E-2</v>
      </c>
      <c r="G91">
        <f t="shared" si="113"/>
        <v>1.8464791108434752E-2</v>
      </c>
      <c r="H91">
        <f t="shared" si="113"/>
        <v>9.6421438942608503E-2</v>
      </c>
      <c r="I91">
        <f t="shared" si="113"/>
        <v>-1.7560978723233332E-4</v>
      </c>
      <c r="J91">
        <f t="shared" si="113"/>
        <v>1.6765042716295679E-3</v>
      </c>
    </row>
    <row r="92" spans="1:19" x14ac:dyDescent="0.2">
      <c r="A92" s="1">
        <v>44284</v>
      </c>
      <c r="B92" t="s">
        <v>18</v>
      </c>
      <c r="C92" t="s">
        <v>26</v>
      </c>
      <c r="D92">
        <v>0.35</v>
      </c>
      <c r="E92">
        <v>0.19</v>
      </c>
      <c r="F92">
        <v>0.16</v>
      </c>
      <c r="G92">
        <v>0.37</v>
      </c>
      <c r="H92">
        <v>0.16</v>
      </c>
      <c r="O92">
        <v>469225.79599999997</v>
      </c>
      <c r="P92">
        <v>511877.33199999999</v>
      </c>
      <c r="Q92">
        <v>183840</v>
      </c>
      <c r="R92">
        <v>99881.19</v>
      </c>
      <c r="S92">
        <v>31570.628000000001</v>
      </c>
    </row>
    <row r="93" spans="1:19" x14ac:dyDescent="0.2">
      <c r="A93" s="1">
        <v>44284</v>
      </c>
      <c r="B93" t="s">
        <v>18</v>
      </c>
      <c r="C93" t="s">
        <v>19</v>
      </c>
      <c r="D93">
        <f>D92*O92</f>
        <v>164229.02859999999</v>
      </c>
      <c r="E93">
        <f>E92*P92</f>
        <v>97256.693079999997</v>
      </c>
      <c r="F93">
        <f>F92*Q92</f>
        <v>29414.400000000001</v>
      </c>
      <c r="G93">
        <f>G92*R92</f>
        <v>36956.040300000001</v>
      </c>
      <c r="H93">
        <f>H92*S92</f>
        <v>5051.3004799999999</v>
      </c>
      <c r="K93">
        <v>591767</v>
      </c>
      <c r="L93">
        <f>K93-(SUM(D93:H93))</f>
        <v>258859.53754000005</v>
      </c>
      <c r="O93">
        <v>469225.79599999997</v>
      </c>
      <c r="P93">
        <v>511877.33199999999</v>
      </c>
      <c r="Q93">
        <v>183840</v>
      </c>
      <c r="R93">
        <v>99881.19</v>
      </c>
      <c r="S93">
        <v>31570.628000000001</v>
      </c>
    </row>
    <row r="94" spans="1:19" x14ac:dyDescent="0.2">
      <c r="A94" s="1">
        <v>44284</v>
      </c>
      <c r="B94" t="s">
        <v>18</v>
      </c>
      <c r="C94" t="s">
        <v>20</v>
      </c>
      <c r="D94">
        <f>D93+(D93/(SUM($D93:$H93)))*$L93</f>
        <v>291928.93078872742</v>
      </c>
      <c r="E94">
        <f t="shared" ref="E94:H94" si="114">E93+(E93/(SUM($D93:$H93)))*$L93</f>
        <v>172880.7791468105</v>
      </c>
      <c r="F94">
        <f t="shared" si="114"/>
        <v>52286.21526287189</v>
      </c>
      <c r="G94">
        <f t="shared" si="114"/>
        <v>65692.024259858052</v>
      </c>
      <c r="H94">
        <f t="shared" si="114"/>
        <v>8979.0505417322165</v>
      </c>
    </row>
    <row r="95" spans="1:19" x14ac:dyDescent="0.2">
      <c r="A95" s="1">
        <v>44284</v>
      </c>
      <c r="B95" t="s">
        <v>21</v>
      </c>
      <c r="C95" t="s">
        <v>28</v>
      </c>
      <c r="D95" s="4">
        <v>0.84954624122281008</v>
      </c>
      <c r="E95" s="4">
        <v>3.7267430456835234E-2</v>
      </c>
      <c r="F95" s="4">
        <v>2.6609421800316183E-2</v>
      </c>
      <c r="G95" s="4">
        <v>2.1089911618145641E-3</v>
      </c>
      <c r="H95" s="4">
        <v>0.10909420099189929</v>
      </c>
      <c r="I95" s="4">
        <v>2.156462782801142E-4</v>
      </c>
      <c r="J95" s="4">
        <v>1.7674898883607312E-3</v>
      </c>
    </row>
    <row r="96" spans="1:19" x14ac:dyDescent="0.2">
      <c r="A96" s="1">
        <v>44284</v>
      </c>
      <c r="B96" t="s">
        <v>21</v>
      </c>
      <c r="C96" t="s">
        <v>19</v>
      </c>
      <c r="D96">
        <f>D95*$K96</f>
        <v>2989801.290365506</v>
      </c>
      <c r="E96">
        <f t="shared" ref="E96:J96" si="115">E95*$K96</f>
        <v>131154.96986729658</v>
      </c>
      <c r="F96">
        <f t="shared" si="115"/>
        <v>93646.325266478336</v>
      </c>
      <c r="G96">
        <f t="shared" si="115"/>
        <v>7422.1557238447012</v>
      </c>
      <c r="H96">
        <f t="shared" si="115"/>
        <v>383934.34879718325</v>
      </c>
      <c r="I96">
        <f t="shared" si="115"/>
        <v>758.92222198097966</v>
      </c>
      <c r="J96">
        <f t="shared" si="115"/>
        <v>6220.3130241888148</v>
      </c>
      <c r="K96" s="2">
        <v>3519292</v>
      </c>
    </row>
    <row r="97" spans="1:19" x14ac:dyDescent="0.2">
      <c r="A97" s="1">
        <v>44284</v>
      </c>
      <c r="B97" t="s">
        <v>21</v>
      </c>
      <c r="C97" t="s">
        <v>29</v>
      </c>
      <c r="D97">
        <v>0.77694459599999999</v>
      </c>
      <c r="E97">
        <v>0.10407799600000001</v>
      </c>
      <c r="G97">
        <v>4.0013660000000001E-3</v>
      </c>
      <c r="H97">
        <v>0.10407799600000001</v>
      </c>
      <c r="I97">
        <v>1.4221746E-2</v>
      </c>
      <c r="J97">
        <v>1.737557E-3</v>
      </c>
      <c r="K97" s="2"/>
    </row>
    <row r="98" spans="1:19" x14ac:dyDescent="0.2">
      <c r="A98" s="1">
        <v>44284</v>
      </c>
      <c r="B98" t="s">
        <v>21</v>
      </c>
      <c r="C98" t="s">
        <v>22</v>
      </c>
      <c r="D98">
        <f>$F96*D97</f>
        <v>72758.006351048607</v>
      </c>
      <c r="E98">
        <f t="shared" ref="E98:J98" si="116">$F96*E97</f>
        <v>9746.5218664992317</v>
      </c>
      <c r="F98">
        <f t="shared" si="116"/>
        <v>0</v>
      </c>
      <c r="G98">
        <f t="shared" si="116"/>
        <v>374.71322194622735</v>
      </c>
      <c r="H98">
        <f t="shared" si="116"/>
        <v>9746.5218664992317</v>
      </c>
      <c r="I98">
        <f t="shared" si="116"/>
        <v>1331.8142517732372</v>
      </c>
      <c r="J98">
        <f t="shared" si="116"/>
        <v>162.7158279910463</v>
      </c>
    </row>
    <row r="99" spans="1:19" x14ac:dyDescent="0.2">
      <c r="A99" s="1">
        <v>44284</v>
      </c>
      <c r="B99" t="s">
        <v>21</v>
      </c>
      <c r="C99" t="s">
        <v>23</v>
      </c>
      <c r="D99">
        <f>D96-D98</f>
        <v>2917043.2840144574</v>
      </c>
      <c r="E99">
        <f t="shared" ref="E99:J99" si="117">E96-E98</f>
        <v>121408.44800079735</v>
      </c>
      <c r="F99">
        <f t="shared" si="117"/>
        <v>93646.325266478336</v>
      </c>
      <c r="G99">
        <f t="shared" si="117"/>
        <v>7047.4425018984739</v>
      </c>
      <c r="H99">
        <f t="shared" si="117"/>
        <v>374187.82693068404</v>
      </c>
      <c r="I99">
        <f t="shared" si="117"/>
        <v>-572.89202979225752</v>
      </c>
      <c r="J99">
        <f t="shared" si="117"/>
        <v>6057.5971961977684</v>
      </c>
    </row>
    <row r="100" spans="1:19" x14ac:dyDescent="0.2">
      <c r="A100" s="1">
        <v>44284</v>
      </c>
      <c r="B100" t="s">
        <v>21</v>
      </c>
      <c r="C100" t="s">
        <v>24</v>
      </c>
      <c r="D100">
        <f>D94+D99</f>
        <v>3208972.2148031848</v>
      </c>
      <c r="E100">
        <f t="shared" ref="E100:J100" si="118">E94+E99</f>
        <v>294289.22714760783</v>
      </c>
      <c r="F100">
        <f t="shared" si="118"/>
        <v>145932.54052935023</v>
      </c>
      <c r="G100">
        <f t="shared" si="118"/>
        <v>72739.466761756528</v>
      </c>
      <c r="H100">
        <f t="shared" si="118"/>
        <v>383166.87747241626</v>
      </c>
      <c r="I100">
        <f t="shared" si="118"/>
        <v>-572.89202979225752</v>
      </c>
      <c r="J100">
        <f t="shared" si="118"/>
        <v>6057.5971961977684</v>
      </c>
    </row>
    <row r="101" spans="1:19" ht="17" customHeight="1" x14ac:dyDescent="0.2">
      <c r="A101" s="1">
        <v>44284</v>
      </c>
      <c r="B101" t="s">
        <v>21</v>
      </c>
      <c r="C101" t="s">
        <v>25</v>
      </c>
      <c r="D101">
        <f>D100/SUM($D100:$J100)</f>
        <v>0.78066070642382013</v>
      </c>
      <c r="E101">
        <f t="shared" ref="E101" si="119">E100/SUM($D100:$J100)</f>
        <v>7.1593027480314972E-2</v>
      </c>
      <c r="F101">
        <f t="shared" ref="F101:J101" si="120">F100/SUM($D100:$J100)</f>
        <v>3.5501647429145029E-2</v>
      </c>
      <c r="G101">
        <f t="shared" si="120"/>
        <v>1.7695648234401309E-2</v>
      </c>
      <c r="H101">
        <f t="shared" si="120"/>
        <v>9.3214682216926539E-2</v>
      </c>
      <c r="I101">
        <f t="shared" si="120"/>
        <v>-1.3936994986091835E-4</v>
      </c>
      <c r="J101">
        <f t="shared" si="120"/>
        <v>1.4736581652529952E-3</v>
      </c>
    </row>
    <row r="102" spans="1:19" x14ac:dyDescent="0.2">
      <c r="A102" s="1">
        <v>44270</v>
      </c>
      <c r="B102" t="s">
        <v>18</v>
      </c>
      <c r="C102" t="s">
        <v>26</v>
      </c>
      <c r="D102">
        <v>0.28000000000000003</v>
      </c>
      <c r="E102">
        <v>0.15</v>
      </c>
      <c r="F102">
        <v>0.12</v>
      </c>
      <c r="G102">
        <v>0.28000000000000003</v>
      </c>
      <c r="H102">
        <v>0.13</v>
      </c>
      <c r="O102">
        <v>469225.79599999997</v>
      </c>
      <c r="P102">
        <v>511877.33199999999</v>
      </c>
      <c r="Q102">
        <v>183840</v>
      </c>
      <c r="R102">
        <v>99881.19</v>
      </c>
      <c r="S102">
        <v>31570.628000000001</v>
      </c>
    </row>
    <row r="103" spans="1:19" x14ac:dyDescent="0.2">
      <c r="A103" s="1">
        <v>44270</v>
      </c>
      <c r="B103" t="s">
        <v>18</v>
      </c>
      <c r="C103" t="s">
        <v>19</v>
      </c>
      <c r="D103">
        <f>D102*O102</f>
        <v>131383.22288000002</v>
      </c>
      <c r="E103">
        <f>E102*P102</f>
        <v>76781.599799999996</v>
      </c>
      <c r="F103">
        <f>F102*Q102</f>
        <v>22060.799999999999</v>
      </c>
      <c r="G103">
        <f>G102*R102</f>
        <v>27966.733200000002</v>
      </c>
      <c r="H103">
        <f>H102*S102</f>
        <v>4104.1816399999998</v>
      </c>
      <c r="K103">
        <v>475982</v>
      </c>
      <c r="L103">
        <f>K103-(SUM(D103:H103))</f>
        <v>213685.46247999999</v>
      </c>
      <c r="O103">
        <v>469225.79599999997</v>
      </c>
      <c r="P103">
        <v>511877.33199999999</v>
      </c>
      <c r="Q103">
        <v>183840</v>
      </c>
      <c r="R103">
        <v>99881.19</v>
      </c>
      <c r="S103">
        <v>31570.628000000001</v>
      </c>
    </row>
    <row r="104" spans="1:19" x14ac:dyDescent="0.2">
      <c r="A104" s="1">
        <v>44270</v>
      </c>
      <c r="B104" t="s">
        <v>18</v>
      </c>
      <c r="C104" t="s">
        <v>20</v>
      </c>
      <c r="D104">
        <f>D103+(D103/(SUM($D103:$H103)))*$L103</f>
        <v>238417.36449952115</v>
      </c>
      <c r="E104">
        <f t="shared" ref="E104:H104" si="121">E103+(E103/(SUM($D103:$H103)))*$L103</f>
        <v>139333.365897813</v>
      </c>
      <c r="F104">
        <f t="shared" si="121"/>
        <v>40033.100722114323</v>
      </c>
      <c r="G104">
        <f t="shared" si="121"/>
        <v>50750.428228536533</v>
      </c>
      <c r="H104">
        <f t="shared" si="121"/>
        <v>7447.7406520149925</v>
      </c>
    </row>
    <row r="105" spans="1:19" x14ac:dyDescent="0.2">
      <c r="A105" s="1">
        <v>44270</v>
      </c>
      <c r="B105" t="s">
        <v>21</v>
      </c>
      <c r="C105" t="s">
        <v>28</v>
      </c>
      <c r="D105" s="4">
        <v>0.84</v>
      </c>
      <c r="E105" s="4">
        <v>0.03</v>
      </c>
      <c r="F105" s="4">
        <v>0.02</v>
      </c>
      <c r="G105" s="4">
        <v>0</v>
      </c>
      <c r="H105" s="4">
        <v>0.12</v>
      </c>
      <c r="I105" s="4">
        <v>0</v>
      </c>
      <c r="J105" s="4">
        <v>0</v>
      </c>
    </row>
    <row r="106" spans="1:19" x14ac:dyDescent="0.2">
      <c r="A106" s="1">
        <v>44270</v>
      </c>
      <c r="B106" t="s">
        <v>21</v>
      </c>
      <c r="C106" t="s">
        <v>19</v>
      </c>
      <c r="D106">
        <f>D105*$K106</f>
        <v>2231753.16</v>
      </c>
      <c r="E106">
        <f t="shared" ref="E106:J106" si="122">E105*$K106</f>
        <v>79705.47</v>
      </c>
      <c r="F106">
        <f t="shared" si="122"/>
        <v>53136.98</v>
      </c>
      <c r="G106">
        <f t="shared" si="122"/>
        <v>0</v>
      </c>
      <c r="H106">
        <f t="shared" si="122"/>
        <v>318821.88</v>
      </c>
      <c r="I106">
        <f t="shared" si="122"/>
        <v>0</v>
      </c>
      <c r="J106">
        <f t="shared" si="122"/>
        <v>0</v>
      </c>
      <c r="K106" s="2">
        <v>2656849</v>
      </c>
    </row>
    <row r="107" spans="1:19" x14ac:dyDescent="0.2">
      <c r="A107" s="1">
        <v>44270</v>
      </c>
      <c r="B107" t="s">
        <v>21</v>
      </c>
      <c r="C107" t="s">
        <v>29</v>
      </c>
      <c r="D107">
        <v>0.77694459599999999</v>
      </c>
      <c r="E107">
        <v>0.10407799600000001</v>
      </c>
      <c r="G107">
        <v>4.0013660000000001E-3</v>
      </c>
      <c r="H107">
        <v>0.10407799600000001</v>
      </c>
      <c r="I107">
        <v>1.4221746E-2</v>
      </c>
      <c r="J107">
        <v>1.737557E-3</v>
      </c>
      <c r="K107" s="2"/>
    </row>
    <row r="108" spans="1:19" x14ac:dyDescent="0.2">
      <c r="A108" s="1">
        <v>44270</v>
      </c>
      <c r="B108" t="s">
        <v>21</v>
      </c>
      <c r="C108" t="s">
        <v>22</v>
      </c>
      <c r="D108">
        <f>$F106*D107</f>
        <v>41284.489458760079</v>
      </c>
      <c r="E108">
        <f t="shared" ref="E108:J108" si="123">$F106*E107</f>
        <v>5530.3903918920805</v>
      </c>
      <c r="F108">
        <f t="shared" si="123"/>
        <v>0</v>
      </c>
      <c r="G108">
        <f t="shared" si="123"/>
        <v>212.62050511468001</v>
      </c>
      <c r="H108">
        <f t="shared" si="123"/>
        <v>5530.3903918920805</v>
      </c>
      <c r="I108">
        <f t="shared" si="123"/>
        <v>755.70063276708004</v>
      </c>
      <c r="J108">
        <f t="shared" si="123"/>
        <v>92.328531557860003</v>
      </c>
    </row>
    <row r="109" spans="1:19" x14ac:dyDescent="0.2">
      <c r="A109" s="1">
        <v>44270</v>
      </c>
      <c r="B109" t="s">
        <v>21</v>
      </c>
      <c r="C109" t="s">
        <v>23</v>
      </c>
      <c r="D109">
        <f>D106-D108</f>
        <v>2190468.6705412399</v>
      </c>
      <c r="E109">
        <f t="shared" ref="E109:J109" si="124">E106-E108</f>
        <v>74175.079608107917</v>
      </c>
      <c r="F109">
        <f t="shared" si="124"/>
        <v>53136.98</v>
      </c>
      <c r="G109">
        <f t="shared" si="124"/>
        <v>-212.62050511468001</v>
      </c>
      <c r="H109">
        <f t="shared" si="124"/>
        <v>313291.48960810795</v>
      </c>
      <c r="I109">
        <f t="shared" si="124"/>
        <v>-755.70063276708004</v>
      </c>
      <c r="J109">
        <f t="shared" si="124"/>
        <v>-92.328531557860003</v>
      </c>
    </row>
    <row r="110" spans="1:19" x14ac:dyDescent="0.2">
      <c r="A110" s="1">
        <v>44270</v>
      </c>
      <c r="B110" t="s">
        <v>21</v>
      </c>
      <c r="C110" t="s">
        <v>24</v>
      </c>
      <c r="D110">
        <f>D104+D109</f>
        <v>2428886.0350407609</v>
      </c>
      <c r="E110">
        <f t="shared" ref="E110:J110" si="125">E104+E109</f>
        <v>213508.44550592091</v>
      </c>
      <c r="F110">
        <f t="shared" si="125"/>
        <v>93170.080722114333</v>
      </c>
      <c r="G110">
        <f t="shared" si="125"/>
        <v>50537.807723421851</v>
      </c>
      <c r="H110">
        <f t="shared" si="125"/>
        <v>320739.23026012292</v>
      </c>
      <c r="I110">
        <f t="shared" si="125"/>
        <v>-755.70063276708004</v>
      </c>
      <c r="J110">
        <f t="shared" si="125"/>
        <v>-92.328531557860003</v>
      </c>
    </row>
    <row r="111" spans="1:19" x14ac:dyDescent="0.2">
      <c r="A111" s="1">
        <v>44270</v>
      </c>
      <c r="B111" t="s">
        <v>21</v>
      </c>
      <c r="C111" t="s">
        <v>25</v>
      </c>
      <c r="D111">
        <f>D110/SUM($D110:$J110)</f>
        <v>0.78199969839986894</v>
      </c>
      <c r="E111">
        <f t="shared" ref="E111" si="126">E110/SUM($D110:$J110)</f>
        <v>6.8740787991995303E-2</v>
      </c>
      <c r="F111">
        <f t="shared" ref="F111:J111" si="127">F110/SUM($D110:$J110)</f>
        <v>2.9996868512343417E-2</v>
      </c>
      <c r="G111">
        <f t="shared" si="127"/>
        <v>1.6271059995140214E-2</v>
      </c>
      <c r="H111">
        <f t="shared" si="127"/>
        <v>0.10326461501690551</v>
      </c>
      <c r="I111">
        <f t="shared" si="127"/>
        <v>-2.4330399136842555E-4</v>
      </c>
      <c r="J111">
        <f t="shared" si="127"/>
        <v>-2.9725924885042062E-5</v>
      </c>
    </row>
    <row r="112" spans="1:19" x14ac:dyDescent="0.2">
      <c r="A112" s="1">
        <v>44256</v>
      </c>
      <c r="B112" t="s">
        <v>18</v>
      </c>
      <c r="C112" t="s">
        <v>26</v>
      </c>
      <c r="D112">
        <v>0.2</v>
      </c>
      <c r="E112">
        <v>0.13</v>
      </c>
      <c r="F112">
        <v>0.09</v>
      </c>
      <c r="G112">
        <v>0.14000000000000001</v>
      </c>
      <c r="H112">
        <v>0.1</v>
      </c>
      <c r="O112">
        <v>469225.79599999997</v>
      </c>
      <c r="P112">
        <v>511877.33199999999</v>
      </c>
      <c r="Q112">
        <v>183840</v>
      </c>
      <c r="R112">
        <v>99881.19</v>
      </c>
      <c r="S112">
        <v>31570.628000000001</v>
      </c>
    </row>
    <row r="113" spans="1:19" x14ac:dyDescent="0.2">
      <c r="A113" s="1">
        <v>44256</v>
      </c>
      <c r="B113" t="s">
        <v>18</v>
      </c>
      <c r="C113" t="s">
        <v>19</v>
      </c>
      <c r="D113">
        <f>D112*O112</f>
        <v>93845.159199999995</v>
      </c>
      <c r="E113">
        <f>E112*P112</f>
        <v>66544.053159999996</v>
      </c>
      <c r="F113">
        <f>F112*Q112</f>
        <v>16545.599999999999</v>
      </c>
      <c r="G113">
        <f>G112*R112</f>
        <v>13983.366600000001</v>
      </c>
      <c r="H113">
        <f>H112*S112</f>
        <v>3157.0628000000002</v>
      </c>
      <c r="K113">
        <v>309203</v>
      </c>
      <c r="L113">
        <f>K113-(SUM(D113:H113))</f>
        <v>115127.75823999997</v>
      </c>
      <c r="O113">
        <v>469225.79599999997</v>
      </c>
      <c r="P113">
        <v>511877.33199999999</v>
      </c>
      <c r="Q113">
        <v>183840</v>
      </c>
      <c r="R113">
        <v>99881.19</v>
      </c>
      <c r="S113">
        <v>31570.628000000001</v>
      </c>
    </row>
    <row r="114" spans="1:19" x14ac:dyDescent="0.2">
      <c r="A114" s="1">
        <v>44256</v>
      </c>
      <c r="B114" t="s">
        <v>18</v>
      </c>
      <c r="C114" t="s">
        <v>20</v>
      </c>
      <c r="D114">
        <f>D113+(D113/(SUM($D113:$H113)))*$L113</f>
        <v>149515.23180891486</v>
      </c>
      <c r="E114">
        <f t="shared" ref="E114:H114" si="128">E113+(E113/(SUM($D113:$H113)))*$L113</f>
        <v>106018.78262594661</v>
      </c>
      <c r="F114">
        <f t="shared" si="128"/>
        <v>26360.648119797548</v>
      </c>
      <c r="G114">
        <f t="shared" si="128"/>
        <v>22278.467173915116</v>
      </c>
      <c r="H114">
        <f t="shared" si="128"/>
        <v>5029.8702714258043</v>
      </c>
    </row>
    <row r="115" spans="1:19" x14ac:dyDescent="0.2">
      <c r="A115" s="1">
        <v>44256</v>
      </c>
      <c r="B115" t="s">
        <v>21</v>
      </c>
      <c r="C115" t="s">
        <v>28</v>
      </c>
      <c r="D115" s="6">
        <v>0.89</v>
      </c>
      <c r="E115" s="6">
        <v>0.03</v>
      </c>
      <c r="F115" s="6">
        <v>0.02</v>
      </c>
      <c r="G115" s="5">
        <v>2.1089911618145641E-3</v>
      </c>
      <c r="H115" s="6">
        <v>7.0000000000000007E-2</v>
      </c>
      <c r="I115" s="5">
        <v>2.156462782801142E-4</v>
      </c>
      <c r="J115" s="4">
        <v>1.7674898883607312E-3</v>
      </c>
    </row>
    <row r="116" spans="1:19" x14ac:dyDescent="0.2">
      <c r="A116" s="1">
        <v>44256</v>
      </c>
      <c r="B116" t="s">
        <v>21</v>
      </c>
      <c r="C116" t="s">
        <v>19</v>
      </c>
      <c r="D116">
        <f>D115*$K116</f>
        <v>1645158.77</v>
      </c>
      <c r="E116">
        <f t="shared" ref="E116:J116" si="129">E115*$K116</f>
        <v>55454.79</v>
      </c>
      <c r="F116">
        <f t="shared" si="129"/>
        <v>36969.86</v>
      </c>
      <c r="G116">
        <f t="shared" si="129"/>
        <v>3898.4553996760892</v>
      </c>
      <c r="H116">
        <f t="shared" si="129"/>
        <v>129394.51000000001</v>
      </c>
      <c r="I116">
        <f t="shared" si="129"/>
        <v>398.62063587684315</v>
      </c>
      <c r="J116">
        <f t="shared" si="129"/>
        <v>3267.192686205593</v>
      </c>
      <c r="K116" s="2">
        <v>1848493</v>
      </c>
    </row>
    <row r="117" spans="1:19" x14ac:dyDescent="0.2">
      <c r="A117" s="1">
        <v>44256</v>
      </c>
      <c r="B117" t="s">
        <v>21</v>
      </c>
      <c r="C117" t="s">
        <v>29</v>
      </c>
      <c r="D117">
        <v>0.77694459599999999</v>
      </c>
      <c r="E117">
        <v>0.10407799600000001</v>
      </c>
      <c r="G117">
        <v>4.0013660000000001E-3</v>
      </c>
      <c r="H117">
        <v>0.10407799600000001</v>
      </c>
      <c r="I117">
        <v>1.4221746E-2</v>
      </c>
      <c r="J117">
        <v>1.737557E-3</v>
      </c>
      <c r="K117" s="2"/>
    </row>
    <row r="118" spans="1:19" x14ac:dyDescent="0.2">
      <c r="A118" s="1">
        <v>44256</v>
      </c>
      <c r="B118" t="s">
        <v>21</v>
      </c>
      <c r="C118" t="s">
        <v>22</v>
      </c>
      <c r="D118">
        <f>$F116*D117</f>
        <v>28723.532941876561</v>
      </c>
      <c r="E118">
        <f t="shared" ref="E118:J118" si="130">$F116*E117</f>
        <v>3847.7489412005602</v>
      </c>
      <c r="F118">
        <f t="shared" si="130"/>
        <v>0</v>
      </c>
      <c r="G118">
        <f t="shared" si="130"/>
        <v>147.92994082876001</v>
      </c>
      <c r="H118">
        <f t="shared" si="130"/>
        <v>3847.7489412005602</v>
      </c>
      <c r="I118">
        <f t="shared" si="130"/>
        <v>525.77595857556003</v>
      </c>
      <c r="J118">
        <f t="shared" si="130"/>
        <v>64.23723903202</v>
      </c>
    </row>
    <row r="119" spans="1:19" x14ac:dyDescent="0.2">
      <c r="A119" s="1">
        <v>44256</v>
      </c>
      <c r="B119" t="s">
        <v>21</v>
      </c>
      <c r="C119" t="s">
        <v>23</v>
      </c>
      <c r="D119">
        <f>D116-D118</f>
        <v>1616435.2370581236</v>
      </c>
      <c r="E119">
        <f t="shared" ref="E119:J119" si="131">E116-E118</f>
        <v>51607.041058799441</v>
      </c>
      <c r="F119">
        <f t="shared" si="131"/>
        <v>36969.86</v>
      </c>
      <c r="G119">
        <f t="shared" si="131"/>
        <v>3750.525458847329</v>
      </c>
      <c r="H119">
        <f t="shared" si="131"/>
        <v>125546.76105879944</v>
      </c>
      <c r="I119">
        <f t="shared" si="131"/>
        <v>-127.15532269871687</v>
      </c>
      <c r="J119">
        <f t="shared" si="131"/>
        <v>3202.9554471735728</v>
      </c>
    </row>
    <row r="120" spans="1:19" x14ac:dyDescent="0.2">
      <c r="A120" s="1">
        <v>44256</v>
      </c>
      <c r="B120" t="s">
        <v>21</v>
      </c>
      <c r="C120" t="s">
        <v>24</v>
      </c>
      <c r="D120">
        <f>D114+D119</f>
        <v>1765950.4688670384</v>
      </c>
      <c r="E120">
        <f t="shared" ref="E120:J120" si="132">E114+E119</f>
        <v>157625.82368474605</v>
      </c>
      <c r="F120">
        <f t="shared" si="132"/>
        <v>63330.508119797552</v>
      </c>
      <c r="G120">
        <f t="shared" si="132"/>
        <v>26028.992632762445</v>
      </c>
      <c r="H120">
        <f t="shared" si="132"/>
        <v>130576.63133022525</v>
      </c>
      <c r="I120">
        <f t="shared" si="132"/>
        <v>-127.15532269871687</v>
      </c>
      <c r="J120">
        <f t="shared" si="132"/>
        <v>3202.9554471735728</v>
      </c>
    </row>
    <row r="121" spans="1:19" x14ac:dyDescent="0.2">
      <c r="A121" s="1">
        <v>44256</v>
      </c>
      <c r="B121" t="s">
        <v>21</v>
      </c>
      <c r="C121" t="s">
        <v>25</v>
      </c>
      <c r="D121">
        <f>D120/SUM($D120:$J120)</f>
        <v>0.82267779562858034</v>
      </c>
      <c r="E121">
        <f t="shared" ref="E121" si="133">E120/SUM($D120:$J120)</f>
        <v>7.343086199144673E-2</v>
      </c>
      <c r="F121">
        <f t="shared" ref="F121:J121" si="134">F120/SUM($D120:$J120)</f>
        <v>2.9502867568793466E-2</v>
      </c>
      <c r="G121">
        <f t="shared" si="134"/>
        <v>1.2125750217270576E-2</v>
      </c>
      <c r="H121">
        <f t="shared" si="134"/>
        <v>6.0829846089779295E-2</v>
      </c>
      <c r="I121">
        <f t="shared" si="134"/>
        <v>-5.923601053620338E-5</v>
      </c>
      <c r="J121">
        <f t="shared" si="134"/>
        <v>1.492114514665758E-3</v>
      </c>
    </row>
    <row r="122" spans="1:19" x14ac:dyDescent="0.2">
      <c r="A122" s="1">
        <v>44361</v>
      </c>
      <c r="B122" t="s">
        <v>18</v>
      </c>
      <c r="C122" t="s">
        <v>26</v>
      </c>
      <c r="D122">
        <v>0.62</v>
      </c>
      <c r="E122">
        <v>0.46</v>
      </c>
      <c r="F122">
        <v>0.57999999999999996</v>
      </c>
      <c r="G122">
        <v>0.86</v>
      </c>
      <c r="H122">
        <v>0.27</v>
      </c>
      <c r="O122">
        <v>469225.79599999997</v>
      </c>
      <c r="P122">
        <v>511877.33199999999</v>
      </c>
      <c r="Q122">
        <v>183840</v>
      </c>
      <c r="R122">
        <v>99881.19</v>
      </c>
      <c r="S122">
        <v>31570.628000000001</v>
      </c>
    </row>
    <row r="123" spans="1:19" x14ac:dyDescent="0.2">
      <c r="A123" s="1">
        <v>44361</v>
      </c>
      <c r="B123" t="s">
        <v>18</v>
      </c>
      <c r="C123" t="s">
        <v>19</v>
      </c>
      <c r="D123">
        <f>D122*O122</f>
        <v>290919.99351999996</v>
      </c>
      <c r="E123">
        <f>E122*P122</f>
        <v>235463.57272</v>
      </c>
      <c r="F123">
        <f>F122*Q122</f>
        <v>106627.2</v>
      </c>
      <c r="G123">
        <f>G122*R122</f>
        <v>85897.823399999994</v>
      </c>
      <c r="H123">
        <f>H122*S122</f>
        <v>8524.0695599999999</v>
      </c>
      <c r="K123">
        <v>987016</v>
      </c>
      <c r="L123">
        <f>K123-(SUM(D123:H123))</f>
        <v>259583.34080000012</v>
      </c>
      <c r="O123">
        <v>469225.79599999997</v>
      </c>
      <c r="P123">
        <v>511877.33199999999</v>
      </c>
      <c r="Q123">
        <v>183840</v>
      </c>
      <c r="R123">
        <v>99881.19</v>
      </c>
      <c r="S123">
        <v>31570.628000000001</v>
      </c>
    </row>
    <row r="124" spans="1:19" x14ac:dyDescent="0.2">
      <c r="A124" s="1">
        <v>44361</v>
      </c>
      <c r="B124" t="s">
        <v>18</v>
      </c>
      <c r="C124" t="s">
        <v>20</v>
      </c>
      <c r="D124">
        <f>D123+(D123/(SUM($D123:$H123)))*$L123</f>
        <v>394734.39182662469</v>
      </c>
      <c r="E124">
        <f t="shared" ref="E124:H124" si="135">E123+(E123/(SUM($D123:$H123)))*$L123</f>
        <v>319488.42377711541</v>
      </c>
      <c r="F124">
        <f t="shared" si="135"/>
        <v>144676.96920693881</v>
      </c>
      <c r="G124">
        <f t="shared" si="135"/>
        <v>116550.34316745508</v>
      </c>
      <c r="H124">
        <f t="shared" si="135"/>
        <v>11565.872021866133</v>
      </c>
    </row>
    <row r="125" spans="1:19" x14ac:dyDescent="0.2">
      <c r="A125" s="1">
        <v>44361</v>
      </c>
      <c r="B125" t="s">
        <v>21</v>
      </c>
      <c r="C125" t="s">
        <v>28</v>
      </c>
      <c r="D125">
        <v>0.83</v>
      </c>
      <c r="E125">
        <v>0.05</v>
      </c>
      <c r="F125">
        <v>0.06</v>
      </c>
      <c r="G125">
        <v>0.01</v>
      </c>
      <c r="H125">
        <v>0.1</v>
      </c>
      <c r="I125" s="5">
        <v>2.156462782801142E-4</v>
      </c>
      <c r="J125" s="4">
        <v>1.7674898883607312E-3</v>
      </c>
    </row>
    <row r="126" spans="1:19" x14ac:dyDescent="0.2">
      <c r="A126" s="1">
        <v>44361</v>
      </c>
      <c r="B126" t="s">
        <v>21</v>
      </c>
      <c r="C126" t="s">
        <v>19</v>
      </c>
      <c r="D126">
        <f>D125*$K126</f>
        <v>4709524.58</v>
      </c>
      <c r="E126">
        <f t="shared" ref="E126:J126" si="136">E125*$K126</f>
        <v>283706.3</v>
      </c>
      <c r="F126">
        <f t="shared" si="136"/>
        <v>340447.56</v>
      </c>
      <c r="G126">
        <f t="shared" si="136"/>
        <v>56741.26</v>
      </c>
      <c r="H126">
        <f t="shared" si="136"/>
        <v>567412.6</v>
      </c>
      <c r="I126">
        <f t="shared" si="136"/>
        <v>1223.6041543924314</v>
      </c>
      <c r="J126">
        <f t="shared" si="136"/>
        <v>10028.960330284723</v>
      </c>
      <c r="K126" s="2">
        <v>5674126</v>
      </c>
    </row>
    <row r="127" spans="1:19" x14ac:dyDescent="0.2">
      <c r="A127" s="1">
        <v>44361</v>
      </c>
      <c r="B127" t="s">
        <v>21</v>
      </c>
      <c r="C127" t="s">
        <v>29</v>
      </c>
      <c r="D127">
        <v>0.77694459599999999</v>
      </c>
      <c r="E127">
        <v>0.10407799600000001</v>
      </c>
      <c r="G127">
        <v>4.0013660000000001E-3</v>
      </c>
      <c r="H127">
        <v>0.10407799600000001</v>
      </c>
      <c r="I127">
        <v>1.4221746E-2</v>
      </c>
      <c r="J127">
        <v>1.737557E-3</v>
      </c>
      <c r="K127" s="2"/>
    </row>
    <row r="128" spans="1:19" x14ac:dyDescent="0.2">
      <c r="A128" s="1">
        <v>44361</v>
      </c>
      <c r="B128" t="s">
        <v>21</v>
      </c>
      <c r="C128" t="s">
        <v>22</v>
      </c>
      <c r="D128">
        <f>$F126*D127</f>
        <v>264508.89196338574</v>
      </c>
      <c r="E128">
        <f t="shared" ref="E128:J128" si="137">$F126*E127</f>
        <v>35433.099787889762</v>
      </c>
      <c r="F128">
        <f t="shared" si="137"/>
        <v>0</v>
      </c>
      <c r="G128">
        <f t="shared" si="137"/>
        <v>1362.2552913669601</v>
      </c>
      <c r="H128">
        <f t="shared" si="137"/>
        <v>35433.099787889762</v>
      </c>
      <c r="I128">
        <f t="shared" si="137"/>
        <v>4841.7587246397597</v>
      </c>
      <c r="J128">
        <f t="shared" si="137"/>
        <v>591.54704101092</v>
      </c>
    </row>
    <row r="129" spans="1:19" x14ac:dyDescent="0.2">
      <c r="A129" s="1">
        <v>44361</v>
      </c>
      <c r="B129" t="s">
        <v>21</v>
      </c>
      <c r="C129" t="s">
        <v>23</v>
      </c>
      <c r="D129">
        <f>D126-D128</f>
        <v>4445015.6880366141</v>
      </c>
      <c r="E129">
        <f t="shared" ref="E129:J129" si="138">E126-E128</f>
        <v>248273.20021211024</v>
      </c>
      <c r="F129">
        <f t="shared" si="138"/>
        <v>340447.56</v>
      </c>
      <c r="G129">
        <f t="shared" si="138"/>
        <v>55379.004708633045</v>
      </c>
      <c r="H129">
        <f t="shared" si="138"/>
        <v>531979.50021211023</v>
      </c>
      <c r="I129">
        <f t="shared" si="138"/>
        <v>-3618.1545702473286</v>
      </c>
      <c r="J129">
        <f t="shared" si="138"/>
        <v>9437.4132892738035</v>
      </c>
    </row>
    <row r="130" spans="1:19" x14ac:dyDescent="0.2">
      <c r="A130" s="1">
        <v>44361</v>
      </c>
      <c r="B130" t="s">
        <v>21</v>
      </c>
      <c r="C130" t="s">
        <v>24</v>
      </c>
      <c r="D130">
        <f>D124+D129</f>
        <v>4839750.0798632391</v>
      </c>
      <c r="E130">
        <f t="shared" ref="E130:J130" si="139">E124+E129</f>
        <v>567761.6239892256</v>
      </c>
      <c r="F130">
        <f t="shared" si="139"/>
        <v>485124.52920693881</v>
      </c>
      <c r="G130">
        <f t="shared" si="139"/>
        <v>171929.34787608811</v>
      </c>
      <c r="H130">
        <f t="shared" si="139"/>
        <v>543545.37223397638</v>
      </c>
      <c r="I130">
        <f t="shared" si="139"/>
        <v>-3618.1545702473286</v>
      </c>
      <c r="J130">
        <f t="shared" si="139"/>
        <v>9437.4132892738035</v>
      </c>
    </row>
    <row r="131" spans="1:19" x14ac:dyDescent="0.2">
      <c r="A131" s="1">
        <v>44361</v>
      </c>
      <c r="B131" t="s">
        <v>21</v>
      </c>
      <c r="C131" t="s">
        <v>25</v>
      </c>
      <c r="D131">
        <f>D130/SUM($D130:$J130)</f>
        <v>0.73175100504747104</v>
      </c>
      <c r="E131">
        <f t="shared" ref="E131" si="140">E130/SUM($D130:$J130)</f>
        <v>8.5843304328896294E-2</v>
      </c>
      <c r="F131">
        <f t="shared" ref="F131:J131" si="141">F130/SUM($D130:$J130)</f>
        <v>7.3348903551315181E-2</v>
      </c>
      <c r="G131">
        <f t="shared" si="141"/>
        <v>2.5995035080207871E-2</v>
      </c>
      <c r="H131">
        <f t="shared" si="141"/>
        <v>8.2181903168097731E-2</v>
      </c>
      <c r="I131">
        <f t="shared" si="141"/>
        <v>-5.4705061201639534E-4</v>
      </c>
      <c r="J131">
        <f t="shared" si="141"/>
        <v>1.4268994360282358E-3</v>
      </c>
    </row>
    <row r="132" spans="1:19" x14ac:dyDescent="0.2">
      <c r="A132" s="1">
        <v>44368</v>
      </c>
      <c r="B132" t="s">
        <v>18</v>
      </c>
      <c r="C132" t="s">
        <v>26</v>
      </c>
      <c r="D132">
        <v>0.62</v>
      </c>
      <c r="E132">
        <v>0.47</v>
      </c>
      <c r="F132">
        <v>0.59</v>
      </c>
      <c r="G132">
        <v>0.87</v>
      </c>
      <c r="H132">
        <v>0.27</v>
      </c>
      <c r="O132">
        <v>469225.79599999997</v>
      </c>
      <c r="P132">
        <v>511877.33199999999</v>
      </c>
      <c r="Q132">
        <v>183840</v>
      </c>
      <c r="R132">
        <v>99881.19</v>
      </c>
      <c r="S132">
        <v>31570.628000000001</v>
      </c>
    </row>
    <row r="133" spans="1:19" x14ac:dyDescent="0.2">
      <c r="A133" s="1">
        <v>44368</v>
      </c>
      <c r="B133" t="s">
        <v>18</v>
      </c>
      <c r="C133" t="s">
        <v>19</v>
      </c>
      <c r="D133">
        <f>D132*O132</f>
        <v>290919.99351999996</v>
      </c>
      <c r="E133">
        <f>E132*P132</f>
        <v>240582.34603999997</v>
      </c>
      <c r="F133">
        <f>F132*Q132</f>
        <v>108465.59999999999</v>
      </c>
      <c r="G133">
        <f>G132*R132</f>
        <v>86896.635299999994</v>
      </c>
      <c r="H133">
        <f>H132*S132</f>
        <v>8524.0695599999999</v>
      </c>
      <c r="K133">
        <v>997393</v>
      </c>
      <c r="L133">
        <f>K133-(SUM(D133:H133))</f>
        <v>262004.35558000009</v>
      </c>
      <c r="O133">
        <v>469225.79599999997</v>
      </c>
      <c r="P133">
        <v>511877.33199999999</v>
      </c>
      <c r="Q133">
        <v>183840</v>
      </c>
      <c r="R133">
        <v>99881.19</v>
      </c>
      <c r="S133">
        <v>31570.628000000001</v>
      </c>
    </row>
    <row r="134" spans="1:19" x14ac:dyDescent="0.2">
      <c r="A134" s="1">
        <v>44368</v>
      </c>
      <c r="B134" t="s">
        <v>18</v>
      </c>
      <c r="C134" t="s">
        <v>20</v>
      </c>
      <c r="D134">
        <f>D133+(D133/(SUM($D133:$H133)))*$L133</f>
        <v>394569.00415662985</v>
      </c>
      <c r="E134">
        <f t="shared" ref="E134:H134" si="142">E133+(E133/(SUM($D133:$H133)))*$L133</f>
        <v>326297.05351668305</v>
      </c>
      <c r="F134">
        <f t="shared" si="142"/>
        <v>147109.73714602794</v>
      </c>
      <c r="G134">
        <f t="shared" si="142"/>
        <v>117856.1790821906</v>
      </c>
      <c r="H134">
        <f t="shared" si="142"/>
        <v>11561.026098468621</v>
      </c>
    </row>
    <row r="135" spans="1:19" x14ac:dyDescent="0.2">
      <c r="A135" s="1">
        <v>44368</v>
      </c>
      <c r="B135" t="s">
        <v>21</v>
      </c>
      <c r="C135" t="s">
        <v>28</v>
      </c>
      <c r="D135">
        <v>0.85</v>
      </c>
      <c r="E135">
        <v>0.05</v>
      </c>
      <c r="F135">
        <v>0.05</v>
      </c>
      <c r="G135">
        <v>0.01</v>
      </c>
      <c r="H135">
        <v>0.09</v>
      </c>
      <c r="I135" s="5">
        <v>2.156462782801142E-4</v>
      </c>
      <c r="J135" s="4">
        <v>1.7674898883607312E-3</v>
      </c>
    </row>
    <row r="136" spans="1:19" x14ac:dyDescent="0.2">
      <c r="A136" s="1">
        <v>44368</v>
      </c>
      <c r="B136" t="s">
        <v>21</v>
      </c>
      <c r="C136" t="s">
        <v>19</v>
      </c>
      <c r="D136">
        <f>D135*$K136</f>
        <v>4865507.95</v>
      </c>
      <c r="E136">
        <f t="shared" ref="E136:J136" si="143">E135*$K136</f>
        <v>286206.35000000003</v>
      </c>
      <c r="F136">
        <f t="shared" si="143"/>
        <v>286206.35000000003</v>
      </c>
      <c r="G136">
        <f t="shared" si="143"/>
        <v>57241.270000000004</v>
      </c>
      <c r="H136">
        <f t="shared" si="143"/>
        <v>515171.43</v>
      </c>
      <c r="I136">
        <f t="shared" si="143"/>
        <v>1234.3866839527152</v>
      </c>
      <c r="J136">
        <f t="shared" si="143"/>
        <v>10117.336592192647</v>
      </c>
      <c r="K136" s="2">
        <v>5724127</v>
      </c>
    </row>
    <row r="137" spans="1:19" x14ac:dyDescent="0.2">
      <c r="A137" s="1">
        <v>44368</v>
      </c>
      <c r="B137" t="s">
        <v>21</v>
      </c>
      <c r="C137" t="s">
        <v>29</v>
      </c>
      <c r="D137">
        <v>0.77694459599999999</v>
      </c>
      <c r="E137">
        <v>0.10407799600000001</v>
      </c>
      <c r="G137">
        <v>4.0013660000000001E-3</v>
      </c>
      <c r="H137">
        <v>0.10407799600000001</v>
      </c>
      <c r="I137">
        <v>1.4221746E-2</v>
      </c>
      <c r="J137">
        <v>1.737557E-3</v>
      </c>
      <c r="K137" s="2"/>
    </row>
    <row r="138" spans="1:19" x14ac:dyDescent="0.2">
      <c r="A138" s="1">
        <v>44368</v>
      </c>
      <c r="B138" t="s">
        <v>21</v>
      </c>
      <c r="C138" t="s">
        <v>22</v>
      </c>
      <c r="D138">
        <f>$F136*D137</f>
        <v>222366.47697338462</v>
      </c>
      <c r="E138">
        <f t="shared" ref="E138:J138" si="144">$F136*E137</f>
        <v>29787.783350474605</v>
      </c>
      <c r="F138">
        <f t="shared" si="144"/>
        <v>0</v>
      </c>
      <c r="G138">
        <f t="shared" si="144"/>
        <v>1145.2163578741001</v>
      </c>
      <c r="H138">
        <f t="shared" si="144"/>
        <v>29787.783350474605</v>
      </c>
      <c r="I138">
        <f t="shared" si="144"/>
        <v>4070.3540132871008</v>
      </c>
      <c r="J138">
        <f t="shared" si="144"/>
        <v>497.29984688695009</v>
      </c>
    </row>
    <row r="139" spans="1:19" x14ac:dyDescent="0.2">
      <c r="A139" s="1">
        <v>44368</v>
      </c>
      <c r="B139" t="s">
        <v>21</v>
      </c>
      <c r="C139" t="s">
        <v>23</v>
      </c>
      <c r="D139">
        <f>D136-D138</f>
        <v>4643141.4730266156</v>
      </c>
      <c r="E139">
        <f t="shared" ref="E139:J139" si="145">E136-E138</f>
        <v>256418.56664952543</v>
      </c>
      <c r="F139">
        <f t="shared" si="145"/>
        <v>286206.35000000003</v>
      </c>
      <c r="G139">
        <f t="shared" si="145"/>
        <v>56096.053642125902</v>
      </c>
      <c r="H139">
        <f t="shared" si="145"/>
        <v>485383.64664952538</v>
      </c>
      <c r="I139">
        <f t="shared" si="145"/>
        <v>-2835.9673293343858</v>
      </c>
      <c r="J139">
        <f t="shared" si="145"/>
        <v>9620.036745305697</v>
      </c>
    </row>
    <row r="140" spans="1:19" x14ac:dyDescent="0.2">
      <c r="A140" s="1">
        <v>44368</v>
      </c>
      <c r="B140" t="s">
        <v>21</v>
      </c>
      <c r="C140" t="s">
        <v>24</v>
      </c>
      <c r="D140">
        <f>D134+D139</f>
        <v>5037710.4771832451</v>
      </c>
      <c r="E140">
        <f t="shared" ref="E140:J140" si="146">E134+E139</f>
        <v>582715.62016620848</v>
      </c>
      <c r="F140">
        <f t="shared" si="146"/>
        <v>433316.08714602794</v>
      </c>
      <c r="G140">
        <f t="shared" si="146"/>
        <v>173952.23272431651</v>
      </c>
      <c r="H140">
        <f t="shared" si="146"/>
        <v>496944.67274799402</v>
      </c>
      <c r="I140">
        <f t="shared" si="146"/>
        <v>-2835.9673293343858</v>
      </c>
      <c r="J140">
        <f t="shared" si="146"/>
        <v>9620.036745305697</v>
      </c>
    </row>
    <row r="141" spans="1:19" x14ac:dyDescent="0.2">
      <c r="A141" s="1">
        <v>44368</v>
      </c>
      <c r="B141" t="s">
        <v>21</v>
      </c>
      <c r="C141" t="s">
        <v>25</v>
      </c>
      <c r="D141">
        <f>D140/SUM($D140:$J140)</f>
        <v>0.7483871326913325</v>
      </c>
      <c r="E141">
        <f t="shared" ref="E141" si="147">E140/SUM($D140:$J140)</f>
        <v>8.6566481763056161E-2</v>
      </c>
      <c r="F141">
        <f t="shared" ref="F141:J141" si="148">F140/SUM($D140:$J140)</f>
        <v>6.4372136008412281E-2</v>
      </c>
      <c r="G141">
        <f t="shared" si="148"/>
        <v>2.5841821054114384E-2</v>
      </c>
      <c r="H141">
        <f t="shared" si="148"/>
        <v>7.3824607513381671E-2</v>
      </c>
      <c r="I141">
        <f t="shared" si="148"/>
        <v>-4.2130278578326785E-4</v>
      </c>
      <c r="J141">
        <f t="shared" si="148"/>
        <v>1.4291237554862582E-3</v>
      </c>
    </row>
    <row r="142" spans="1:19" x14ac:dyDescent="0.2">
      <c r="A142" s="1">
        <v>44375</v>
      </c>
      <c r="B142" t="s">
        <v>18</v>
      </c>
      <c r="C142" t="s">
        <v>26</v>
      </c>
      <c r="D142">
        <v>0.62</v>
      </c>
      <c r="E142">
        <v>0.48</v>
      </c>
      <c r="F142">
        <v>0.61</v>
      </c>
      <c r="G142">
        <v>0.88</v>
      </c>
      <c r="H142">
        <v>0.28000000000000003</v>
      </c>
      <c r="O142">
        <v>469225.79599999997</v>
      </c>
      <c r="P142">
        <v>511877.33199999999</v>
      </c>
      <c r="Q142">
        <v>183840</v>
      </c>
      <c r="R142">
        <v>99881.19</v>
      </c>
      <c r="S142">
        <v>31570.628000000001</v>
      </c>
    </row>
    <row r="143" spans="1:19" x14ac:dyDescent="0.2">
      <c r="A143" s="1">
        <v>44375</v>
      </c>
      <c r="B143" t="s">
        <v>18</v>
      </c>
      <c r="C143" t="s">
        <v>19</v>
      </c>
      <c r="D143">
        <f>D142*O142</f>
        <v>290919.99351999996</v>
      </c>
      <c r="E143">
        <f>E142*P142</f>
        <v>245701.11935999998</v>
      </c>
      <c r="F143">
        <f>F142*Q142</f>
        <v>112142.39999999999</v>
      </c>
      <c r="G143">
        <f>G142*R142</f>
        <v>87895.44720000001</v>
      </c>
      <c r="H143">
        <f>H142*S142</f>
        <v>8839.7758400000002</v>
      </c>
      <c r="K143">
        <v>1006006</v>
      </c>
      <c r="L143">
        <f>K143-(SUM(D143:H143))</f>
        <v>260507.26407999999</v>
      </c>
      <c r="O143">
        <v>469225.79599999997</v>
      </c>
      <c r="P143">
        <v>511877.33199999999</v>
      </c>
      <c r="Q143">
        <v>183840</v>
      </c>
      <c r="R143">
        <v>99881.19</v>
      </c>
      <c r="S143">
        <v>31570.628000000001</v>
      </c>
    </row>
    <row r="144" spans="1:19" x14ac:dyDescent="0.2">
      <c r="A144" s="1">
        <v>44375</v>
      </c>
      <c r="B144" t="s">
        <v>18</v>
      </c>
      <c r="C144" t="s">
        <v>20</v>
      </c>
      <c r="D144">
        <f>D143+(D143/(SUM($D143:$H143)))*$L143</f>
        <v>392579.14856141002</v>
      </c>
      <c r="E144">
        <f t="shared" ref="E144:H144" si="149">E143+(E143/(SUM($D143:$H143)))*$L143</f>
        <v>331558.97974507208</v>
      </c>
      <c r="F144">
        <f t="shared" si="149"/>
        <v>151329.46820516989</v>
      </c>
      <c r="G144">
        <f t="shared" si="149"/>
        <v>118609.65417568728</v>
      </c>
      <c r="H144">
        <f t="shared" si="149"/>
        <v>11928.749312660591</v>
      </c>
    </row>
    <row r="145" spans="1:19" x14ac:dyDescent="0.2">
      <c r="A145" s="1">
        <v>44375</v>
      </c>
      <c r="B145" t="s">
        <v>21</v>
      </c>
      <c r="C145" t="s">
        <v>28</v>
      </c>
      <c r="D145">
        <v>0.84</v>
      </c>
      <c r="E145">
        <v>0.05</v>
      </c>
      <c r="F145">
        <v>0.06</v>
      </c>
      <c r="G145">
        <v>0.01</v>
      </c>
      <c r="H145">
        <v>0.09</v>
      </c>
      <c r="I145" s="5">
        <v>2.156462782801142E-4</v>
      </c>
      <c r="J145" s="4">
        <v>1.7674898883607312E-3</v>
      </c>
    </row>
    <row r="146" spans="1:19" x14ac:dyDescent="0.2">
      <c r="A146" s="1">
        <v>44375</v>
      </c>
      <c r="B146" t="s">
        <v>21</v>
      </c>
      <c r="C146" t="s">
        <v>19</v>
      </c>
      <c r="D146">
        <f>D145*$K146</f>
        <v>4845239.28</v>
      </c>
      <c r="E146">
        <f t="shared" ref="E146:J146" si="150">E145*$K146</f>
        <v>288407.10000000003</v>
      </c>
      <c r="F146">
        <f t="shared" si="150"/>
        <v>346088.51999999996</v>
      </c>
      <c r="G146">
        <f t="shared" si="150"/>
        <v>57681.42</v>
      </c>
      <c r="H146">
        <f t="shared" si="150"/>
        <v>519132.77999999997</v>
      </c>
      <c r="I146">
        <f t="shared" si="150"/>
        <v>1243.8783548912145</v>
      </c>
      <c r="J146">
        <f t="shared" si="150"/>
        <v>10195.132659628845</v>
      </c>
      <c r="K146" s="2">
        <v>5768142</v>
      </c>
    </row>
    <row r="147" spans="1:19" x14ac:dyDescent="0.2">
      <c r="A147" s="1">
        <v>44375</v>
      </c>
      <c r="B147" t="s">
        <v>21</v>
      </c>
      <c r="C147" t="s">
        <v>29</v>
      </c>
      <c r="D147">
        <v>0.77694459599999999</v>
      </c>
      <c r="E147">
        <v>0.10407799600000001</v>
      </c>
      <c r="G147">
        <v>4.0013660000000001E-3</v>
      </c>
      <c r="H147">
        <v>0.10407799600000001</v>
      </c>
      <c r="I147">
        <v>1.4221746E-2</v>
      </c>
      <c r="J147">
        <v>1.737557E-3</v>
      </c>
      <c r="K147" s="2"/>
    </row>
    <row r="148" spans="1:19" x14ac:dyDescent="0.2">
      <c r="A148" s="1">
        <v>44375</v>
      </c>
      <c r="B148" t="s">
        <v>21</v>
      </c>
      <c r="C148" t="s">
        <v>22</v>
      </c>
      <c r="D148">
        <f>$F146*D147</f>
        <v>268891.60535163787</v>
      </c>
      <c r="E148">
        <f t="shared" ref="E148:J148" si="151">$F146*E147</f>
        <v>36020.199600205917</v>
      </c>
      <c r="F148">
        <f t="shared" si="151"/>
        <v>0</v>
      </c>
      <c r="G148">
        <f t="shared" si="151"/>
        <v>1384.8268369183199</v>
      </c>
      <c r="H148">
        <f t="shared" si="151"/>
        <v>36020.199600205917</v>
      </c>
      <c r="I148">
        <f t="shared" si="151"/>
        <v>4921.98302495592</v>
      </c>
      <c r="J148">
        <f t="shared" si="151"/>
        <v>601.34853054563996</v>
      </c>
    </row>
    <row r="149" spans="1:19" x14ac:dyDescent="0.2">
      <c r="A149" s="1">
        <v>44375</v>
      </c>
      <c r="B149" t="s">
        <v>21</v>
      </c>
      <c r="C149" t="s">
        <v>23</v>
      </c>
      <c r="D149">
        <f>D146-D148</f>
        <v>4576347.6746483622</v>
      </c>
      <c r="E149">
        <f t="shared" ref="E149:J149" si="152">E146-E148</f>
        <v>252386.9003997941</v>
      </c>
      <c r="F149">
        <f t="shared" si="152"/>
        <v>346088.51999999996</v>
      </c>
      <c r="G149">
        <f t="shared" si="152"/>
        <v>56296.593163081678</v>
      </c>
      <c r="H149">
        <f t="shared" si="152"/>
        <v>483112.58039979404</v>
      </c>
      <c r="I149">
        <f t="shared" si="152"/>
        <v>-3678.1046700647057</v>
      </c>
      <c r="J149">
        <f t="shared" si="152"/>
        <v>9593.7841290832057</v>
      </c>
    </row>
    <row r="150" spans="1:19" x14ac:dyDescent="0.2">
      <c r="A150" s="1">
        <v>44375</v>
      </c>
      <c r="B150" t="s">
        <v>21</v>
      </c>
      <c r="C150" t="s">
        <v>24</v>
      </c>
      <c r="D150">
        <f>D144+D149</f>
        <v>4968926.8232097719</v>
      </c>
      <c r="E150">
        <f t="shared" ref="E150:J150" si="153">E144+E149</f>
        <v>583945.88014486618</v>
      </c>
      <c r="F150">
        <f t="shared" si="153"/>
        <v>497417.98820516985</v>
      </c>
      <c r="G150">
        <f t="shared" si="153"/>
        <v>174906.24733876897</v>
      </c>
      <c r="H150">
        <f t="shared" si="153"/>
        <v>495041.32971245464</v>
      </c>
      <c r="I150">
        <f t="shared" si="153"/>
        <v>-3678.1046700647057</v>
      </c>
      <c r="J150">
        <f t="shared" si="153"/>
        <v>9593.7841290832057</v>
      </c>
    </row>
    <row r="151" spans="1:19" x14ac:dyDescent="0.2">
      <c r="A151" s="1">
        <v>44375</v>
      </c>
      <c r="B151" t="s">
        <v>21</v>
      </c>
      <c r="C151" t="s">
        <v>25</v>
      </c>
      <c r="D151">
        <f>D150/SUM($D150:$J150)</f>
        <v>0.73874711485536493</v>
      </c>
      <c r="E151">
        <f t="shared" ref="E151" si="154">E150/SUM($D150:$J150)</f>
        <v>8.6817204104051027E-2</v>
      </c>
      <c r="F151">
        <f t="shared" ref="F151:J151" si="155">F150/SUM($D150:$J150)</f>
        <v>7.3952810483604095E-2</v>
      </c>
      <c r="G151">
        <f t="shared" si="155"/>
        <v>2.6003901886449566E-2</v>
      </c>
      <c r="H151">
        <f t="shared" si="155"/>
        <v>7.359946464717744E-2</v>
      </c>
      <c r="I151">
        <f t="shared" si="155"/>
        <v>-5.4683623040178444E-4</v>
      </c>
      <c r="J151">
        <f t="shared" si="155"/>
        <v>1.4263402537546693E-3</v>
      </c>
    </row>
    <row r="152" spans="1:19" x14ac:dyDescent="0.2">
      <c r="A152" s="1">
        <v>44383</v>
      </c>
      <c r="B152" t="s">
        <v>18</v>
      </c>
      <c r="C152" t="s">
        <v>26</v>
      </c>
      <c r="D152">
        <v>0.63</v>
      </c>
      <c r="E152">
        <v>0.48</v>
      </c>
      <c r="F152">
        <v>0.62</v>
      </c>
      <c r="G152">
        <v>0.89</v>
      </c>
      <c r="H152">
        <v>0.28000000000000003</v>
      </c>
      <c r="O152">
        <v>469225.79599999997</v>
      </c>
      <c r="P152">
        <v>511877.33199999999</v>
      </c>
      <c r="Q152">
        <v>183840</v>
      </c>
      <c r="R152">
        <v>99881.19</v>
      </c>
      <c r="S152">
        <v>31570.628000000001</v>
      </c>
    </row>
    <row r="153" spans="1:19" x14ac:dyDescent="0.2">
      <c r="A153" s="1">
        <v>44383</v>
      </c>
      <c r="B153" t="s">
        <v>18</v>
      </c>
      <c r="C153" t="s">
        <v>19</v>
      </c>
      <c r="D153">
        <f>D152*O152</f>
        <v>295612.25147999998</v>
      </c>
      <c r="E153">
        <f>E152*P152</f>
        <v>245701.11935999998</v>
      </c>
      <c r="F153">
        <f>F152*Q152</f>
        <v>113980.8</v>
      </c>
      <c r="G153">
        <f>G152*R152</f>
        <v>88894.25910000001</v>
      </c>
      <c r="H153">
        <f>H152*S152</f>
        <v>8839.7758400000002</v>
      </c>
      <c r="K153">
        <v>1013376</v>
      </c>
      <c r="L153">
        <f>K153-(SUM(D153:H153))</f>
        <v>260347.79421999992</v>
      </c>
      <c r="O153">
        <v>469225.79599999997</v>
      </c>
      <c r="P153">
        <v>511877.33199999999</v>
      </c>
      <c r="Q153">
        <v>183840</v>
      </c>
      <c r="R153">
        <v>99881.19</v>
      </c>
      <c r="S153">
        <v>31570.628000000001</v>
      </c>
    </row>
    <row r="154" spans="1:19" x14ac:dyDescent="0.2">
      <c r="A154" s="1">
        <v>44383</v>
      </c>
      <c r="B154" t="s">
        <v>18</v>
      </c>
      <c r="C154" t="s">
        <v>20</v>
      </c>
      <c r="D154">
        <f>D153+(D153/(SUM($D153:$H153)))*$L153</f>
        <v>397815.59131042147</v>
      </c>
      <c r="E154">
        <f t="shared" ref="E154:H154" si="156">E153+(E153/(SUM($D153:$H153)))*$L153</f>
        <v>330648.46126799926</v>
      </c>
      <c r="F154">
        <f t="shared" si="156"/>
        <v>153387.88944984795</v>
      </c>
      <c r="G154">
        <f t="shared" si="156"/>
        <v>119628.06707407687</v>
      </c>
      <c r="H154">
        <f t="shared" si="156"/>
        <v>11895.990897654314</v>
      </c>
    </row>
    <row r="155" spans="1:19" x14ac:dyDescent="0.2">
      <c r="A155" s="1">
        <v>44383</v>
      </c>
      <c r="B155" t="s">
        <v>21</v>
      </c>
      <c r="C155" t="s">
        <v>28</v>
      </c>
      <c r="D155">
        <v>0.84</v>
      </c>
      <c r="E155">
        <v>0.05</v>
      </c>
      <c r="F155">
        <v>0.06</v>
      </c>
      <c r="G155">
        <v>0.01</v>
      </c>
      <c r="H155">
        <v>0.09</v>
      </c>
      <c r="I155" s="5">
        <v>2.156462782801142E-4</v>
      </c>
      <c r="J155" s="4">
        <v>1.7674898883607312E-3</v>
      </c>
    </row>
    <row r="156" spans="1:19" x14ac:dyDescent="0.2">
      <c r="A156" s="1">
        <v>44383</v>
      </c>
      <c r="B156" t="s">
        <v>21</v>
      </c>
      <c r="C156" t="s">
        <v>19</v>
      </c>
      <c r="D156">
        <f>D155*$K156</f>
        <v>4878947.6399999997</v>
      </c>
      <c r="E156">
        <f t="shared" ref="E156:J156" si="157">E155*$K156</f>
        <v>290413.55</v>
      </c>
      <c r="F156">
        <f t="shared" si="157"/>
        <v>348496.26</v>
      </c>
      <c r="G156">
        <f t="shared" si="157"/>
        <v>58082.71</v>
      </c>
      <c r="H156">
        <f t="shared" si="157"/>
        <v>522744.38999999996</v>
      </c>
      <c r="I156">
        <f t="shared" si="157"/>
        <v>1252.5320243923172</v>
      </c>
      <c r="J156">
        <f t="shared" si="157"/>
        <v>10266.060261358873</v>
      </c>
      <c r="K156" s="2">
        <v>5808271</v>
      </c>
    </row>
    <row r="157" spans="1:19" x14ac:dyDescent="0.2">
      <c r="A157" s="1">
        <v>44383</v>
      </c>
      <c r="B157" t="s">
        <v>21</v>
      </c>
      <c r="C157" t="s">
        <v>29</v>
      </c>
      <c r="D157">
        <v>0.77694459599999999</v>
      </c>
      <c r="E157">
        <v>0.10407799600000001</v>
      </c>
      <c r="G157">
        <v>4.0013660000000001E-3</v>
      </c>
      <c r="H157">
        <v>0.10407799600000001</v>
      </c>
      <c r="I157">
        <v>1.4221746E-2</v>
      </c>
      <c r="J157">
        <v>1.737557E-3</v>
      </c>
      <c r="K157" s="2"/>
    </row>
    <row r="158" spans="1:19" x14ac:dyDescent="0.2">
      <c r="A158" s="1">
        <v>44383</v>
      </c>
      <c r="B158" t="s">
        <v>21</v>
      </c>
      <c r="C158" t="s">
        <v>22</v>
      </c>
      <c r="D158">
        <f>$F156*D157</f>
        <v>270762.28593321098</v>
      </c>
      <c r="E158">
        <f t="shared" ref="E158:J158" si="158">$F156*E157</f>
        <v>36270.792354294965</v>
      </c>
      <c r="F158">
        <f t="shared" si="158"/>
        <v>0</v>
      </c>
      <c r="G158">
        <f t="shared" si="158"/>
        <v>1394.4610858911601</v>
      </c>
      <c r="H158">
        <f t="shared" si="158"/>
        <v>36270.792354294965</v>
      </c>
      <c r="I158">
        <f t="shared" si="158"/>
        <v>4956.2252916699599</v>
      </c>
      <c r="J158">
        <f t="shared" si="158"/>
        <v>605.53211603682007</v>
      </c>
    </row>
    <row r="159" spans="1:19" x14ac:dyDescent="0.2">
      <c r="A159" s="1">
        <v>44383</v>
      </c>
      <c r="B159" t="s">
        <v>21</v>
      </c>
      <c r="C159" t="s">
        <v>23</v>
      </c>
      <c r="D159">
        <f>D156-D158</f>
        <v>4608185.3540667892</v>
      </c>
      <c r="E159">
        <f t="shared" ref="E159:J159" si="159">E156-E158</f>
        <v>254142.75764570502</v>
      </c>
      <c r="F159">
        <f t="shared" si="159"/>
        <v>348496.26</v>
      </c>
      <c r="G159">
        <f t="shared" si="159"/>
        <v>56688.248914108837</v>
      </c>
      <c r="H159">
        <f t="shared" si="159"/>
        <v>486473.59764570498</v>
      </c>
      <c r="I159">
        <f t="shared" si="159"/>
        <v>-3703.6932672776429</v>
      </c>
      <c r="J159">
        <f t="shared" si="159"/>
        <v>9660.5281453220523</v>
      </c>
    </row>
    <row r="160" spans="1:19" x14ac:dyDescent="0.2">
      <c r="A160" s="1">
        <v>44383</v>
      </c>
      <c r="B160" t="s">
        <v>21</v>
      </c>
      <c r="C160" t="s">
        <v>24</v>
      </c>
      <c r="D160">
        <f>D154+D159</f>
        <v>5006000.9453772102</v>
      </c>
      <c r="E160">
        <f t="shared" ref="E160:J160" si="160">E154+E159</f>
        <v>584791.21891370427</v>
      </c>
      <c r="F160">
        <f t="shared" si="160"/>
        <v>501884.14944984799</v>
      </c>
      <c r="G160">
        <f t="shared" si="160"/>
        <v>176316.3159881857</v>
      </c>
      <c r="H160">
        <f t="shared" si="160"/>
        <v>498369.58854335931</v>
      </c>
      <c r="I160">
        <f t="shared" si="160"/>
        <v>-3703.6932672776429</v>
      </c>
      <c r="J160">
        <f t="shared" si="160"/>
        <v>9660.5281453220523</v>
      </c>
    </row>
    <row r="161" spans="1:19" x14ac:dyDescent="0.2">
      <c r="A161" s="1">
        <v>44383</v>
      </c>
      <c r="B161" t="s">
        <v>21</v>
      </c>
      <c r="C161" t="s">
        <v>25</v>
      </c>
      <c r="D161">
        <f>D160/SUM($D160:$J160)</f>
        <v>0.73907650091410648</v>
      </c>
      <c r="E161">
        <f t="shared" ref="E161" si="161">E160/SUM($D160:$J160)</f>
        <v>8.6337468281774049E-2</v>
      </c>
      <c r="F161">
        <f t="shared" ref="F161:J161" si="162">F160/SUM($D160:$J160)</f>
        <v>7.4097225527330751E-2</v>
      </c>
      <c r="G161">
        <f t="shared" si="162"/>
        <v>2.6031007044645105E-2</v>
      </c>
      <c r="H161">
        <f t="shared" si="162"/>
        <v>7.357834240977644E-2</v>
      </c>
      <c r="I161">
        <f t="shared" si="162"/>
        <v>-5.4680626118667943E-4</v>
      </c>
      <c r="J161">
        <f t="shared" si="162"/>
        <v>1.4262620835539743E-3</v>
      </c>
    </row>
    <row r="162" spans="1:19" x14ac:dyDescent="0.2">
      <c r="A162" s="1">
        <v>44396</v>
      </c>
      <c r="B162" t="s">
        <v>18</v>
      </c>
      <c r="C162" t="s">
        <v>26</v>
      </c>
      <c r="D162">
        <v>0.63</v>
      </c>
      <c r="E162">
        <v>0.5</v>
      </c>
      <c r="F162">
        <v>0.63</v>
      </c>
      <c r="G162">
        <v>0.9</v>
      </c>
      <c r="H162">
        <v>0.28999999999999998</v>
      </c>
      <c r="O162">
        <v>469225.79599999997</v>
      </c>
      <c r="P162">
        <v>511877.33199999999</v>
      </c>
      <c r="Q162">
        <v>183840</v>
      </c>
      <c r="R162">
        <v>99881.19</v>
      </c>
      <c r="S162">
        <v>31570.628000000001</v>
      </c>
    </row>
    <row r="163" spans="1:19" x14ac:dyDescent="0.2">
      <c r="A163" s="1">
        <v>44396</v>
      </c>
      <c r="B163" t="s">
        <v>18</v>
      </c>
      <c r="C163" t="s">
        <v>19</v>
      </c>
      <c r="D163">
        <f>D162*O162</f>
        <v>295612.25147999998</v>
      </c>
      <c r="E163">
        <f>E162*P162</f>
        <v>255938.666</v>
      </c>
      <c r="F163">
        <f>F162*Q162</f>
        <v>115819.2</v>
      </c>
      <c r="G163">
        <f>G162*R162</f>
        <v>89893.071000000011</v>
      </c>
      <c r="H163">
        <f>H162*S162</f>
        <v>9155.4821199999988</v>
      </c>
      <c r="K163">
        <v>1031752</v>
      </c>
      <c r="L163">
        <f>K163-(SUM(D163:H163))</f>
        <v>265333.32940000016</v>
      </c>
      <c r="O163">
        <v>469225.79599999997</v>
      </c>
      <c r="P163">
        <v>511877.33199999999</v>
      </c>
      <c r="Q163">
        <v>183840</v>
      </c>
      <c r="R163">
        <v>99881.19</v>
      </c>
      <c r="S163">
        <v>31570.628000000001</v>
      </c>
    </row>
    <row r="164" spans="1:19" x14ac:dyDescent="0.2">
      <c r="A164" s="1">
        <v>44396</v>
      </c>
      <c r="B164" t="s">
        <v>18</v>
      </c>
      <c r="C164" t="s">
        <v>20</v>
      </c>
      <c r="D164">
        <f>D163+(D163/(SUM($D163:$H163)))*$L163</f>
        <v>397952.89883820451</v>
      </c>
      <c r="E164">
        <f t="shared" ref="E164:H164" si="163">E163+(E163/(SUM($D163:$H163)))*$L163</f>
        <v>344544.36022038118</v>
      </c>
      <c r="F164">
        <f t="shared" si="163"/>
        <v>155915.68397577084</v>
      </c>
      <c r="G164">
        <f t="shared" si="163"/>
        <v>121013.95666389971</v>
      </c>
      <c r="H164">
        <f t="shared" si="163"/>
        <v>12325.100301743929</v>
      </c>
    </row>
    <row r="165" spans="1:19" x14ac:dyDescent="0.2">
      <c r="A165" s="1">
        <v>44396</v>
      </c>
      <c r="B165" t="s">
        <v>21</v>
      </c>
      <c r="C165" t="s">
        <v>28</v>
      </c>
      <c r="D165">
        <v>0.83</v>
      </c>
      <c r="E165">
        <v>0.05</v>
      </c>
      <c r="F165">
        <v>0.06</v>
      </c>
      <c r="G165">
        <v>0.01</v>
      </c>
      <c r="H165">
        <v>0.1</v>
      </c>
      <c r="I165" s="5">
        <v>2.156462782801142E-4</v>
      </c>
      <c r="J165" s="4">
        <v>1.7674898883607312E-3</v>
      </c>
    </row>
    <row r="166" spans="1:19" x14ac:dyDescent="0.2">
      <c r="A166" s="1">
        <v>44396</v>
      </c>
      <c r="B166" t="s">
        <v>21</v>
      </c>
      <c r="C166" t="s">
        <v>19</v>
      </c>
      <c r="D166">
        <f>D165*$K166</f>
        <v>4876706.5</v>
      </c>
      <c r="E166">
        <f t="shared" ref="E166:J166" si="164">E165*$K166</f>
        <v>293777.5</v>
      </c>
      <c r="F166">
        <f t="shared" si="164"/>
        <v>352533</v>
      </c>
      <c r="G166">
        <f t="shared" si="164"/>
        <v>58755.5</v>
      </c>
      <c r="H166">
        <f t="shared" si="164"/>
        <v>587555</v>
      </c>
      <c r="I166">
        <f t="shared" si="164"/>
        <v>1267.0404903487249</v>
      </c>
      <c r="J166">
        <f t="shared" si="164"/>
        <v>10384.975213557895</v>
      </c>
      <c r="K166" s="2">
        <v>5875550</v>
      </c>
    </row>
    <row r="167" spans="1:19" x14ac:dyDescent="0.2">
      <c r="A167" s="1">
        <v>44396</v>
      </c>
      <c r="B167" t="s">
        <v>21</v>
      </c>
      <c r="C167" t="s">
        <v>29</v>
      </c>
      <c r="D167">
        <v>0.77694459599999999</v>
      </c>
      <c r="E167">
        <v>0.10407799600000001</v>
      </c>
      <c r="G167">
        <v>4.0013660000000001E-3</v>
      </c>
      <c r="H167">
        <v>0.10407799600000001</v>
      </c>
      <c r="I167">
        <v>1.4221746E-2</v>
      </c>
      <c r="J167">
        <v>1.737557E-3</v>
      </c>
      <c r="K167" s="2"/>
    </row>
    <row r="168" spans="1:19" x14ac:dyDescent="0.2">
      <c r="A168" s="1">
        <v>44396</v>
      </c>
      <c r="B168" t="s">
        <v>21</v>
      </c>
      <c r="C168" t="s">
        <v>22</v>
      </c>
      <c r="D168">
        <f>$F166*D167</f>
        <v>273898.609261668</v>
      </c>
      <c r="E168">
        <f t="shared" ref="E168:J168" si="165">$F166*E167</f>
        <v>36690.928163868004</v>
      </c>
      <c r="F168">
        <f t="shared" si="165"/>
        <v>0</v>
      </c>
      <c r="G168">
        <f t="shared" si="165"/>
        <v>1410.6135600780001</v>
      </c>
      <c r="H168">
        <f t="shared" si="165"/>
        <v>36690.928163868004</v>
      </c>
      <c r="I168">
        <f t="shared" si="165"/>
        <v>5013.6347826179999</v>
      </c>
      <c r="J168">
        <f t="shared" si="165"/>
        <v>612.54618188100005</v>
      </c>
    </row>
    <row r="169" spans="1:19" x14ac:dyDescent="0.2">
      <c r="A169" s="1">
        <v>44396</v>
      </c>
      <c r="B169" t="s">
        <v>21</v>
      </c>
      <c r="C169" t="s">
        <v>23</v>
      </c>
      <c r="D169">
        <f>D166-D168</f>
        <v>4602807.8907383317</v>
      </c>
      <c r="E169">
        <f t="shared" ref="E169:J169" si="166">E166-E168</f>
        <v>257086.571836132</v>
      </c>
      <c r="F169">
        <f t="shared" si="166"/>
        <v>352533</v>
      </c>
      <c r="G169">
        <f t="shared" si="166"/>
        <v>57344.886439921996</v>
      </c>
      <c r="H169">
        <f t="shared" si="166"/>
        <v>550864.07183613197</v>
      </c>
      <c r="I169">
        <f t="shared" si="166"/>
        <v>-3746.5942922692748</v>
      </c>
      <c r="J169">
        <f t="shared" si="166"/>
        <v>9772.4290316768947</v>
      </c>
    </row>
    <row r="170" spans="1:19" x14ac:dyDescent="0.2">
      <c r="A170" s="1">
        <v>44396</v>
      </c>
      <c r="B170" t="s">
        <v>21</v>
      </c>
      <c r="C170" t="s">
        <v>24</v>
      </c>
      <c r="D170">
        <f>D164+D169</f>
        <v>5000760.789576536</v>
      </c>
      <c r="E170">
        <f t="shared" ref="E170:J170" si="167">E164+E169</f>
        <v>601630.93205651315</v>
      </c>
      <c r="F170">
        <f t="shared" si="167"/>
        <v>508448.68397577084</v>
      </c>
      <c r="G170">
        <f t="shared" si="167"/>
        <v>178358.84310382171</v>
      </c>
      <c r="H170">
        <f t="shared" si="167"/>
        <v>563189.17213787592</v>
      </c>
      <c r="I170">
        <f t="shared" si="167"/>
        <v>-3746.5942922692748</v>
      </c>
      <c r="J170">
        <f t="shared" si="167"/>
        <v>9772.4290316768947</v>
      </c>
    </row>
    <row r="171" spans="1:19" x14ac:dyDescent="0.2">
      <c r="A171" s="1">
        <v>44396</v>
      </c>
      <c r="B171" t="s">
        <v>21</v>
      </c>
      <c r="C171" t="s">
        <v>25</v>
      </c>
      <c r="D171">
        <f>D170/SUM($D170:$J170)</f>
        <v>0.72914242319216649</v>
      </c>
      <c r="E171">
        <f t="shared" ref="E171" si="168">E170/SUM($D170:$J170)</f>
        <v>8.7721579600730029E-2</v>
      </c>
      <c r="F171">
        <f t="shared" ref="F171:J171" si="169">F170/SUM($D170:$J170)</f>
        <v>7.4135020870365428E-2</v>
      </c>
      <c r="G171">
        <f t="shared" si="169"/>
        <v>2.6005842816865576E-2</v>
      </c>
      <c r="H171">
        <f t="shared" si="169"/>
        <v>8.2116528857796939E-2</v>
      </c>
      <c r="I171">
        <f t="shared" si="169"/>
        <v>-5.4627704781985535E-4</v>
      </c>
      <c r="J171">
        <f t="shared" si="169"/>
        <v>1.4248817098955365E-3</v>
      </c>
    </row>
    <row r="172" spans="1:19" x14ac:dyDescent="0.2">
      <c r="A172" s="1">
        <v>44410</v>
      </c>
      <c r="B172" t="s">
        <v>18</v>
      </c>
      <c r="C172" t="s">
        <v>26</v>
      </c>
      <c r="D172">
        <v>0.64</v>
      </c>
      <c r="E172">
        <v>0.52</v>
      </c>
      <c r="F172">
        <v>0.66</v>
      </c>
      <c r="G172">
        <v>0.92</v>
      </c>
      <c r="H172">
        <v>0.3</v>
      </c>
      <c r="O172">
        <v>469225.79599999997</v>
      </c>
      <c r="P172">
        <v>511877.33199999999</v>
      </c>
      <c r="Q172">
        <v>183840</v>
      </c>
      <c r="R172">
        <v>99881.19</v>
      </c>
      <c r="S172">
        <v>31570.628000000001</v>
      </c>
    </row>
    <row r="173" spans="1:19" x14ac:dyDescent="0.2">
      <c r="A173" s="1">
        <v>44410</v>
      </c>
      <c r="B173" t="s">
        <v>18</v>
      </c>
      <c r="C173" t="s">
        <v>19</v>
      </c>
      <c r="D173">
        <f>D172*O172</f>
        <v>300304.50943999999</v>
      </c>
      <c r="E173">
        <f>E172*P172</f>
        <v>266176.21263999998</v>
      </c>
      <c r="F173">
        <f>F172*Q172</f>
        <v>121334.40000000001</v>
      </c>
      <c r="G173">
        <f>G172*R172</f>
        <v>91890.694800000012</v>
      </c>
      <c r="H173">
        <f>H172*S172</f>
        <v>9471.1883999999991</v>
      </c>
      <c r="K173">
        <v>1054674</v>
      </c>
      <c r="L173">
        <f>K173-(SUM(D173:H173))</f>
        <v>265496.99471999996</v>
      </c>
      <c r="O173">
        <v>469225.79599999997</v>
      </c>
      <c r="P173">
        <v>511877.33199999999</v>
      </c>
      <c r="Q173">
        <v>183840</v>
      </c>
      <c r="R173">
        <v>99881.19</v>
      </c>
      <c r="S173">
        <v>31570.628000000001</v>
      </c>
    </row>
    <row r="174" spans="1:19" x14ac:dyDescent="0.2">
      <c r="A174" s="1">
        <v>44410</v>
      </c>
      <c r="B174" t="s">
        <v>18</v>
      </c>
      <c r="C174" t="s">
        <v>20</v>
      </c>
      <c r="D174">
        <f>D173+(D173/(SUM($D173:$H173)))*$L173</f>
        <v>401333.73890785006</v>
      </c>
      <c r="E174">
        <f t="shared" ref="E174:H174" si="170">E173+(E173/(SUM($D173:$H173)))*$L173</f>
        <v>355723.91112723388</v>
      </c>
      <c r="F174">
        <f t="shared" si="170"/>
        <v>162154.03658422217</v>
      </c>
      <c r="G174">
        <f t="shared" si="170"/>
        <v>122804.80297713421</v>
      </c>
      <c r="H174">
        <f t="shared" si="170"/>
        <v>12657.510403559587</v>
      </c>
    </row>
    <row r="175" spans="1:19" x14ac:dyDescent="0.2">
      <c r="A175" s="1">
        <v>44410</v>
      </c>
      <c r="B175" t="s">
        <v>21</v>
      </c>
      <c r="C175" t="s">
        <v>28</v>
      </c>
      <c r="D175">
        <v>0.83</v>
      </c>
      <c r="E175">
        <v>0.05</v>
      </c>
      <c r="F175">
        <v>0.06</v>
      </c>
      <c r="G175">
        <v>0.01</v>
      </c>
      <c r="H175">
        <v>0.1</v>
      </c>
      <c r="I175" s="5">
        <v>2.156462782801142E-4</v>
      </c>
      <c r="J175" s="4">
        <v>1.7674898883607312E-3</v>
      </c>
    </row>
    <row r="176" spans="1:19" x14ac:dyDescent="0.2">
      <c r="A176" s="1">
        <v>44410</v>
      </c>
      <c r="B176" t="s">
        <v>21</v>
      </c>
      <c r="C176" t="s">
        <v>19</v>
      </c>
      <c r="D176">
        <f>D175*$K176</f>
        <v>4967759.99</v>
      </c>
      <c r="E176">
        <f t="shared" ref="E176:J176" si="171">E175*$K176</f>
        <v>299262.65000000002</v>
      </c>
      <c r="F176">
        <f t="shared" si="171"/>
        <v>359115.18</v>
      </c>
      <c r="G176">
        <f t="shared" si="171"/>
        <v>59852.53</v>
      </c>
      <c r="H176">
        <f t="shared" si="171"/>
        <v>598525.30000000005</v>
      </c>
      <c r="I176">
        <f t="shared" si="171"/>
        <v>1290.6975340148883</v>
      </c>
      <c r="J176">
        <f t="shared" si="171"/>
        <v>10578.874156780732</v>
      </c>
      <c r="K176" s="2">
        <v>5985253</v>
      </c>
    </row>
    <row r="177" spans="1:19" x14ac:dyDescent="0.2">
      <c r="A177" s="1">
        <v>44410</v>
      </c>
      <c r="B177" t="s">
        <v>21</v>
      </c>
      <c r="C177" t="s">
        <v>29</v>
      </c>
      <c r="D177">
        <v>0.77694459599999999</v>
      </c>
      <c r="E177">
        <v>0.10407799600000001</v>
      </c>
      <c r="G177">
        <v>4.0013660000000001E-3</v>
      </c>
      <c r="H177">
        <v>0.10407799600000001</v>
      </c>
      <c r="I177">
        <v>1.4221746E-2</v>
      </c>
      <c r="J177">
        <v>1.737557E-3</v>
      </c>
      <c r="K177" s="2"/>
    </row>
    <row r="178" spans="1:19" x14ac:dyDescent="0.2">
      <c r="A178" s="1">
        <v>44410</v>
      </c>
      <c r="B178" t="s">
        <v>21</v>
      </c>
      <c r="C178" t="s">
        <v>22</v>
      </c>
      <c r="D178">
        <f>$F176*D177</f>
        <v>279012.59844256728</v>
      </c>
      <c r="E178">
        <f t="shared" ref="E178:J178" si="172">$F176*E177</f>
        <v>37375.988267579283</v>
      </c>
      <c r="F178">
        <f t="shared" si="172"/>
        <v>0</v>
      </c>
      <c r="G178">
        <f t="shared" si="172"/>
        <v>1436.9512713358799</v>
      </c>
      <c r="H178">
        <f t="shared" si="172"/>
        <v>37375.988267579283</v>
      </c>
      <c r="I178">
        <f t="shared" si="172"/>
        <v>5107.2448747042799</v>
      </c>
      <c r="J178">
        <f t="shared" si="172"/>
        <v>623.98309481525996</v>
      </c>
    </row>
    <row r="179" spans="1:19" x14ac:dyDescent="0.2">
      <c r="A179" s="1">
        <v>44410</v>
      </c>
      <c r="B179" t="s">
        <v>21</v>
      </c>
      <c r="C179" t="s">
        <v>23</v>
      </c>
      <c r="D179">
        <f>D176-D178</f>
        <v>4688747.3915574327</v>
      </c>
      <c r="E179">
        <f t="shared" ref="E179:J179" si="173">E176-E178</f>
        <v>261886.66173242073</v>
      </c>
      <c r="F179">
        <f t="shared" si="173"/>
        <v>359115.18</v>
      </c>
      <c r="G179">
        <f t="shared" si="173"/>
        <v>58415.578728664121</v>
      </c>
      <c r="H179">
        <f t="shared" si="173"/>
        <v>561149.31173242081</v>
      </c>
      <c r="I179">
        <f t="shared" si="173"/>
        <v>-3816.5473406893916</v>
      </c>
      <c r="J179">
        <f t="shared" si="173"/>
        <v>9954.8910619654725</v>
      </c>
    </row>
    <row r="180" spans="1:19" x14ac:dyDescent="0.2">
      <c r="A180" s="1">
        <v>44410</v>
      </c>
      <c r="B180" t="s">
        <v>21</v>
      </c>
      <c r="C180" t="s">
        <v>24</v>
      </c>
      <c r="D180">
        <f>D174+D179</f>
        <v>5090081.1304652831</v>
      </c>
      <c r="E180">
        <f t="shared" ref="E180:J180" si="174">E174+E179</f>
        <v>617610.57285965467</v>
      </c>
      <c r="F180">
        <f t="shared" si="174"/>
        <v>521269.21658422216</v>
      </c>
      <c r="G180">
        <f t="shared" si="174"/>
        <v>181220.38170579833</v>
      </c>
      <c r="H180">
        <f t="shared" si="174"/>
        <v>573806.82213598036</v>
      </c>
      <c r="I180">
        <f t="shared" si="174"/>
        <v>-3816.5473406893916</v>
      </c>
      <c r="J180">
        <f t="shared" si="174"/>
        <v>9954.8910619654725</v>
      </c>
    </row>
    <row r="181" spans="1:19" x14ac:dyDescent="0.2">
      <c r="A181" s="1">
        <v>44410</v>
      </c>
      <c r="B181" t="s">
        <v>21</v>
      </c>
      <c r="C181" t="s">
        <v>25</v>
      </c>
      <c r="D181">
        <f>D180/SUM($D180:$J180)</f>
        <v>0.72818155067027979</v>
      </c>
      <c r="E181">
        <f t="shared" ref="E181" si="175">E180/SUM($D180:$J180)</f>
        <v>8.8354706561267177E-2</v>
      </c>
      <c r="F181">
        <f t="shared" ref="F181:J181" si="176">F180/SUM($D180:$J180)</f>
        <v>7.4572215396944697E-2</v>
      </c>
      <c r="G181">
        <f t="shared" si="176"/>
        <v>2.5925193563963032E-2</v>
      </c>
      <c r="H181">
        <f t="shared" si="176"/>
        <v>8.208818893422419E-2</v>
      </c>
      <c r="I181">
        <f t="shared" si="176"/>
        <v>-5.4599117175479941E-4</v>
      </c>
      <c r="J181">
        <f t="shared" si="176"/>
        <v>1.4241360450757885E-3</v>
      </c>
    </row>
    <row r="182" spans="1:19" x14ac:dyDescent="0.2">
      <c r="A182" s="1">
        <v>44424</v>
      </c>
      <c r="B182" t="s">
        <v>18</v>
      </c>
      <c r="C182" t="s">
        <v>26</v>
      </c>
      <c r="D182">
        <v>0.65</v>
      </c>
      <c r="E182">
        <v>0.53</v>
      </c>
      <c r="F182">
        <v>0.69</v>
      </c>
      <c r="G182">
        <v>0.93</v>
      </c>
      <c r="H182">
        <v>0.31</v>
      </c>
      <c r="O182">
        <v>469225.79599999997</v>
      </c>
      <c r="P182">
        <v>511877.33199999999</v>
      </c>
      <c r="Q182">
        <v>183840</v>
      </c>
      <c r="R182">
        <v>99881.19</v>
      </c>
      <c r="S182">
        <v>31570.628000000001</v>
      </c>
    </row>
    <row r="183" spans="1:19" x14ac:dyDescent="0.2">
      <c r="A183" s="1">
        <v>44424</v>
      </c>
      <c r="B183" t="s">
        <v>18</v>
      </c>
      <c r="C183" t="s">
        <v>19</v>
      </c>
      <c r="D183">
        <f>D182*O182</f>
        <v>304996.76740000001</v>
      </c>
      <c r="E183">
        <f>E182*P182</f>
        <v>271294.98596000002</v>
      </c>
      <c r="F183">
        <f>F182*Q182</f>
        <v>126849.59999999999</v>
      </c>
      <c r="G183">
        <f>G182*R182</f>
        <v>92889.506700000013</v>
      </c>
      <c r="H183">
        <f>H182*S182</f>
        <v>9786.8946799999994</v>
      </c>
      <c r="K183">
        <v>1079387</v>
      </c>
      <c r="L183">
        <f>K183-(SUM(D183:H183))</f>
        <v>273569.24526</v>
      </c>
      <c r="O183">
        <v>469225.79599999997</v>
      </c>
      <c r="P183">
        <v>511877.33199999999</v>
      </c>
      <c r="Q183">
        <v>183840</v>
      </c>
      <c r="R183">
        <v>99881.19</v>
      </c>
      <c r="S183">
        <v>31570.628000000001</v>
      </c>
    </row>
    <row r="184" spans="1:19" x14ac:dyDescent="0.2">
      <c r="A184" s="1">
        <v>44424</v>
      </c>
      <c r="B184" t="s">
        <v>18</v>
      </c>
      <c r="C184" t="s">
        <v>20</v>
      </c>
      <c r="D184">
        <f>D183+(D183/(SUM($D183:$H183)))*$L183</f>
        <v>408540.94345414918</v>
      </c>
      <c r="E184">
        <f t="shared" ref="E184:H184" si="177">E183+(E183/(SUM($D183:$H183)))*$L183</f>
        <v>363397.65323846694</v>
      </c>
      <c r="F184">
        <f t="shared" si="177"/>
        <v>169914.11319719267</v>
      </c>
      <c r="G184">
        <f t="shared" si="177"/>
        <v>124424.81613071849</v>
      </c>
      <c r="H184">
        <f t="shared" si="177"/>
        <v>13109.473979472719</v>
      </c>
    </row>
    <row r="185" spans="1:19" x14ac:dyDescent="0.2">
      <c r="A185" s="1">
        <v>44424</v>
      </c>
      <c r="B185" t="s">
        <v>21</v>
      </c>
      <c r="C185" t="s">
        <v>28</v>
      </c>
      <c r="D185">
        <v>0.8</v>
      </c>
      <c r="E185">
        <v>0.06</v>
      </c>
      <c r="F185">
        <v>7.0000000000000007E-2</v>
      </c>
      <c r="G185">
        <v>0.01</v>
      </c>
      <c r="H185">
        <v>0.12</v>
      </c>
      <c r="I185" s="5">
        <v>2.156462782801142E-4</v>
      </c>
      <c r="J185" s="4">
        <v>1.7674898883607312E-3</v>
      </c>
    </row>
    <row r="186" spans="1:19" x14ac:dyDescent="0.2">
      <c r="A186" s="1">
        <v>44424</v>
      </c>
      <c r="B186" t="s">
        <v>21</v>
      </c>
      <c r="C186" t="s">
        <v>19</v>
      </c>
      <c r="D186">
        <f>D185*$K186</f>
        <v>4888502.4000000004</v>
      </c>
      <c r="E186">
        <f t="shared" ref="E186:J186" si="178">E185*$K186</f>
        <v>366637.68</v>
      </c>
      <c r="F186">
        <f t="shared" si="178"/>
        <v>427743.96</v>
      </c>
      <c r="G186">
        <f t="shared" si="178"/>
        <v>61106.28</v>
      </c>
      <c r="H186">
        <f t="shared" si="178"/>
        <v>733275.36</v>
      </c>
      <c r="I186">
        <f t="shared" si="178"/>
        <v>1317.7341861542577</v>
      </c>
      <c r="J186">
        <f t="shared" si="178"/>
        <v>10800.473201533958</v>
      </c>
      <c r="K186" s="2">
        <v>6110628</v>
      </c>
    </row>
    <row r="187" spans="1:19" x14ac:dyDescent="0.2">
      <c r="A187" s="1">
        <v>44424</v>
      </c>
      <c r="B187" t="s">
        <v>21</v>
      </c>
      <c r="C187" t="s">
        <v>29</v>
      </c>
      <c r="D187">
        <v>0.77694459599999999</v>
      </c>
      <c r="E187">
        <v>0.10407799600000001</v>
      </c>
      <c r="G187">
        <v>4.0013660000000001E-3</v>
      </c>
      <c r="H187">
        <v>0.10407799600000001</v>
      </c>
      <c r="I187">
        <v>1.4221746E-2</v>
      </c>
      <c r="J187">
        <v>1.737557E-3</v>
      </c>
      <c r="K187" s="2"/>
    </row>
    <row r="188" spans="1:19" x14ac:dyDescent="0.2">
      <c r="A188" s="1">
        <v>44424</v>
      </c>
      <c r="B188" t="s">
        <v>21</v>
      </c>
      <c r="C188" t="s">
        <v>22</v>
      </c>
      <c r="D188">
        <f>$F186*D187</f>
        <v>332333.35819364019</v>
      </c>
      <c r="E188">
        <f t="shared" ref="E188:J188" si="179">$F186*E187</f>
        <v>44518.734157904168</v>
      </c>
      <c r="F188">
        <f t="shared" si="179"/>
        <v>0</v>
      </c>
      <c r="G188">
        <f t="shared" si="179"/>
        <v>1711.5601382493601</v>
      </c>
      <c r="H188">
        <f t="shared" si="179"/>
        <v>44518.734157904168</v>
      </c>
      <c r="I188">
        <f t="shared" si="179"/>
        <v>6083.2659521541609</v>
      </c>
      <c r="J188">
        <f t="shared" si="179"/>
        <v>743.22951190572007</v>
      </c>
    </row>
    <row r="189" spans="1:19" x14ac:dyDescent="0.2">
      <c r="A189" s="1">
        <v>44424</v>
      </c>
      <c r="B189" t="s">
        <v>21</v>
      </c>
      <c r="C189" t="s">
        <v>23</v>
      </c>
      <c r="D189">
        <f>D186-D188</f>
        <v>4556169.0418063598</v>
      </c>
      <c r="E189">
        <f t="shared" ref="E189:J189" si="180">E186-E188</f>
        <v>322118.94584209583</v>
      </c>
      <c r="F189">
        <f t="shared" si="180"/>
        <v>427743.96</v>
      </c>
      <c r="G189">
        <f t="shared" si="180"/>
        <v>59394.719861750636</v>
      </c>
      <c r="H189">
        <f t="shared" si="180"/>
        <v>688756.62584209582</v>
      </c>
      <c r="I189">
        <f t="shared" si="180"/>
        <v>-4765.5317659999037</v>
      </c>
      <c r="J189">
        <f t="shared" si="180"/>
        <v>10057.243689628238</v>
      </c>
    </row>
    <row r="190" spans="1:19" x14ac:dyDescent="0.2">
      <c r="A190" s="1">
        <v>44424</v>
      </c>
      <c r="B190" t="s">
        <v>21</v>
      </c>
      <c r="C190" t="s">
        <v>24</v>
      </c>
      <c r="D190">
        <f>D184+D189</f>
        <v>4964709.985260509</v>
      </c>
      <c r="E190">
        <f t="shared" ref="E190:J190" si="181">E184+E189</f>
        <v>685516.59908056282</v>
      </c>
      <c r="F190">
        <f t="shared" si="181"/>
        <v>597658.07319719275</v>
      </c>
      <c r="G190">
        <f t="shared" si="181"/>
        <v>183819.53599246911</v>
      </c>
      <c r="H190">
        <f t="shared" si="181"/>
        <v>701866.09982156858</v>
      </c>
      <c r="I190">
        <f t="shared" si="181"/>
        <v>-4765.5317659999037</v>
      </c>
      <c r="J190">
        <f t="shared" si="181"/>
        <v>10057.243689628238</v>
      </c>
    </row>
    <row r="191" spans="1:19" x14ac:dyDescent="0.2">
      <c r="A191" s="1">
        <v>44424</v>
      </c>
      <c r="B191" t="s">
        <v>21</v>
      </c>
      <c r="C191" t="s">
        <v>25</v>
      </c>
      <c r="D191">
        <f>D190/SUM($D190:$J190)</f>
        <v>0.69544837560823736</v>
      </c>
      <c r="E191">
        <f t="shared" ref="E191" si="182">E190/SUM($D190:$J190)</f>
        <v>9.6026033081174036E-2</v>
      </c>
      <c r="F191">
        <f t="shared" ref="F191:J191" si="183">F190/SUM($D190:$J190)</f>
        <v>8.3718955872168058E-2</v>
      </c>
      <c r="G191">
        <f t="shared" si="183"/>
        <v>2.574913702724867E-2</v>
      </c>
      <c r="H191">
        <f t="shared" si="183"/>
        <v>9.831624414407493E-2</v>
      </c>
      <c r="I191">
        <f t="shared" si="183"/>
        <v>-6.675478195933706E-4</v>
      </c>
      <c r="J191">
        <f t="shared" si="183"/>
        <v>1.4088020866904975E-3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2021-06-09T21:17:13Z</dcterms:created>
  <dcterms:modified xsi:type="dcterms:W3CDTF">2021-09-07T20:52:21Z</dcterms:modified>
</cp:coreProperties>
</file>