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0043D680-B9DC-412E-AEF8-E6BA8716B38D}" xr6:coauthVersionLast="47" xr6:coauthVersionMax="47" xr10:uidLastSave="{00000000-0000-0000-0000-000000000000}"/>
  <bookViews>
    <workbookView xWindow="-90" yWindow="0" windowWidth="15720" windowHeight="15585" xr2:uid="{00000000-000D-0000-FFFF-FFFF00000000}"/>
  </bookViews>
  <sheets>
    <sheet name="RF_DA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2" l="1"/>
  <c r="G24" i="2" s="1"/>
  <c r="F2" i="2" l="1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5" i="2"/>
  <c r="G25" i="2" s="1"/>
  <c r="F26" i="2"/>
  <c r="G26" i="2" s="1"/>
  <c r="F30" i="2"/>
  <c r="G30" i="2" s="1"/>
  <c r="F27" i="2"/>
  <c r="G27" i="2" s="1"/>
  <c r="F28" i="2"/>
  <c r="G28" i="2" s="1"/>
  <c r="F29" i="2"/>
  <c r="G29" i="2" s="1"/>
  <c r="F34" i="2"/>
  <c r="G34" i="2" s="1"/>
  <c r="F31" i="2"/>
  <c r="G31" i="2" s="1"/>
  <c r="F32" i="2"/>
  <c r="G32" i="2" s="1"/>
  <c r="F33" i="2"/>
  <c r="G33" i="2" s="1"/>
  <c r="F38" i="2"/>
  <c r="G38" i="2" s="1"/>
  <c r="F35" i="2"/>
  <c r="G35" i="2" s="1"/>
  <c r="F36" i="2"/>
  <c r="G36" i="2" s="1"/>
  <c r="F37" i="2"/>
  <c r="G37" i="2" s="1"/>
  <c r="F39" i="2"/>
  <c r="G39" i="2" s="1"/>
  <c r="F40" i="2"/>
  <c r="G40" i="2" s="1"/>
  <c r="F41" i="2"/>
  <c r="G41" i="2" s="1"/>
  <c r="F42" i="2"/>
  <c r="G42" i="2" s="1"/>
  <c r="F44" i="2"/>
  <c r="G44" i="2" s="1"/>
  <c r="F45" i="2"/>
  <c r="G45" i="2" s="1"/>
  <c r="F46" i="2"/>
  <c r="G46" i="2" s="1"/>
  <c r="F43" i="2"/>
  <c r="G43" i="2" s="1"/>
  <c r="F51" i="2"/>
  <c r="G51" i="2" s="1"/>
  <c r="F48" i="2"/>
  <c r="G48" i="2" s="1"/>
  <c r="F49" i="2"/>
  <c r="G49" i="2" s="1"/>
  <c r="F50" i="2"/>
  <c r="G50" i="2" s="1"/>
  <c r="F47" i="2"/>
  <c r="G47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79" i="2"/>
  <c r="G79" i="2" s="1"/>
  <c r="F74" i="2"/>
  <c r="G74" i="2" s="1"/>
  <c r="F75" i="2"/>
  <c r="G75" i="2" s="1"/>
  <c r="F76" i="2"/>
  <c r="G76" i="2" s="1"/>
  <c r="F77" i="2"/>
  <c r="G77" i="2" s="1"/>
  <c r="F78" i="2"/>
  <c r="G78" i="2" s="1"/>
  <c r="F70" i="2"/>
  <c r="G70" i="2" s="1"/>
  <c r="F71" i="2"/>
  <c r="G71" i="2" s="1"/>
  <c r="F72" i="2"/>
  <c r="G72" i="2" s="1"/>
  <c r="F73" i="2"/>
  <c r="G73" i="2" s="1"/>
  <c r="F66" i="2"/>
  <c r="G66" i="2" s="1"/>
  <c r="F67" i="2"/>
  <c r="G67" i="2" s="1"/>
  <c r="F68" i="2"/>
  <c r="G68" i="2" s="1"/>
  <c r="F69" i="2"/>
  <c r="G69" i="2" s="1"/>
  <c r="F62" i="2"/>
  <c r="G62" i="2" s="1"/>
  <c r="F63" i="2"/>
  <c r="G63" i="2" s="1"/>
  <c r="F64" i="2"/>
  <c r="G64" i="2" s="1"/>
  <c r="F65" i="2"/>
  <c r="G65" i="2" s="1"/>
  <c r="F58" i="2"/>
  <c r="G58" i="2" s="1"/>
  <c r="F59" i="2"/>
  <c r="G59" i="2" s="1"/>
  <c r="F60" i="2"/>
  <c r="G60" i="2" s="1"/>
  <c r="F61" i="2"/>
  <c r="G61" i="2" s="1"/>
  <c r="F96" i="2"/>
  <c r="G96" i="2" s="1"/>
  <c r="F80" i="2"/>
  <c r="G80" i="2" s="1"/>
  <c r="F81" i="2"/>
  <c r="G81" i="2" s="1"/>
  <c r="F82" i="2"/>
  <c r="G82" i="2" s="1"/>
  <c r="F83" i="2"/>
  <c r="G83" i="2" s="1"/>
  <c r="F93" i="2"/>
  <c r="G93" i="2" s="1"/>
  <c r="F94" i="2"/>
  <c r="G94" i="2" s="1"/>
  <c r="F95" i="2"/>
  <c r="G95" i="2" s="1"/>
  <c r="F90" i="2"/>
  <c r="G90" i="2" s="1"/>
  <c r="F91" i="2"/>
  <c r="G91" i="2" s="1"/>
  <c r="F92" i="2"/>
  <c r="G92" i="2" s="1"/>
  <c r="F87" i="2"/>
  <c r="G87" i="2" s="1"/>
  <c r="F84" i="2"/>
  <c r="G84" i="2" s="1"/>
  <c r="F85" i="2"/>
  <c r="G85" i="2" s="1"/>
  <c r="F86" i="2"/>
  <c r="G86" i="2" s="1"/>
  <c r="F113" i="2"/>
  <c r="G113" i="2" s="1"/>
  <c r="F111" i="2"/>
  <c r="G111" i="2" s="1"/>
  <c r="F112" i="2"/>
  <c r="G112" i="2" s="1"/>
  <c r="F107" i="2"/>
  <c r="G107" i="2" s="1"/>
  <c r="F108" i="2"/>
  <c r="G108" i="2" s="1"/>
  <c r="F109" i="2"/>
  <c r="G109" i="2" s="1"/>
  <c r="F110" i="2"/>
  <c r="G110" i="2" s="1"/>
  <c r="F104" i="2"/>
  <c r="G104" i="2" s="1"/>
  <c r="F105" i="2"/>
  <c r="G105" i="2" s="1"/>
  <c r="F106" i="2"/>
  <c r="G106" i="2" s="1"/>
  <c r="F100" i="2"/>
  <c r="G100" i="2" s="1"/>
  <c r="F101" i="2"/>
  <c r="G101" i="2" s="1"/>
  <c r="F102" i="2"/>
  <c r="G102" i="2" s="1"/>
  <c r="F103" i="2"/>
  <c r="G103" i="2" s="1"/>
  <c r="F97" i="2"/>
  <c r="G97" i="2" s="1"/>
  <c r="F98" i="2"/>
  <c r="G98" i="2" s="1"/>
  <c r="F99" i="2"/>
  <c r="G99" i="2" s="1"/>
  <c r="F129" i="2"/>
  <c r="G129" i="2" s="1"/>
  <c r="F128" i="2"/>
  <c r="G128" i="2" s="1"/>
  <c r="F124" i="2"/>
  <c r="G124" i="2" s="1"/>
  <c r="F125" i="2"/>
  <c r="G125" i="2" s="1"/>
  <c r="F126" i="2"/>
  <c r="G126" i="2" s="1"/>
  <c r="F127" i="2"/>
  <c r="G127" i="2" s="1"/>
  <c r="F121" i="2"/>
  <c r="G121" i="2" s="1"/>
  <c r="F122" i="2"/>
  <c r="G122" i="2" s="1"/>
  <c r="F123" i="2"/>
  <c r="G123" i="2" s="1"/>
  <c r="F118" i="2"/>
  <c r="G118" i="2" s="1"/>
  <c r="F119" i="2"/>
  <c r="G119" i="2" s="1"/>
  <c r="F120" i="2"/>
  <c r="G120" i="2" s="1"/>
  <c r="F114" i="2"/>
  <c r="G114" i="2" s="1"/>
  <c r="F115" i="2"/>
  <c r="G115" i="2" s="1"/>
  <c r="F116" i="2"/>
  <c r="G116" i="2" s="1"/>
  <c r="F117" i="2"/>
  <c r="G117" i="2" s="1"/>
  <c r="F138" i="2"/>
  <c r="G138" i="2" s="1"/>
  <c r="F137" i="2"/>
  <c r="G137" i="2" s="1"/>
  <c r="F135" i="2"/>
  <c r="G135" i="2" s="1"/>
  <c r="F136" i="2"/>
  <c r="G136" i="2" s="1"/>
  <c r="F133" i="2"/>
  <c r="G133" i="2" s="1"/>
  <c r="F131" i="2"/>
  <c r="G131" i="2" s="1"/>
  <c r="F132" i="2"/>
  <c r="G132" i="2" s="1"/>
  <c r="F130" i="2"/>
  <c r="G130" i="2" s="1"/>
  <c r="F155" i="2"/>
  <c r="G155" i="2" s="1"/>
  <c r="F152" i="2"/>
  <c r="G152" i="2" s="1"/>
  <c r="F153" i="2"/>
  <c r="G153" i="2" s="1"/>
  <c r="F154" i="2"/>
  <c r="G154" i="2" s="1"/>
  <c r="F148" i="2"/>
  <c r="G148" i="2" s="1"/>
  <c r="F149" i="2"/>
  <c r="G149" i="2" s="1"/>
  <c r="F150" i="2"/>
  <c r="G150" i="2" s="1"/>
  <c r="F151" i="2"/>
  <c r="G151" i="2" s="1"/>
  <c r="F146" i="2"/>
  <c r="G146" i="2" s="1"/>
  <c r="F147" i="2"/>
  <c r="G147" i="2" s="1"/>
  <c r="F143" i="2"/>
  <c r="G143" i="2" s="1"/>
  <c r="F144" i="2"/>
  <c r="G144" i="2" s="1"/>
  <c r="F145" i="2"/>
  <c r="G145" i="2" s="1"/>
  <c r="F141" i="2"/>
  <c r="G141" i="2" s="1"/>
  <c r="F142" i="2"/>
  <c r="G142" i="2" s="1"/>
  <c r="F139" i="2"/>
  <c r="G139" i="2" s="1"/>
  <c r="F140" i="2"/>
  <c r="G140" i="2" s="1"/>
  <c r="F180" i="2"/>
  <c r="G180" i="2" s="1"/>
  <c r="F178" i="2"/>
  <c r="G178" i="2" s="1"/>
  <c r="F179" i="2"/>
  <c r="G179" i="2" s="1"/>
  <c r="F176" i="2"/>
  <c r="G176" i="2" s="1"/>
  <c r="F177" i="2"/>
  <c r="G177" i="2" s="1"/>
  <c r="F173" i="2"/>
  <c r="G173" i="2" s="1"/>
  <c r="F174" i="2"/>
  <c r="G174" i="2" s="1"/>
  <c r="F175" i="2"/>
  <c r="G175" i="2" s="1"/>
  <c r="F169" i="2"/>
  <c r="G169" i="2" s="1"/>
  <c r="F170" i="2"/>
  <c r="G170" i="2" s="1"/>
  <c r="F171" i="2"/>
  <c r="G171" i="2" s="1"/>
  <c r="F172" i="2"/>
  <c r="G172" i="2" s="1"/>
  <c r="F165" i="2"/>
  <c r="G165" i="2" s="1"/>
  <c r="F166" i="2"/>
  <c r="G166" i="2" s="1"/>
  <c r="F167" i="2"/>
  <c r="G167" i="2" s="1"/>
  <c r="F168" i="2"/>
  <c r="G168" i="2" s="1"/>
  <c r="F162" i="2"/>
  <c r="G162" i="2" s="1"/>
  <c r="F163" i="2"/>
  <c r="G163" i="2" s="1"/>
  <c r="F164" i="2"/>
  <c r="G164" i="2" s="1"/>
  <c r="F159" i="2"/>
  <c r="G159" i="2" s="1"/>
  <c r="F160" i="2"/>
  <c r="G160" i="2" s="1"/>
  <c r="F161" i="2"/>
  <c r="G161" i="2" s="1"/>
  <c r="F156" i="2"/>
  <c r="G156" i="2" s="1"/>
  <c r="F157" i="2"/>
  <c r="G157" i="2" s="1"/>
  <c r="F158" i="2"/>
  <c r="G158" i="2" s="1"/>
  <c r="F201" i="2"/>
  <c r="G201" i="2" s="1"/>
  <c r="F197" i="2"/>
  <c r="G197" i="2" s="1"/>
  <c r="F198" i="2"/>
  <c r="G198" i="2" s="1"/>
  <c r="F199" i="2"/>
  <c r="G199" i="2" s="1"/>
  <c r="F200" i="2"/>
  <c r="G200" i="2" s="1"/>
  <c r="F194" i="2"/>
  <c r="G194" i="2" s="1"/>
  <c r="F195" i="2"/>
  <c r="G195" i="2" s="1"/>
  <c r="F196" i="2"/>
  <c r="G196" i="2" s="1"/>
  <c r="F191" i="2"/>
  <c r="G191" i="2" s="1"/>
  <c r="F192" i="2"/>
  <c r="G192" i="2" s="1"/>
  <c r="F193" i="2"/>
  <c r="G193" i="2" s="1"/>
  <c r="F188" i="2"/>
  <c r="G188" i="2" s="1"/>
  <c r="F189" i="2"/>
  <c r="G189" i="2" s="1"/>
  <c r="F190" i="2"/>
  <c r="G190" i="2" s="1"/>
  <c r="F185" i="2"/>
  <c r="G185" i="2" s="1"/>
  <c r="F186" i="2"/>
  <c r="G186" i="2" s="1"/>
  <c r="F187" i="2"/>
  <c r="G187" i="2" s="1"/>
  <c r="F182" i="2"/>
  <c r="G182" i="2" s="1"/>
  <c r="F183" i="2"/>
  <c r="G183" i="2" s="1"/>
  <c r="F184" i="2"/>
  <c r="G184" i="2" s="1"/>
  <c r="F181" i="2"/>
  <c r="G181" i="2" s="1"/>
  <c r="F217" i="2"/>
  <c r="G217" i="2" s="1"/>
  <c r="F215" i="2"/>
  <c r="G215" i="2" s="1"/>
  <c r="F216" i="2"/>
  <c r="G216" i="2" s="1"/>
  <c r="F212" i="2"/>
  <c r="G212" i="2" s="1"/>
  <c r="F213" i="2"/>
  <c r="G213" i="2" s="1"/>
  <c r="F214" i="2"/>
  <c r="G214" i="2" s="1"/>
  <c r="F208" i="2"/>
  <c r="G208" i="2" s="1"/>
  <c r="F209" i="2"/>
  <c r="G209" i="2" s="1"/>
  <c r="F210" i="2"/>
  <c r="G210" i="2" s="1"/>
  <c r="F211" i="2"/>
  <c r="G21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40" i="2"/>
  <c r="G240" i="2" s="1"/>
  <c r="F237" i="2"/>
  <c r="G237" i="2" s="1"/>
  <c r="F238" i="2"/>
  <c r="G238" i="2" s="1"/>
  <c r="F239" i="2"/>
  <c r="G239" i="2" s="1"/>
  <c r="F232" i="2"/>
  <c r="G232" i="2" s="1"/>
  <c r="F233" i="2"/>
  <c r="G233" i="2" s="1"/>
  <c r="F234" i="2"/>
  <c r="G234" i="2" s="1"/>
  <c r="F235" i="2"/>
  <c r="G235" i="2" s="1"/>
  <c r="F228" i="2"/>
  <c r="G228" i="2" s="1"/>
  <c r="F229" i="2"/>
  <c r="G229" i="2" s="1"/>
  <c r="F230" i="2"/>
  <c r="G230" i="2" s="1"/>
  <c r="F231" i="2"/>
  <c r="G231" i="2" s="1"/>
  <c r="F225" i="2"/>
  <c r="G225" i="2" s="1"/>
  <c r="F226" i="2"/>
  <c r="G226" i="2" s="1"/>
  <c r="F227" i="2"/>
  <c r="G227" i="2" s="1"/>
  <c r="F221" i="2"/>
  <c r="G221" i="2" s="1"/>
  <c r="F222" i="2"/>
  <c r="G222" i="2" s="1"/>
  <c r="F223" i="2"/>
  <c r="G223" i="2" s="1"/>
  <c r="F224" i="2"/>
  <c r="G224" i="2" s="1"/>
  <c r="F218" i="2"/>
  <c r="G218" i="2" s="1"/>
  <c r="F219" i="2"/>
  <c r="G219" i="2" s="1"/>
  <c r="F220" i="2"/>
  <c r="G220" i="2" s="1"/>
  <c r="F262" i="2"/>
  <c r="G262" i="2" s="1"/>
  <c r="F258" i="2"/>
  <c r="G258" i="2" s="1"/>
  <c r="F259" i="2"/>
  <c r="G259" i="2" s="1"/>
  <c r="F260" i="2"/>
  <c r="G260" i="2" s="1"/>
  <c r="F254" i="2"/>
  <c r="G254" i="2" s="1"/>
  <c r="F255" i="2"/>
  <c r="G255" i="2" s="1"/>
  <c r="F256" i="2"/>
  <c r="G256" i="2" s="1"/>
  <c r="F257" i="2"/>
  <c r="G257" i="2" s="1"/>
  <c r="F250" i="2"/>
  <c r="G250" i="2" s="1"/>
  <c r="F251" i="2"/>
  <c r="G251" i="2" s="1"/>
  <c r="F252" i="2"/>
  <c r="G252" i="2" s="1"/>
  <c r="F253" i="2"/>
  <c r="G253" i="2" s="1"/>
  <c r="F247" i="2"/>
  <c r="G247" i="2" s="1"/>
  <c r="F248" i="2"/>
  <c r="G248" i="2" s="1"/>
  <c r="F249" i="2"/>
  <c r="G249" i="2" s="1"/>
  <c r="F244" i="2"/>
  <c r="G244" i="2" s="1"/>
  <c r="F245" i="2"/>
  <c r="G245" i="2" s="1"/>
  <c r="F246" i="2"/>
  <c r="G246" i="2" s="1"/>
  <c r="F241" i="2"/>
  <c r="G241" i="2" s="1"/>
  <c r="F242" i="2"/>
  <c r="G242" i="2" s="1"/>
  <c r="F243" i="2"/>
  <c r="G243" i="2" s="1"/>
  <c r="F285" i="2"/>
  <c r="G285" i="2" s="1"/>
  <c r="F283" i="2"/>
  <c r="G283" i="2" s="1"/>
  <c r="F284" i="2"/>
  <c r="G284" i="2" s="1"/>
  <c r="F279" i="2"/>
  <c r="G279" i="2" s="1"/>
  <c r="F280" i="2"/>
  <c r="G280" i="2" s="1"/>
  <c r="F281" i="2"/>
  <c r="G281" i="2" s="1"/>
  <c r="F282" i="2"/>
  <c r="G282" i="2" s="1"/>
  <c r="F274" i="2"/>
  <c r="G274" i="2" s="1"/>
  <c r="F275" i="2"/>
  <c r="G275" i="2" s="1"/>
  <c r="F276" i="2"/>
  <c r="G276" i="2" s="1"/>
  <c r="F277" i="2"/>
  <c r="G277" i="2" s="1"/>
  <c r="F278" i="2"/>
  <c r="G278" i="2" s="1"/>
  <c r="F270" i="2"/>
  <c r="G270" i="2" s="1"/>
  <c r="F271" i="2"/>
  <c r="G271" i="2" s="1"/>
  <c r="F272" i="2"/>
  <c r="G272" i="2" s="1"/>
  <c r="F273" i="2"/>
  <c r="G273" i="2" s="1"/>
  <c r="F266" i="2"/>
  <c r="G266" i="2" s="1"/>
  <c r="F267" i="2"/>
  <c r="G267" i="2" s="1"/>
  <c r="F268" i="2"/>
  <c r="G268" i="2" s="1"/>
  <c r="F269" i="2"/>
  <c r="G269" i="2" s="1"/>
  <c r="F263" i="2"/>
  <c r="G263" i="2" s="1"/>
  <c r="F264" i="2"/>
  <c r="G264" i="2" s="1"/>
  <c r="F265" i="2"/>
  <c r="G265" i="2" s="1"/>
  <c r="F303" i="2"/>
  <c r="G303" i="2" s="1"/>
  <c r="F300" i="2"/>
  <c r="G300" i="2" s="1"/>
  <c r="F301" i="2"/>
  <c r="G301" i="2" s="1"/>
  <c r="F302" i="2"/>
  <c r="G302" i="2" s="1"/>
  <c r="F296" i="2"/>
  <c r="G296" i="2" s="1"/>
  <c r="F297" i="2"/>
  <c r="G297" i="2" s="1"/>
  <c r="F298" i="2"/>
  <c r="G298" i="2" s="1"/>
  <c r="F299" i="2"/>
  <c r="G299" i="2" s="1"/>
  <c r="F293" i="2"/>
  <c r="G293" i="2" s="1"/>
  <c r="F294" i="2"/>
  <c r="G294" i="2" s="1"/>
  <c r="F295" i="2"/>
  <c r="G295" i="2" s="1"/>
  <c r="F290" i="2"/>
  <c r="G290" i="2" s="1"/>
  <c r="F291" i="2"/>
  <c r="G291" i="2" s="1"/>
  <c r="F292" i="2"/>
  <c r="G292" i="2" s="1"/>
  <c r="F286" i="2"/>
  <c r="G286" i="2" s="1"/>
  <c r="F287" i="2"/>
  <c r="G287" i="2" s="1"/>
  <c r="F288" i="2"/>
  <c r="G288" i="2" s="1"/>
  <c r="F289" i="2"/>
  <c r="G289" i="2" s="1"/>
  <c r="F317" i="2"/>
  <c r="G317" i="2" s="1"/>
  <c r="F314" i="2"/>
  <c r="G314" i="2" s="1"/>
  <c r="F315" i="2"/>
  <c r="G315" i="2" s="1"/>
  <c r="F316" i="2"/>
  <c r="G316" i="2" s="1"/>
  <c r="F310" i="2"/>
  <c r="G310" i="2" s="1"/>
  <c r="F311" i="2"/>
  <c r="G311" i="2" s="1"/>
  <c r="F312" i="2"/>
  <c r="G312" i="2" s="1"/>
  <c r="F313" i="2"/>
  <c r="G313" i="2" s="1"/>
  <c r="F307" i="2"/>
  <c r="G307" i="2" s="1"/>
  <c r="F308" i="2"/>
  <c r="G308" i="2" s="1"/>
  <c r="F309" i="2"/>
  <c r="G309" i="2" s="1"/>
  <c r="F304" i="2"/>
  <c r="G304" i="2" s="1"/>
  <c r="F305" i="2"/>
  <c r="G305" i="2" s="1"/>
  <c r="F306" i="2"/>
  <c r="G306" i="2" s="1"/>
  <c r="F335" i="2"/>
  <c r="G335" i="2" s="1"/>
  <c r="F332" i="2"/>
  <c r="G332" i="2" s="1"/>
  <c r="F333" i="2"/>
  <c r="G333" i="2" s="1"/>
  <c r="F334" i="2"/>
  <c r="G334" i="2" s="1"/>
  <c r="F328" i="2"/>
  <c r="G328" i="2" s="1"/>
  <c r="F329" i="2"/>
  <c r="G329" i="2" s="1"/>
  <c r="F330" i="2"/>
  <c r="G330" i="2" s="1"/>
  <c r="F331" i="2"/>
  <c r="G331" i="2" s="1"/>
  <c r="F325" i="2"/>
  <c r="G325" i="2" s="1"/>
  <c r="F326" i="2"/>
  <c r="G326" i="2" s="1"/>
  <c r="F327" i="2"/>
  <c r="G327" i="2" s="1"/>
  <c r="F321" i="2"/>
  <c r="G321" i="2" s="1"/>
  <c r="F322" i="2"/>
  <c r="G322" i="2" s="1"/>
  <c r="F323" i="2"/>
  <c r="G323" i="2" s="1"/>
  <c r="F324" i="2"/>
  <c r="G324" i="2" s="1"/>
  <c r="F318" i="2"/>
  <c r="G318" i="2" s="1"/>
  <c r="F319" i="2"/>
  <c r="G319" i="2" s="1"/>
  <c r="F320" i="2"/>
  <c r="G320" i="2" s="1"/>
  <c r="F336" i="2"/>
  <c r="G336" i="2" s="1"/>
  <c r="F347" i="2"/>
  <c r="G347" i="2" s="1"/>
  <c r="F344" i="2"/>
  <c r="G344" i="2" s="1"/>
  <c r="F345" i="2"/>
  <c r="G345" i="2" s="1"/>
  <c r="F346" i="2"/>
  <c r="G346" i="2" s="1"/>
  <c r="F341" i="2"/>
  <c r="G341" i="2" s="1"/>
  <c r="F342" i="2"/>
  <c r="G342" i="2" s="1"/>
  <c r="F343" i="2"/>
  <c r="G343" i="2" s="1"/>
  <c r="F337" i="2"/>
  <c r="G337" i="2" s="1"/>
  <c r="F338" i="2"/>
  <c r="G338" i="2" s="1"/>
  <c r="F339" i="2"/>
  <c r="G339" i="2" s="1"/>
  <c r="F340" i="2"/>
  <c r="G340" i="2" s="1"/>
  <c r="E261" i="2"/>
  <c r="F261" i="2" s="1"/>
  <c r="G261" i="2" s="1"/>
  <c r="E236" i="2"/>
  <c r="F236" i="2" s="1"/>
  <c r="G236" i="2" s="1"/>
  <c r="E88" i="2"/>
  <c r="F88" i="2" s="1"/>
  <c r="G88" i="2" s="1"/>
  <c r="E89" i="2"/>
  <c r="F89" i="2" s="1"/>
  <c r="G89" i="2" s="1"/>
  <c r="E134" i="2"/>
  <c r="F134" i="2" s="1"/>
  <c r="G134" i="2" s="1"/>
</calcChain>
</file>

<file path=xl/sharedStrings.xml><?xml version="1.0" encoding="utf-8"?>
<sst xmlns="http://schemas.openxmlformats.org/spreadsheetml/2006/main" count="367" uniqueCount="23">
  <si>
    <t>YEAR</t>
  </si>
  <si>
    <t>RUN</t>
  </si>
  <si>
    <t>COMMENTS</t>
  </si>
  <si>
    <t>DATE</t>
  </si>
  <si>
    <t>FORECAST</t>
  </si>
  <si>
    <t>VALUE</t>
  </si>
  <si>
    <t>Pre-season</t>
  </si>
  <si>
    <t>Gillnet</t>
  </si>
  <si>
    <t>Early timing</t>
  </si>
  <si>
    <t>Average timing</t>
  </si>
  <si>
    <t>Late timing</t>
  </si>
  <si>
    <t>MGT</t>
  </si>
  <si>
    <t>Very early timing</t>
  </si>
  <si>
    <t>Only the range (350-500k) is given</t>
  </si>
  <si>
    <t>Assuming 22 Jun 50% date</t>
  </si>
  <si>
    <t>Wk 63 &amp; 64 cumulative</t>
  </si>
  <si>
    <t>Wk 63</t>
  </si>
  <si>
    <t>Wk 64</t>
  </si>
  <si>
    <t>Only the range (1.0-1.8M) is given</t>
  </si>
  <si>
    <t>ERR</t>
  </si>
  <si>
    <t>Wk 71</t>
  </si>
  <si>
    <t>ERR_PCT</t>
  </si>
  <si>
    <t>TARGET_HR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</si>
</sst>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4" fontId="0" fillId="0" borderId="0" xfId="0" quotePrefix="1" applyNumberFormat="1"/>
    <xf numFmtId="166" fontId="0" fillId="0" borderId="0" xfId="0" applyNumberFormat="1"/>
    <xf numFmtId="166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;[Red]#,##0"/>
    </dxf>
    <dxf>
      <numFmt numFmtId="165" formatCode="_(* #,##0_);_(* \(#,##0\);_(* &quot;-&quot;??_);_(@_)"/>
    </dxf>
    <dxf>
      <numFmt numFmtId="164" formatCode="[$-409]d\-mmm;@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9FF8A-303D-4CF5-A445-44255B679379}" name="Table1" displayName="Table1" ref="A1:I347" totalsRowShown="0">
  <autoFilter ref="A1:I347" xr:uid="{DA735DFD-F2E4-4C25-B9C1-B72E233BE82A}"/>
  <sortState xmlns:xlrd2="http://schemas.microsoft.com/office/spreadsheetml/2017/richdata2" ref="A2:I347">
    <sortCondition descending="1" ref="A1:A347"/>
  </sortState>
  <tableColumns count="9">
    <tableColumn id="1" xr3:uid="{FC8C746E-E0AC-49F2-A8AA-9D260D1F3819}" name="YEAR"/>
    <tableColumn id="2" xr3:uid="{3B803798-D746-4A79-8C65-04E594CA228F}" name="RUN" dataDxfId="5" dataCellStyle="Comma"/>
    <tableColumn id="3" xr3:uid="{5840AC7C-D6D7-42A5-AB30-2FEAD3800250}" name="FORECAST"/>
    <tableColumn id="4" xr3:uid="{0F460C22-473B-49B8-84D2-F77CEEBB70F3}" name="DATE" dataDxfId="4"/>
    <tableColumn id="5" xr3:uid="{104EAD60-E269-4A9D-8852-1A5C3AFF2F54}" name="VALUE" dataDxfId="3" dataCellStyle="Comma"/>
    <tableColumn id="7" xr3:uid="{EAF1FF01-0B49-4D37-9837-3582316769BB}" name="ERR" dataDxfId="2" dataCellStyle="Comma">
      <calculatedColumnFormula>Table1[[#This Row],[RUN]]-Table1[[#This Row],[VALUE]]</calculatedColumnFormula>
    </tableColumn>
    <tableColumn id="8" xr3:uid="{F988FEE6-6D45-49F5-B3DA-EE0D69081CE6}" name="ERR_PCT" dataDxfId="1" dataCellStyle="Percent">
      <calculatedColumnFormula>Table1[[#This Row],[ERR]]/Table1[[#This Row],[RUN]]</calculatedColumnFormula>
    </tableColumn>
    <tableColumn id="10" xr3:uid="{1932F81A-187B-4F2F-9ED0-34D666BD1AD1}" name="TARGET_HR" dataDxfId="0" dataCellStyle="Percent"/>
    <tableColumn id="6" xr3:uid="{FE2DB58C-B9B4-471D-BB7A-3E8001BDD6E6}" name="COMME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4730-0FD1-4BDF-A930-1053A208B0B4}">
  <dimension ref="A1:I376"/>
  <sheetViews>
    <sheetView tabSelected="1" workbookViewId="0">
      <selection activeCell="M328" sqref="M328"/>
    </sheetView>
  </sheetViews>
  <sheetFormatPr defaultRowHeight="14.4" x14ac:dyDescent="0.3"/>
  <cols>
    <col min="2" max="2" width="10.5546875" bestFit="1" customWidth="1"/>
    <col min="3" max="3" width="12.109375" customWidth="1"/>
    <col min="4" max="4" width="9.109375" style="1"/>
    <col min="5" max="5" width="11.5546875" bestFit="1" customWidth="1"/>
    <col min="6" max="6" width="11.5546875" style="4" customWidth="1"/>
    <col min="7" max="8" width="11.5546875" style="6" customWidth="1"/>
  </cols>
  <sheetData>
    <row r="1" spans="1:9" x14ac:dyDescent="0.3">
      <c r="A1" t="s">
        <v>0</v>
      </c>
      <c r="B1" t="s">
        <v>1</v>
      </c>
      <c r="C1" t="s">
        <v>4</v>
      </c>
      <c r="D1" s="1" t="s">
        <v>3</v>
      </c>
      <c r="E1" t="s">
        <v>5</v>
      </c>
      <c r="F1" s="4" t="s">
        <v>19</v>
      </c>
      <c r="G1" s="6" t="s">
        <v>21</v>
      </c>
      <c r="H1" s="6" t="s">
        <v>22</v>
      </c>
      <c r="I1" t="s">
        <v>2</v>
      </c>
    </row>
    <row r="2" spans="1:9" x14ac:dyDescent="0.3">
      <c r="A2">
        <v>2023</v>
      </c>
      <c r="B2" s="2">
        <v>567000</v>
      </c>
      <c r="C2" t="s">
        <v>6</v>
      </c>
      <c r="D2" s="1">
        <v>45040</v>
      </c>
      <c r="E2" s="2">
        <v>500000</v>
      </c>
      <c r="F2" s="5">
        <f>Table1[[#This Row],[RUN]]-Table1[[#This Row],[VALUE]]</f>
        <v>67000</v>
      </c>
      <c r="G2" s="6">
        <f>Table1[[#This Row],[ERR]]/Table1[[#This Row],[RUN]]</f>
        <v>0.11816578483245149</v>
      </c>
    </row>
    <row r="3" spans="1:9" x14ac:dyDescent="0.3">
      <c r="A3">
        <v>2023</v>
      </c>
      <c r="B3" s="2">
        <v>567000</v>
      </c>
      <c r="C3" t="s">
        <v>12</v>
      </c>
      <c r="D3" s="1">
        <v>45099</v>
      </c>
      <c r="E3" s="2">
        <v>336000</v>
      </c>
      <c r="F3" s="5">
        <f>Table1[[#This Row],[RUN]]-Table1[[#This Row],[VALUE]]</f>
        <v>231000</v>
      </c>
      <c r="G3" s="6">
        <f>Table1[[#This Row],[ERR]]/Table1[[#This Row],[RUN]]</f>
        <v>0.40740740740740738</v>
      </c>
    </row>
    <row r="4" spans="1:9" x14ac:dyDescent="0.3">
      <c r="A4">
        <v>2023</v>
      </c>
      <c r="B4" s="2">
        <v>567000</v>
      </c>
      <c r="C4" t="s">
        <v>8</v>
      </c>
      <c r="D4" s="1">
        <v>45099</v>
      </c>
      <c r="E4" s="2">
        <v>542000</v>
      </c>
      <c r="F4" s="5">
        <f>Table1[[#This Row],[RUN]]-Table1[[#This Row],[VALUE]]</f>
        <v>25000</v>
      </c>
      <c r="G4" s="6">
        <f>Table1[[#This Row],[ERR]]/Table1[[#This Row],[RUN]]</f>
        <v>4.4091710758377423E-2</v>
      </c>
    </row>
    <row r="5" spans="1:9" x14ac:dyDescent="0.3">
      <c r="A5">
        <v>2023</v>
      </c>
      <c r="B5" s="2">
        <v>567000</v>
      </c>
      <c r="C5" t="s">
        <v>9</v>
      </c>
      <c r="D5" s="1">
        <v>45099</v>
      </c>
      <c r="E5" s="2">
        <v>1165000</v>
      </c>
      <c r="F5" s="5">
        <f>Table1[[#This Row],[RUN]]-Table1[[#This Row],[VALUE]]</f>
        <v>-598000</v>
      </c>
      <c r="G5" s="6">
        <f>Table1[[#This Row],[ERR]]/Table1[[#This Row],[RUN]]</f>
        <v>-1.0546737213403881</v>
      </c>
    </row>
    <row r="6" spans="1:9" x14ac:dyDescent="0.3">
      <c r="A6">
        <v>2023</v>
      </c>
      <c r="B6" s="2">
        <v>567000</v>
      </c>
      <c r="C6" t="s">
        <v>7</v>
      </c>
      <c r="D6" s="1">
        <v>45090</v>
      </c>
      <c r="E6" s="2">
        <v>937000</v>
      </c>
      <c r="F6" s="5">
        <f>Table1[[#This Row],[RUN]]-Table1[[#This Row],[VALUE]]</f>
        <v>-370000</v>
      </c>
      <c r="G6" s="6">
        <f>Table1[[#This Row],[ERR]]/Table1[[#This Row],[RUN]]</f>
        <v>-0.65255731922398585</v>
      </c>
    </row>
    <row r="7" spans="1:9" x14ac:dyDescent="0.3">
      <c r="A7">
        <v>2023</v>
      </c>
      <c r="B7" s="2">
        <v>567000</v>
      </c>
      <c r="C7" t="s">
        <v>7</v>
      </c>
      <c r="D7" s="1">
        <v>45097</v>
      </c>
      <c r="E7" s="2">
        <v>667000</v>
      </c>
      <c r="F7" s="5">
        <f>Table1[[#This Row],[RUN]]-Table1[[#This Row],[VALUE]]</f>
        <v>-100000</v>
      </c>
      <c r="G7" s="6">
        <f>Table1[[#This Row],[ERR]]/Table1[[#This Row],[RUN]]</f>
        <v>-0.17636684303350969</v>
      </c>
    </row>
    <row r="8" spans="1:9" x14ac:dyDescent="0.3">
      <c r="A8">
        <v>2023</v>
      </c>
      <c r="B8" s="2">
        <v>567000</v>
      </c>
      <c r="C8" t="s">
        <v>11</v>
      </c>
      <c r="D8" s="1">
        <v>45099</v>
      </c>
      <c r="E8" s="2">
        <v>650000</v>
      </c>
      <c r="F8" s="5">
        <f>Table1[[#This Row],[RUN]]-Table1[[#This Row],[VALUE]]</f>
        <v>-83000</v>
      </c>
      <c r="G8" s="6">
        <f>Table1[[#This Row],[ERR]]/Table1[[#This Row],[RUN]]</f>
        <v>-0.14638447971781304</v>
      </c>
      <c r="H8" s="6">
        <v>0.47</v>
      </c>
    </row>
    <row r="9" spans="1:9" x14ac:dyDescent="0.3">
      <c r="A9">
        <v>2023</v>
      </c>
      <c r="B9" s="2">
        <v>567000</v>
      </c>
      <c r="C9" t="s">
        <v>12</v>
      </c>
      <c r="D9" s="1">
        <v>45106</v>
      </c>
      <c r="E9" s="2">
        <v>355000</v>
      </c>
      <c r="F9" s="5">
        <f>Table1[[#This Row],[RUN]]-Table1[[#This Row],[VALUE]]</f>
        <v>212000</v>
      </c>
      <c r="G9" s="6">
        <f>Table1[[#This Row],[ERR]]/Table1[[#This Row],[RUN]]</f>
        <v>0.37389770723104054</v>
      </c>
    </row>
    <row r="10" spans="1:9" x14ac:dyDescent="0.3">
      <c r="A10">
        <v>2023</v>
      </c>
      <c r="B10" s="2">
        <v>567000</v>
      </c>
      <c r="C10" t="s">
        <v>8</v>
      </c>
      <c r="D10" s="1">
        <v>45106</v>
      </c>
      <c r="E10" s="2">
        <v>542000</v>
      </c>
      <c r="F10" s="5">
        <f>Table1[[#This Row],[RUN]]-Table1[[#This Row],[VALUE]]</f>
        <v>25000</v>
      </c>
      <c r="G10" s="6">
        <f>Table1[[#This Row],[ERR]]/Table1[[#This Row],[RUN]]</f>
        <v>4.4091710758377423E-2</v>
      </c>
    </row>
    <row r="11" spans="1:9" x14ac:dyDescent="0.3">
      <c r="A11">
        <v>2023</v>
      </c>
      <c r="B11" s="2">
        <v>567000</v>
      </c>
      <c r="C11" t="s">
        <v>9</v>
      </c>
      <c r="D11" s="1">
        <v>45106</v>
      </c>
      <c r="E11" s="2">
        <v>813000</v>
      </c>
      <c r="F11" s="5">
        <f>Table1[[#This Row],[RUN]]-Table1[[#This Row],[VALUE]]</f>
        <v>-246000</v>
      </c>
      <c r="G11" s="6">
        <f>Table1[[#This Row],[ERR]]/Table1[[#This Row],[RUN]]</f>
        <v>-0.43386243386243384</v>
      </c>
    </row>
    <row r="12" spans="1:9" x14ac:dyDescent="0.3">
      <c r="A12">
        <v>2023</v>
      </c>
      <c r="B12" s="2">
        <v>567000</v>
      </c>
      <c r="C12" t="s">
        <v>7</v>
      </c>
      <c r="D12" s="1">
        <v>45104</v>
      </c>
      <c r="E12" s="2">
        <v>868000</v>
      </c>
      <c r="F12" s="5">
        <f>Table1[[#This Row],[RUN]]-Table1[[#This Row],[VALUE]]</f>
        <v>-301000</v>
      </c>
      <c r="G12" s="6">
        <f>Table1[[#This Row],[ERR]]/Table1[[#This Row],[RUN]]</f>
        <v>-0.53086419753086422</v>
      </c>
    </row>
    <row r="13" spans="1:9" x14ac:dyDescent="0.3">
      <c r="A13">
        <v>2023</v>
      </c>
      <c r="B13" s="2">
        <v>567000</v>
      </c>
      <c r="C13" t="s">
        <v>11</v>
      </c>
      <c r="D13" s="1">
        <v>45106</v>
      </c>
      <c r="E13" s="2">
        <v>750000</v>
      </c>
      <c r="F13" s="5">
        <f>Table1[[#This Row],[RUN]]-Table1[[#This Row],[VALUE]]</f>
        <v>-183000</v>
      </c>
      <c r="G13" s="6">
        <f>Table1[[#This Row],[ERR]]/Table1[[#This Row],[RUN]]</f>
        <v>-0.32275132275132273</v>
      </c>
      <c r="H13" s="6">
        <v>0.52</v>
      </c>
    </row>
    <row r="14" spans="1:9" x14ac:dyDescent="0.3">
      <c r="A14">
        <v>2023</v>
      </c>
      <c r="B14" s="2">
        <v>567000</v>
      </c>
      <c r="C14" t="s">
        <v>12</v>
      </c>
      <c r="D14" s="1">
        <v>45112</v>
      </c>
      <c r="E14" s="2">
        <v>467000</v>
      </c>
      <c r="F14" s="5">
        <f>Table1[[#This Row],[RUN]]-Table1[[#This Row],[VALUE]]</f>
        <v>100000</v>
      </c>
      <c r="G14" s="6">
        <f>Table1[[#This Row],[ERR]]/Table1[[#This Row],[RUN]]</f>
        <v>0.17636684303350969</v>
      </c>
    </row>
    <row r="15" spans="1:9" x14ac:dyDescent="0.3">
      <c r="A15">
        <v>2023</v>
      </c>
      <c r="B15" s="2">
        <v>567000</v>
      </c>
      <c r="C15" t="s">
        <v>8</v>
      </c>
      <c r="D15" s="1">
        <v>45112</v>
      </c>
      <c r="E15" s="2">
        <v>540000</v>
      </c>
      <c r="F15" s="5">
        <f>Table1[[#This Row],[RUN]]-Table1[[#This Row],[VALUE]]</f>
        <v>27000</v>
      </c>
      <c r="G15" s="6">
        <f>Table1[[#This Row],[ERR]]/Table1[[#This Row],[RUN]]</f>
        <v>4.7619047619047616E-2</v>
      </c>
    </row>
    <row r="16" spans="1:9" x14ac:dyDescent="0.3">
      <c r="A16">
        <v>2023</v>
      </c>
      <c r="B16" s="2">
        <v>567000</v>
      </c>
      <c r="C16" t="s">
        <v>9</v>
      </c>
      <c r="D16" s="1">
        <v>45112</v>
      </c>
      <c r="E16" s="2">
        <v>792000</v>
      </c>
      <c r="F16" s="5">
        <f>Table1[[#This Row],[RUN]]-Table1[[#This Row],[VALUE]]</f>
        <v>-225000</v>
      </c>
      <c r="G16" s="6">
        <f>Table1[[#This Row],[ERR]]/Table1[[#This Row],[RUN]]</f>
        <v>-0.3968253968253968</v>
      </c>
    </row>
    <row r="17" spans="1:8" x14ac:dyDescent="0.3">
      <c r="A17">
        <v>2023</v>
      </c>
      <c r="B17" s="2">
        <v>567000</v>
      </c>
      <c r="C17" t="s">
        <v>11</v>
      </c>
      <c r="D17" s="1">
        <v>45112</v>
      </c>
      <c r="E17" s="2">
        <v>750000</v>
      </c>
      <c r="F17" s="5">
        <f>Table1[[#This Row],[RUN]]-Table1[[#This Row],[VALUE]]</f>
        <v>-183000</v>
      </c>
      <c r="G17" s="6">
        <f>Table1[[#This Row],[ERR]]/Table1[[#This Row],[RUN]]</f>
        <v>-0.32275132275132273</v>
      </c>
      <c r="H17" s="6">
        <v>0.52</v>
      </c>
    </row>
    <row r="18" spans="1:8" x14ac:dyDescent="0.3">
      <c r="A18">
        <v>2023</v>
      </c>
      <c r="B18" s="2">
        <v>567000</v>
      </c>
      <c r="C18" t="s">
        <v>9</v>
      </c>
      <c r="D18" s="1">
        <v>45120</v>
      </c>
      <c r="E18" s="2">
        <v>793000</v>
      </c>
      <c r="F18" s="5">
        <f>Table1[[#This Row],[RUN]]-Table1[[#This Row],[VALUE]]</f>
        <v>-226000</v>
      </c>
      <c r="G18" s="6">
        <f>Table1[[#This Row],[ERR]]/Table1[[#This Row],[RUN]]</f>
        <v>-0.3985890652557319</v>
      </c>
    </row>
    <row r="19" spans="1:8" x14ac:dyDescent="0.3">
      <c r="A19">
        <v>2023</v>
      </c>
      <c r="B19" s="2">
        <v>567000</v>
      </c>
      <c r="C19" t="s">
        <v>11</v>
      </c>
      <c r="D19" s="1">
        <v>45120</v>
      </c>
      <c r="E19" s="2">
        <v>800000</v>
      </c>
      <c r="F19" s="5">
        <f>Table1[[#This Row],[RUN]]-Table1[[#This Row],[VALUE]]</f>
        <v>-233000</v>
      </c>
      <c r="G19" s="6">
        <f>Table1[[#This Row],[ERR]]/Table1[[#This Row],[RUN]]</f>
        <v>-0.41093474426807758</v>
      </c>
      <c r="H19" s="6">
        <v>0.54</v>
      </c>
    </row>
    <row r="20" spans="1:8" x14ac:dyDescent="0.3">
      <c r="A20">
        <v>2023</v>
      </c>
      <c r="B20" s="2">
        <v>567000</v>
      </c>
      <c r="C20" t="s">
        <v>9</v>
      </c>
      <c r="D20" s="1">
        <v>45127</v>
      </c>
      <c r="E20" s="2">
        <v>730000</v>
      </c>
      <c r="F20" s="5">
        <f>Table1[[#This Row],[RUN]]-Table1[[#This Row],[VALUE]]</f>
        <v>-163000</v>
      </c>
      <c r="G20" s="6">
        <f>Table1[[#This Row],[ERR]]/Table1[[#This Row],[RUN]]</f>
        <v>-0.2874779541446208</v>
      </c>
    </row>
    <row r="21" spans="1:8" x14ac:dyDescent="0.3">
      <c r="A21">
        <v>2023</v>
      </c>
      <c r="B21" s="2">
        <v>567000</v>
      </c>
      <c r="C21" t="s">
        <v>11</v>
      </c>
      <c r="D21" s="1">
        <v>45127</v>
      </c>
      <c r="E21" s="2">
        <v>750000</v>
      </c>
      <c r="F21" s="5">
        <f>Table1[[#This Row],[RUN]]-Table1[[#This Row],[VALUE]]</f>
        <v>-183000</v>
      </c>
      <c r="G21" s="6">
        <f>Table1[[#This Row],[ERR]]/Table1[[#This Row],[RUN]]</f>
        <v>-0.32275132275132273</v>
      </c>
      <c r="H21" s="6">
        <v>0.52</v>
      </c>
    </row>
    <row r="22" spans="1:8" x14ac:dyDescent="0.3">
      <c r="A22">
        <v>2023</v>
      </c>
      <c r="B22" s="2">
        <v>567000</v>
      </c>
      <c r="C22" t="s">
        <v>9</v>
      </c>
      <c r="D22" s="1">
        <v>45134</v>
      </c>
      <c r="E22" s="2">
        <v>670000</v>
      </c>
      <c r="F22" s="5">
        <f>Table1[[#This Row],[RUN]]-Table1[[#This Row],[VALUE]]</f>
        <v>-103000</v>
      </c>
      <c r="G22" s="6">
        <f>Table1[[#This Row],[ERR]]/Table1[[#This Row],[RUN]]</f>
        <v>-0.18165784832451498</v>
      </c>
    </row>
    <row r="23" spans="1:8" x14ac:dyDescent="0.3">
      <c r="A23">
        <v>2023</v>
      </c>
      <c r="B23" s="2">
        <v>567000</v>
      </c>
      <c r="C23" t="s">
        <v>11</v>
      </c>
      <c r="D23" s="1">
        <v>45134</v>
      </c>
      <c r="E23" s="2">
        <v>650000</v>
      </c>
      <c r="F23" s="5">
        <f>Table1[[#This Row],[RUN]]-Table1[[#This Row],[VALUE]]</f>
        <v>-83000</v>
      </c>
      <c r="G23" s="6">
        <f>Table1[[#This Row],[ERR]]/Table1[[#This Row],[RUN]]</f>
        <v>-0.14638447971781304</v>
      </c>
      <c r="H23" s="6">
        <v>0.47</v>
      </c>
    </row>
    <row r="24" spans="1:8" x14ac:dyDescent="0.3">
      <c r="A24">
        <v>2023</v>
      </c>
      <c r="B24" s="2">
        <v>567000</v>
      </c>
      <c r="C24" t="s">
        <v>9</v>
      </c>
      <c r="D24" s="1">
        <v>45142</v>
      </c>
      <c r="E24" s="2">
        <v>645000</v>
      </c>
      <c r="F24" s="5">
        <f>Table1[[#This Row],[RUN]]-Table1[[#This Row],[VALUE]]</f>
        <v>-78000</v>
      </c>
      <c r="G24" s="6">
        <f>Table1[[#This Row],[ERR]]/Table1[[#This Row],[RUN]]</f>
        <v>-0.13756613756613756</v>
      </c>
    </row>
    <row r="25" spans="1:8" x14ac:dyDescent="0.3">
      <c r="A25">
        <v>2023</v>
      </c>
      <c r="B25" s="2">
        <v>567000</v>
      </c>
      <c r="C25" t="s">
        <v>11</v>
      </c>
      <c r="D25" s="1">
        <v>45142</v>
      </c>
      <c r="E25" s="2">
        <v>650000</v>
      </c>
      <c r="F25" s="5">
        <f>Table1[[#This Row],[RUN]]-Table1[[#This Row],[VALUE]]</f>
        <v>-83000</v>
      </c>
      <c r="G25" s="6">
        <f>Table1[[#This Row],[ERR]]/Table1[[#This Row],[RUN]]</f>
        <v>-0.14638447971781304</v>
      </c>
      <c r="H25" s="6">
        <v>0.47</v>
      </c>
    </row>
    <row r="26" spans="1:8" x14ac:dyDescent="0.3">
      <c r="A26">
        <v>2022</v>
      </c>
      <c r="B26" s="2">
        <v>892000</v>
      </c>
      <c r="C26" t="s">
        <v>11</v>
      </c>
      <c r="D26" s="1">
        <v>45142</v>
      </c>
      <c r="E26">
        <v>900000</v>
      </c>
      <c r="F26" s="4">
        <f>Table1[[#This Row],[RUN]]-Table1[[#This Row],[VALUE]]</f>
        <v>-8000</v>
      </c>
      <c r="G26" s="6">
        <f>Table1[[#This Row],[ERR]]/Table1[[#This Row],[RUN]]</f>
        <v>-8.9686098654708519E-3</v>
      </c>
      <c r="H26" s="6">
        <v>0.57407407407407407</v>
      </c>
    </row>
    <row r="27" spans="1:8" x14ac:dyDescent="0.3">
      <c r="A27">
        <v>2022</v>
      </c>
      <c r="B27" s="2">
        <v>892000</v>
      </c>
      <c r="C27" t="s">
        <v>12</v>
      </c>
      <c r="D27" s="1">
        <v>44770</v>
      </c>
      <c r="E27">
        <v>881000</v>
      </c>
      <c r="F27" s="4">
        <f>Table1[[#This Row],[RUN]]-Table1[[#This Row],[VALUE]]</f>
        <v>11000</v>
      </c>
      <c r="G27" s="6">
        <f>Table1[[#This Row],[ERR]]/Table1[[#This Row],[RUN]]</f>
        <v>1.2331838565022421E-2</v>
      </c>
    </row>
    <row r="28" spans="1:8" x14ac:dyDescent="0.3">
      <c r="A28">
        <v>2022</v>
      </c>
      <c r="B28" s="2">
        <v>892000</v>
      </c>
      <c r="C28" t="s">
        <v>8</v>
      </c>
      <c r="D28" s="1">
        <v>44770</v>
      </c>
      <c r="E28">
        <v>929000</v>
      </c>
      <c r="F28" s="4">
        <f>Table1[[#This Row],[RUN]]-Table1[[#This Row],[VALUE]]</f>
        <v>-37000</v>
      </c>
      <c r="G28" s="6">
        <f>Table1[[#This Row],[ERR]]/Table1[[#This Row],[RUN]]</f>
        <v>-4.1479820627802692E-2</v>
      </c>
    </row>
    <row r="29" spans="1:8" x14ac:dyDescent="0.3">
      <c r="A29">
        <v>2022</v>
      </c>
      <c r="B29" s="2">
        <v>892000</v>
      </c>
      <c r="C29" t="s">
        <v>9</v>
      </c>
      <c r="D29" s="1">
        <v>44770</v>
      </c>
      <c r="E29">
        <v>1060000</v>
      </c>
      <c r="F29" s="4">
        <f>Table1[[#This Row],[RUN]]-Table1[[#This Row],[VALUE]]</f>
        <v>-168000</v>
      </c>
      <c r="G29" s="6">
        <f>Table1[[#This Row],[ERR]]/Table1[[#This Row],[RUN]]</f>
        <v>-0.18834080717488788</v>
      </c>
    </row>
    <row r="30" spans="1:8" x14ac:dyDescent="0.3">
      <c r="A30">
        <v>2022</v>
      </c>
      <c r="B30" s="2">
        <v>892000</v>
      </c>
      <c r="C30" t="s">
        <v>11</v>
      </c>
      <c r="D30" s="1">
        <v>44770</v>
      </c>
      <c r="E30">
        <v>950000</v>
      </c>
      <c r="F30" s="4">
        <f>Table1[[#This Row],[RUN]]-Table1[[#This Row],[VALUE]]</f>
        <v>-58000</v>
      </c>
      <c r="G30" s="6">
        <f>Table1[[#This Row],[ERR]]/Table1[[#This Row],[RUN]]</f>
        <v>-6.5022421524663671E-2</v>
      </c>
      <c r="H30" s="6">
        <v>0.58771929824561397</v>
      </c>
    </row>
    <row r="31" spans="1:8" x14ac:dyDescent="0.3">
      <c r="A31">
        <v>2022</v>
      </c>
      <c r="B31" s="2">
        <v>892000</v>
      </c>
      <c r="C31" t="s">
        <v>12</v>
      </c>
      <c r="D31" s="1">
        <v>44763</v>
      </c>
      <c r="E31">
        <v>1129000</v>
      </c>
      <c r="F31" s="4">
        <f>Table1[[#This Row],[RUN]]-Table1[[#This Row],[VALUE]]</f>
        <v>-237000</v>
      </c>
      <c r="G31" s="6">
        <f>Table1[[#This Row],[ERR]]/Table1[[#This Row],[RUN]]</f>
        <v>-0.26569506726457398</v>
      </c>
    </row>
    <row r="32" spans="1:8" x14ac:dyDescent="0.3">
      <c r="A32">
        <v>2022</v>
      </c>
      <c r="B32" s="2">
        <v>892000</v>
      </c>
      <c r="C32" t="s">
        <v>8</v>
      </c>
      <c r="D32" s="1">
        <v>44763</v>
      </c>
      <c r="E32">
        <v>940000</v>
      </c>
      <c r="F32" s="4">
        <f>Table1[[#This Row],[RUN]]-Table1[[#This Row],[VALUE]]</f>
        <v>-48000</v>
      </c>
      <c r="G32" s="6">
        <f>Table1[[#This Row],[ERR]]/Table1[[#This Row],[RUN]]</f>
        <v>-5.3811659192825115E-2</v>
      </c>
    </row>
    <row r="33" spans="1:8" x14ac:dyDescent="0.3">
      <c r="A33">
        <v>2022</v>
      </c>
      <c r="B33" s="2">
        <v>892000</v>
      </c>
      <c r="C33" t="s">
        <v>9</v>
      </c>
      <c r="D33" s="1">
        <v>44763</v>
      </c>
      <c r="E33">
        <v>881000</v>
      </c>
      <c r="F33" s="4">
        <f>Table1[[#This Row],[RUN]]-Table1[[#This Row],[VALUE]]</f>
        <v>11000</v>
      </c>
      <c r="G33" s="6">
        <f>Table1[[#This Row],[ERR]]/Table1[[#This Row],[RUN]]</f>
        <v>1.2331838565022421E-2</v>
      </c>
    </row>
    <row r="34" spans="1:8" x14ac:dyDescent="0.3">
      <c r="A34">
        <v>2022</v>
      </c>
      <c r="B34" s="2">
        <v>892000</v>
      </c>
      <c r="C34" t="s">
        <v>11</v>
      </c>
      <c r="D34" s="1">
        <v>44763</v>
      </c>
      <c r="E34">
        <v>900000</v>
      </c>
      <c r="F34" s="4">
        <f>Table1[[#This Row],[RUN]]-Table1[[#This Row],[VALUE]]</f>
        <v>-8000</v>
      </c>
      <c r="G34" s="6">
        <f>Table1[[#This Row],[ERR]]/Table1[[#This Row],[RUN]]</f>
        <v>-8.9686098654708519E-3</v>
      </c>
      <c r="H34" s="6">
        <v>0.57407407407407407</v>
      </c>
    </row>
    <row r="35" spans="1:8" x14ac:dyDescent="0.3">
      <c r="A35">
        <v>2022</v>
      </c>
      <c r="B35" s="2">
        <v>892000</v>
      </c>
      <c r="C35" t="s">
        <v>12</v>
      </c>
      <c r="D35" s="1">
        <v>44756</v>
      </c>
      <c r="E35">
        <v>871000</v>
      </c>
      <c r="F35" s="4">
        <f>Table1[[#This Row],[RUN]]-Table1[[#This Row],[VALUE]]</f>
        <v>21000</v>
      </c>
      <c r="G35" s="6">
        <f>Table1[[#This Row],[ERR]]/Table1[[#This Row],[RUN]]</f>
        <v>2.3542600896860985E-2</v>
      </c>
    </row>
    <row r="36" spans="1:8" x14ac:dyDescent="0.3">
      <c r="A36">
        <v>2022</v>
      </c>
      <c r="B36" s="2">
        <v>892000</v>
      </c>
      <c r="C36" t="s">
        <v>8</v>
      </c>
      <c r="D36" s="1">
        <v>44756</v>
      </c>
      <c r="E36" s="2">
        <v>946000</v>
      </c>
      <c r="F36" s="5">
        <f>Table1[[#This Row],[RUN]]-Table1[[#This Row],[VALUE]]</f>
        <v>-54000</v>
      </c>
      <c r="G36" s="6">
        <f>Table1[[#This Row],[ERR]]/Table1[[#This Row],[RUN]]</f>
        <v>-6.0538116591928252E-2</v>
      </c>
    </row>
    <row r="37" spans="1:8" x14ac:dyDescent="0.3">
      <c r="A37">
        <v>2022</v>
      </c>
      <c r="B37" s="2">
        <v>892000</v>
      </c>
      <c r="C37" t="s">
        <v>9</v>
      </c>
      <c r="D37" s="1">
        <v>44756</v>
      </c>
      <c r="E37" s="2">
        <v>1241000</v>
      </c>
      <c r="F37" s="5">
        <f>Table1[[#This Row],[RUN]]-Table1[[#This Row],[VALUE]]</f>
        <v>-349000</v>
      </c>
      <c r="G37" s="6">
        <f>Table1[[#This Row],[ERR]]/Table1[[#This Row],[RUN]]</f>
        <v>-0.39125560538116594</v>
      </c>
    </row>
    <row r="38" spans="1:8" x14ac:dyDescent="0.3">
      <c r="A38">
        <v>2022</v>
      </c>
      <c r="B38" s="2">
        <v>892000</v>
      </c>
      <c r="C38" t="s">
        <v>11</v>
      </c>
      <c r="D38" s="1">
        <v>44756</v>
      </c>
      <c r="E38">
        <v>850000</v>
      </c>
      <c r="F38" s="4">
        <f>Table1[[#This Row],[RUN]]-Table1[[#This Row],[VALUE]]</f>
        <v>42000</v>
      </c>
      <c r="G38" s="6">
        <f>Table1[[#This Row],[ERR]]/Table1[[#This Row],[RUN]]</f>
        <v>4.708520179372197E-2</v>
      </c>
      <c r="H38" s="6">
        <v>0.55882352941176472</v>
      </c>
    </row>
    <row r="39" spans="1:8" x14ac:dyDescent="0.3">
      <c r="A39">
        <v>2022</v>
      </c>
      <c r="B39" s="2">
        <v>892000</v>
      </c>
      <c r="C39" t="s">
        <v>11</v>
      </c>
      <c r="D39" s="1">
        <v>44749</v>
      </c>
      <c r="E39" s="2">
        <v>800000</v>
      </c>
      <c r="F39" s="5">
        <f>Table1[[#This Row],[RUN]]-Table1[[#This Row],[VALUE]]</f>
        <v>92000</v>
      </c>
      <c r="G39" s="6">
        <f>Table1[[#This Row],[ERR]]/Table1[[#This Row],[RUN]]</f>
        <v>0.1031390134529148</v>
      </c>
      <c r="H39" s="6">
        <v>0.54166666666666663</v>
      </c>
    </row>
    <row r="40" spans="1:8" x14ac:dyDescent="0.3">
      <c r="A40">
        <v>2022</v>
      </c>
      <c r="B40" s="2">
        <v>892000</v>
      </c>
      <c r="C40" t="s">
        <v>12</v>
      </c>
      <c r="D40" s="1">
        <v>44749</v>
      </c>
      <c r="E40" s="2">
        <v>784000</v>
      </c>
      <c r="F40" s="5">
        <f>Table1[[#This Row],[RUN]]-Table1[[#This Row],[VALUE]]</f>
        <v>108000</v>
      </c>
      <c r="G40" s="6">
        <f>Table1[[#This Row],[ERR]]/Table1[[#This Row],[RUN]]</f>
        <v>0.1210762331838565</v>
      </c>
    </row>
    <row r="41" spans="1:8" x14ac:dyDescent="0.3">
      <c r="A41">
        <v>2022</v>
      </c>
      <c r="B41" s="2">
        <v>892000</v>
      </c>
      <c r="C41" t="s">
        <v>8</v>
      </c>
      <c r="D41" s="1">
        <v>44749</v>
      </c>
      <c r="E41" s="2">
        <v>910000</v>
      </c>
      <c r="F41" s="5">
        <f>Table1[[#This Row],[RUN]]-Table1[[#This Row],[VALUE]]</f>
        <v>-18000</v>
      </c>
      <c r="G41" s="6">
        <f>Table1[[#This Row],[ERR]]/Table1[[#This Row],[RUN]]</f>
        <v>-2.0179372197309416E-2</v>
      </c>
    </row>
    <row r="42" spans="1:8" x14ac:dyDescent="0.3">
      <c r="A42">
        <v>2022</v>
      </c>
      <c r="B42" s="2">
        <v>892000</v>
      </c>
      <c r="C42" t="s">
        <v>9</v>
      </c>
      <c r="D42" s="1">
        <v>44749</v>
      </c>
      <c r="E42" s="2">
        <v>1336000</v>
      </c>
      <c r="F42" s="5">
        <f>Table1[[#This Row],[RUN]]-Table1[[#This Row],[VALUE]]</f>
        <v>-444000</v>
      </c>
      <c r="G42" s="6">
        <f>Table1[[#This Row],[ERR]]/Table1[[#This Row],[RUN]]</f>
        <v>-0.49775784753363228</v>
      </c>
    </row>
    <row r="43" spans="1:8" x14ac:dyDescent="0.3">
      <c r="A43">
        <v>2022</v>
      </c>
      <c r="B43" s="2">
        <v>892000</v>
      </c>
      <c r="C43" t="s">
        <v>11</v>
      </c>
      <c r="D43" s="1">
        <v>44742</v>
      </c>
      <c r="E43" s="2">
        <v>650000</v>
      </c>
      <c r="F43" s="5">
        <f>Table1[[#This Row],[RUN]]-Table1[[#This Row],[VALUE]]</f>
        <v>242000</v>
      </c>
      <c r="G43" s="6">
        <f>Table1[[#This Row],[ERR]]/Table1[[#This Row],[RUN]]</f>
        <v>0.27130044843049328</v>
      </c>
      <c r="H43" s="6">
        <v>0.47115384615384615</v>
      </c>
    </row>
    <row r="44" spans="1:8" x14ac:dyDescent="0.3">
      <c r="A44">
        <v>2022</v>
      </c>
      <c r="B44" s="2">
        <v>892000</v>
      </c>
      <c r="C44" t="s">
        <v>12</v>
      </c>
      <c r="D44" s="1">
        <v>44742</v>
      </c>
      <c r="E44" s="2">
        <v>675000</v>
      </c>
      <c r="F44" s="5">
        <f>Table1[[#This Row],[RUN]]-Table1[[#This Row],[VALUE]]</f>
        <v>217000</v>
      </c>
      <c r="G44" s="6">
        <f>Table1[[#This Row],[ERR]]/Table1[[#This Row],[RUN]]</f>
        <v>0.24327354260089687</v>
      </c>
    </row>
    <row r="45" spans="1:8" x14ac:dyDescent="0.3">
      <c r="A45">
        <v>2022</v>
      </c>
      <c r="B45" s="2">
        <v>892000</v>
      </c>
      <c r="C45" t="s">
        <v>8</v>
      </c>
      <c r="D45" s="1">
        <v>44742</v>
      </c>
      <c r="E45" s="2">
        <v>896000</v>
      </c>
      <c r="F45" s="5">
        <f>Table1[[#This Row],[RUN]]-Table1[[#This Row],[VALUE]]</f>
        <v>-4000</v>
      </c>
      <c r="G45" s="6">
        <f>Table1[[#This Row],[ERR]]/Table1[[#This Row],[RUN]]</f>
        <v>-4.4843049327354259E-3</v>
      </c>
    </row>
    <row r="46" spans="1:8" x14ac:dyDescent="0.3">
      <c r="A46">
        <v>2022</v>
      </c>
      <c r="B46" s="2">
        <v>892000</v>
      </c>
      <c r="C46" t="s">
        <v>9</v>
      </c>
      <c r="D46" s="1">
        <v>44742</v>
      </c>
      <c r="E46" s="2">
        <v>1540000</v>
      </c>
      <c r="F46" s="5">
        <f>Table1[[#This Row],[RUN]]-Table1[[#This Row],[VALUE]]</f>
        <v>-648000</v>
      </c>
      <c r="G46" s="6">
        <f>Table1[[#This Row],[ERR]]/Table1[[#This Row],[RUN]]</f>
        <v>-0.726457399103139</v>
      </c>
    </row>
    <row r="47" spans="1:8" x14ac:dyDescent="0.3">
      <c r="A47">
        <v>2022</v>
      </c>
      <c r="B47" s="2">
        <v>892000</v>
      </c>
      <c r="C47" t="s">
        <v>7</v>
      </c>
      <c r="D47" s="1">
        <v>44742</v>
      </c>
      <c r="E47" s="2">
        <v>673000</v>
      </c>
      <c r="F47" s="5">
        <f>Table1[[#This Row],[RUN]]-Table1[[#This Row],[VALUE]]</f>
        <v>219000</v>
      </c>
      <c r="G47" s="6">
        <f>Table1[[#This Row],[ERR]]/Table1[[#This Row],[RUN]]</f>
        <v>0.24551569506726456</v>
      </c>
    </row>
    <row r="48" spans="1:8" x14ac:dyDescent="0.3">
      <c r="A48">
        <v>2022</v>
      </c>
      <c r="B48" s="2">
        <v>892000</v>
      </c>
      <c r="C48" t="s">
        <v>9</v>
      </c>
      <c r="D48" s="1">
        <v>44741</v>
      </c>
      <c r="E48" s="2">
        <v>1621000</v>
      </c>
      <c r="F48" s="5">
        <f>Table1[[#This Row],[RUN]]-Table1[[#This Row],[VALUE]]</f>
        <v>-729000</v>
      </c>
      <c r="G48" s="6">
        <f>Table1[[#This Row],[ERR]]/Table1[[#This Row],[RUN]]</f>
        <v>-0.81726457399103136</v>
      </c>
    </row>
    <row r="49" spans="1:9" x14ac:dyDescent="0.3">
      <c r="A49">
        <v>2022</v>
      </c>
      <c r="B49" s="2">
        <v>892000</v>
      </c>
      <c r="C49" t="s">
        <v>8</v>
      </c>
      <c r="D49" s="1">
        <v>44741</v>
      </c>
      <c r="E49" s="2">
        <v>911000</v>
      </c>
      <c r="F49" s="5">
        <f>Table1[[#This Row],[RUN]]-Table1[[#This Row],[VALUE]]</f>
        <v>-19000</v>
      </c>
      <c r="G49" s="6">
        <f>Table1[[#This Row],[ERR]]/Table1[[#This Row],[RUN]]</f>
        <v>-2.1300448430493273E-2</v>
      </c>
    </row>
    <row r="50" spans="1:9" x14ac:dyDescent="0.3">
      <c r="A50">
        <v>2022</v>
      </c>
      <c r="B50" s="2">
        <v>892000</v>
      </c>
      <c r="C50" t="s">
        <v>12</v>
      </c>
      <c r="D50" s="1">
        <v>44741</v>
      </c>
      <c r="E50" s="2">
        <v>670000</v>
      </c>
      <c r="F50" s="5">
        <f>Table1[[#This Row],[RUN]]-Table1[[#This Row],[VALUE]]</f>
        <v>222000</v>
      </c>
      <c r="G50" s="6">
        <f>Table1[[#This Row],[ERR]]/Table1[[#This Row],[RUN]]</f>
        <v>0.24887892376681614</v>
      </c>
    </row>
    <row r="51" spans="1:9" x14ac:dyDescent="0.3">
      <c r="A51">
        <v>2022</v>
      </c>
      <c r="B51" s="2">
        <v>892000</v>
      </c>
      <c r="C51" t="s">
        <v>11</v>
      </c>
      <c r="D51" s="1">
        <v>44740</v>
      </c>
      <c r="E51" s="2">
        <v>600000</v>
      </c>
      <c r="F51" s="5">
        <f>Table1[[#This Row],[RUN]]-Table1[[#This Row],[VALUE]]</f>
        <v>292000</v>
      </c>
      <c r="G51" s="6">
        <f>Table1[[#This Row],[ERR]]/Table1[[#This Row],[RUN]]</f>
        <v>0.3273542600896861</v>
      </c>
      <c r="H51" s="6">
        <v>0.4375</v>
      </c>
    </row>
    <row r="52" spans="1:9" x14ac:dyDescent="0.3">
      <c r="A52">
        <v>2022</v>
      </c>
      <c r="B52" s="2">
        <v>892000</v>
      </c>
      <c r="C52" t="s">
        <v>11</v>
      </c>
      <c r="D52" s="1">
        <v>44735</v>
      </c>
      <c r="E52" s="2">
        <v>550000</v>
      </c>
      <c r="F52" s="5">
        <f>Table1[[#This Row],[RUN]]-Table1[[#This Row],[VALUE]]</f>
        <v>342000</v>
      </c>
      <c r="G52" s="6">
        <f>Table1[[#This Row],[ERR]]/Table1[[#This Row],[RUN]]</f>
        <v>0.38340807174887892</v>
      </c>
      <c r="H52" s="6">
        <v>0.39772727272727271</v>
      </c>
    </row>
    <row r="53" spans="1:9" x14ac:dyDescent="0.3">
      <c r="A53">
        <v>2022</v>
      </c>
      <c r="B53" s="2">
        <v>892000</v>
      </c>
      <c r="C53" t="s">
        <v>9</v>
      </c>
      <c r="D53" s="1">
        <v>44735</v>
      </c>
      <c r="E53" s="2">
        <v>1481000</v>
      </c>
      <c r="F53" s="5">
        <f>Table1[[#This Row],[RUN]]-Table1[[#This Row],[VALUE]]</f>
        <v>-589000</v>
      </c>
      <c r="G53" s="6">
        <f>Table1[[#This Row],[ERR]]/Table1[[#This Row],[RUN]]</f>
        <v>-0.66031390134529144</v>
      </c>
    </row>
    <row r="54" spans="1:9" x14ac:dyDescent="0.3">
      <c r="A54">
        <v>2022</v>
      </c>
      <c r="B54" s="2">
        <v>892000</v>
      </c>
      <c r="C54" t="s">
        <v>8</v>
      </c>
      <c r="D54" s="1">
        <v>44735</v>
      </c>
      <c r="E54" s="2">
        <v>704000</v>
      </c>
      <c r="F54" s="5">
        <f>Table1[[#This Row],[RUN]]-Table1[[#This Row],[VALUE]]</f>
        <v>188000</v>
      </c>
      <c r="G54" s="6">
        <f>Table1[[#This Row],[ERR]]/Table1[[#This Row],[RUN]]</f>
        <v>0.21076233183856502</v>
      </c>
    </row>
    <row r="55" spans="1:9" x14ac:dyDescent="0.3">
      <c r="A55">
        <v>2022</v>
      </c>
      <c r="B55" s="2">
        <v>892000</v>
      </c>
      <c r="C55" t="s">
        <v>12</v>
      </c>
      <c r="D55" s="1">
        <v>44735</v>
      </c>
      <c r="E55" s="2">
        <v>454000</v>
      </c>
      <c r="F55" s="5">
        <f>Table1[[#This Row],[RUN]]-Table1[[#This Row],[VALUE]]</f>
        <v>438000</v>
      </c>
      <c r="G55" s="6">
        <f>Table1[[#This Row],[ERR]]/Table1[[#This Row],[RUN]]</f>
        <v>0.49103139013452912</v>
      </c>
    </row>
    <row r="56" spans="1:9" x14ac:dyDescent="0.3">
      <c r="A56">
        <v>2022</v>
      </c>
      <c r="B56" s="2">
        <v>892000</v>
      </c>
      <c r="C56" t="s">
        <v>7</v>
      </c>
      <c r="D56" s="1">
        <v>44733</v>
      </c>
      <c r="E56" s="2">
        <v>621000</v>
      </c>
      <c r="F56" s="5">
        <f>Table1[[#This Row],[RUN]]-Table1[[#This Row],[VALUE]]</f>
        <v>271000</v>
      </c>
      <c r="G56" s="6">
        <f>Table1[[#This Row],[ERR]]/Table1[[#This Row],[RUN]]</f>
        <v>0.3038116591928251</v>
      </c>
      <c r="I56" t="s">
        <v>16</v>
      </c>
    </row>
    <row r="57" spans="1:9" x14ac:dyDescent="0.3">
      <c r="A57">
        <v>2022</v>
      </c>
      <c r="B57" s="2">
        <v>892000</v>
      </c>
      <c r="C57" t="s">
        <v>6</v>
      </c>
      <c r="D57" s="1">
        <v>44662</v>
      </c>
      <c r="E57" s="2">
        <v>400000</v>
      </c>
      <c r="F57" s="5">
        <f>Table1[[#This Row],[RUN]]-Table1[[#This Row],[VALUE]]</f>
        <v>492000</v>
      </c>
      <c r="G57" s="6">
        <f>Table1[[#This Row],[ERR]]/Table1[[#This Row],[RUN]]</f>
        <v>0.55156950672645744</v>
      </c>
    </row>
    <row r="58" spans="1:9" x14ac:dyDescent="0.3">
      <c r="A58">
        <v>2021</v>
      </c>
      <c r="B58" s="2">
        <v>512000</v>
      </c>
      <c r="C58" t="s">
        <v>8</v>
      </c>
      <c r="D58" s="1">
        <v>44399</v>
      </c>
      <c r="E58" s="2">
        <v>470000</v>
      </c>
      <c r="F58" s="5">
        <f>Table1[[#This Row],[RUN]]-Table1[[#This Row],[VALUE]]</f>
        <v>42000</v>
      </c>
      <c r="G58" s="6">
        <f>Table1[[#This Row],[ERR]]/Table1[[#This Row],[RUN]]</f>
        <v>8.203125E-2</v>
      </c>
    </row>
    <row r="59" spans="1:9" x14ac:dyDescent="0.3">
      <c r="A59">
        <v>2021</v>
      </c>
      <c r="B59" s="2">
        <v>512000</v>
      </c>
      <c r="C59" t="s">
        <v>9</v>
      </c>
      <c r="D59" s="1">
        <v>44399</v>
      </c>
      <c r="E59" s="2">
        <v>488000</v>
      </c>
      <c r="F59" s="5">
        <f>Table1[[#This Row],[RUN]]-Table1[[#This Row],[VALUE]]</f>
        <v>24000</v>
      </c>
      <c r="G59" s="6">
        <f>Table1[[#This Row],[ERR]]/Table1[[#This Row],[RUN]]</f>
        <v>4.6875E-2</v>
      </c>
    </row>
    <row r="60" spans="1:9" x14ac:dyDescent="0.3">
      <c r="A60">
        <v>2021</v>
      </c>
      <c r="B60" s="2">
        <v>512000</v>
      </c>
      <c r="C60" t="s">
        <v>10</v>
      </c>
      <c r="D60" s="1">
        <v>44399</v>
      </c>
      <c r="E60" s="2">
        <v>551000</v>
      </c>
      <c r="F60" s="5">
        <f>Table1[[#This Row],[RUN]]-Table1[[#This Row],[VALUE]]</f>
        <v>-39000</v>
      </c>
      <c r="G60" s="6">
        <f>Table1[[#This Row],[ERR]]/Table1[[#This Row],[RUN]]</f>
        <v>-7.6171875E-2</v>
      </c>
    </row>
    <row r="61" spans="1:9" x14ac:dyDescent="0.3">
      <c r="A61">
        <v>2021</v>
      </c>
      <c r="B61" s="2">
        <v>512000</v>
      </c>
      <c r="C61" t="s">
        <v>11</v>
      </c>
      <c r="D61" s="1">
        <v>44399</v>
      </c>
      <c r="E61" s="2">
        <v>500000</v>
      </c>
      <c r="F61" s="5">
        <f>Table1[[#This Row],[RUN]]-Table1[[#This Row],[VALUE]]</f>
        <v>12000</v>
      </c>
      <c r="G61" s="6">
        <f>Table1[[#This Row],[ERR]]/Table1[[#This Row],[RUN]]</f>
        <v>2.34375E-2</v>
      </c>
      <c r="H61" s="6">
        <v>0.35</v>
      </c>
    </row>
    <row r="62" spans="1:9" x14ac:dyDescent="0.3">
      <c r="A62">
        <v>2021</v>
      </c>
      <c r="B62" s="2">
        <v>512000</v>
      </c>
      <c r="C62" t="s">
        <v>8</v>
      </c>
      <c r="D62" s="1">
        <v>44392</v>
      </c>
      <c r="E62" s="2">
        <v>486000</v>
      </c>
      <c r="F62" s="5">
        <f>Table1[[#This Row],[RUN]]-Table1[[#This Row],[VALUE]]</f>
        <v>26000</v>
      </c>
      <c r="G62" s="6">
        <f>Table1[[#This Row],[ERR]]/Table1[[#This Row],[RUN]]</f>
        <v>5.078125E-2</v>
      </c>
    </row>
    <row r="63" spans="1:9" x14ac:dyDescent="0.3">
      <c r="A63">
        <v>2021</v>
      </c>
      <c r="B63" s="2">
        <v>512000</v>
      </c>
      <c r="C63" t="s">
        <v>9</v>
      </c>
      <c r="D63" s="1">
        <v>44392</v>
      </c>
      <c r="E63" s="2">
        <v>525000</v>
      </c>
      <c r="F63" s="5">
        <f>Table1[[#This Row],[RUN]]-Table1[[#This Row],[VALUE]]</f>
        <v>-13000</v>
      </c>
      <c r="G63" s="6">
        <f>Table1[[#This Row],[ERR]]/Table1[[#This Row],[RUN]]</f>
        <v>-2.5390625E-2</v>
      </c>
    </row>
    <row r="64" spans="1:9" x14ac:dyDescent="0.3">
      <c r="A64">
        <v>2021</v>
      </c>
      <c r="B64" s="2">
        <v>512000</v>
      </c>
      <c r="C64" t="s">
        <v>10</v>
      </c>
      <c r="D64" s="1">
        <v>44392</v>
      </c>
      <c r="E64" s="2">
        <v>621000</v>
      </c>
      <c r="F64" s="5">
        <f>Table1[[#This Row],[RUN]]-Table1[[#This Row],[VALUE]]</f>
        <v>-109000</v>
      </c>
      <c r="G64" s="6">
        <f>Table1[[#This Row],[ERR]]/Table1[[#This Row],[RUN]]</f>
        <v>-0.212890625</v>
      </c>
    </row>
    <row r="65" spans="1:9" x14ac:dyDescent="0.3">
      <c r="A65">
        <v>2021</v>
      </c>
      <c r="B65" s="2">
        <v>512000</v>
      </c>
      <c r="C65" t="s">
        <v>11</v>
      </c>
      <c r="D65" s="1">
        <v>44392</v>
      </c>
      <c r="E65" s="2">
        <v>525000</v>
      </c>
      <c r="F65" s="5">
        <f>Table1[[#This Row],[RUN]]-Table1[[#This Row],[VALUE]]</f>
        <v>-13000</v>
      </c>
      <c r="G65" s="6">
        <f>Table1[[#This Row],[ERR]]/Table1[[#This Row],[RUN]]</f>
        <v>-2.5390625E-2</v>
      </c>
      <c r="H65" s="6">
        <v>0.375</v>
      </c>
    </row>
    <row r="66" spans="1:9" x14ac:dyDescent="0.3">
      <c r="A66">
        <v>2021</v>
      </c>
      <c r="B66" s="2">
        <v>512000</v>
      </c>
      <c r="C66" t="s">
        <v>8</v>
      </c>
      <c r="D66" s="1">
        <v>44385</v>
      </c>
      <c r="E66" s="2">
        <v>386000</v>
      </c>
      <c r="F66" s="5">
        <f>Table1[[#This Row],[RUN]]-Table1[[#This Row],[VALUE]]</f>
        <v>126000</v>
      </c>
      <c r="G66" s="6">
        <f>Table1[[#This Row],[ERR]]/Table1[[#This Row],[RUN]]</f>
        <v>0.24609375</v>
      </c>
    </row>
    <row r="67" spans="1:9" x14ac:dyDescent="0.3">
      <c r="A67">
        <v>2021</v>
      </c>
      <c r="B67" s="2">
        <v>512000</v>
      </c>
      <c r="C67" t="s">
        <v>9</v>
      </c>
      <c r="D67" s="1">
        <v>44385</v>
      </c>
      <c r="E67" s="2">
        <v>444000</v>
      </c>
      <c r="F67" s="5">
        <f>Table1[[#This Row],[RUN]]-Table1[[#This Row],[VALUE]]</f>
        <v>68000</v>
      </c>
      <c r="G67" s="6">
        <f>Table1[[#This Row],[ERR]]/Table1[[#This Row],[RUN]]</f>
        <v>0.1328125</v>
      </c>
    </row>
    <row r="68" spans="1:9" x14ac:dyDescent="0.3">
      <c r="A68">
        <v>2021</v>
      </c>
      <c r="B68" s="2">
        <v>512000</v>
      </c>
      <c r="C68" t="s">
        <v>10</v>
      </c>
      <c r="D68" s="1">
        <v>44385</v>
      </c>
      <c r="E68" s="2">
        <v>539000</v>
      </c>
      <c r="F68" s="5">
        <f>Table1[[#This Row],[RUN]]-Table1[[#This Row],[VALUE]]</f>
        <v>-27000</v>
      </c>
      <c r="G68" s="6">
        <f>Table1[[#This Row],[ERR]]/Table1[[#This Row],[RUN]]</f>
        <v>-5.2734375E-2</v>
      </c>
    </row>
    <row r="69" spans="1:9" x14ac:dyDescent="0.3">
      <c r="A69">
        <v>2021</v>
      </c>
      <c r="B69" s="2">
        <v>512000</v>
      </c>
      <c r="C69" t="s">
        <v>7</v>
      </c>
      <c r="D69" s="1">
        <v>44385</v>
      </c>
      <c r="E69" s="2">
        <v>855298</v>
      </c>
      <c r="F69" s="5">
        <f>Table1[[#This Row],[RUN]]-Table1[[#This Row],[VALUE]]</f>
        <v>-343298</v>
      </c>
      <c r="G69" s="6">
        <f>Table1[[#This Row],[ERR]]/Table1[[#This Row],[RUN]]</f>
        <v>-0.67050390625</v>
      </c>
      <c r="I69" t="s">
        <v>17</v>
      </c>
    </row>
    <row r="70" spans="1:9" x14ac:dyDescent="0.3">
      <c r="A70">
        <v>2021</v>
      </c>
      <c r="B70" s="2">
        <v>512000</v>
      </c>
      <c r="C70" t="s">
        <v>8</v>
      </c>
      <c r="D70" s="1">
        <v>44377</v>
      </c>
      <c r="E70" s="2">
        <v>460000</v>
      </c>
      <c r="F70" s="5">
        <f>Table1[[#This Row],[RUN]]-Table1[[#This Row],[VALUE]]</f>
        <v>52000</v>
      </c>
      <c r="G70" s="6">
        <f>Table1[[#This Row],[ERR]]/Table1[[#This Row],[RUN]]</f>
        <v>0.1015625</v>
      </c>
    </row>
    <row r="71" spans="1:9" x14ac:dyDescent="0.3">
      <c r="A71">
        <v>2021</v>
      </c>
      <c r="B71" s="2">
        <v>512000</v>
      </c>
      <c r="C71" t="s">
        <v>9</v>
      </c>
      <c r="D71" s="1">
        <v>44377</v>
      </c>
      <c r="E71" s="2">
        <v>594000</v>
      </c>
      <c r="F71" s="5">
        <f>Table1[[#This Row],[RUN]]-Table1[[#This Row],[VALUE]]</f>
        <v>-82000</v>
      </c>
      <c r="G71" s="6">
        <f>Table1[[#This Row],[ERR]]/Table1[[#This Row],[RUN]]</f>
        <v>-0.16015625</v>
      </c>
    </row>
    <row r="72" spans="1:9" x14ac:dyDescent="0.3">
      <c r="A72">
        <v>2021</v>
      </c>
      <c r="B72" s="2">
        <v>512000</v>
      </c>
      <c r="C72" t="s">
        <v>10</v>
      </c>
      <c r="D72" s="1">
        <v>44377</v>
      </c>
      <c r="E72" s="2">
        <v>742000</v>
      </c>
      <c r="F72" s="5">
        <f>Table1[[#This Row],[RUN]]-Table1[[#This Row],[VALUE]]</f>
        <v>-230000</v>
      </c>
      <c r="G72" s="6">
        <f>Table1[[#This Row],[ERR]]/Table1[[#This Row],[RUN]]</f>
        <v>-0.44921875</v>
      </c>
    </row>
    <row r="73" spans="1:9" x14ac:dyDescent="0.3">
      <c r="A73">
        <v>2021</v>
      </c>
      <c r="B73" s="2">
        <v>512000</v>
      </c>
      <c r="C73" t="s">
        <v>11</v>
      </c>
      <c r="D73" s="1">
        <v>44377</v>
      </c>
      <c r="E73" s="2">
        <v>550000</v>
      </c>
      <c r="F73" s="5">
        <f>Table1[[#This Row],[RUN]]-Table1[[#This Row],[VALUE]]</f>
        <v>-38000</v>
      </c>
      <c r="G73" s="6">
        <f>Table1[[#This Row],[ERR]]/Table1[[#This Row],[RUN]]</f>
        <v>-7.421875E-2</v>
      </c>
      <c r="H73" s="6">
        <v>0.39772727272727271</v>
      </c>
    </row>
    <row r="74" spans="1:9" x14ac:dyDescent="0.3">
      <c r="A74">
        <v>2021</v>
      </c>
      <c r="B74" s="2">
        <v>512000</v>
      </c>
      <c r="C74" t="s">
        <v>7</v>
      </c>
      <c r="D74" s="1">
        <v>44371</v>
      </c>
      <c r="E74" s="2">
        <v>1020443</v>
      </c>
      <c r="F74" s="5">
        <f>Table1[[#This Row],[RUN]]-Table1[[#This Row],[VALUE]]</f>
        <v>-508443</v>
      </c>
      <c r="G74" s="6">
        <f>Table1[[#This Row],[ERR]]/Table1[[#This Row],[RUN]]</f>
        <v>-0.99305273437499997</v>
      </c>
      <c r="I74" t="s">
        <v>16</v>
      </c>
    </row>
    <row r="75" spans="1:9" x14ac:dyDescent="0.3">
      <c r="A75">
        <v>2021</v>
      </c>
      <c r="B75" s="2">
        <v>512000</v>
      </c>
      <c r="C75" t="s">
        <v>8</v>
      </c>
      <c r="D75" s="1">
        <v>44371</v>
      </c>
      <c r="E75" s="2">
        <v>358000</v>
      </c>
      <c r="F75" s="5">
        <f>Table1[[#This Row],[RUN]]-Table1[[#This Row],[VALUE]]</f>
        <v>154000</v>
      </c>
      <c r="G75" s="6">
        <f>Table1[[#This Row],[ERR]]/Table1[[#This Row],[RUN]]</f>
        <v>0.30078125</v>
      </c>
    </row>
    <row r="76" spans="1:9" x14ac:dyDescent="0.3">
      <c r="A76">
        <v>2021</v>
      </c>
      <c r="B76" s="2">
        <v>512000</v>
      </c>
      <c r="C76" t="s">
        <v>9</v>
      </c>
      <c r="D76" s="1">
        <v>44371</v>
      </c>
      <c r="E76" s="2">
        <v>550000</v>
      </c>
      <c r="F76" s="5">
        <f>Table1[[#This Row],[RUN]]-Table1[[#This Row],[VALUE]]</f>
        <v>-38000</v>
      </c>
      <c r="G76" s="6">
        <f>Table1[[#This Row],[ERR]]/Table1[[#This Row],[RUN]]</f>
        <v>-7.421875E-2</v>
      </c>
    </row>
    <row r="77" spans="1:9" x14ac:dyDescent="0.3">
      <c r="A77">
        <v>2021</v>
      </c>
      <c r="B77" s="2">
        <v>512000</v>
      </c>
      <c r="C77" t="s">
        <v>10</v>
      </c>
      <c r="D77" s="1">
        <v>44371</v>
      </c>
      <c r="E77" s="2">
        <v>697000</v>
      </c>
      <c r="F77" s="5">
        <f>Table1[[#This Row],[RUN]]-Table1[[#This Row],[VALUE]]</f>
        <v>-185000</v>
      </c>
      <c r="G77" s="6">
        <f>Table1[[#This Row],[ERR]]/Table1[[#This Row],[RUN]]</f>
        <v>-0.361328125</v>
      </c>
    </row>
    <row r="78" spans="1:9" x14ac:dyDescent="0.3">
      <c r="A78">
        <v>2021</v>
      </c>
      <c r="B78" s="2">
        <v>512000</v>
      </c>
      <c r="C78" t="s">
        <v>11</v>
      </c>
      <c r="D78" s="1">
        <v>44371</v>
      </c>
      <c r="E78" s="2">
        <v>500000</v>
      </c>
      <c r="F78" s="5">
        <f>Table1[[#This Row],[RUN]]-Table1[[#This Row],[VALUE]]</f>
        <v>12000</v>
      </c>
      <c r="G78" s="6">
        <f>Table1[[#This Row],[ERR]]/Table1[[#This Row],[RUN]]</f>
        <v>2.34375E-2</v>
      </c>
      <c r="H78" s="6">
        <v>0.35</v>
      </c>
    </row>
    <row r="79" spans="1:9" x14ac:dyDescent="0.3">
      <c r="A79">
        <v>2021</v>
      </c>
      <c r="B79" s="2">
        <v>512000</v>
      </c>
      <c r="C79" t="s">
        <v>6</v>
      </c>
      <c r="D79" s="1">
        <v>44294</v>
      </c>
      <c r="E79" s="2">
        <v>350000</v>
      </c>
      <c r="F79" s="5">
        <f>Table1[[#This Row],[RUN]]-Table1[[#This Row],[VALUE]]</f>
        <v>162000</v>
      </c>
      <c r="G79" s="6">
        <f>Table1[[#This Row],[ERR]]/Table1[[#This Row],[RUN]]</f>
        <v>0.31640625</v>
      </c>
    </row>
    <row r="80" spans="1:9" x14ac:dyDescent="0.3">
      <c r="A80">
        <v>2020</v>
      </c>
      <c r="B80" s="2">
        <v>308908</v>
      </c>
      <c r="C80" t="s">
        <v>12</v>
      </c>
      <c r="D80" s="1">
        <v>44372</v>
      </c>
      <c r="E80" s="2">
        <v>228581</v>
      </c>
      <c r="F80" s="5">
        <f>Table1[[#This Row],[RUN]]-Table1[[#This Row],[VALUE]]</f>
        <v>80327</v>
      </c>
      <c r="G80" s="6">
        <f>Table1[[#This Row],[ERR]]/Table1[[#This Row],[RUN]]</f>
        <v>0.26003535033084285</v>
      </c>
    </row>
    <row r="81" spans="1:8" x14ac:dyDescent="0.3">
      <c r="A81">
        <v>2020</v>
      </c>
      <c r="B81" s="2">
        <v>308908</v>
      </c>
      <c r="C81" t="s">
        <v>8</v>
      </c>
      <c r="D81" s="1">
        <v>44372</v>
      </c>
      <c r="E81" s="2">
        <v>296369</v>
      </c>
      <c r="F81" s="5">
        <f>Table1[[#This Row],[RUN]]-Table1[[#This Row],[VALUE]]</f>
        <v>12539</v>
      </c>
      <c r="G81" s="6">
        <f>Table1[[#This Row],[ERR]]/Table1[[#This Row],[RUN]]</f>
        <v>4.0591373483367214E-2</v>
      </c>
    </row>
    <row r="82" spans="1:8" x14ac:dyDescent="0.3">
      <c r="A82">
        <v>2020</v>
      </c>
      <c r="B82" s="2">
        <v>308908</v>
      </c>
      <c r="C82" t="s">
        <v>9</v>
      </c>
      <c r="D82" s="1">
        <v>44372</v>
      </c>
      <c r="E82" s="2">
        <v>482496</v>
      </c>
      <c r="F82" s="5">
        <f>Table1[[#This Row],[RUN]]-Table1[[#This Row],[VALUE]]</f>
        <v>-173588</v>
      </c>
      <c r="G82" s="6">
        <f>Table1[[#This Row],[ERR]]/Table1[[#This Row],[RUN]]</f>
        <v>-0.56194077200978931</v>
      </c>
    </row>
    <row r="83" spans="1:8" x14ac:dyDescent="0.3">
      <c r="A83">
        <v>2020</v>
      </c>
      <c r="B83" s="2">
        <v>308908</v>
      </c>
      <c r="C83" t="s">
        <v>11</v>
      </c>
      <c r="D83" s="1">
        <v>44372</v>
      </c>
      <c r="E83" s="2">
        <v>250000</v>
      </c>
      <c r="F83" s="5">
        <f>Table1[[#This Row],[RUN]]-Table1[[#This Row],[VALUE]]</f>
        <v>58908</v>
      </c>
      <c r="G83" s="6">
        <f>Table1[[#This Row],[ERR]]/Table1[[#This Row],[RUN]]</f>
        <v>0.19069755396428711</v>
      </c>
      <c r="H83" s="6">
        <v>0.2</v>
      </c>
    </row>
    <row r="84" spans="1:8" x14ac:dyDescent="0.3">
      <c r="A84">
        <v>2020</v>
      </c>
      <c r="B84" s="2">
        <v>308908</v>
      </c>
      <c r="C84" t="s">
        <v>8</v>
      </c>
      <c r="D84" s="1">
        <v>44035</v>
      </c>
      <c r="E84" s="2">
        <v>343717</v>
      </c>
      <c r="F84" s="5">
        <f>Table1[[#This Row],[RUN]]-Table1[[#This Row],[VALUE]]</f>
        <v>-34809</v>
      </c>
      <c r="G84" s="6">
        <f>Table1[[#This Row],[ERR]]/Table1[[#This Row],[RUN]]</f>
        <v>-0.11268403537622852</v>
      </c>
    </row>
    <row r="85" spans="1:8" x14ac:dyDescent="0.3">
      <c r="A85">
        <v>2020</v>
      </c>
      <c r="B85" s="2">
        <v>308908</v>
      </c>
      <c r="C85" t="s">
        <v>9</v>
      </c>
      <c r="D85" s="1">
        <v>44035</v>
      </c>
      <c r="E85" s="2">
        <v>355384</v>
      </c>
      <c r="F85" s="5">
        <f>Table1[[#This Row],[RUN]]-Table1[[#This Row],[VALUE]]</f>
        <v>-46476</v>
      </c>
      <c r="G85" s="6">
        <f>Table1[[#This Row],[ERR]]/Table1[[#This Row],[RUN]]</f>
        <v>-0.15045256192782316</v>
      </c>
    </row>
    <row r="86" spans="1:8" x14ac:dyDescent="0.3">
      <c r="A86">
        <v>2020</v>
      </c>
      <c r="B86" s="2">
        <v>308908</v>
      </c>
      <c r="C86" t="s">
        <v>10</v>
      </c>
      <c r="D86" s="1">
        <v>44035</v>
      </c>
      <c r="E86" s="2">
        <v>398820</v>
      </c>
      <c r="F86" s="5">
        <f>Table1[[#This Row],[RUN]]-Table1[[#This Row],[VALUE]]</f>
        <v>-89912</v>
      </c>
      <c r="G86" s="6">
        <f>Table1[[#This Row],[ERR]]/Table1[[#This Row],[RUN]]</f>
        <v>-0.29106400611185207</v>
      </c>
    </row>
    <row r="87" spans="1:8" x14ac:dyDescent="0.3">
      <c r="A87">
        <v>2020</v>
      </c>
      <c r="B87" s="2">
        <v>308908</v>
      </c>
      <c r="C87" t="s">
        <v>11</v>
      </c>
      <c r="D87" s="1">
        <v>44028</v>
      </c>
      <c r="E87" s="2">
        <v>330000</v>
      </c>
      <c r="F87" s="5">
        <f>Table1[[#This Row],[RUN]]-Table1[[#This Row],[VALUE]]</f>
        <v>-21092</v>
      </c>
      <c r="G87" s="6">
        <f>Table1[[#This Row],[ERR]]/Table1[[#This Row],[RUN]]</f>
        <v>-6.8279228767141029E-2</v>
      </c>
      <c r="H87" s="6">
        <v>0.24242424242424243</v>
      </c>
    </row>
    <row r="88" spans="1:8" x14ac:dyDescent="0.3">
      <c r="A88">
        <v>2020</v>
      </c>
      <c r="B88" s="2">
        <v>308908</v>
      </c>
      <c r="C88" t="s">
        <v>8</v>
      </c>
      <c r="D88" s="1">
        <v>44028</v>
      </c>
      <c r="E88" s="2">
        <f>326000+(352000-326000)/2</f>
        <v>339000</v>
      </c>
      <c r="F88" s="5">
        <f>Table1[[#This Row],[RUN]]-Table1[[#This Row],[VALUE]]</f>
        <v>-30092</v>
      </c>
      <c r="G88" s="6">
        <f>Table1[[#This Row],[ERR]]/Table1[[#This Row],[RUN]]</f>
        <v>-9.7414116824426689E-2</v>
      </c>
    </row>
    <row r="89" spans="1:8" x14ac:dyDescent="0.3">
      <c r="A89">
        <v>2020</v>
      </c>
      <c r="B89" s="2">
        <v>308908</v>
      </c>
      <c r="C89" t="s">
        <v>9</v>
      </c>
      <c r="D89" s="1">
        <v>44028</v>
      </c>
      <c r="E89" s="2">
        <f>345000+(372000-345000)/2</f>
        <v>358500</v>
      </c>
      <c r="F89" s="5">
        <f>Table1[[#This Row],[RUN]]-Table1[[#This Row],[VALUE]]</f>
        <v>-49592</v>
      </c>
      <c r="G89" s="6">
        <f>Table1[[#This Row],[ERR]]/Table1[[#This Row],[RUN]]</f>
        <v>-0.1605397076152123</v>
      </c>
    </row>
    <row r="90" spans="1:8" x14ac:dyDescent="0.3">
      <c r="A90">
        <v>2020</v>
      </c>
      <c r="B90" s="2">
        <v>308908</v>
      </c>
      <c r="C90" t="s">
        <v>12</v>
      </c>
      <c r="D90" s="1">
        <v>44021</v>
      </c>
      <c r="E90" s="2">
        <v>286230</v>
      </c>
      <c r="F90" s="5">
        <f>Table1[[#This Row],[RUN]]-Table1[[#This Row],[VALUE]]</f>
        <v>22678</v>
      </c>
      <c r="G90" s="6">
        <f>Table1[[#This Row],[ERR]]/Table1[[#This Row],[RUN]]</f>
        <v>7.3413443484791591E-2</v>
      </c>
    </row>
    <row r="91" spans="1:8" x14ac:dyDescent="0.3">
      <c r="A91">
        <v>2020</v>
      </c>
      <c r="B91" s="2">
        <v>308908</v>
      </c>
      <c r="C91" t="s">
        <v>8</v>
      </c>
      <c r="D91" s="1">
        <v>44021</v>
      </c>
      <c r="E91" s="2">
        <v>308858</v>
      </c>
      <c r="F91" s="5">
        <f>Table1[[#This Row],[RUN]]-Table1[[#This Row],[VALUE]]</f>
        <v>50</v>
      </c>
      <c r="G91" s="6">
        <f>Table1[[#This Row],[ERR]]/Table1[[#This Row],[RUN]]</f>
        <v>1.6186048920714257E-4</v>
      </c>
    </row>
    <row r="92" spans="1:8" x14ac:dyDescent="0.3">
      <c r="A92">
        <v>2020</v>
      </c>
      <c r="B92" s="2">
        <v>308908</v>
      </c>
      <c r="C92" t="s">
        <v>9</v>
      </c>
      <c r="D92" s="1">
        <v>44021</v>
      </c>
      <c r="E92" s="2">
        <v>363099</v>
      </c>
      <c r="F92" s="5">
        <f>Table1[[#This Row],[RUN]]-Table1[[#This Row],[VALUE]]</f>
        <v>-54191</v>
      </c>
      <c r="G92" s="6">
        <f>Table1[[#This Row],[ERR]]/Table1[[#This Row],[RUN]]</f>
        <v>-0.17542763541248527</v>
      </c>
    </row>
    <row r="93" spans="1:8" x14ac:dyDescent="0.3">
      <c r="A93">
        <v>2020</v>
      </c>
      <c r="B93" s="2">
        <v>308908</v>
      </c>
      <c r="C93" t="s">
        <v>12</v>
      </c>
      <c r="D93" s="1">
        <v>44014</v>
      </c>
      <c r="E93" s="2">
        <v>243059</v>
      </c>
      <c r="F93" s="5">
        <f>Table1[[#This Row],[RUN]]-Table1[[#This Row],[VALUE]]</f>
        <v>65849</v>
      </c>
      <c r="G93" s="6">
        <f>Table1[[#This Row],[ERR]]/Table1[[#This Row],[RUN]]</f>
        <v>0.21316702707602264</v>
      </c>
    </row>
    <row r="94" spans="1:8" x14ac:dyDescent="0.3">
      <c r="A94">
        <v>2020</v>
      </c>
      <c r="B94" s="2">
        <v>308908</v>
      </c>
      <c r="C94" t="s">
        <v>8</v>
      </c>
      <c r="D94" s="1">
        <v>44014</v>
      </c>
      <c r="E94" s="2">
        <v>285744</v>
      </c>
      <c r="F94" s="5">
        <f>Table1[[#This Row],[RUN]]-Table1[[#This Row],[VALUE]]</f>
        <v>23164</v>
      </c>
      <c r="G94" s="6">
        <f>Table1[[#This Row],[ERR]]/Table1[[#This Row],[RUN]]</f>
        <v>7.498672743988502E-2</v>
      </c>
    </row>
    <row r="95" spans="1:8" x14ac:dyDescent="0.3">
      <c r="A95">
        <v>2020</v>
      </c>
      <c r="B95" s="2">
        <v>308908</v>
      </c>
      <c r="C95" t="s">
        <v>9</v>
      </c>
      <c r="D95" s="1">
        <v>44014</v>
      </c>
      <c r="E95" s="2">
        <v>370484</v>
      </c>
      <c r="F95" s="5">
        <f>Table1[[#This Row],[RUN]]-Table1[[#This Row],[VALUE]]</f>
        <v>-61576</v>
      </c>
      <c r="G95" s="6">
        <f>Table1[[#This Row],[ERR]]/Table1[[#This Row],[RUN]]</f>
        <v>-0.19933442966838022</v>
      </c>
    </row>
    <row r="96" spans="1:8" x14ac:dyDescent="0.3">
      <c r="A96">
        <v>2020</v>
      </c>
      <c r="B96" s="2">
        <v>308908</v>
      </c>
      <c r="C96" t="s">
        <v>6</v>
      </c>
      <c r="D96" s="1">
        <v>43930</v>
      </c>
      <c r="E96" s="2">
        <v>168788</v>
      </c>
      <c r="F96" s="5">
        <f>Table1[[#This Row],[RUN]]-Table1[[#This Row],[VALUE]]</f>
        <v>140120</v>
      </c>
      <c r="G96" s="6">
        <f>Table1[[#This Row],[ERR]]/Table1[[#This Row],[RUN]]</f>
        <v>0.45359783495409639</v>
      </c>
    </row>
    <row r="97" spans="1:9" x14ac:dyDescent="0.3">
      <c r="A97">
        <v>2019</v>
      </c>
      <c r="B97" s="2">
        <v>193422</v>
      </c>
      <c r="C97" t="s">
        <v>8</v>
      </c>
      <c r="D97" s="1">
        <v>43664</v>
      </c>
      <c r="E97" s="2">
        <v>212853</v>
      </c>
      <c r="F97" s="5">
        <f>Table1[[#This Row],[RUN]]-Table1[[#This Row],[VALUE]]</f>
        <v>-19431</v>
      </c>
      <c r="G97" s="6">
        <f>Table1[[#This Row],[ERR]]/Table1[[#This Row],[RUN]]</f>
        <v>-0.10045909979216429</v>
      </c>
    </row>
    <row r="98" spans="1:9" x14ac:dyDescent="0.3">
      <c r="A98">
        <v>2019</v>
      </c>
      <c r="B98" s="2">
        <v>193422</v>
      </c>
      <c r="C98" t="s">
        <v>9</v>
      </c>
      <c r="D98" s="1">
        <v>43664</v>
      </c>
      <c r="E98" s="2">
        <v>218899</v>
      </c>
      <c r="F98" s="5">
        <f>Table1[[#This Row],[RUN]]-Table1[[#This Row],[VALUE]]</f>
        <v>-25477</v>
      </c>
      <c r="G98" s="6">
        <f>Table1[[#This Row],[ERR]]/Table1[[#This Row],[RUN]]</f>
        <v>-0.13171717798389015</v>
      </c>
    </row>
    <row r="99" spans="1:9" x14ac:dyDescent="0.3">
      <c r="A99">
        <v>2019</v>
      </c>
      <c r="B99" s="2">
        <v>193422</v>
      </c>
      <c r="C99" t="s">
        <v>10</v>
      </c>
      <c r="D99" s="1">
        <v>43664</v>
      </c>
      <c r="E99" s="2">
        <v>255127</v>
      </c>
      <c r="F99" s="5">
        <f>Table1[[#This Row],[RUN]]-Table1[[#This Row],[VALUE]]</f>
        <v>-61705</v>
      </c>
      <c r="G99" s="6">
        <f>Table1[[#This Row],[ERR]]/Table1[[#This Row],[RUN]]</f>
        <v>-0.31901748508442679</v>
      </c>
    </row>
    <row r="100" spans="1:9" x14ac:dyDescent="0.3">
      <c r="A100">
        <v>2019</v>
      </c>
      <c r="B100" s="2">
        <v>193422</v>
      </c>
      <c r="C100" t="s">
        <v>8</v>
      </c>
      <c r="D100" s="1">
        <v>43657</v>
      </c>
      <c r="E100" s="2">
        <v>216915</v>
      </c>
      <c r="F100" s="5">
        <f>Table1[[#This Row],[RUN]]-Table1[[#This Row],[VALUE]]</f>
        <v>-23493</v>
      </c>
      <c r="G100" s="6">
        <f>Table1[[#This Row],[ERR]]/Table1[[#This Row],[RUN]]</f>
        <v>-0.12145981325805751</v>
      </c>
    </row>
    <row r="101" spans="1:9" x14ac:dyDescent="0.3">
      <c r="A101">
        <v>2019</v>
      </c>
      <c r="B101" s="2">
        <v>193422</v>
      </c>
      <c r="C101" t="s">
        <v>9</v>
      </c>
      <c r="D101" s="1">
        <v>43657</v>
      </c>
      <c r="E101" s="2">
        <v>231806</v>
      </c>
      <c r="F101" s="5">
        <f>Table1[[#This Row],[RUN]]-Table1[[#This Row],[VALUE]]</f>
        <v>-38384</v>
      </c>
      <c r="G101" s="6">
        <f>Table1[[#This Row],[ERR]]/Table1[[#This Row],[RUN]]</f>
        <v>-0.19844691917155236</v>
      </c>
    </row>
    <row r="102" spans="1:9" x14ac:dyDescent="0.3">
      <c r="A102">
        <v>2019</v>
      </c>
      <c r="B102" s="2">
        <v>193422</v>
      </c>
      <c r="C102" t="s">
        <v>10</v>
      </c>
      <c r="D102" s="1">
        <v>43657</v>
      </c>
      <c r="E102" s="2">
        <v>278677</v>
      </c>
      <c r="F102" s="5">
        <f>Table1[[#This Row],[RUN]]-Table1[[#This Row],[VALUE]]</f>
        <v>-85255</v>
      </c>
      <c r="G102" s="6">
        <f>Table1[[#This Row],[ERR]]/Table1[[#This Row],[RUN]]</f>
        <v>-0.44077199077664381</v>
      </c>
    </row>
    <row r="103" spans="1:9" x14ac:dyDescent="0.3">
      <c r="A103">
        <v>2019</v>
      </c>
      <c r="B103" s="2">
        <v>193422</v>
      </c>
      <c r="C103" t="s">
        <v>11</v>
      </c>
      <c r="D103" s="1">
        <v>43657</v>
      </c>
      <c r="E103" s="2">
        <v>200000</v>
      </c>
      <c r="F103" s="5">
        <f>Table1[[#This Row],[RUN]]-Table1[[#This Row],[VALUE]]</f>
        <v>-6578</v>
      </c>
      <c r="G103" s="6">
        <f>Table1[[#This Row],[ERR]]/Table1[[#This Row],[RUN]]</f>
        <v>-3.4008540910547919E-2</v>
      </c>
      <c r="H103" s="6">
        <v>0.15</v>
      </c>
    </row>
    <row r="104" spans="1:9" x14ac:dyDescent="0.3">
      <c r="A104">
        <v>2019</v>
      </c>
      <c r="B104" s="2">
        <v>193422</v>
      </c>
      <c r="C104" t="s">
        <v>8</v>
      </c>
      <c r="D104" s="1">
        <v>43653</v>
      </c>
      <c r="E104" s="2">
        <v>249631</v>
      </c>
      <c r="F104" s="5">
        <f>Table1[[#This Row],[RUN]]-Table1[[#This Row],[VALUE]]</f>
        <v>-56209</v>
      </c>
      <c r="G104" s="6">
        <f>Table1[[#This Row],[ERR]]/Table1[[#This Row],[RUN]]</f>
        <v>-0.29060293038020496</v>
      </c>
    </row>
    <row r="105" spans="1:9" x14ac:dyDescent="0.3">
      <c r="A105">
        <v>2019</v>
      </c>
      <c r="B105" s="2">
        <v>193422</v>
      </c>
      <c r="C105" t="s">
        <v>9</v>
      </c>
      <c r="D105" s="1">
        <v>43653</v>
      </c>
      <c r="E105" s="2">
        <v>257917</v>
      </c>
      <c r="F105" s="5">
        <f>Table1[[#This Row],[RUN]]-Table1[[#This Row],[VALUE]]</f>
        <v>-64495</v>
      </c>
      <c r="G105" s="6">
        <f>Table1[[#This Row],[ERR]]/Table1[[#This Row],[RUN]]</f>
        <v>-0.33344190423012893</v>
      </c>
    </row>
    <row r="106" spans="1:9" x14ac:dyDescent="0.3">
      <c r="A106">
        <v>2019</v>
      </c>
      <c r="B106" s="2">
        <v>193422</v>
      </c>
      <c r="C106" t="s">
        <v>10</v>
      </c>
      <c r="D106" s="1">
        <v>43653</v>
      </c>
      <c r="E106" s="2">
        <v>340040</v>
      </c>
      <c r="F106" s="5">
        <f>Table1[[#This Row],[RUN]]-Table1[[#This Row],[VALUE]]</f>
        <v>-146618</v>
      </c>
      <c r="G106" s="6">
        <f>Table1[[#This Row],[ERR]]/Table1[[#This Row],[RUN]]</f>
        <v>-0.75802132125611354</v>
      </c>
    </row>
    <row r="107" spans="1:9" x14ac:dyDescent="0.3">
      <c r="A107">
        <v>2019</v>
      </c>
      <c r="B107" s="2">
        <v>193422</v>
      </c>
      <c r="C107" t="s">
        <v>8</v>
      </c>
      <c r="D107" s="1">
        <v>43643</v>
      </c>
      <c r="E107" s="2">
        <v>266047</v>
      </c>
      <c r="F107" s="5">
        <f>Table1[[#This Row],[RUN]]-Table1[[#This Row],[VALUE]]</f>
        <v>-72625</v>
      </c>
      <c r="G107" s="6">
        <f>Table1[[#This Row],[ERR]]/Table1[[#This Row],[RUN]]</f>
        <v>-0.37547435141814273</v>
      </c>
    </row>
    <row r="108" spans="1:9" x14ac:dyDescent="0.3">
      <c r="A108">
        <v>2019</v>
      </c>
      <c r="B108" s="2">
        <v>193422</v>
      </c>
      <c r="C108" t="s">
        <v>9</v>
      </c>
      <c r="D108" s="1">
        <v>43643</v>
      </c>
      <c r="E108" s="2">
        <v>325138</v>
      </c>
      <c r="F108" s="5">
        <f>Table1[[#This Row],[RUN]]-Table1[[#This Row],[VALUE]]</f>
        <v>-131716</v>
      </c>
      <c r="G108" s="6">
        <f>Table1[[#This Row],[ERR]]/Table1[[#This Row],[RUN]]</f>
        <v>-0.68097734487286865</v>
      </c>
    </row>
    <row r="109" spans="1:9" x14ac:dyDescent="0.3">
      <c r="A109">
        <v>2019</v>
      </c>
      <c r="B109" s="2">
        <v>193422</v>
      </c>
      <c r="C109" t="s">
        <v>10</v>
      </c>
      <c r="D109" s="1">
        <v>43643</v>
      </c>
      <c r="E109" s="2">
        <v>408390</v>
      </c>
      <c r="F109" s="5">
        <f>Table1[[#This Row],[RUN]]-Table1[[#This Row],[VALUE]]</f>
        <v>-214968</v>
      </c>
      <c r="G109" s="6">
        <f>Table1[[#This Row],[ERR]]/Table1[[#This Row],[RUN]]</f>
        <v>-1.1113937401122933</v>
      </c>
    </row>
    <row r="110" spans="1:9" x14ac:dyDescent="0.3">
      <c r="A110">
        <v>2019</v>
      </c>
      <c r="B110" s="2">
        <v>193422</v>
      </c>
      <c r="C110" t="s">
        <v>11</v>
      </c>
      <c r="D110" s="1">
        <v>43643</v>
      </c>
      <c r="E110" s="2">
        <v>300000</v>
      </c>
      <c r="F110" s="5">
        <f>Table1[[#This Row],[RUN]]-Table1[[#This Row],[VALUE]]</f>
        <v>-106578</v>
      </c>
      <c r="G110" s="6">
        <f>Table1[[#This Row],[ERR]]/Table1[[#This Row],[RUN]]</f>
        <v>-0.55101281136582192</v>
      </c>
      <c r="H110" s="6">
        <v>0.22916666666666666</v>
      </c>
    </row>
    <row r="111" spans="1:9" x14ac:dyDescent="0.3">
      <c r="A111">
        <v>2019</v>
      </c>
      <c r="B111" s="2">
        <v>193422</v>
      </c>
      <c r="C111" t="s">
        <v>9</v>
      </c>
      <c r="D111" s="1">
        <v>43636</v>
      </c>
      <c r="E111" s="2">
        <v>298759</v>
      </c>
      <c r="F111" s="5">
        <f>Table1[[#This Row],[RUN]]-Table1[[#This Row],[VALUE]]</f>
        <v>-105337</v>
      </c>
      <c r="G111" s="6">
        <f>Table1[[#This Row],[ERR]]/Table1[[#This Row],[RUN]]</f>
        <v>-0.5445967883694719</v>
      </c>
    </row>
    <row r="112" spans="1:9" x14ac:dyDescent="0.3">
      <c r="A112">
        <v>2019</v>
      </c>
      <c r="B112" s="2">
        <v>193422</v>
      </c>
      <c r="C112" t="s">
        <v>7</v>
      </c>
      <c r="D112" s="1">
        <v>43636</v>
      </c>
      <c r="E112" s="2">
        <v>277000</v>
      </c>
      <c r="F112" s="5">
        <f>Table1[[#This Row],[RUN]]-Table1[[#This Row],[VALUE]]</f>
        <v>-83578</v>
      </c>
      <c r="G112" s="6">
        <f>Table1[[#This Row],[ERR]]/Table1[[#This Row],[RUN]]</f>
        <v>-0.4321018291611089</v>
      </c>
      <c r="I112" t="s">
        <v>16</v>
      </c>
    </row>
    <row r="113" spans="1:9" x14ac:dyDescent="0.3">
      <c r="A113">
        <v>2019</v>
      </c>
      <c r="B113" s="2">
        <v>193422</v>
      </c>
      <c r="C113" t="s">
        <v>6</v>
      </c>
      <c r="D113" s="1">
        <v>43585</v>
      </c>
      <c r="E113" s="2">
        <v>350000</v>
      </c>
      <c r="F113" s="5">
        <f>Table1[[#This Row],[RUN]]-Table1[[#This Row],[VALUE]]</f>
        <v>-156578</v>
      </c>
      <c r="G113" s="6">
        <f>Table1[[#This Row],[ERR]]/Table1[[#This Row],[RUN]]</f>
        <v>-0.80951494659345891</v>
      </c>
    </row>
    <row r="114" spans="1:9" x14ac:dyDescent="0.3">
      <c r="A114">
        <v>2018</v>
      </c>
      <c r="B114" s="2">
        <v>276360</v>
      </c>
      <c r="C114" t="s">
        <v>11</v>
      </c>
      <c r="D114" s="1">
        <v>43300</v>
      </c>
      <c r="E114" s="2">
        <v>300000</v>
      </c>
      <c r="F114" s="5">
        <f>Table1[[#This Row],[RUN]]-Table1[[#This Row],[VALUE]]</f>
        <v>-23640</v>
      </c>
      <c r="G114" s="6">
        <f>Table1[[#This Row],[ERR]]/Table1[[#This Row],[RUN]]</f>
        <v>-8.5540599218410771E-2</v>
      </c>
      <c r="H114" s="6">
        <v>0.22916666666666666</v>
      </c>
    </row>
    <row r="115" spans="1:9" x14ac:dyDescent="0.3">
      <c r="A115">
        <v>2018</v>
      </c>
      <c r="B115" s="2">
        <v>276360</v>
      </c>
      <c r="C115" t="s">
        <v>8</v>
      </c>
      <c r="D115" s="1">
        <v>43300</v>
      </c>
      <c r="E115" s="2">
        <v>306467</v>
      </c>
      <c r="F115" s="5">
        <f>Table1[[#This Row],[RUN]]-Table1[[#This Row],[VALUE]]</f>
        <v>-30107</v>
      </c>
      <c r="G115" s="6">
        <f>Table1[[#This Row],[ERR]]/Table1[[#This Row],[RUN]]</f>
        <v>-0.10894123606889565</v>
      </c>
    </row>
    <row r="116" spans="1:9" x14ac:dyDescent="0.3">
      <c r="A116">
        <v>2018</v>
      </c>
      <c r="B116" s="2">
        <v>276360</v>
      </c>
      <c r="C116" t="s">
        <v>9</v>
      </c>
      <c r="D116" s="1">
        <v>43300</v>
      </c>
      <c r="E116" s="2">
        <v>315089</v>
      </c>
      <c r="F116" s="5">
        <f>Table1[[#This Row],[RUN]]-Table1[[#This Row],[VALUE]]</f>
        <v>-38729</v>
      </c>
      <c r="G116" s="6">
        <f>Table1[[#This Row],[ERR]]/Table1[[#This Row],[RUN]]</f>
        <v>-0.14013967289043278</v>
      </c>
    </row>
    <row r="117" spans="1:9" x14ac:dyDescent="0.3">
      <c r="A117">
        <v>2018</v>
      </c>
      <c r="B117" s="2">
        <v>276360</v>
      </c>
      <c r="C117" t="s">
        <v>10</v>
      </c>
      <c r="D117" s="1">
        <v>43300</v>
      </c>
      <c r="E117" s="2">
        <v>364784</v>
      </c>
      <c r="F117" s="5">
        <f>Table1[[#This Row],[RUN]]-Table1[[#This Row],[VALUE]]</f>
        <v>-88424</v>
      </c>
      <c r="G117" s="6">
        <f>Table1[[#This Row],[ERR]]/Table1[[#This Row],[RUN]]</f>
        <v>-0.31995947315096251</v>
      </c>
    </row>
    <row r="118" spans="1:9" x14ac:dyDescent="0.3">
      <c r="A118">
        <v>2018</v>
      </c>
      <c r="B118" s="2">
        <v>276360</v>
      </c>
      <c r="C118" t="s">
        <v>8</v>
      </c>
      <c r="D118" s="1">
        <v>43293</v>
      </c>
      <c r="E118" s="2">
        <v>334884</v>
      </c>
      <c r="F118" s="5">
        <f>Table1[[#This Row],[RUN]]-Table1[[#This Row],[VALUE]]</f>
        <v>-58524</v>
      </c>
      <c r="G118" s="6">
        <f>Table1[[#This Row],[ERR]]/Table1[[#This Row],[RUN]]</f>
        <v>-0.21176726009552757</v>
      </c>
    </row>
    <row r="119" spans="1:9" x14ac:dyDescent="0.3">
      <c r="A119">
        <v>2018</v>
      </c>
      <c r="B119" s="2">
        <v>276360</v>
      </c>
      <c r="C119" t="s">
        <v>9</v>
      </c>
      <c r="D119" s="1">
        <v>43293</v>
      </c>
      <c r="E119" s="2">
        <v>357360</v>
      </c>
      <c r="F119" s="5">
        <f>Table1[[#This Row],[RUN]]-Table1[[#This Row],[VALUE]]</f>
        <v>-81000</v>
      </c>
      <c r="G119" s="6">
        <f>Table1[[#This Row],[ERR]]/Table1[[#This Row],[RUN]]</f>
        <v>-0.2930959617889709</v>
      </c>
    </row>
    <row r="120" spans="1:9" x14ac:dyDescent="0.3">
      <c r="A120">
        <v>2018</v>
      </c>
      <c r="B120" s="2">
        <v>276360</v>
      </c>
      <c r="C120" t="s">
        <v>10</v>
      </c>
      <c r="D120" s="1">
        <v>43293</v>
      </c>
      <c r="E120" s="2">
        <v>427684</v>
      </c>
      <c r="F120" s="5">
        <f>Table1[[#This Row],[RUN]]-Table1[[#This Row],[VALUE]]</f>
        <v>-151324</v>
      </c>
      <c r="G120" s="6">
        <f>Table1[[#This Row],[ERR]]/Table1[[#This Row],[RUN]]</f>
        <v>-0.54756115212042267</v>
      </c>
    </row>
    <row r="121" spans="1:9" x14ac:dyDescent="0.3">
      <c r="A121">
        <v>2018</v>
      </c>
      <c r="B121" s="2">
        <v>276360</v>
      </c>
      <c r="C121" t="s">
        <v>8</v>
      </c>
      <c r="D121" s="1">
        <v>43286</v>
      </c>
      <c r="E121" s="2">
        <v>367719</v>
      </c>
      <c r="F121" s="5">
        <f>Table1[[#This Row],[RUN]]-Table1[[#This Row],[VALUE]]</f>
        <v>-91359</v>
      </c>
      <c r="G121" s="6">
        <f>Table1[[#This Row],[ERR]]/Table1[[#This Row],[RUN]]</f>
        <v>-0.33057967867998261</v>
      </c>
    </row>
    <row r="122" spans="1:9" x14ac:dyDescent="0.3">
      <c r="A122">
        <v>2018</v>
      </c>
      <c r="B122" s="2">
        <v>276360</v>
      </c>
      <c r="C122" t="s">
        <v>9</v>
      </c>
      <c r="D122" s="1">
        <v>43286</v>
      </c>
      <c r="E122" s="2">
        <v>406440</v>
      </c>
      <c r="F122" s="5">
        <f>Table1[[#This Row],[RUN]]-Table1[[#This Row],[VALUE]]</f>
        <v>-130080</v>
      </c>
      <c r="G122" s="6">
        <f>Table1[[#This Row],[ERR]]/Table1[[#This Row],[RUN]]</f>
        <v>-0.47069040382110289</v>
      </c>
    </row>
    <row r="123" spans="1:9" x14ac:dyDescent="0.3">
      <c r="A123">
        <v>2018</v>
      </c>
      <c r="B123" s="2">
        <v>276360</v>
      </c>
      <c r="C123" t="s">
        <v>10</v>
      </c>
      <c r="D123" s="1">
        <v>43286</v>
      </c>
      <c r="E123" s="2">
        <v>500896</v>
      </c>
      <c r="F123" s="5">
        <f>Table1[[#This Row],[RUN]]-Table1[[#This Row],[VALUE]]</f>
        <v>-224536</v>
      </c>
      <c r="G123" s="6">
        <f>Table1[[#This Row],[ERR]]/Table1[[#This Row],[RUN]]</f>
        <v>-0.81247647995368355</v>
      </c>
    </row>
    <row r="124" spans="1:9" x14ac:dyDescent="0.3">
      <c r="A124">
        <v>2018</v>
      </c>
      <c r="B124" s="2">
        <v>276360</v>
      </c>
      <c r="C124" t="s">
        <v>8</v>
      </c>
      <c r="D124" s="1">
        <v>43279</v>
      </c>
      <c r="E124" s="2">
        <v>365937</v>
      </c>
      <c r="F124" s="5">
        <f>Table1[[#This Row],[RUN]]-Table1[[#This Row],[VALUE]]</f>
        <v>-89577</v>
      </c>
      <c r="G124" s="6">
        <f>Table1[[#This Row],[ERR]]/Table1[[#This Row],[RUN]]</f>
        <v>-0.32413156752062527</v>
      </c>
    </row>
    <row r="125" spans="1:9" x14ac:dyDescent="0.3">
      <c r="A125">
        <v>2018</v>
      </c>
      <c r="B125" s="2">
        <v>276360</v>
      </c>
      <c r="C125" t="s">
        <v>9</v>
      </c>
      <c r="D125" s="1">
        <v>43279</v>
      </c>
      <c r="E125" s="2">
        <v>447215</v>
      </c>
      <c r="F125" s="5">
        <f>Table1[[#This Row],[RUN]]-Table1[[#This Row],[VALUE]]</f>
        <v>-170855</v>
      </c>
      <c r="G125" s="6">
        <f>Table1[[#This Row],[ERR]]/Table1[[#This Row],[RUN]]</f>
        <v>-0.61823346359820519</v>
      </c>
    </row>
    <row r="126" spans="1:9" x14ac:dyDescent="0.3">
      <c r="A126">
        <v>2018</v>
      </c>
      <c r="B126" s="2">
        <v>276360</v>
      </c>
      <c r="C126" t="s">
        <v>10</v>
      </c>
      <c r="D126" s="1">
        <v>43279</v>
      </c>
      <c r="E126" s="2">
        <v>561725</v>
      </c>
      <c r="F126" s="5">
        <f>Table1[[#This Row],[RUN]]-Table1[[#This Row],[VALUE]]</f>
        <v>-285365</v>
      </c>
      <c r="G126" s="6">
        <f>Table1[[#This Row],[ERR]]/Table1[[#This Row],[RUN]]</f>
        <v>-1.0325843103198726</v>
      </c>
    </row>
    <row r="127" spans="1:9" x14ac:dyDescent="0.3">
      <c r="A127">
        <v>2018</v>
      </c>
      <c r="B127" s="2">
        <v>276360</v>
      </c>
      <c r="C127" t="s">
        <v>11</v>
      </c>
      <c r="D127" s="1">
        <v>43279</v>
      </c>
      <c r="E127" s="2">
        <v>350000</v>
      </c>
      <c r="F127" s="5">
        <f>Table1[[#This Row],[RUN]]-Table1[[#This Row],[VALUE]]</f>
        <v>-73640</v>
      </c>
      <c r="G127" s="6">
        <f>Table1[[#This Row],[ERR]]/Table1[[#This Row],[RUN]]</f>
        <v>-0.26646403242147926</v>
      </c>
      <c r="H127" s="6">
        <v>0.25</v>
      </c>
    </row>
    <row r="128" spans="1:9" x14ac:dyDescent="0.3">
      <c r="A128">
        <v>2018</v>
      </c>
      <c r="B128" s="2">
        <v>276360</v>
      </c>
      <c r="C128" t="s">
        <v>7</v>
      </c>
      <c r="D128" s="1">
        <v>43272</v>
      </c>
      <c r="E128" s="2">
        <v>224000</v>
      </c>
      <c r="F128" s="5">
        <f>Table1[[#This Row],[RUN]]-Table1[[#This Row],[VALUE]]</f>
        <v>52360</v>
      </c>
      <c r="G128" s="6">
        <f>Table1[[#This Row],[ERR]]/Table1[[#This Row],[RUN]]</f>
        <v>0.1894630192502533</v>
      </c>
      <c r="I128" t="s">
        <v>16</v>
      </c>
    </row>
    <row r="129" spans="1:9" x14ac:dyDescent="0.3">
      <c r="A129">
        <v>2018</v>
      </c>
      <c r="B129" s="2">
        <v>276360</v>
      </c>
      <c r="C129" t="s">
        <v>6</v>
      </c>
      <c r="D129" s="1">
        <v>43251</v>
      </c>
      <c r="E129" s="2">
        <v>350000</v>
      </c>
      <c r="F129" s="5">
        <f>Table1[[#This Row],[RUN]]-Table1[[#This Row],[VALUE]]</f>
        <v>-73640</v>
      </c>
      <c r="G129" s="6">
        <f>Table1[[#This Row],[ERR]]/Table1[[#This Row],[RUN]]</f>
        <v>-0.26646403242147926</v>
      </c>
      <c r="I129" t="s">
        <v>13</v>
      </c>
    </row>
    <row r="130" spans="1:9" x14ac:dyDescent="0.3">
      <c r="A130">
        <v>2017</v>
      </c>
      <c r="B130" s="2">
        <v>384299</v>
      </c>
      <c r="C130" t="s">
        <v>8</v>
      </c>
      <c r="D130" s="1">
        <v>42943</v>
      </c>
      <c r="E130" s="2">
        <v>392048</v>
      </c>
      <c r="F130" s="5">
        <f>Table1[[#This Row],[RUN]]-Table1[[#This Row],[VALUE]]</f>
        <v>-7749</v>
      </c>
      <c r="G130" s="6">
        <f>Table1[[#This Row],[ERR]]/Table1[[#This Row],[RUN]]</f>
        <v>-2.0163986895620337E-2</v>
      </c>
    </row>
    <row r="131" spans="1:9" x14ac:dyDescent="0.3">
      <c r="A131">
        <v>2017</v>
      </c>
      <c r="B131" s="2">
        <v>384299</v>
      </c>
      <c r="C131" t="s">
        <v>8</v>
      </c>
      <c r="D131" s="1">
        <v>42936</v>
      </c>
      <c r="E131" s="2">
        <v>401940</v>
      </c>
      <c r="F131" s="5">
        <f>Table1[[#This Row],[RUN]]-Table1[[#This Row],[VALUE]]</f>
        <v>-17641</v>
      </c>
      <c r="G131" s="6">
        <f>Table1[[#This Row],[ERR]]/Table1[[#This Row],[RUN]]</f>
        <v>-4.5904360927298798E-2</v>
      </c>
    </row>
    <row r="132" spans="1:9" x14ac:dyDescent="0.3">
      <c r="A132">
        <v>2017</v>
      </c>
      <c r="B132" s="2">
        <v>384299</v>
      </c>
      <c r="C132" t="s">
        <v>11</v>
      </c>
      <c r="D132" s="1">
        <v>42936</v>
      </c>
      <c r="E132" s="2">
        <v>375000</v>
      </c>
      <c r="F132" s="5">
        <f>Table1[[#This Row],[RUN]]-Table1[[#This Row],[VALUE]]</f>
        <v>9299</v>
      </c>
      <c r="G132" s="6">
        <f>Table1[[#This Row],[ERR]]/Table1[[#This Row],[RUN]]</f>
        <v>2.4197304702848563E-2</v>
      </c>
      <c r="H132" s="6">
        <v>0.27222222222222214</v>
      </c>
    </row>
    <row r="133" spans="1:9" x14ac:dyDescent="0.3">
      <c r="A133">
        <v>2017</v>
      </c>
      <c r="B133" s="2">
        <v>384299</v>
      </c>
      <c r="C133" t="s">
        <v>11</v>
      </c>
      <c r="D133" s="1">
        <v>42929</v>
      </c>
      <c r="E133" s="2">
        <v>350000</v>
      </c>
      <c r="F133" s="5">
        <f>Table1[[#This Row],[RUN]]-Table1[[#This Row],[VALUE]]</f>
        <v>34299</v>
      </c>
      <c r="G133" s="6">
        <f>Table1[[#This Row],[ERR]]/Table1[[#This Row],[RUN]]</f>
        <v>8.9250817722658665E-2</v>
      </c>
      <c r="H133" s="6">
        <v>0.25</v>
      </c>
    </row>
    <row r="134" spans="1:9" x14ac:dyDescent="0.3">
      <c r="A134">
        <v>2017</v>
      </c>
      <c r="B134" s="2">
        <v>384299</v>
      </c>
      <c r="C134" t="s">
        <v>8</v>
      </c>
      <c r="D134" s="1">
        <v>42929</v>
      </c>
      <c r="E134" s="2">
        <f>347000+(365000-347000)/2</f>
        <v>356000</v>
      </c>
      <c r="F134" s="5">
        <f>Table1[[#This Row],[RUN]]-Table1[[#This Row],[VALUE]]</f>
        <v>28299</v>
      </c>
      <c r="G134" s="6">
        <f>Table1[[#This Row],[ERR]]/Table1[[#This Row],[RUN]]</f>
        <v>7.3637974597904235E-2</v>
      </c>
    </row>
    <row r="135" spans="1:9" x14ac:dyDescent="0.3">
      <c r="A135">
        <v>2017</v>
      </c>
      <c r="B135" s="2">
        <v>384299</v>
      </c>
      <c r="C135" t="s">
        <v>11</v>
      </c>
      <c r="D135" s="1">
        <v>42922</v>
      </c>
      <c r="E135" s="2">
        <v>300000</v>
      </c>
      <c r="F135" s="5">
        <f>Table1[[#This Row],[RUN]]-Table1[[#This Row],[VALUE]]</f>
        <v>84299</v>
      </c>
      <c r="G135" s="6">
        <f>Table1[[#This Row],[ERR]]/Table1[[#This Row],[RUN]]</f>
        <v>0.21935784376227885</v>
      </c>
      <c r="H135" s="6">
        <v>0.22916666666666666</v>
      </c>
    </row>
    <row r="136" spans="1:9" x14ac:dyDescent="0.3">
      <c r="A136">
        <v>2017</v>
      </c>
      <c r="B136" s="2">
        <v>384299</v>
      </c>
      <c r="C136" t="s">
        <v>8</v>
      </c>
      <c r="D136" s="1">
        <v>42922</v>
      </c>
      <c r="E136" s="2">
        <v>337725</v>
      </c>
      <c r="F136" s="5">
        <f>Table1[[#This Row],[RUN]]-Table1[[#This Row],[VALUE]]</f>
        <v>46574</v>
      </c>
      <c r="G136" s="6">
        <f>Table1[[#This Row],[ERR]]/Table1[[#This Row],[RUN]]</f>
        <v>0.12119209261538541</v>
      </c>
      <c r="I136" t="s">
        <v>14</v>
      </c>
    </row>
    <row r="137" spans="1:9" x14ac:dyDescent="0.3">
      <c r="A137">
        <v>2017</v>
      </c>
      <c r="B137" s="2">
        <v>384299</v>
      </c>
      <c r="C137" t="s">
        <v>11</v>
      </c>
      <c r="D137" s="1">
        <v>42915</v>
      </c>
      <c r="E137" s="2">
        <v>210000</v>
      </c>
      <c r="F137" s="5">
        <f>Table1[[#This Row],[RUN]]-Table1[[#This Row],[VALUE]]</f>
        <v>174299</v>
      </c>
      <c r="G137" s="6">
        <f>Table1[[#This Row],[ERR]]/Table1[[#This Row],[RUN]]</f>
        <v>0.4535504906335952</v>
      </c>
      <c r="H137" s="6">
        <v>0.16190476190476191</v>
      </c>
    </row>
    <row r="138" spans="1:9" x14ac:dyDescent="0.3">
      <c r="A138">
        <v>2017</v>
      </c>
      <c r="B138" s="2">
        <v>384299</v>
      </c>
      <c r="C138" t="s">
        <v>6</v>
      </c>
      <c r="D138" s="1">
        <v>42828</v>
      </c>
      <c r="E138" s="2">
        <v>170000</v>
      </c>
      <c r="F138" s="5">
        <f>Table1[[#This Row],[RUN]]-Table1[[#This Row],[VALUE]]</f>
        <v>214299</v>
      </c>
      <c r="G138" s="6">
        <f>Table1[[#This Row],[ERR]]/Table1[[#This Row],[RUN]]</f>
        <v>0.55763611146529135</v>
      </c>
    </row>
    <row r="139" spans="1:9" x14ac:dyDescent="0.3">
      <c r="A139">
        <v>2016</v>
      </c>
      <c r="B139" s="2">
        <v>1104297</v>
      </c>
      <c r="C139" t="s">
        <v>11</v>
      </c>
      <c r="D139" s="1">
        <v>42944</v>
      </c>
      <c r="E139" s="2">
        <v>1100000</v>
      </c>
      <c r="F139" s="5">
        <f>Table1[[#This Row],[RUN]]-Table1[[#This Row],[VALUE]]</f>
        <v>4297</v>
      </c>
      <c r="G139" s="6">
        <f>Table1[[#This Row],[ERR]]/Table1[[#This Row],[RUN]]</f>
        <v>3.8911633373992687E-3</v>
      </c>
      <c r="H139" s="6">
        <v>0.63484848484848477</v>
      </c>
    </row>
    <row r="140" spans="1:9" x14ac:dyDescent="0.3">
      <c r="A140">
        <v>2016</v>
      </c>
      <c r="B140" s="2">
        <v>1104297</v>
      </c>
      <c r="C140" t="s">
        <v>8</v>
      </c>
      <c r="D140" s="1">
        <v>42944</v>
      </c>
      <c r="E140" s="2">
        <v>1160894</v>
      </c>
      <c r="F140" s="5">
        <f>Table1[[#This Row],[RUN]]-Table1[[#This Row],[VALUE]]</f>
        <v>-56597</v>
      </c>
      <c r="G140" s="6">
        <f>Table1[[#This Row],[ERR]]/Table1[[#This Row],[RUN]]</f>
        <v>-5.1251610753266556E-2</v>
      </c>
    </row>
    <row r="141" spans="1:9" x14ac:dyDescent="0.3">
      <c r="A141">
        <v>2016</v>
      </c>
      <c r="B141" s="2">
        <v>1104297</v>
      </c>
      <c r="C141" t="s">
        <v>8</v>
      </c>
      <c r="D141" s="1">
        <v>42937</v>
      </c>
      <c r="E141" s="2">
        <v>1195840</v>
      </c>
      <c r="F141" s="5">
        <f>Table1[[#This Row],[RUN]]-Table1[[#This Row],[VALUE]]</f>
        <v>-91543</v>
      </c>
      <c r="G141" s="6">
        <f>Table1[[#This Row],[ERR]]/Table1[[#This Row],[RUN]]</f>
        <v>-8.289708294054951E-2</v>
      </c>
    </row>
    <row r="142" spans="1:9" x14ac:dyDescent="0.3">
      <c r="A142">
        <v>2016</v>
      </c>
      <c r="B142" s="2">
        <v>1104297</v>
      </c>
      <c r="C142" t="s">
        <v>9</v>
      </c>
      <c r="D142" s="1">
        <v>42937</v>
      </c>
      <c r="E142" s="2">
        <v>1262200</v>
      </c>
      <c r="F142" s="5">
        <f>Table1[[#This Row],[RUN]]-Table1[[#This Row],[VALUE]]</f>
        <v>-157903</v>
      </c>
      <c r="G142" s="6">
        <f>Table1[[#This Row],[ERR]]/Table1[[#This Row],[RUN]]</f>
        <v>-0.14298961239594057</v>
      </c>
    </row>
    <row r="143" spans="1:9" x14ac:dyDescent="0.3">
      <c r="A143">
        <v>2016</v>
      </c>
      <c r="B143" s="2">
        <v>1104297</v>
      </c>
      <c r="C143" t="s">
        <v>11</v>
      </c>
      <c r="D143" s="1">
        <v>42565</v>
      </c>
      <c r="E143" s="2">
        <v>1150000</v>
      </c>
      <c r="F143" s="5">
        <f>Table1[[#This Row],[RUN]]-Table1[[#This Row],[VALUE]]</f>
        <v>-45703</v>
      </c>
      <c r="G143" s="6">
        <f>Table1[[#This Row],[ERR]]/Table1[[#This Row],[RUN]]</f>
        <v>-4.138651105635531E-2</v>
      </c>
      <c r="H143" s="6">
        <v>0.65</v>
      </c>
    </row>
    <row r="144" spans="1:9" x14ac:dyDescent="0.3">
      <c r="A144">
        <v>2016</v>
      </c>
      <c r="B144" s="2">
        <v>1104297</v>
      </c>
      <c r="C144" t="s">
        <v>8</v>
      </c>
      <c r="D144" s="1">
        <v>42565</v>
      </c>
      <c r="E144" s="2">
        <v>1157550</v>
      </c>
      <c r="F144" s="5">
        <f>Table1[[#This Row],[RUN]]-Table1[[#This Row],[VALUE]]</f>
        <v>-53253</v>
      </c>
      <c r="G144" s="6">
        <f>Table1[[#This Row],[ERR]]/Table1[[#This Row],[RUN]]</f>
        <v>-4.8223439889812252E-2</v>
      </c>
    </row>
    <row r="145" spans="1:9" x14ac:dyDescent="0.3">
      <c r="A145">
        <v>2016</v>
      </c>
      <c r="B145" s="2">
        <v>1104297</v>
      </c>
      <c r="C145" t="s">
        <v>9</v>
      </c>
      <c r="D145" s="1">
        <v>42565</v>
      </c>
      <c r="E145" s="2">
        <v>1263719</v>
      </c>
      <c r="F145" s="5">
        <f>Table1[[#This Row],[RUN]]-Table1[[#This Row],[VALUE]]</f>
        <v>-159422</v>
      </c>
      <c r="G145" s="6">
        <f>Table1[[#This Row],[ERR]]/Table1[[#This Row],[RUN]]</f>
        <v>-0.14436514814402285</v>
      </c>
    </row>
    <row r="146" spans="1:9" x14ac:dyDescent="0.3">
      <c r="A146">
        <v>2016</v>
      </c>
      <c r="B146" s="2">
        <v>1104297</v>
      </c>
      <c r="C146" t="s">
        <v>8</v>
      </c>
      <c r="D146" s="1">
        <v>42557</v>
      </c>
      <c r="E146" s="2">
        <v>1105417</v>
      </c>
      <c r="F146" s="5">
        <f>Table1[[#This Row],[RUN]]-Table1[[#This Row],[VALUE]]</f>
        <v>-1120</v>
      </c>
      <c r="G146" s="6">
        <f>Table1[[#This Row],[ERR]]/Table1[[#This Row],[RUN]]</f>
        <v>-1.0142199064201026E-3</v>
      </c>
    </row>
    <row r="147" spans="1:9" x14ac:dyDescent="0.3">
      <c r="A147">
        <v>2016</v>
      </c>
      <c r="B147" s="2">
        <v>1104297</v>
      </c>
      <c r="C147" t="s">
        <v>9</v>
      </c>
      <c r="D147" s="1">
        <v>42557</v>
      </c>
      <c r="E147" s="2">
        <v>1313285</v>
      </c>
      <c r="F147" s="5">
        <f>Table1[[#This Row],[RUN]]-Table1[[#This Row],[VALUE]]</f>
        <v>-208988</v>
      </c>
      <c r="G147" s="6">
        <f>Table1[[#This Row],[ERR]]/Table1[[#This Row],[RUN]]</f>
        <v>-0.18924981232403965</v>
      </c>
    </row>
    <row r="148" spans="1:9" x14ac:dyDescent="0.3">
      <c r="A148">
        <v>2016</v>
      </c>
      <c r="B148" s="2">
        <v>1104297</v>
      </c>
      <c r="C148" t="s">
        <v>11</v>
      </c>
      <c r="D148" s="1">
        <v>42551</v>
      </c>
      <c r="E148" s="2">
        <v>1100000</v>
      </c>
      <c r="F148" s="5">
        <f>Table1[[#This Row],[RUN]]-Table1[[#This Row],[VALUE]]</f>
        <v>4297</v>
      </c>
      <c r="G148" s="6">
        <f>Table1[[#This Row],[ERR]]/Table1[[#This Row],[RUN]]</f>
        <v>3.8911633373992687E-3</v>
      </c>
      <c r="H148" s="6">
        <v>0.63484848484848477</v>
      </c>
    </row>
    <row r="149" spans="1:9" x14ac:dyDescent="0.3">
      <c r="A149">
        <v>2016</v>
      </c>
      <c r="B149" s="2">
        <v>1104297</v>
      </c>
      <c r="C149" t="s">
        <v>8</v>
      </c>
      <c r="D149" s="1">
        <v>42551</v>
      </c>
      <c r="E149" s="2">
        <v>1099275</v>
      </c>
      <c r="F149" s="5">
        <f>Table1[[#This Row],[RUN]]-Table1[[#This Row],[VALUE]]</f>
        <v>5022</v>
      </c>
      <c r="G149" s="6">
        <f>Table1[[#This Row],[ERR]]/Table1[[#This Row],[RUN]]</f>
        <v>4.5476896161087098E-3</v>
      </c>
    </row>
    <row r="150" spans="1:9" x14ac:dyDescent="0.3">
      <c r="A150">
        <v>2016</v>
      </c>
      <c r="B150" s="2">
        <v>1104297</v>
      </c>
      <c r="C150" t="s">
        <v>9</v>
      </c>
      <c r="D150" s="1">
        <v>42551</v>
      </c>
      <c r="E150" s="2">
        <v>1465092</v>
      </c>
      <c r="F150" s="5">
        <f>Table1[[#This Row],[RUN]]-Table1[[#This Row],[VALUE]]</f>
        <v>-360795</v>
      </c>
      <c r="G150" s="6">
        <f>Table1[[#This Row],[ERR]]/Table1[[#This Row],[RUN]]</f>
        <v>-0.32671917065789369</v>
      </c>
    </row>
    <row r="151" spans="1:9" x14ac:dyDescent="0.3">
      <c r="A151">
        <v>2016</v>
      </c>
      <c r="B151" s="2">
        <v>1104297</v>
      </c>
      <c r="C151" t="s">
        <v>7</v>
      </c>
      <c r="D151" s="1">
        <v>42551</v>
      </c>
      <c r="E151" s="2">
        <v>1413499</v>
      </c>
      <c r="F151" s="5">
        <f>Table1[[#This Row],[RUN]]-Table1[[#This Row],[VALUE]]</f>
        <v>-309202</v>
      </c>
      <c r="G151" s="6">
        <f>Table1[[#This Row],[ERR]]/Table1[[#This Row],[RUN]]</f>
        <v>-0.27999894955795407</v>
      </c>
      <c r="I151" t="s">
        <v>15</v>
      </c>
    </row>
    <row r="152" spans="1:9" x14ac:dyDescent="0.3">
      <c r="A152">
        <v>2016</v>
      </c>
      <c r="B152" s="2">
        <v>1104297</v>
      </c>
      <c r="C152" t="s">
        <v>8</v>
      </c>
      <c r="D152" s="1">
        <v>42544</v>
      </c>
      <c r="E152" s="2">
        <v>1069766</v>
      </c>
      <c r="F152" s="5">
        <f>Table1[[#This Row],[RUN]]-Table1[[#This Row],[VALUE]]</f>
        <v>34531</v>
      </c>
      <c r="G152" s="6">
        <f>Table1[[#This Row],[ERR]]/Table1[[#This Row],[RUN]]</f>
        <v>3.1269667489814787E-2</v>
      </c>
    </row>
    <row r="153" spans="1:9" x14ac:dyDescent="0.3">
      <c r="A153">
        <v>2016</v>
      </c>
      <c r="B153" s="2">
        <v>1104297</v>
      </c>
      <c r="C153" t="s">
        <v>9</v>
      </c>
      <c r="D153" s="1">
        <v>42544</v>
      </c>
      <c r="E153" s="2">
        <v>1658984</v>
      </c>
      <c r="F153" s="5">
        <f>Table1[[#This Row],[RUN]]-Table1[[#This Row],[VALUE]]</f>
        <v>-554687</v>
      </c>
      <c r="G153" s="6">
        <f>Table1[[#This Row],[ERR]]/Table1[[#This Row],[RUN]]</f>
        <v>-0.50229874752897097</v>
      </c>
    </row>
    <row r="154" spans="1:9" x14ac:dyDescent="0.3">
      <c r="A154">
        <v>2016</v>
      </c>
      <c r="B154" s="2">
        <v>1104297</v>
      </c>
      <c r="C154" t="s">
        <v>7</v>
      </c>
      <c r="D154" s="1">
        <v>42544</v>
      </c>
      <c r="E154" s="2">
        <v>1400000</v>
      </c>
      <c r="F154" s="5">
        <f>Table1[[#This Row],[RUN]]-Table1[[#This Row],[VALUE]]</f>
        <v>-295703</v>
      </c>
      <c r="G154" s="6">
        <f>Table1[[#This Row],[ERR]]/Table1[[#This Row],[RUN]]</f>
        <v>-0.2677748830251282</v>
      </c>
      <c r="I154" t="s">
        <v>16</v>
      </c>
    </row>
    <row r="155" spans="1:9" x14ac:dyDescent="0.3">
      <c r="A155">
        <v>2016</v>
      </c>
      <c r="B155" s="2">
        <v>1104297</v>
      </c>
      <c r="C155" t="s">
        <v>6</v>
      </c>
      <c r="D155" s="1">
        <v>42516</v>
      </c>
      <c r="E155" s="2">
        <v>1000000</v>
      </c>
      <c r="F155" s="5">
        <f>Table1[[#This Row],[RUN]]-Table1[[#This Row],[VALUE]]</f>
        <v>104297</v>
      </c>
      <c r="G155" s="6">
        <f>Table1[[#This Row],[ERR]]/Table1[[#This Row],[RUN]]</f>
        <v>9.4446512124908427E-2</v>
      </c>
    </row>
    <row r="156" spans="1:9" x14ac:dyDescent="0.3">
      <c r="A156">
        <v>2015</v>
      </c>
      <c r="B156" s="2">
        <v>2046096</v>
      </c>
      <c r="C156" t="s">
        <v>11</v>
      </c>
      <c r="D156" s="1">
        <v>42229</v>
      </c>
      <c r="E156" s="2">
        <v>1900000</v>
      </c>
      <c r="F156" s="5">
        <f>Table1[[#This Row],[RUN]]-Table1[[#This Row],[VALUE]]</f>
        <v>146096</v>
      </c>
      <c r="G156" s="6">
        <f>Table1[[#This Row],[ERR]]/Table1[[#This Row],[RUN]]</f>
        <v>7.1402319343764911E-2</v>
      </c>
      <c r="H156" s="6">
        <v>0.7</v>
      </c>
    </row>
    <row r="157" spans="1:9" x14ac:dyDescent="0.3">
      <c r="A157">
        <v>2015</v>
      </c>
      <c r="B157" s="2">
        <v>2046096</v>
      </c>
      <c r="C157" t="s">
        <v>8</v>
      </c>
      <c r="D157" s="1">
        <v>42229</v>
      </c>
      <c r="E157" s="2">
        <v>1907502</v>
      </c>
      <c r="F157" s="5">
        <f>Table1[[#This Row],[RUN]]-Table1[[#This Row],[VALUE]]</f>
        <v>138594</v>
      </c>
      <c r="G157" s="6">
        <f>Table1[[#This Row],[ERR]]/Table1[[#This Row],[RUN]]</f>
        <v>6.7735824712036971E-2</v>
      </c>
    </row>
    <row r="158" spans="1:9" x14ac:dyDescent="0.3">
      <c r="A158">
        <v>2015</v>
      </c>
      <c r="B158" s="2">
        <v>2046096</v>
      </c>
      <c r="C158" t="s">
        <v>9</v>
      </c>
      <c r="D158" s="1">
        <v>42229</v>
      </c>
      <c r="E158" s="2">
        <v>1941154</v>
      </c>
      <c r="F158" s="5">
        <f>Table1[[#This Row],[RUN]]-Table1[[#This Row],[VALUE]]</f>
        <v>104942</v>
      </c>
      <c r="G158" s="6">
        <f>Table1[[#This Row],[ERR]]/Table1[[#This Row],[RUN]]</f>
        <v>5.1288893580750852E-2</v>
      </c>
    </row>
    <row r="159" spans="1:9" x14ac:dyDescent="0.3">
      <c r="A159">
        <v>2015</v>
      </c>
      <c r="B159" s="2">
        <v>2046096</v>
      </c>
      <c r="C159" t="s">
        <v>11</v>
      </c>
      <c r="D159" s="1">
        <v>42222</v>
      </c>
      <c r="E159" s="2">
        <v>1850000</v>
      </c>
      <c r="F159" s="5">
        <f>Table1[[#This Row],[RUN]]-Table1[[#This Row],[VALUE]]</f>
        <v>196096</v>
      </c>
      <c r="G159" s="6">
        <f>Table1[[#This Row],[ERR]]/Table1[[#This Row],[RUN]]</f>
        <v>9.5839100413665834E-2</v>
      </c>
      <c r="H159" s="6">
        <v>0.7</v>
      </c>
    </row>
    <row r="160" spans="1:9" x14ac:dyDescent="0.3">
      <c r="A160">
        <v>2015</v>
      </c>
      <c r="B160" s="2">
        <v>2046096</v>
      </c>
      <c r="C160" t="s">
        <v>8</v>
      </c>
      <c r="D160" s="1">
        <v>42222</v>
      </c>
      <c r="E160" s="2">
        <v>1848698</v>
      </c>
      <c r="F160" s="5">
        <f>Table1[[#This Row],[RUN]]-Table1[[#This Row],[VALUE]]</f>
        <v>197398</v>
      </c>
      <c r="G160" s="6">
        <f>Table1[[#This Row],[ERR]]/Table1[[#This Row],[RUN]]</f>
        <v>9.6475434192726056E-2</v>
      </c>
    </row>
    <row r="161" spans="1:8" x14ac:dyDescent="0.3">
      <c r="A161">
        <v>2015</v>
      </c>
      <c r="B161" s="2">
        <v>2046096</v>
      </c>
      <c r="C161" t="s">
        <v>9</v>
      </c>
      <c r="D161" s="1">
        <v>42222</v>
      </c>
      <c r="E161" s="2">
        <v>1899369</v>
      </c>
      <c r="F161" s="5">
        <f>Table1[[#This Row],[RUN]]-Table1[[#This Row],[VALUE]]</f>
        <v>146727</v>
      </c>
      <c r="G161" s="6">
        <f>Table1[[#This Row],[ERR]]/Table1[[#This Row],[RUN]]</f>
        <v>7.1710711520867054E-2</v>
      </c>
    </row>
    <row r="162" spans="1:8" x14ac:dyDescent="0.3">
      <c r="A162">
        <v>2015</v>
      </c>
      <c r="B162" s="2">
        <v>2046096</v>
      </c>
      <c r="C162" t="s">
        <v>11</v>
      </c>
      <c r="D162" s="1">
        <v>42215</v>
      </c>
      <c r="E162" s="2">
        <v>1800000</v>
      </c>
      <c r="F162" s="5">
        <f>Table1[[#This Row],[RUN]]-Table1[[#This Row],[VALUE]]</f>
        <v>246096</v>
      </c>
      <c r="G162" s="6">
        <f>Table1[[#This Row],[ERR]]/Table1[[#This Row],[RUN]]</f>
        <v>0.12027588148356676</v>
      </c>
      <c r="H162" s="6">
        <v>0.7</v>
      </c>
    </row>
    <row r="163" spans="1:8" x14ac:dyDescent="0.3">
      <c r="A163">
        <v>2015</v>
      </c>
      <c r="B163" s="2">
        <v>2046096</v>
      </c>
      <c r="C163" t="s">
        <v>8</v>
      </c>
      <c r="D163" s="1">
        <v>42215</v>
      </c>
      <c r="E163" s="2">
        <v>1824259</v>
      </c>
      <c r="F163" s="5">
        <f>Table1[[#This Row],[RUN]]-Table1[[#This Row],[VALUE]]</f>
        <v>221837</v>
      </c>
      <c r="G163" s="6">
        <f>Table1[[#This Row],[ERR]]/Table1[[#This Row],[RUN]]</f>
        <v>0.10841964404407223</v>
      </c>
    </row>
    <row r="164" spans="1:8" x14ac:dyDescent="0.3">
      <c r="A164">
        <v>2015</v>
      </c>
      <c r="B164" s="2">
        <v>2046096</v>
      </c>
      <c r="C164" t="s">
        <v>9</v>
      </c>
      <c r="D164" s="1">
        <v>42215</v>
      </c>
      <c r="E164" s="2">
        <v>1752931</v>
      </c>
      <c r="F164" s="5">
        <f>Table1[[#This Row],[RUN]]-Table1[[#This Row],[VALUE]]</f>
        <v>293165</v>
      </c>
      <c r="G164" s="6">
        <f>Table1[[#This Row],[ERR]]/Table1[[#This Row],[RUN]]</f>
        <v>0.14328017844715008</v>
      </c>
    </row>
    <row r="165" spans="1:8" x14ac:dyDescent="0.3">
      <c r="A165">
        <v>2015</v>
      </c>
      <c r="B165" s="2">
        <v>2046096</v>
      </c>
      <c r="C165" t="s">
        <v>11</v>
      </c>
      <c r="D165" s="1">
        <v>42208</v>
      </c>
      <c r="E165" s="2">
        <v>1700000</v>
      </c>
      <c r="F165" s="5">
        <f>Table1[[#This Row],[RUN]]-Table1[[#This Row],[VALUE]]</f>
        <v>346096</v>
      </c>
      <c r="G165" s="6">
        <f>Table1[[#This Row],[ERR]]/Table1[[#This Row],[RUN]]</f>
        <v>0.16914944362336859</v>
      </c>
      <c r="H165" s="6">
        <v>0.7</v>
      </c>
    </row>
    <row r="166" spans="1:8" x14ac:dyDescent="0.3">
      <c r="A166">
        <v>2015</v>
      </c>
      <c r="B166" s="2">
        <v>2046096</v>
      </c>
      <c r="C166" t="s">
        <v>8</v>
      </c>
      <c r="D166" s="1">
        <v>42208</v>
      </c>
      <c r="E166" s="2">
        <v>1739229</v>
      </c>
      <c r="F166" s="5">
        <f>Table1[[#This Row],[RUN]]-Table1[[#This Row],[VALUE]]</f>
        <v>306867</v>
      </c>
      <c r="G166" s="6">
        <f>Table1[[#This Row],[ERR]]/Table1[[#This Row],[RUN]]</f>
        <v>0.14997683393154573</v>
      </c>
    </row>
    <row r="167" spans="1:8" x14ac:dyDescent="0.3">
      <c r="A167">
        <v>2015</v>
      </c>
      <c r="B167" s="2">
        <v>2046096</v>
      </c>
      <c r="C167" t="s">
        <v>9</v>
      </c>
      <c r="D167" s="1">
        <v>42208</v>
      </c>
      <c r="E167" s="2">
        <v>1804595</v>
      </c>
      <c r="F167" s="5">
        <f>Table1[[#This Row],[RUN]]-Table1[[#This Row],[VALUE]]</f>
        <v>241501</v>
      </c>
      <c r="G167" s="6">
        <f>Table1[[#This Row],[ERR]]/Table1[[#This Row],[RUN]]</f>
        <v>0.11803014130324285</v>
      </c>
    </row>
    <row r="168" spans="1:8" x14ac:dyDescent="0.3">
      <c r="A168">
        <v>2015</v>
      </c>
      <c r="B168" s="2">
        <v>2046096</v>
      </c>
      <c r="C168" t="s">
        <v>10</v>
      </c>
      <c r="D168" s="1">
        <v>42208</v>
      </c>
      <c r="E168" s="2">
        <v>2037196</v>
      </c>
      <c r="F168" s="5">
        <f>Table1[[#This Row],[RUN]]-Table1[[#This Row],[VALUE]]</f>
        <v>8900</v>
      </c>
      <c r="G168" s="6">
        <f>Table1[[#This Row],[ERR]]/Table1[[#This Row],[RUN]]</f>
        <v>4.3497470304423641E-3</v>
      </c>
    </row>
    <row r="169" spans="1:8" x14ac:dyDescent="0.3">
      <c r="A169">
        <v>2015</v>
      </c>
      <c r="B169" s="2">
        <v>2046096</v>
      </c>
      <c r="C169" t="s">
        <v>11</v>
      </c>
      <c r="D169" s="1">
        <v>42201</v>
      </c>
      <c r="E169" s="2">
        <v>1600000</v>
      </c>
      <c r="F169" s="5">
        <f>Table1[[#This Row],[RUN]]-Table1[[#This Row],[VALUE]]</f>
        <v>446096</v>
      </c>
      <c r="G169" s="6">
        <f>Table1[[#This Row],[ERR]]/Table1[[#This Row],[RUN]]</f>
        <v>0.21802300576317044</v>
      </c>
      <c r="H169" s="6">
        <v>0.7</v>
      </c>
    </row>
    <row r="170" spans="1:8" x14ac:dyDescent="0.3">
      <c r="A170">
        <v>2015</v>
      </c>
      <c r="B170" s="2">
        <v>2046096</v>
      </c>
      <c r="C170" t="s">
        <v>8</v>
      </c>
      <c r="D170" s="1">
        <v>42201</v>
      </c>
      <c r="E170" s="2">
        <v>1601381</v>
      </c>
      <c r="F170" s="5">
        <f>Table1[[#This Row],[RUN]]-Table1[[#This Row],[VALUE]]</f>
        <v>444715</v>
      </c>
      <c r="G170" s="6">
        <f>Table1[[#This Row],[ERR]]/Table1[[#This Row],[RUN]]</f>
        <v>0.21734806187001979</v>
      </c>
    </row>
    <row r="171" spans="1:8" x14ac:dyDescent="0.3">
      <c r="A171">
        <v>2015</v>
      </c>
      <c r="B171" s="2">
        <v>2046096</v>
      </c>
      <c r="C171" t="s">
        <v>9</v>
      </c>
      <c r="D171" s="1">
        <v>42201</v>
      </c>
      <c r="E171" s="2">
        <v>1712359</v>
      </c>
      <c r="F171" s="5">
        <f>Table1[[#This Row],[RUN]]-Table1[[#This Row],[VALUE]]</f>
        <v>333737</v>
      </c>
      <c r="G171" s="6">
        <f>Table1[[#This Row],[ERR]]/Table1[[#This Row],[RUN]]</f>
        <v>0.16310916007851048</v>
      </c>
    </row>
    <row r="172" spans="1:8" x14ac:dyDescent="0.3">
      <c r="A172">
        <v>2015</v>
      </c>
      <c r="B172" s="2">
        <v>2046096</v>
      </c>
      <c r="C172" t="s">
        <v>10</v>
      </c>
      <c r="D172" s="1">
        <v>42201</v>
      </c>
      <c r="E172" s="2">
        <v>2016733</v>
      </c>
      <c r="F172" s="5">
        <f>Table1[[#This Row],[RUN]]-Table1[[#This Row],[VALUE]]</f>
        <v>29363</v>
      </c>
      <c r="G172" s="6">
        <f>Table1[[#This Row],[ERR]]/Table1[[#This Row],[RUN]]</f>
        <v>1.4350744051110016E-2</v>
      </c>
    </row>
    <row r="173" spans="1:8" x14ac:dyDescent="0.3">
      <c r="A173">
        <v>2015</v>
      </c>
      <c r="B173" s="2">
        <v>2046096</v>
      </c>
      <c r="C173" t="s">
        <v>11</v>
      </c>
      <c r="D173" s="1">
        <v>42194</v>
      </c>
      <c r="E173" s="2">
        <v>1300000</v>
      </c>
      <c r="F173" s="5">
        <f>Table1[[#This Row],[RUN]]-Table1[[#This Row],[VALUE]]</f>
        <v>746096</v>
      </c>
      <c r="G173" s="6">
        <f>Table1[[#This Row],[ERR]]/Table1[[#This Row],[RUN]]</f>
        <v>0.36464369218257597</v>
      </c>
      <c r="H173" s="6">
        <v>0.67472527472527466</v>
      </c>
    </row>
    <row r="174" spans="1:8" x14ac:dyDescent="0.3">
      <c r="A174">
        <v>2015</v>
      </c>
      <c r="B174" s="2">
        <v>2046096</v>
      </c>
      <c r="C174" t="s">
        <v>8</v>
      </c>
      <c r="D174" s="1">
        <v>42194</v>
      </c>
      <c r="E174" s="2">
        <v>1334590</v>
      </c>
      <c r="F174" s="5">
        <f>Table1[[#This Row],[RUN]]-Table1[[#This Row],[VALUE]]</f>
        <v>711506</v>
      </c>
      <c r="G174" s="6">
        <f>Table1[[#This Row],[ERR]]/Table1[[#This Row],[RUN]]</f>
        <v>0.3477383270384185</v>
      </c>
    </row>
    <row r="175" spans="1:8" x14ac:dyDescent="0.3">
      <c r="A175">
        <v>2015</v>
      </c>
      <c r="B175" s="2">
        <v>2046096</v>
      </c>
      <c r="C175" t="s">
        <v>9</v>
      </c>
      <c r="D175" s="1">
        <v>42194</v>
      </c>
      <c r="E175" s="2">
        <v>1536751</v>
      </c>
      <c r="F175" s="5">
        <f>Table1[[#This Row],[RUN]]-Table1[[#This Row],[VALUE]]</f>
        <v>509345</v>
      </c>
      <c r="G175" s="6">
        <f>Table1[[#This Row],[ERR]]/Table1[[#This Row],[RUN]]</f>
        <v>0.24893504508097372</v>
      </c>
    </row>
    <row r="176" spans="1:8" x14ac:dyDescent="0.3">
      <c r="A176">
        <v>2015</v>
      </c>
      <c r="B176" s="2">
        <v>2046096</v>
      </c>
      <c r="C176" t="s">
        <v>8</v>
      </c>
      <c r="D176" s="1">
        <v>42187</v>
      </c>
      <c r="E176" s="2">
        <v>1350612</v>
      </c>
      <c r="F176" s="5">
        <f>Table1[[#This Row],[RUN]]-Table1[[#This Row],[VALUE]]</f>
        <v>695484</v>
      </c>
      <c r="G176" s="6">
        <f>Table1[[#This Row],[ERR]]/Table1[[#This Row],[RUN]]</f>
        <v>0.33990780491237949</v>
      </c>
    </row>
    <row r="177" spans="1:9" x14ac:dyDescent="0.3">
      <c r="A177">
        <v>2015</v>
      </c>
      <c r="B177" s="2">
        <v>2046096</v>
      </c>
      <c r="C177" t="s">
        <v>9</v>
      </c>
      <c r="D177" s="1">
        <v>42187</v>
      </c>
      <c r="E177" s="2">
        <v>1697248</v>
      </c>
      <c r="F177" s="5">
        <f>Table1[[#This Row],[RUN]]-Table1[[#This Row],[VALUE]]</f>
        <v>348848</v>
      </c>
      <c r="G177" s="6">
        <f>Table1[[#This Row],[ERR]]/Table1[[#This Row],[RUN]]</f>
        <v>0.17049444405345596</v>
      </c>
    </row>
    <row r="178" spans="1:9" x14ac:dyDescent="0.3">
      <c r="A178">
        <v>2015</v>
      </c>
      <c r="B178" s="2">
        <v>2046096</v>
      </c>
      <c r="C178" t="s">
        <v>11</v>
      </c>
      <c r="D178" s="1">
        <v>42180</v>
      </c>
      <c r="E178" s="2">
        <v>1400000</v>
      </c>
      <c r="F178" s="5">
        <f>Table1[[#This Row],[RUN]]-Table1[[#This Row],[VALUE]]</f>
        <v>646096</v>
      </c>
      <c r="G178" s="6">
        <f>Table1[[#This Row],[ERR]]/Table1[[#This Row],[RUN]]</f>
        <v>0.31577013004277416</v>
      </c>
      <c r="H178" s="6">
        <v>0.68826530612244896</v>
      </c>
      <c r="I178" t="s">
        <v>18</v>
      </c>
    </row>
    <row r="179" spans="1:9" x14ac:dyDescent="0.3">
      <c r="A179">
        <v>2015</v>
      </c>
      <c r="B179" s="2">
        <v>2046096</v>
      </c>
      <c r="C179" t="s">
        <v>7</v>
      </c>
      <c r="D179" s="1">
        <v>42180</v>
      </c>
      <c r="E179" s="2">
        <v>1600000</v>
      </c>
      <c r="F179" s="5">
        <f>Table1[[#This Row],[RUN]]-Table1[[#This Row],[VALUE]]</f>
        <v>446096</v>
      </c>
      <c r="G179" s="6">
        <f>Table1[[#This Row],[ERR]]/Table1[[#This Row],[RUN]]</f>
        <v>0.21802300576317044</v>
      </c>
    </row>
    <row r="180" spans="1:9" x14ac:dyDescent="0.3">
      <c r="A180">
        <v>2015</v>
      </c>
      <c r="B180" s="2">
        <v>2046096</v>
      </c>
      <c r="C180" t="s">
        <v>6</v>
      </c>
      <c r="D180" s="1">
        <v>42102</v>
      </c>
      <c r="E180" s="2">
        <v>900000</v>
      </c>
      <c r="F180" s="5">
        <f>Table1[[#This Row],[RUN]]-Table1[[#This Row],[VALUE]]</f>
        <v>1146096</v>
      </c>
      <c r="G180" s="6">
        <f>Table1[[#This Row],[ERR]]/Table1[[#This Row],[RUN]]</f>
        <v>0.56013794074178336</v>
      </c>
    </row>
    <row r="181" spans="1:9" x14ac:dyDescent="0.3">
      <c r="A181">
        <v>2014</v>
      </c>
      <c r="B181" s="2">
        <v>866624</v>
      </c>
      <c r="C181" t="s">
        <v>11</v>
      </c>
      <c r="D181" s="1">
        <v>41851</v>
      </c>
      <c r="E181" s="2">
        <v>1100000</v>
      </c>
      <c r="F181" s="5">
        <f>Table1[[#This Row],[RUN]]-Table1[[#This Row],[VALUE]]</f>
        <v>-233376</v>
      </c>
      <c r="G181" s="6">
        <f>Table1[[#This Row],[ERR]]/Table1[[#This Row],[RUN]]</f>
        <v>-0.26929325751421607</v>
      </c>
      <c r="H181" s="6">
        <v>0.63484848484848477</v>
      </c>
    </row>
    <row r="182" spans="1:9" x14ac:dyDescent="0.3">
      <c r="A182">
        <v>2014</v>
      </c>
      <c r="B182" s="2">
        <v>866624</v>
      </c>
      <c r="C182" t="s">
        <v>8</v>
      </c>
      <c r="D182" s="1">
        <v>41844</v>
      </c>
      <c r="E182" s="2">
        <v>1124895</v>
      </c>
      <c r="F182" s="5">
        <f>Table1[[#This Row],[RUN]]-Table1[[#This Row],[VALUE]]</f>
        <v>-258271</v>
      </c>
      <c r="G182" s="6">
        <f>Table1[[#This Row],[ERR]]/Table1[[#This Row],[RUN]]</f>
        <v>-0.29801967173768557</v>
      </c>
    </row>
    <row r="183" spans="1:9" x14ac:dyDescent="0.3">
      <c r="A183">
        <v>2014</v>
      </c>
      <c r="B183" s="2">
        <v>866624</v>
      </c>
      <c r="C183" t="s">
        <v>9</v>
      </c>
      <c r="D183" s="1">
        <v>41844</v>
      </c>
      <c r="E183" s="2">
        <v>1262382</v>
      </c>
      <c r="F183" s="5">
        <f>Table1[[#This Row],[RUN]]-Table1[[#This Row],[VALUE]]</f>
        <v>-395758</v>
      </c>
      <c r="G183" s="6">
        <f>Table1[[#This Row],[ERR]]/Table1[[#This Row],[RUN]]</f>
        <v>-0.45666632818846464</v>
      </c>
    </row>
    <row r="184" spans="1:9" x14ac:dyDescent="0.3">
      <c r="A184">
        <v>2014</v>
      </c>
      <c r="B184" s="2">
        <v>866624</v>
      </c>
      <c r="C184" t="s">
        <v>10</v>
      </c>
      <c r="D184" s="1">
        <v>41844</v>
      </c>
      <c r="E184" s="2">
        <v>1438157</v>
      </c>
      <c r="F184" s="5">
        <f>Table1[[#This Row],[RUN]]-Table1[[#This Row],[VALUE]]</f>
        <v>-571533</v>
      </c>
      <c r="G184" s="6">
        <f>Table1[[#This Row],[ERR]]/Table1[[#This Row],[RUN]]</f>
        <v>-0.65949362122442956</v>
      </c>
    </row>
    <row r="185" spans="1:9" x14ac:dyDescent="0.3">
      <c r="A185">
        <v>2014</v>
      </c>
      <c r="B185" s="2">
        <v>866624</v>
      </c>
      <c r="C185" t="s">
        <v>8</v>
      </c>
      <c r="D185" s="1">
        <v>41837</v>
      </c>
      <c r="E185" s="2">
        <v>1063625</v>
      </c>
      <c r="F185" s="5">
        <f>Table1[[#This Row],[RUN]]-Table1[[#This Row],[VALUE]]</f>
        <v>-197001</v>
      </c>
      <c r="G185" s="6">
        <f>Table1[[#This Row],[ERR]]/Table1[[#This Row],[RUN]]</f>
        <v>-0.22732003729414371</v>
      </c>
    </row>
    <row r="186" spans="1:9" x14ac:dyDescent="0.3">
      <c r="A186">
        <v>2014</v>
      </c>
      <c r="B186" s="2">
        <v>866624</v>
      </c>
      <c r="C186" t="s">
        <v>9</v>
      </c>
      <c r="D186" s="1">
        <v>41837</v>
      </c>
      <c r="E186" s="2">
        <v>1248221</v>
      </c>
      <c r="F186" s="5">
        <f>Table1[[#This Row],[RUN]]-Table1[[#This Row],[VALUE]]</f>
        <v>-381597</v>
      </c>
      <c r="G186" s="6">
        <f>Table1[[#This Row],[ERR]]/Table1[[#This Row],[RUN]]</f>
        <v>-0.4403259083524112</v>
      </c>
    </row>
    <row r="187" spans="1:9" x14ac:dyDescent="0.3">
      <c r="A187">
        <v>2014</v>
      </c>
      <c r="B187" s="2">
        <v>866624</v>
      </c>
      <c r="C187" t="s">
        <v>10</v>
      </c>
      <c r="D187" s="1">
        <v>41837</v>
      </c>
      <c r="E187" s="2">
        <v>1517938</v>
      </c>
      <c r="F187" s="5">
        <f>Table1[[#This Row],[RUN]]-Table1[[#This Row],[VALUE]]</f>
        <v>-651314</v>
      </c>
      <c r="G187" s="6">
        <f>Table1[[#This Row],[ERR]]/Table1[[#This Row],[RUN]]</f>
        <v>-0.75155315338601281</v>
      </c>
    </row>
    <row r="188" spans="1:9" x14ac:dyDescent="0.3">
      <c r="A188">
        <v>2014</v>
      </c>
      <c r="B188" s="2">
        <v>866624</v>
      </c>
      <c r="C188" t="s">
        <v>8</v>
      </c>
      <c r="D188" s="1">
        <v>41830</v>
      </c>
      <c r="E188" s="2">
        <v>1075497</v>
      </c>
      <c r="F188" s="5">
        <f>Table1[[#This Row],[RUN]]-Table1[[#This Row],[VALUE]]</f>
        <v>-208873</v>
      </c>
      <c r="G188" s="6">
        <f>Table1[[#This Row],[ERR]]/Table1[[#This Row],[RUN]]</f>
        <v>-0.24101917325160624</v>
      </c>
    </row>
    <row r="189" spans="1:9" x14ac:dyDescent="0.3">
      <c r="A189">
        <v>2014</v>
      </c>
      <c r="B189" s="2">
        <v>866624</v>
      </c>
      <c r="C189" t="s">
        <v>9</v>
      </c>
      <c r="D189" s="1">
        <v>41830</v>
      </c>
      <c r="E189" s="2">
        <v>1299115</v>
      </c>
      <c r="F189" s="5">
        <f>Table1[[#This Row],[RUN]]-Table1[[#This Row],[VALUE]]</f>
        <v>-432491</v>
      </c>
      <c r="G189" s="6">
        <f>Table1[[#This Row],[ERR]]/Table1[[#This Row],[RUN]]</f>
        <v>-0.49905264566870983</v>
      </c>
    </row>
    <row r="190" spans="1:9" x14ac:dyDescent="0.3">
      <c r="A190">
        <v>2014</v>
      </c>
      <c r="B190" s="2">
        <v>866624</v>
      </c>
      <c r="C190" t="s">
        <v>10</v>
      </c>
      <c r="D190" s="1">
        <v>41830</v>
      </c>
      <c r="E190" s="2">
        <v>1600129</v>
      </c>
      <c r="F190" s="5">
        <f>Table1[[#This Row],[RUN]]-Table1[[#This Row],[VALUE]]</f>
        <v>-733505</v>
      </c>
      <c r="G190" s="6">
        <f>Table1[[#This Row],[ERR]]/Table1[[#This Row],[RUN]]</f>
        <v>-0.84639359168451367</v>
      </c>
    </row>
    <row r="191" spans="1:9" x14ac:dyDescent="0.3">
      <c r="A191">
        <v>2014</v>
      </c>
      <c r="B191" s="2">
        <v>866624</v>
      </c>
      <c r="C191" t="s">
        <v>8</v>
      </c>
      <c r="D191" s="1">
        <v>41823</v>
      </c>
      <c r="E191" s="2">
        <v>916039</v>
      </c>
      <c r="F191" s="5">
        <f>Table1[[#This Row],[RUN]]-Table1[[#This Row],[VALUE]]</f>
        <v>-49415</v>
      </c>
      <c r="G191" s="6">
        <f>Table1[[#This Row],[ERR]]/Table1[[#This Row],[RUN]]</f>
        <v>-5.7020114836422719E-2</v>
      </c>
    </row>
    <row r="192" spans="1:9" x14ac:dyDescent="0.3">
      <c r="A192">
        <v>2014</v>
      </c>
      <c r="B192" s="2">
        <v>866624</v>
      </c>
      <c r="C192" t="s">
        <v>9</v>
      </c>
      <c r="D192" s="1">
        <v>41823</v>
      </c>
      <c r="E192" s="2">
        <v>1134529</v>
      </c>
      <c r="F192" s="5">
        <f>Table1[[#This Row],[RUN]]-Table1[[#This Row],[VALUE]]</f>
        <v>-267905</v>
      </c>
      <c r="G192" s="6">
        <f>Table1[[#This Row],[ERR]]/Table1[[#This Row],[RUN]]</f>
        <v>-0.30913637286758733</v>
      </c>
    </row>
    <row r="193" spans="1:8" x14ac:dyDescent="0.3">
      <c r="A193">
        <v>2014</v>
      </c>
      <c r="B193" s="2">
        <v>866624</v>
      </c>
      <c r="C193" t="s">
        <v>10</v>
      </c>
      <c r="D193" s="1">
        <v>41823</v>
      </c>
      <c r="E193" s="2">
        <v>1443019</v>
      </c>
      <c r="F193" s="5">
        <f>Table1[[#This Row],[RUN]]-Table1[[#This Row],[VALUE]]</f>
        <v>-576395</v>
      </c>
      <c r="G193" s="6">
        <f>Table1[[#This Row],[ERR]]/Table1[[#This Row],[RUN]]</f>
        <v>-0.66510389742264231</v>
      </c>
    </row>
    <row r="194" spans="1:8" x14ac:dyDescent="0.3">
      <c r="A194">
        <v>2014</v>
      </c>
      <c r="B194" s="2">
        <v>866624</v>
      </c>
      <c r="C194" t="s">
        <v>8</v>
      </c>
      <c r="D194" s="1">
        <v>41816</v>
      </c>
      <c r="E194" s="2">
        <v>1077948</v>
      </c>
      <c r="F194" s="5">
        <f>Table1[[#This Row],[RUN]]-Table1[[#This Row],[VALUE]]</f>
        <v>-211324</v>
      </c>
      <c r="G194" s="6">
        <f>Table1[[#This Row],[ERR]]/Table1[[#This Row],[RUN]]</f>
        <v>-0.24384738940994019</v>
      </c>
    </row>
    <row r="195" spans="1:8" x14ac:dyDescent="0.3">
      <c r="A195">
        <v>2014</v>
      </c>
      <c r="B195" s="2">
        <v>866624</v>
      </c>
      <c r="C195" t="s">
        <v>9</v>
      </c>
      <c r="D195" s="1">
        <v>41816</v>
      </c>
      <c r="E195" s="2">
        <v>1361619</v>
      </c>
      <c r="F195" s="5">
        <f>Table1[[#This Row],[RUN]]-Table1[[#This Row],[VALUE]]</f>
        <v>-494995</v>
      </c>
      <c r="G195" s="6">
        <f>Table1[[#This Row],[ERR]]/Table1[[#This Row],[RUN]]</f>
        <v>-0.57117619636659034</v>
      </c>
    </row>
    <row r="196" spans="1:8" x14ac:dyDescent="0.3">
      <c r="A196">
        <v>2014</v>
      </c>
      <c r="B196" s="2">
        <v>866624</v>
      </c>
      <c r="C196" t="s">
        <v>10</v>
      </c>
      <c r="D196" s="1">
        <v>41816</v>
      </c>
      <c r="E196" s="2">
        <v>1771970</v>
      </c>
      <c r="F196" s="5">
        <f>Table1[[#This Row],[RUN]]-Table1[[#This Row],[VALUE]]</f>
        <v>-905346</v>
      </c>
      <c r="G196" s="6">
        <f>Table1[[#This Row],[ERR]]/Table1[[#This Row],[RUN]]</f>
        <v>-1.0446814304704231</v>
      </c>
    </row>
    <row r="197" spans="1:8" x14ac:dyDescent="0.3">
      <c r="A197">
        <v>2014</v>
      </c>
      <c r="B197" s="2">
        <v>866624</v>
      </c>
      <c r="C197" t="s">
        <v>11</v>
      </c>
      <c r="D197" s="1">
        <v>41809</v>
      </c>
      <c r="E197" s="2">
        <v>1300000</v>
      </c>
      <c r="F197" s="5">
        <f>Table1[[#This Row],[RUN]]-Table1[[#This Row],[VALUE]]</f>
        <v>-433376</v>
      </c>
      <c r="G197" s="6">
        <f>Table1[[#This Row],[ERR]]/Table1[[#This Row],[RUN]]</f>
        <v>-0.50007384978952807</v>
      </c>
      <c r="H197" s="6">
        <v>0.67472527472527466</v>
      </c>
    </row>
    <row r="198" spans="1:8" x14ac:dyDescent="0.3">
      <c r="A198">
        <v>2014</v>
      </c>
      <c r="B198" s="2">
        <v>866624</v>
      </c>
      <c r="C198" t="s">
        <v>8</v>
      </c>
      <c r="D198" s="1">
        <v>41809</v>
      </c>
      <c r="E198" s="2">
        <v>1058752</v>
      </c>
      <c r="F198" s="5">
        <f>Table1[[#This Row],[RUN]]-Table1[[#This Row],[VALUE]]</f>
        <v>-192128</v>
      </c>
      <c r="G198" s="6">
        <f>Table1[[#This Row],[ERR]]/Table1[[#This Row],[RUN]]</f>
        <v>-0.22169706816335574</v>
      </c>
    </row>
    <row r="199" spans="1:8" x14ac:dyDescent="0.3">
      <c r="A199">
        <v>2014</v>
      </c>
      <c r="B199" s="2">
        <v>866624</v>
      </c>
      <c r="C199" t="s">
        <v>9</v>
      </c>
      <c r="D199" s="1">
        <v>41809</v>
      </c>
      <c r="E199" s="2">
        <v>1337371</v>
      </c>
      <c r="F199" s="5">
        <f>Table1[[#This Row],[RUN]]-Table1[[#This Row],[VALUE]]</f>
        <v>-470747</v>
      </c>
      <c r="G199" s="6">
        <f>Table1[[#This Row],[ERR]]/Table1[[#This Row],[RUN]]</f>
        <v>-0.54319635735913152</v>
      </c>
    </row>
    <row r="200" spans="1:8" x14ac:dyDescent="0.3">
      <c r="A200">
        <v>2014</v>
      </c>
      <c r="B200" s="2">
        <v>866624</v>
      </c>
      <c r="C200" t="s">
        <v>10</v>
      </c>
      <c r="D200" s="1">
        <v>41809</v>
      </c>
      <c r="E200" s="2">
        <v>1740415</v>
      </c>
      <c r="F200" s="5">
        <f>Table1[[#This Row],[RUN]]-Table1[[#This Row],[VALUE]]</f>
        <v>-873791</v>
      </c>
      <c r="G200" s="6">
        <f>Table1[[#This Row],[ERR]]/Table1[[#This Row],[RUN]]</f>
        <v>-1.0082700225241858</v>
      </c>
    </row>
    <row r="201" spans="1:8" x14ac:dyDescent="0.3">
      <c r="A201">
        <v>2014</v>
      </c>
      <c r="B201" s="2">
        <v>866624</v>
      </c>
      <c r="C201" t="s">
        <v>6</v>
      </c>
      <c r="D201" s="1">
        <v>41752</v>
      </c>
      <c r="E201" s="2">
        <v>1600000</v>
      </c>
      <c r="F201" s="5">
        <f>Table1[[#This Row],[RUN]]-Table1[[#This Row],[VALUE]]</f>
        <v>-733376</v>
      </c>
      <c r="G201" s="6">
        <f>Table1[[#This Row],[ERR]]/Table1[[#This Row],[RUN]]</f>
        <v>-0.84624473820249613</v>
      </c>
    </row>
    <row r="202" spans="1:8" x14ac:dyDescent="0.3">
      <c r="A202">
        <v>2013</v>
      </c>
      <c r="B202" s="2">
        <v>281201</v>
      </c>
      <c r="C202" t="s">
        <v>12</v>
      </c>
      <c r="D202" s="1">
        <v>42934</v>
      </c>
      <c r="E202" s="2">
        <v>291375</v>
      </c>
      <c r="F202" s="5">
        <f>Table1[[#This Row],[RUN]]-Table1[[#This Row],[VALUE]]</f>
        <v>-10174</v>
      </c>
      <c r="G202" s="6">
        <f>Table1[[#This Row],[ERR]]/Table1[[#This Row],[RUN]]</f>
        <v>-3.618052567380628E-2</v>
      </c>
    </row>
    <row r="203" spans="1:8" x14ac:dyDescent="0.3">
      <c r="A203">
        <v>2013</v>
      </c>
      <c r="B203" s="2">
        <v>281201</v>
      </c>
      <c r="C203" t="s">
        <v>8</v>
      </c>
      <c r="D203" s="1">
        <v>42934</v>
      </c>
      <c r="E203" s="2">
        <v>301122</v>
      </c>
      <c r="F203" s="5">
        <f>Table1[[#This Row],[RUN]]-Table1[[#This Row],[VALUE]]</f>
        <v>-19921</v>
      </c>
      <c r="G203" s="6">
        <f>Table1[[#This Row],[ERR]]/Table1[[#This Row],[RUN]]</f>
        <v>-7.0842564571249753E-2</v>
      </c>
    </row>
    <row r="204" spans="1:8" x14ac:dyDescent="0.3">
      <c r="A204">
        <v>2013</v>
      </c>
      <c r="B204" s="2">
        <v>281201</v>
      </c>
      <c r="C204" t="s">
        <v>9</v>
      </c>
      <c r="D204" s="1">
        <v>42934</v>
      </c>
      <c r="E204" s="2">
        <v>309529</v>
      </c>
      <c r="F204" s="5">
        <f>Table1[[#This Row],[RUN]]-Table1[[#This Row],[VALUE]]</f>
        <v>-28328</v>
      </c>
      <c r="G204" s="6">
        <f>Table1[[#This Row],[ERR]]/Table1[[#This Row],[RUN]]</f>
        <v>-0.1007393288075078</v>
      </c>
    </row>
    <row r="205" spans="1:8" x14ac:dyDescent="0.3">
      <c r="A205">
        <v>2013</v>
      </c>
      <c r="B205" s="2">
        <v>281201</v>
      </c>
      <c r="C205" t="s">
        <v>12</v>
      </c>
      <c r="D205" s="1">
        <v>41480</v>
      </c>
      <c r="E205" s="2">
        <v>296631</v>
      </c>
      <c r="F205" s="5">
        <f>Table1[[#This Row],[RUN]]-Table1[[#This Row],[VALUE]]</f>
        <v>-15430</v>
      </c>
      <c r="G205" s="6">
        <f>Table1[[#This Row],[ERR]]/Table1[[#This Row],[RUN]]</f>
        <v>-5.4871782106038026E-2</v>
      </c>
    </row>
    <row r="206" spans="1:8" x14ac:dyDescent="0.3">
      <c r="A206">
        <v>2013</v>
      </c>
      <c r="B206" s="2">
        <v>281201</v>
      </c>
      <c r="C206" t="s">
        <v>8</v>
      </c>
      <c r="D206" s="1">
        <v>41480</v>
      </c>
      <c r="E206" s="2">
        <v>301554</v>
      </c>
      <c r="F206" s="5">
        <f>Table1[[#This Row],[RUN]]-Table1[[#This Row],[VALUE]]</f>
        <v>-20353</v>
      </c>
      <c r="G206" s="6">
        <f>Table1[[#This Row],[ERR]]/Table1[[#This Row],[RUN]]</f>
        <v>-7.2378832223214007E-2</v>
      </c>
    </row>
    <row r="207" spans="1:8" x14ac:dyDescent="0.3">
      <c r="A207">
        <v>2013</v>
      </c>
      <c r="B207" s="2">
        <v>281201</v>
      </c>
      <c r="C207" t="s">
        <v>9</v>
      </c>
      <c r="D207" s="1">
        <v>41480</v>
      </c>
      <c r="E207" s="2">
        <v>306644</v>
      </c>
      <c r="F207" s="5">
        <f>Table1[[#This Row],[RUN]]-Table1[[#This Row],[VALUE]]</f>
        <v>-25443</v>
      </c>
      <c r="G207" s="6">
        <f>Table1[[#This Row],[ERR]]/Table1[[#This Row],[RUN]]</f>
        <v>-9.0479763585478004E-2</v>
      </c>
    </row>
    <row r="208" spans="1:8" x14ac:dyDescent="0.3">
      <c r="A208">
        <v>2013</v>
      </c>
      <c r="B208" s="2">
        <v>281201</v>
      </c>
      <c r="C208" t="s">
        <v>12</v>
      </c>
      <c r="D208" s="1">
        <v>41466</v>
      </c>
      <c r="E208" s="2">
        <v>286602</v>
      </c>
      <c r="F208" s="5">
        <f>Table1[[#This Row],[RUN]]-Table1[[#This Row],[VALUE]]</f>
        <v>-5401</v>
      </c>
      <c r="G208" s="6">
        <f>Table1[[#This Row],[ERR]]/Table1[[#This Row],[RUN]]</f>
        <v>-1.9206901824673453E-2</v>
      </c>
    </row>
    <row r="209" spans="1:8" x14ac:dyDescent="0.3">
      <c r="A209">
        <v>2013</v>
      </c>
      <c r="B209" s="2">
        <v>281201</v>
      </c>
      <c r="C209" t="s">
        <v>8</v>
      </c>
      <c r="D209" s="1">
        <v>41466</v>
      </c>
      <c r="E209" s="2">
        <v>305458</v>
      </c>
      <c r="F209" s="5">
        <f>Table1[[#This Row],[RUN]]-Table1[[#This Row],[VALUE]]</f>
        <v>-24257</v>
      </c>
      <c r="G209" s="6">
        <f>Table1[[#This Row],[ERR]]/Table1[[#This Row],[RUN]]</f>
        <v>-8.6262139892816878E-2</v>
      </c>
    </row>
    <row r="210" spans="1:8" x14ac:dyDescent="0.3">
      <c r="A210">
        <v>2013</v>
      </c>
      <c r="B210" s="2">
        <v>281201</v>
      </c>
      <c r="C210" t="s">
        <v>9</v>
      </c>
      <c r="D210" s="1">
        <v>41466</v>
      </c>
      <c r="E210" s="2">
        <v>327343</v>
      </c>
      <c r="F210" s="5">
        <f>Table1[[#This Row],[RUN]]-Table1[[#This Row],[VALUE]]</f>
        <v>-46142</v>
      </c>
      <c r="G210" s="6">
        <f>Table1[[#This Row],[ERR]]/Table1[[#This Row],[RUN]]</f>
        <v>-0.16408903240031153</v>
      </c>
    </row>
    <row r="211" spans="1:8" x14ac:dyDescent="0.3">
      <c r="A211">
        <v>2013</v>
      </c>
      <c r="B211" s="2">
        <v>281201</v>
      </c>
      <c r="C211" t="s">
        <v>11</v>
      </c>
      <c r="D211" s="1">
        <v>41466</v>
      </c>
      <c r="E211" s="2">
        <v>300000</v>
      </c>
      <c r="F211" s="5">
        <f>Table1[[#This Row],[RUN]]-Table1[[#This Row],[VALUE]]</f>
        <v>-18799</v>
      </c>
      <c r="G211" s="6">
        <f>Table1[[#This Row],[ERR]]/Table1[[#This Row],[RUN]]</f>
        <v>-6.6852536086287037E-2</v>
      </c>
      <c r="H211" s="6">
        <v>0.22916666666666666</v>
      </c>
    </row>
    <row r="212" spans="1:8" x14ac:dyDescent="0.3">
      <c r="A212">
        <v>2013</v>
      </c>
      <c r="B212" s="2">
        <v>281201</v>
      </c>
      <c r="C212" t="s">
        <v>12</v>
      </c>
      <c r="D212" s="1">
        <v>41459</v>
      </c>
      <c r="E212" s="2">
        <v>300895</v>
      </c>
      <c r="F212" s="5">
        <f>Table1[[#This Row],[RUN]]-Table1[[#This Row],[VALUE]]</f>
        <v>-19694</v>
      </c>
      <c r="G212" s="6">
        <f>Table1[[#This Row],[ERR]]/Table1[[#This Row],[RUN]]</f>
        <v>-7.0035312818944456E-2</v>
      </c>
    </row>
    <row r="213" spans="1:8" x14ac:dyDescent="0.3">
      <c r="A213">
        <v>2013</v>
      </c>
      <c r="B213" s="2">
        <v>281201</v>
      </c>
      <c r="C213" t="s">
        <v>8</v>
      </c>
      <c r="D213" s="1">
        <v>41459</v>
      </c>
      <c r="E213" s="2">
        <v>339104</v>
      </c>
      <c r="F213" s="5">
        <f>Table1[[#This Row],[RUN]]-Table1[[#This Row],[VALUE]]</f>
        <v>-57903</v>
      </c>
      <c r="G213" s="6">
        <f>Table1[[#This Row],[ERR]]/Table1[[#This Row],[RUN]]</f>
        <v>-0.20591320799001425</v>
      </c>
    </row>
    <row r="214" spans="1:8" x14ac:dyDescent="0.3">
      <c r="A214">
        <v>2013</v>
      </c>
      <c r="B214" s="2">
        <v>281201</v>
      </c>
      <c r="C214" t="s">
        <v>9</v>
      </c>
      <c r="D214" s="1">
        <v>41459</v>
      </c>
      <c r="E214" s="2">
        <v>375583</v>
      </c>
      <c r="F214" s="5">
        <f>Table1[[#This Row],[RUN]]-Table1[[#This Row],[VALUE]]</f>
        <v>-94382</v>
      </c>
      <c r="G214" s="6">
        <f>Table1[[#This Row],[ERR]]/Table1[[#This Row],[RUN]]</f>
        <v>-0.33563892020298647</v>
      </c>
    </row>
    <row r="215" spans="1:8" x14ac:dyDescent="0.3">
      <c r="A215">
        <v>2013</v>
      </c>
      <c r="B215" s="2">
        <v>281201</v>
      </c>
      <c r="C215" t="s">
        <v>8</v>
      </c>
      <c r="D215" s="1">
        <v>41451</v>
      </c>
      <c r="E215" s="2">
        <v>346603</v>
      </c>
      <c r="F215" s="5">
        <f>Table1[[#This Row],[RUN]]-Table1[[#This Row],[VALUE]]</f>
        <v>-65402</v>
      </c>
      <c r="G215" s="6">
        <f>Table1[[#This Row],[ERR]]/Table1[[#This Row],[RUN]]</f>
        <v>-0.23258096521705116</v>
      </c>
    </row>
    <row r="216" spans="1:8" x14ac:dyDescent="0.3">
      <c r="A216">
        <v>2013</v>
      </c>
      <c r="B216" s="2">
        <v>281201</v>
      </c>
      <c r="C216" t="s">
        <v>7</v>
      </c>
      <c r="D216" s="1">
        <v>41451</v>
      </c>
      <c r="E216" s="2">
        <v>350000</v>
      </c>
      <c r="F216" s="5">
        <f>Table1[[#This Row],[RUN]]-Table1[[#This Row],[VALUE]]</f>
        <v>-68799</v>
      </c>
      <c r="G216" s="6">
        <f>Table1[[#This Row],[ERR]]/Table1[[#This Row],[RUN]]</f>
        <v>-0.2446612921006682</v>
      </c>
    </row>
    <row r="217" spans="1:8" x14ac:dyDescent="0.3">
      <c r="A217">
        <v>2013</v>
      </c>
      <c r="B217" s="2">
        <v>281201</v>
      </c>
      <c r="C217" t="s">
        <v>6</v>
      </c>
      <c r="D217" s="1">
        <v>41323</v>
      </c>
      <c r="E217" s="2">
        <v>350000</v>
      </c>
      <c r="F217" s="5">
        <f>Table1[[#This Row],[RUN]]-Table1[[#This Row],[VALUE]]</f>
        <v>-68799</v>
      </c>
      <c r="G217" s="6">
        <f>Table1[[#This Row],[ERR]]/Table1[[#This Row],[RUN]]</f>
        <v>-0.2446612921006682</v>
      </c>
    </row>
    <row r="218" spans="1:8" x14ac:dyDescent="0.3">
      <c r="A218">
        <v>2012</v>
      </c>
      <c r="B218" s="2">
        <v>742393</v>
      </c>
      <c r="C218" t="s">
        <v>8</v>
      </c>
      <c r="D218" s="1">
        <v>41116</v>
      </c>
      <c r="E218" s="2">
        <v>810250</v>
      </c>
      <c r="F218" s="5">
        <f>Table1[[#This Row],[RUN]]-Table1[[#This Row],[VALUE]]</f>
        <v>-67857</v>
      </c>
      <c r="G218" s="6">
        <f>Table1[[#This Row],[ERR]]/Table1[[#This Row],[RUN]]</f>
        <v>-9.1403070880248058E-2</v>
      </c>
    </row>
    <row r="219" spans="1:8" x14ac:dyDescent="0.3">
      <c r="A219">
        <v>2012</v>
      </c>
      <c r="B219" s="2">
        <v>742393</v>
      </c>
      <c r="C219" t="s">
        <v>9</v>
      </c>
      <c r="D219" s="1">
        <v>41116</v>
      </c>
      <c r="E219" s="2">
        <v>897642</v>
      </c>
      <c r="F219" s="5">
        <f>Table1[[#This Row],[RUN]]-Table1[[#This Row],[VALUE]]</f>
        <v>-155249</v>
      </c>
      <c r="G219" s="6">
        <f>Table1[[#This Row],[ERR]]/Table1[[#This Row],[RUN]]</f>
        <v>-0.20911969805749786</v>
      </c>
    </row>
    <row r="220" spans="1:8" x14ac:dyDescent="0.3">
      <c r="A220">
        <v>2012</v>
      </c>
      <c r="B220" s="2">
        <v>742393</v>
      </c>
      <c r="C220" t="s">
        <v>10</v>
      </c>
      <c r="D220" s="1">
        <v>41116</v>
      </c>
      <c r="E220" s="2">
        <v>1006165</v>
      </c>
      <c r="F220" s="5">
        <f>Table1[[#This Row],[RUN]]-Table1[[#This Row],[VALUE]]</f>
        <v>-263772</v>
      </c>
      <c r="G220" s="6">
        <f>Table1[[#This Row],[ERR]]/Table1[[#This Row],[RUN]]</f>
        <v>-0.35529968628475755</v>
      </c>
    </row>
    <row r="221" spans="1:8" x14ac:dyDescent="0.3">
      <c r="A221">
        <v>2012</v>
      </c>
      <c r="B221" s="2">
        <v>742393</v>
      </c>
      <c r="C221" t="s">
        <v>8</v>
      </c>
      <c r="D221" s="1">
        <v>41109</v>
      </c>
      <c r="E221" s="2">
        <v>830193</v>
      </c>
      <c r="F221" s="5">
        <f>Table1[[#This Row],[RUN]]-Table1[[#This Row],[VALUE]]</f>
        <v>-87800</v>
      </c>
      <c r="G221" s="6">
        <f>Table1[[#This Row],[ERR]]/Table1[[#This Row],[RUN]]</f>
        <v>-0.11826620132463533</v>
      </c>
    </row>
    <row r="222" spans="1:8" x14ac:dyDescent="0.3">
      <c r="A222">
        <v>2012</v>
      </c>
      <c r="B222" s="2">
        <v>742393</v>
      </c>
      <c r="C222" t="s">
        <v>9</v>
      </c>
      <c r="D222" s="1">
        <v>41109</v>
      </c>
      <c r="E222" s="2">
        <v>954862</v>
      </c>
      <c r="F222" s="5">
        <f>Table1[[#This Row],[RUN]]-Table1[[#This Row],[VALUE]]</f>
        <v>-212469</v>
      </c>
      <c r="G222" s="6">
        <f>Table1[[#This Row],[ERR]]/Table1[[#This Row],[RUN]]</f>
        <v>-0.28619477823740258</v>
      </c>
    </row>
    <row r="223" spans="1:8" x14ac:dyDescent="0.3">
      <c r="A223">
        <v>2012</v>
      </c>
      <c r="B223" s="2">
        <v>742393</v>
      </c>
      <c r="C223" t="s">
        <v>10</v>
      </c>
      <c r="D223" s="1">
        <v>41109</v>
      </c>
      <c r="E223" s="2">
        <v>1126573</v>
      </c>
      <c r="F223" s="5">
        <f>Table1[[#This Row],[RUN]]-Table1[[#This Row],[VALUE]]</f>
        <v>-384180</v>
      </c>
      <c r="G223" s="6">
        <f>Table1[[#This Row],[ERR]]/Table1[[#This Row],[RUN]]</f>
        <v>-0.51748871554553988</v>
      </c>
    </row>
    <row r="224" spans="1:8" x14ac:dyDescent="0.3">
      <c r="A224">
        <v>2012</v>
      </c>
      <c r="B224" s="2">
        <v>742393</v>
      </c>
      <c r="C224" t="s">
        <v>11</v>
      </c>
      <c r="D224" s="1">
        <v>41109</v>
      </c>
      <c r="E224" s="2">
        <v>850000</v>
      </c>
      <c r="F224" s="5">
        <f>Table1[[#This Row],[RUN]]-Table1[[#This Row],[VALUE]]</f>
        <v>-107607</v>
      </c>
      <c r="G224" s="6">
        <f>Table1[[#This Row],[ERR]]/Table1[[#This Row],[RUN]]</f>
        <v>-0.14494614038656076</v>
      </c>
      <c r="H224" s="6">
        <v>0.55882352941176472</v>
      </c>
    </row>
    <row r="225" spans="1:8" x14ac:dyDescent="0.3">
      <c r="A225">
        <v>2012</v>
      </c>
      <c r="B225" s="2">
        <v>742393</v>
      </c>
      <c r="C225" t="s">
        <v>8</v>
      </c>
      <c r="D225" s="1">
        <v>41102</v>
      </c>
      <c r="E225" s="2">
        <v>886828</v>
      </c>
      <c r="F225" s="5">
        <f>Table1[[#This Row],[RUN]]-Table1[[#This Row],[VALUE]]</f>
        <v>-144435</v>
      </c>
      <c r="G225" s="6">
        <f>Table1[[#This Row],[ERR]]/Table1[[#This Row],[RUN]]</f>
        <v>-0.19455328916086223</v>
      </c>
    </row>
    <row r="226" spans="1:8" x14ac:dyDescent="0.3">
      <c r="A226">
        <v>2012</v>
      </c>
      <c r="B226" s="2">
        <v>742393</v>
      </c>
      <c r="C226" t="s">
        <v>9</v>
      </c>
      <c r="D226" s="1">
        <v>41102</v>
      </c>
      <c r="E226" s="2">
        <v>1056794</v>
      </c>
      <c r="F226" s="5">
        <f>Table1[[#This Row],[RUN]]-Table1[[#This Row],[VALUE]]</f>
        <v>-314401</v>
      </c>
      <c r="G226" s="6">
        <f>Table1[[#This Row],[ERR]]/Table1[[#This Row],[RUN]]</f>
        <v>-0.42349671939255895</v>
      </c>
    </row>
    <row r="227" spans="1:8" x14ac:dyDescent="0.3">
      <c r="A227">
        <v>2012</v>
      </c>
      <c r="B227" s="2">
        <v>742393</v>
      </c>
      <c r="C227" t="s">
        <v>10</v>
      </c>
      <c r="D227" s="1">
        <v>41102</v>
      </c>
      <c r="E227" s="2">
        <v>1293793</v>
      </c>
      <c r="F227" s="5">
        <f>Table1[[#This Row],[RUN]]-Table1[[#This Row],[VALUE]]</f>
        <v>-551400</v>
      </c>
      <c r="G227" s="6">
        <f>Table1[[#This Row],[ERR]]/Table1[[#This Row],[RUN]]</f>
        <v>-0.74273329624605833</v>
      </c>
    </row>
    <row r="228" spans="1:8" x14ac:dyDescent="0.3">
      <c r="A228">
        <v>2012</v>
      </c>
      <c r="B228" s="2">
        <v>742393</v>
      </c>
      <c r="C228" t="s">
        <v>11</v>
      </c>
      <c r="D228" s="1">
        <v>41095</v>
      </c>
      <c r="E228" s="2">
        <v>950000</v>
      </c>
      <c r="F228" s="5">
        <f>Table1[[#This Row],[RUN]]-Table1[[#This Row],[VALUE]]</f>
        <v>-207607</v>
      </c>
      <c r="G228" s="6">
        <f>Table1[[#This Row],[ERR]]/Table1[[#This Row],[RUN]]</f>
        <v>-0.27964568631439146</v>
      </c>
      <c r="H228" s="6">
        <v>0.58771929824561397</v>
      </c>
    </row>
    <row r="229" spans="1:8" x14ac:dyDescent="0.3">
      <c r="A229">
        <v>2012</v>
      </c>
      <c r="B229" s="2">
        <v>742393</v>
      </c>
      <c r="C229" t="s">
        <v>8</v>
      </c>
      <c r="D229" s="1">
        <v>41095</v>
      </c>
      <c r="E229" s="2">
        <v>967571</v>
      </c>
      <c r="F229" s="5">
        <f>Table1[[#This Row],[RUN]]-Table1[[#This Row],[VALUE]]</f>
        <v>-225178</v>
      </c>
      <c r="G229" s="6">
        <f>Table1[[#This Row],[ERR]]/Table1[[#This Row],[RUN]]</f>
        <v>-0.30331374352937057</v>
      </c>
    </row>
    <row r="230" spans="1:8" x14ac:dyDescent="0.3">
      <c r="A230">
        <v>2012</v>
      </c>
      <c r="B230" s="2">
        <v>742393</v>
      </c>
      <c r="C230" t="s">
        <v>9</v>
      </c>
      <c r="D230" s="1">
        <v>41095</v>
      </c>
      <c r="E230" s="2">
        <v>1186972</v>
      </c>
      <c r="F230" s="5">
        <f>Table1[[#This Row],[RUN]]-Table1[[#This Row],[VALUE]]</f>
        <v>-444579</v>
      </c>
      <c r="G230" s="6">
        <f>Table1[[#This Row],[ERR]]/Table1[[#This Row],[RUN]]</f>
        <v>-0.5988458942904904</v>
      </c>
    </row>
    <row r="231" spans="1:8" x14ac:dyDescent="0.3">
      <c r="A231">
        <v>2012</v>
      </c>
      <c r="B231" s="2">
        <v>742393</v>
      </c>
      <c r="C231" t="s">
        <v>10</v>
      </c>
      <c r="D231" s="1">
        <v>41095</v>
      </c>
      <c r="E231" s="2">
        <v>1491012</v>
      </c>
      <c r="F231" s="5">
        <f>Table1[[#This Row],[RUN]]-Table1[[#This Row],[VALUE]]</f>
        <v>-748619</v>
      </c>
      <c r="G231" s="6">
        <f>Table1[[#This Row],[ERR]]/Table1[[#This Row],[RUN]]</f>
        <v>-1.0083863937294668</v>
      </c>
    </row>
    <row r="232" spans="1:8" x14ac:dyDescent="0.3">
      <c r="A232">
        <v>2012</v>
      </c>
      <c r="B232" s="2">
        <v>742393</v>
      </c>
      <c r="C232" t="s">
        <v>11</v>
      </c>
      <c r="D232" s="1">
        <v>41088</v>
      </c>
      <c r="E232" s="2">
        <v>900000</v>
      </c>
      <c r="F232" s="5">
        <f>Table1[[#This Row],[RUN]]-Table1[[#This Row],[VALUE]]</f>
        <v>-157607</v>
      </c>
      <c r="G232" s="6">
        <f>Table1[[#This Row],[ERR]]/Table1[[#This Row],[RUN]]</f>
        <v>-0.2122959133504761</v>
      </c>
      <c r="H232" s="6">
        <v>0.57407407407407407</v>
      </c>
    </row>
    <row r="233" spans="1:8" x14ac:dyDescent="0.3">
      <c r="A233">
        <v>2012</v>
      </c>
      <c r="B233" s="2">
        <v>742393</v>
      </c>
      <c r="C233" t="s">
        <v>8</v>
      </c>
      <c r="D233" s="1">
        <v>41088</v>
      </c>
      <c r="E233" s="2">
        <v>880111</v>
      </c>
      <c r="F233" s="5">
        <f>Table1[[#This Row],[RUN]]-Table1[[#This Row],[VALUE]]</f>
        <v>-137718</v>
      </c>
      <c r="G233" s="6">
        <f>Table1[[#This Row],[ERR]]/Table1[[#This Row],[RUN]]</f>
        <v>-0.18550552066088985</v>
      </c>
    </row>
    <row r="234" spans="1:8" x14ac:dyDescent="0.3">
      <c r="A234">
        <v>2012</v>
      </c>
      <c r="B234" s="2">
        <v>742393</v>
      </c>
      <c r="C234" t="s">
        <v>9</v>
      </c>
      <c r="D234" s="1">
        <v>41088</v>
      </c>
      <c r="E234" s="2">
        <v>1103003</v>
      </c>
      <c r="F234" s="5">
        <f>Table1[[#This Row],[RUN]]-Table1[[#This Row],[VALUE]]</f>
        <v>-360610</v>
      </c>
      <c r="G234" s="6">
        <f>Table1[[#This Row],[ERR]]/Table1[[#This Row],[RUN]]</f>
        <v>-0.4857400325703502</v>
      </c>
    </row>
    <row r="235" spans="1:8" x14ac:dyDescent="0.3">
      <c r="A235">
        <v>2012</v>
      </c>
      <c r="B235" s="2">
        <v>742393</v>
      </c>
      <c r="C235" t="s">
        <v>10</v>
      </c>
      <c r="D235" s="1">
        <v>41088</v>
      </c>
      <c r="E235" s="2">
        <v>1422958</v>
      </c>
      <c r="F235" s="5">
        <f>Table1[[#This Row],[RUN]]-Table1[[#This Row],[VALUE]]</f>
        <v>-680565</v>
      </c>
      <c r="G235" s="6">
        <f>Table1[[#This Row],[ERR]]/Table1[[#This Row],[RUN]]</f>
        <v>-0.9167179647437409</v>
      </c>
    </row>
    <row r="236" spans="1:8" x14ac:dyDescent="0.3">
      <c r="A236">
        <v>2012</v>
      </c>
      <c r="B236" s="2">
        <v>742393</v>
      </c>
      <c r="C236" t="s">
        <v>7</v>
      </c>
      <c r="D236" s="1">
        <v>41088</v>
      </c>
      <c r="E236" s="2">
        <f>800000+(1070000-800000)/2</f>
        <v>935000</v>
      </c>
      <c r="F236" s="5">
        <f>Table1[[#This Row],[RUN]]-Table1[[#This Row],[VALUE]]</f>
        <v>-192607</v>
      </c>
      <c r="G236" s="6">
        <f>Table1[[#This Row],[ERR]]/Table1[[#This Row],[RUN]]</f>
        <v>-0.25944075442521686</v>
      </c>
    </row>
    <row r="237" spans="1:8" x14ac:dyDescent="0.3">
      <c r="A237">
        <v>2012</v>
      </c>
      <c r="B237" s="2">
        <v>742393</v>
      </c>
      <c r="C237" t="s">
        <v>8</v>
      </c>
      <c r="D237" s="1">
        <v>41081</v>
      </c>
      <c r="E237" s="2">
        <v>871465</v>
      </c>
      <c r="F237" s="5">
        <f>Table1[[#This Row],[RUN]]-Table1[[#This Row],[VALUE]]</f>
        <v>-129072</v>
      </c>
      <c r="G237" s="6">
        <f>Table1[[#This Row],[ERR]]/Table1[[#This Row],[RUN]]</f>
        <v>-0.1738593979199696</v>
      </c>
    </row>
    <row r="238" spans="1:8" x14ac:dyDescent="0.3">
      <c r="A238">
        <v>2012</v>
      </c>
      <c r="B238" s="2">
        <v>742393</v>
      </c>
      <c r="C238" t="s">
        <v>9</v>
      </c>
      <c r="D238" s="1">
        <v>41081</v>
      </c>
      <c r="E238" s="2">
        <v>1123302</v>
      </c>
      <c r="F238" s="5">
        <f>Table1[[#This Row],[RUN]]-Table1[[#This Row],[VALUE]]</f>
        <v>-380909</v>
      </c>
      <c r="G238" s="6">
        <f>Table1[[#This Row],[ERR]]/Table1[[#This Row],[RUN]]</f>
        <v>-0.51308269339824053</v>
      </c>
    </row>
    <row r="239" spans="1:8" x14ac:dyDescent="0.3">
      <c r="A239">
        <v>2012</v>
      </c>
      <c r="B239" s="2">
        <v>742393</v>
      </c>
      <c r="C239" t="s">
        <v>10</v>
      </c>
      <c r="D239" s="1">
        <v>41081</v>
      </c>
      <c r="E239" s="2">
        <v>1548161</v>
      </c>
      <c r="F239" s="5">
        <f>Table1[[#This Row],[RUN]]-Table1[[#This Row],[VALUE]]</f>
        <v>-805768</v>
      </c>
      <c r="G239" s="6">
        <f>Table1[[#This Row],[ERR]]/Table1[[#This Row],[RUN]]</f>
        <v>-1.0853658372317627</v>
      </c>
    </row>
    <row r="240" spans="1:8" x14ac:dyDescent="0.3">
      <c r="A240">
        <v>2012</v>
      </c>
      <c r="B240" s="2">
        <v>742393</v>
      </c>
      <c r="C240" t="s">
        <v>6</v>
      </c>
      <c r="D240" s="1">
        <v>41016</v>
      </c>
      <c r="E240" s="2">
        <v>700000</v>
      </c>
      <c r="F240" s="5">
        <f>Table1[[#This Row],[RUN]]-Table1[[#This Row],[VALUE]]</f>
        <v>42393</v>
      </c>
      <c r="G240" s="6">
        <f>Table1[[#This Row],[ERR]]/Table1[[#This Row],[RUN]]</f>
        <v>5.7103178505185259E-2</v>
      </c>
    </row>
    <row r="241" spans="1:8" x14ac:dyDescent="0.3">
      <c r="A241">
        <v>2011</v>
      </c>
      <c r="B241" s="2">
        <v>1426640</v>
      </c>
      <c r="C241" t="s">
        <v>8</v>
      </c>
      <c r="D241" s="1">
        <v>40758</v>
      </c>
      <c r="E241" s="2">
        <v>1477168</v>
      </c>
      <c r="F241" s="5">
        <f>Table1[[#This Row],[RUN]]-Table1[[#This Row],[VALUE]]</f>
        <v>-50528</v>
      </c>
      <c r="G241" s="6">
        <f>Table1[[#This Row],[ERR]]/Table1[[#This Row],[RUN]]</f>
        <v>-3.5417484438961477E-2</v>
      </c>
    </row>
    <row r="242" spans="1:8" x14ac:dyDescent="0.3">
      <c r="A242">
        <v>2011</v>
      </c>
      <c r="B242" s="2">
        <v>1426640</v>
      </c>
      <c r="C242" t="s">
        <v>9</v>
      </c>
      <c r="D242" s="1">
        <v>40758</v>
      </c>
      <c r="E242" s="2">
        <v>1516682</v>
      </c>
      <c r="F242" s="5">
        <f>Table1[[#This Row],[RUN]]-Table1[[#This Row],[VALUE]]</f>
        <v>-90042</v>
      </c>
      <c r="G242" s="6">
        <f>Table1[[#This Row],[ERR]]/Table1[[#This Row],[RUN]]</f>
        <v>-6.3114731116469466E-2</v>
      </c>
    </row>
    <row r="243" spans="1:8" x14ac:dyDescent="0.3">
      <c r="A243">
        <v>2011</v>
      </c>
      <c r="B243" s="2">
        <v>1426640</v>
      </c>
      <c r="C243" t="s">
        <v>10</v>
      </c>
      <c r="D243" s="1">
        <v>40758</v>
      </c>
      <c r="E243" s="2">
        <v>1605436</v>
      </c>
      <c r="F243" s="5">
        <f>Table1[[#This Row],[RUN]]-Table1[[#This Row],[VALUE]]</f>
        <v>-178796</v>
      </c>
      <c r="G243" s="6">
        <f>Table1[[#This Row],[ERR]]/Table1[[#This Row],[RUN]]</f>
        <v>-0.12532664161946952</v>
      </c>
    </row>
    <row r="244" spans="1:8" x14ac:dyDescent="0.3">
      <c r="A244">
        <v>2011</v>
      </c>
      <c r="B244" s="2">
        <v>1426640</v>
      </c>
      <c r="C244" t="s">
        <v>8</v>
      </c>
      <c r="D244" s="1">
        <v>40745</v>
      </c>
      <c r="E244" s="2">
        <v>1465664</v>
      </c>
      <c r="F244" s="5">
        <f>Table1[[#This Row],[RUN]]-Table1[[#This Row],[VALUE]]</f>
        <v>-39024</v>
      </c>
      <c r="G244" s="6">
        <f>Table1[[#This Row],[ERR]]/Table1[[#This Row],[RUN]]</f>
        <v>-2.7353782313688107E-2</v>
      </c>
    </row>
    <row r="245" spans="1:8" x14ac:dyDescent="0.3">
      <c r="A245">
        <v>2011</v>
      </c>
      <c r="B245" s="2">
        <v>1426640</v>
      </c>
      <c r="C245" t="s">
        <v>9</v>
      </c>
      <c r="D245" s="1">
        <v>40745</v>
      </c>
      <c r="E245" s="2">
        <v>1531704</v>
      </c>
      <c r="F245" s="5">
        <f>Table1[[#This Row],[RUN]]-Table1[[#This Row],[VALUE]]</f>
        <v>-105064</v>
      </c>
      <c r="G245" s="6">
        <f>Table1[[#This Row],[ERR]]/Table1[[#This Row],[RUN]]</f>
        <v>-7.364436718443336E-2</v>
      </c>
    </row>
    <row r="246" spans="1:8" x14ac:dyDescent="0.3">
      <c r="A246">
        <v>2011</v>
      </c>
      <c r="B246" s="2">
        <v>1426640</v>
      </c>
      <c r="C246" t="s">
        <v>10</v>
      </c>
      <c r="D246" s="1">
        <v>40745</v>
      </c>
      <c r="E246" s="2">
        <v>1750518</v>
      </c>
      <c r="F246" s="5">
        <f>Table1[[#This Row],[RUN]]-Table1[[#This Row],[VALUE]]</f>
        <v>-323878</v>
      </c>
      <c r="G246" s="6">
        <f>Table1[[#This Row],[ERR]]/Table1[[#This Row],[RUN]]</f>
        <v>-0.22702153311276846</v>
      </c>
    </row>
    <row r="247" spans="1:8" x14ac:dyDescent="0.3">
      <c r="A247">
        <v>2011</v>
      </c>
      <c r="B247" s="2">
        <v>1426640</v>
      </c>
      <c r="C247" t="s">
        <v>8</v>
      </c>
      <c r="D247" s="1">
        <v>40738</v>
      </c>
      <c r="E247" s="2">
        <v>1441652</v>
      </c>
      <c r="F247" s="5">
        <f>Table1[[#This Row],[RUN]]-Table1[[#This Row],[VALUE]]</f>
        <v>-15012</v>
      </c>
      <c r="G247" s="6">
        <f>Table1[[#This Row],[ERR]]/Table1[[#This Row],[RUN]]</f>
        <v>-1.0522626591151236E-2</v>
      </c>
    </row>
    <row r="248" spans="1:8" x14ac:dyDescent="0.3">
      <c r="A248">
        <v>2011</v>
      </c>
      <c r="B248" s="2">
        <v>1426640</v>
      </c>
      <c r="C248" t="s">
        <v>9</v>
      </c>
      <c r="D248" s="1">
        <v>40738</v>
      </c>
      <c r="E248" s="2">
        <v>1578254</v>
      </c>
      <c r="F248" s="5">
        <f>Table1[[#This Row],[RUN]]-Table1[[#This Row],[VALUE]]</f>
        <v>-151614</v>
      </c>
      <c r="G248" s="6">
        <f>Table1[[#This Row],[ERR]]/Table1[[#This Row],[RUN]]</f>
        <v>-0.10627348174732237</v>
      </c>
    </row>
    <row r="249" spans="1:8" x14ac:dyDescent="0.3">
      <c r="A249">
        <v>2011</v>
      </c>
      <c r="B249" s="2">
        <v>1426640</v>
      </c>
      <c r="C249" t="s">
        <v>10</v>
      </c>
      <c r="D249" s="1">
        <v>40738</v>
      </c>
      <c r="E249" s="2">
        <v>1873048</v>
      </c>
      <c r="F249" s="5">
        <f>Table1[[#This Row],[RUN]]-Table1[[#This Row],[VALUE]]</f>
        <v>-446408</v>
      </c>
      <c r="G249" s="6">
        <f>Table1[[#This Row],[ERR]]/Table1[[#This Row],[RUN]]</f>
        <v>-0.31290865249817751</v>
      </c>
    </row>
    <row r="250" spans="1:8" x14ac:dyDescent="0.3">
      <c r="A250">
        <v>2011</v>
      </c>
      <c r="B250" s="2">
        <v>1426640</v>
      </c>
      <c r="C250" t="s">
        <v>11</v>
      </c>
      <c r="D250" s="1">
        <v>40730</v>
      </c>
      <c r="E250" s="2">
        <v>1400000</v>
      </c>
      <c r="F250" s="5">
        <f>Table1[[#This Row],[RUN]]-Table1[[#This Row],[VALUE]]</f>
        <v>26640</v>
      </c>
      <c r="G250" s="6">
        <f>Table1[[#This Row],[ERR]]/Table1[[#This Row],[RUN]]</f>
        <v>1.8673246228901475E-2</v>
      </c>
      <c r="H250" s="6">
        <v>0.68826530612244896</v>
      </c>
    </row>
    <row r="251" spans="1:8" x14ac:dyDescent="0.3">
      <c r="A251">
        <v>2011</v>
      </c>
      <c r="B251" s="2">
        <v>1426640</v>
      </c>
      <c r="C251" t="s">
        <v>8</v>
      </c>
      <c r="D251" s="1">
        <v>40730</v>
      </c>
      <c r="E251" s="2">
        <v>1219469</v>
      </c>
      <c r="F251" s="5">
        <f>Table1[[#This Row],[RUN]]-Table1[[#This Row],[VALUE]]</f>
        <v>207171</v>
      </c>
      <c r="G251" s="6">
        <f>Table1[[#This Row],[ERR]]/Table1[[#This Row],[RUN]]</f>
        <v>0.1452160320753659</v>
      </c>
    </row>
    <row r="252" spans="1:8" x14ac:dyDescent="0.3">
      <c r="A252">
        <v>2011</v>
      </c>
      <c r="B252" s="2">
        <v>1426640</v>
      </c>
      <c r="C252" t="s">
        <v>9</v>
      </c>
      <c r="D252" s="1">
        <v>40730</v>
      </c>
      <c r="E252" s="2">
        <v>1433562</v>
      </c>
      <c r="F252" s="5">
        <f>Table1[[#This Row],[RUN]]-Table1[[#This Row],[VALUE]]</f>
        <v>-6922</v>
      </c>
      <c r="G252" s="6">
        <f>Table1[[#This Row],[ERR]]/Table1[[#This Row],[RUN]]</f>
        <v>-4.8519598497168172E-3</v>
      </c>
    </row>
    <row r="253" spans="1:8" x14ac:dyDescent="0.3">
      <c r="A253">
        <v>2011</v>
      </c>
      <c r="B253" s="2">
        <v>1426640</v>
      </c>
      <c r="C253" t="s">
        <v>10</v>
      </c>
      <c r="D253" s="1">
        <v>40730</v>
      </c>
      <c r="E253" s="2">
        <v>1751131</v>
      </c>
      <c r="F253" s="5">
        <f>Table1[[#This Row],[RUN]]-Table1[[#This Row],[VALUE]]</f>
        <v>-324491</v>
      </c>
      <c r="G253" s="6">
        <f>Table1[[#This Row],[ERR]]/Table1[[#This Row],[RUN]]</f>
        <v>-0.22745121404138396</v>
      </c>
    </row>
    <row r="254" spans="1:8" x14ac:dyDescent="0.3">
      <c r="A254">
        <v>2011</v>
      </c>
      <c r="B254" s="2">
        <v>1426640</v>
      </c>
      <c r="C254" t="s">
        <v>8</v>
      </c>
      <c r="D254" s="1">
        <v>40723</v>
      </c>
      <c r="E254" s="2">
        <v>789079</v>
      </c>
      <c r="F254" s="5">
        <f>Table1[[#This Row],[RUN]]-Table1[[#This Row],[VALUE]]</f>
        <v>637561</v>
      </c>
      <c r="G254" s="6">
        <f>Table1[[#This Row],[ERR]]/Table1[[#This Row],[RUN]]</f>
        <v>0.44689690461503956</v>
      </c>
    </row>
    <row r="255" spans="1:8" x14ac:dyDescent="0.3">
      <c r="A255">
        <v>2011</v>
      </c>
      <c r="B255" s="2">
        <v>1426640</v>
      </c>
      <c r="C255" t="s">
        <v>9</v>
      </c>
      <c r="D255" s="1">
        <v>40723</v>
      </c>
      <c r="E255" s="2">
        <v>1048387</v>
      </c>
      <c r="F255" s="5">
        <f>Table1[[#This Row],[RUN]]-Table1[[#This Row],[VALUE]]</f>
        <v>378253</v>
      </c>
      <c r="G255" s="6">
        <f>Table1[[#This Row],[ERR]]/Table1[[#This Row],[RUN]]</f>
        <v>0.26513556328155669</v>
      </c>
    </row>
    <row r="256" spans="1:8" x14ac:dyDescent="0.3">
      <c r="A256">
        <v>2011</v>
      </c>
      <c r="B256" s="2">
        <v>1426640</v>
      </c>
      <c r="C256" t="s">
        <v>10</v>
      </c>
      <c r="D256" s="3">
        <v>40723</v>
      </c>
      <c r="E256" s="2">
        <v>1311353</v>
      </c>
      <c r="F256" s="5">
        <f>Table1[[#This Row],[RUN]]-Table1[[#This Row],[VALUE]]</f>
        <v>115287</v>
      </c>
      <c r="G256" s="6">
        <f>Table1[[#This Row],[ERR]]/Table1[[#This Row],[RUN]]</f>
        <v>8.081015533000617E-2</v>
      </c>
    </row>
    <row r="257" spans="1:9" x14ac:dyDescent="0.3">
      <c r="A257">
        <v>2011</v>
      </c>
      <c r="B257" s="2">
        <v>1426640</v>
      </c>
      <c r="C257" t="s">
        <v>11</v>
      </c>
      <c r="D257" s="1">
        <v>40723</v>
      </c>
      <c r="E257" s="2">
        <v>1050000</v>
      </c>
      <c r="F257" s="5">
        <f>Table1[[#This Row],[RUN]]-Table1[[#This Row],[VALUE]]</f>
        <v>376640</v>
      </c>
      <c r="G257" s="6">
        <f>Table1[[#This Row],[ERR]]/Table1[[#This Row],[RUN]]</f>
        <v>0.26400493467167613</v>
      </c>
      <c r="H257" s="6">
        <v>0.61825396825396828</v>
      </c>
    </row>
    <row r="258" spans="1:9" x14ac:dyDescent="0.3">
      <c r="A258">
        <v>2011</v>
      </c>
      <c r="B258" s="2">
        <v>1426640</v>
      </c>
      <c r="C258" t="s">
        <v>8</v>
      </c>
      <c r="D258" s="1">
        <v>40717</v>
      </c>
      <c r="E258" s="2">
        <v>636536</v>
      </c>
      <c r="F258" s="5">
        <f>Table1[[#This Row],[RUN]]-Table1[[#This Row],[VALUE]]</f>
        <v>790104</v>
      </c>
      <c r="G258" s="6">
        <f>Table1[[#This Row],[ERR]]/Table1[[#This Row],[RUN]]</f>
        <v>0.55382156675825711</v>
      </c>
    </row>
    <row r="259" spans="1:9" x14ac:dyDescent="0.3">
      <c r="A259">
        <v>2011</v>
      </c>
      <c r="B259" s="2">
        <v>1426640</v>
      </c>
      <c r="C259" t="s">
        <v>9</v>
      </c>
      <c r="D259" s="1">
        <v>40717</v>
      </c>
      <c r="E259" s="2">
        <v>998654</v>
      </c>
      <c r="F259" s="5">
        <f>Table1[[#This Row],[RUN]]-Table1[[#This Row],[VALUE]]</f>
        <v>427986</v>
      </c>
      <c r="G259" s="6">
        <f>Table1[[#This Row],[ERR]]/Table1[[#This Row],[RUN]]</f>
        <v>0.29999579431391243</v>
      </c>
    </row>
    <row r="260" spans="1:9" x14ac:dyDescent="0.3">
      <c r="A260">
        <v>2011</v>
      </c>
      <c r="B260" s="2">
        <v>1426640</v>
      </c>
      <c r="C260" t="s">
        <v>10</v>
      </c>
      <c r="D260" s="1">
        <v>40717</v>
      </c>
      <c r="E260" s="2">
        <v>1279112</v>
      </c>
      <c r="F260" s="5">
        <f>Table1[[#This Row],[RUN]]-Table1[[#This Row],[VALUE]]</f>
        <v>147528</v>
      </c>
      <c r="G260" s="6">
        <f>Table1[[#This Row],[ERR]]/Table1[[#This Row],[RUN]]</f>
        <v>0.1034094095216733</v>
      </c>
    </row>
    <row r="261" spans="1:9" x14ac:dyDescent="0.3">
      <c r="A261">
        <v>2011</v>
      </c>
      <c r="B261" s="2">
        <v>1426640</v>
      </c>
      <c r="C261" t="s">
        <v>7</v>
      </c>
      <c r="D261" s="1">
        <v>40717</v>
      </c>
      <c r="E261" s="2">
        <f>680000+(970000-680000)/2</f>
        <v>825000</v>
      </c>
      <c r="F261" s="5">
        <f>Table1[[#This Row],[RUN]]-Table1[[#This Row],[VALUE]]</f>
        <v>601640</v>
      </c>
      <c r="G261" s="6">
        <f>Table1[[#This Row],[ERR]]/Table1[[#This Row],[RUN]]</f>
        <v>0.42171816295631692</v>
      </c>
      <c r="I261" t="s">
        <v>16</v>
      </c>
    </row>
    <row r="262" spans="1:9" x14ac:dyDescent="0.3">
      <c r="A262">
        <v>2011</v>
      </c>
      <c r="B262" s="2">
        <v>1426640</v>
      </c>
      <c r="C262" t="s">
        <v>6</v>
      </c>
      <c r="D262" s="1">
        <v>40643</v>
      </c>
      <c r="E262" s="2">
        <v>600000</v>
      </c>
      <c r="F262" s="5">
        <f>Table1[[#This Row],[RUN]]-Table1[[#This Row],[VALUE]]</f>
        <v>826640</v>
      </c>
      <c r="G262" s="6">
        <f>Table1[[#This Row],[ERR]]/Table1[[#This Row],[RUN]]</f>
        <v>0.57943139124095777</v>
      </c>
    </row>
    <row r="263" spans="1:9" x14ac:dyDescent="0.3">
      <c r="A263">
        <v>2010</v>
      </c>
      <c r="B263" s="2">
        <v>1501934</v>
      </c>
      <c r="C263" t="s">
        <v>12</v>
      </c>
      <c r="D263" s="1">
        <v>40388</v>
      </c>
      <c r="E263" s="2">
        <v>1077976</v>
      </c>
      <c r="F263" s="5">
        <f>Table1[[#This Row],[RUN]]-Table1[[#This Row],[VALUE]]</f>
        <v>423958</v>
      </c>
      <c r="G263" s="6">
        <f>Table1[[#This Row],[ERR]]/Table1[[#This Row],[RUN]]</f>
        <v>0.28227472046041968</v>
      </c>
    </row>
    <row r="264" spans="1:9" x14ac:dyDescent="0.3">
      <c r="A264">
        <v>2010</v>
      </c>
      <c r="B264" s="2">
        <v>1501934</v>
      </c>
      <c r="C264" t="s">
        <v>8</v>
      </c>
      <c r="D264" s="1">
        <v>40388</v>
      </c>
      <c r="E264" s="2">
        <v>1108620</v>
      </c>
      <c r="F264" s="5">
        <f>Table1[[#This Row],[RUN]]-Table1[[#This Row],[VALUE]]</f>
        <v>393314</v>
      </c>
      <c r="G264" s="6">
        <f>Table1[[#This Row],[ERR]]/Table1[[#This Row],[RUN]]</f>
        <v>0.26187169342993766</v>
      </c>
    </row>
    <row r="265" spans="1:9" x14ac:dyDescent="0.3">
      <c r="A265">
        <v>2010</v>
      </c>
      <c r="B265" s="2">
        <v>1501934</v>
      </c>
      <c r="C265" t="s">
        <v>9</v>
      </c>
      <c r="D265" s="1">
        <v>40388</v>
      </c>
      <c r="E265" s="2">
        <v>1218086</v>
      </c>
      <c r="F265" s="5">
        <f>Table1[[#This Row],[RUN]]-Table1[[#This Row],[VALUE]]</f>
        <v>283848</v>
      </c>
      <c r="G265" s="6">
        <f>Table1[[#This Row],[ERR]]/Table1[[#This Row],[RUN]]</f>
        <v>0.18898833104517243</v>
      </c>
    </row>
    <row r="266" spans="1:9" x14ac:dyDescent="0.3">
      <c r="A266">
        <v>2010</v>
      </c>
      <c r="B266" s="2">
        <v>1501934</v>
      </c>
      <c r="C266" t="s">
        <v>11</v>
      </c>
      <c r="D266" s="1">
        <v>40381</v>
      </c>
      <c r="E266" s="2">
        <v>1100000</v>
      </c>
      <c r="F266" s="5">
        <f>Table1[[#This Row],[RUN]]-Table1[[#This Row],[VALUE]]</f>
        <v>401934</v>
      </c>
      <c r="G266" s="6">
        <f>Table1[[#This Row],[ERR]]/Table1[[#This Row],[RUN]]</f>
        <v>0.2676109602685604</v>
      </c>
      <c r="H266" s="6">
        <v>0.63484848484848477</v>
      </c>
    </row>
    <row r="267" spans="1:9" x14ac:dyDescent="0.3">
      <c r="A267">
        <v>2010</v>
      </c>
      <c r="B267" s="2">
        <v>1501934</v>
      </c>
      <c r="C267" t="s">
        <v>12</v>
      </c>
      <c r="D267" s="1">
        <v>40381</v>
      </c>
      <c r="E267" s="2">
        <v>1068825</v>
      </c>
      <c r="F267" s="5">
        <f>Table1[[#This Row],[RUN]]-Table1[[#This Row],[VALUE]]</f>
        <v>433109</v>
      </c>
      <c r="G267" s="6">
        <f>Table1[[#This Row],[ERR]]/Table1[[#This Row],[RUN]]</f>
        <v>0.28836753146276733</v>
      </c>
    </row>
    <row r="268" spans="1:9" x14ac:dyDescent="0.3">
      <c r="A268">
        <v>2010</v>
      </c>
      <c r="B268" s="2">
        <v>1501934</v>
      </c>
      <c r="C268" t="s">
        <v>8</v>
      </c>
      <c r="D268" s="1">
        <v>40381</v>
      </c>
      <c r="E268" s="2">
        <v>1112953</v>
      </c>
      <c r="F268" s="5">
        <f>Table1[[#This Row],[RUN]]-Table1[[#This Row],[VALUE]]</f>
        <v>388981</v>
      </c>
      <c r="G268" s="6">
        <f>Table1[[#This Row],[ERR]]/Table1[[#This Row],[RUN]]</f>
        <v>0.25898674642161373</v>
      </c>
    </row>
    <row r="269" spans="1:9" x14ac:dyDescent="0.3">
      <c r="A269">
        <v>2010</v>
      </c>
      <c r="B269" s="2">
        <v>1501934</v>
      </c>
      <c r="C269" t="s">
        <v>9</v>
      </c>
      <c r="D269" s="1">
        <v>40381</v>
      </c>
      <c r="E269" s="2">
        <v>1264058</v>
      </c>
      <c r="F269" s="5">
        <f>Table1[[#This Row],[RUN]]-Table1[[#This Row],[VALUE]]</f>
        <v>237876</v>
      </c>
      <c r="G269" s="6">
        <f>Table1[[#This Row],[ERR]]/Table1[[#This Row],[RUN]]</f>
        <v>0.15837979565014176</v>
      </c>
    </row>
    <row r="270" spans="1:9" x14ac:dyDescent="0.3">
      <c r="A270">
        <v>2010</v>
      </c>
      <c r="B270" s="2">
        <v>1501934</v>
      </c>
      <c r="C270" t="s">
        <v>11</v>
      </c>
      <c r="D270" s="1">
        <v>40374</v>
      </c>
      <c r="E270" s="2">
        <v>900000</v>
      </c>
      <c r="F270" s="5">
        <f>Table1[[#This Row],[RUN]]-Table1[[#This Row],[VALUE]]</f>
        <v>601934</v>
      </c>
      <c r="G270" s="6">
        <f>Table1[[#This Row],[ERR]]/Table1[[#This Row],[RUN]]</f>
        <v>0.40077260385609487</v>
      </c>
      <c r="H270" s="6">
        <v>0.57407407407407407</v>
      </c>
    </row>
    <row r="271" spans="1:9" x14ac:dyDescent="0.3">
      <c r="A271">
        <v>2010</v>
      </c>
      <c r="B271" s="2">
        <v>1501934</v>
      </c>
      <c r="C271" t="s">
        <v>12</v>
      </c>
      <c r="D271" s="1">
        <v>40374</v>
      </c>
      <c r="E271" s="2">
        <v>862075</v>
      </c>
      <c r="F271" s="5">
        <f>Table1[[#This Row],[RUN]]-Table1[[#This Row],[VALUE]]</f>
        <v>639859</v>
      </c>
      <c r="G271" s="6">
        <f>Table1[[#This Row],[ERR]]/Table1[[#This Row],[RUN]]</f>
        <v>0.42602338052138111</v>
      </c>
    </row>
    <row r="272" spans="1:9" x14ac:dyDescent="0.3">
      <c r="A272">
        <v>2010</v>
      </c>
      <c r="B272" s="2">
        <v>1501934</v>
      </c>
      <c r="C272" t="s">
        <v>8</v>
      </c>
      <c r="D272" s="1">
        <v>40374</v>
      </c>
      <c r="E272" s="2">
        <v>932559</v>
      </c>
      <c r="F272" s="5">
        <f>Table1[[#This Row],[RUN]]-Table1[[#This Row],[VALUE]]</f>
        <v>569375</v>
      </c>
      <c r="G272" s="6">
        <f>Table1[[#This Row],[ERR]]/Table1[[#This Row],[RUN]]</f>
        <v>0.3790945540882622</v>
      </c>
    </row>
    <row r="273" spans="1:9" x14ac:dyDescent="0.3">
      <c r="A273">
        <v>2010</v>
      </c>
      <c r="B273" s="2">
        <v>1501934</v>
      </c>
      <c r="C273" t="s">
        <v>9</v>
      </c>
      <c r="D273" s="1">
        <v>40374</v>
      </c>
      <c r="E273" s="2">
        <v>1102430</v>
      </c>
      <c r="F273" s="5">
        <f>Table1[[#This Row],[RUN]]-Table1[[#This Row],[VALUE]]</f>
        <v>399504</v>
      </c>
      <c r="G273" s="6">
        <f>Table1[[#This Row],[ERR]]/Table1[[#This Row],[RUN]]</f>
        <v>0.26599304629897186</v>
      </c>
    </row>
    <row r="274" spans="1:9" x14ac:dyDescent="0.3">
      <c r="A274">
        <v>2010</v>
      </c>
      <c r="B274" s="2">
        <v>1501934</v>
      </c>
      <c r="C274" t="s">
        <v>7</v>
      </c>
      <c r="D274" s="1">
        <v>40367</v>
      </c>
      <c r="E274" s="2">
        <v>830000</v>
      </c>
      <c r="F274" s="5">
        <f>Table1[[#This Row],[RUN]]-Table1[[#This Row],[VALUE]]</f>
        <v>671934</v>
      </c>
      <c r="G274" s="6">
        <f>Table1[[#This Row],[ERR]]/Table1[[#This Row],[RUN]]</f>
        <v>0.44737917911173192</v>
      </c>
      <c r="I274" t="s">
        <v>20</v>
      </c>
    </row>
    <row r="275" spans="1:9" x14ac:dyDescent="0.3">
      <c r="A275">
        <v>2010</v>
      </c>
      <c r="B275" s="2">
        <v>1501934</v>
      </c>
      <c r="C275" t="s">
        <v>12</v>
      </c>
      <c r="D275" s="1">
        <v>40367</v>
      </c>
      <c r="E275" s="2">
        <v>820436</v>
      </c>
      <c r="F275" s="5">
        <f>Table1[[#This Row],[RUN]]-Table1[[#This Row],[VALUE]]</f>
        <v>681498</v>
      </c>
      <c r="G275" s="6">
        <f>Table1[[#This Row],[ERR]]/Table1[[#This Row],[RUN]]</f>
        <v>0.45374696890808786</v>
      </c>
    </row>
    <row r="276" spans="1:9" x14ac:dyDescent="0.3">
      <c r="A276">
        <v>2010</v>
      </c>
      <c r="B276" s="2">
        <v>1501934</v>
      </c>
      <c r="C276" t="s">
        <v>8</v>
      </c>
      <c r="D276" s="1">
        <v>40367</v>
      </c>
      <c r="E276" s="2">
        <v>954280</v>
      </c>
      <c r="F276" s="5">
        <f>Table1[[#This Row],[RUN]]-Table1[[#This Row],[VALUE]]</f>
        <v>547654</v>
      </c>
      <c r="G276" s="6">
        <f>Table1[[#This Row],[ERR]]/Table1[[#This Row],[RUN]]</f>
        <v>0.36463253378643801</v>
      </c>
    </row>
    <row r="277" spans="1:9" x14ac:dyDescent="0.3">
      <c r="A277">
        <v>2010</v>
      </c>
      <c r="B277" s="2">
        <v>1501934</v>
      </c>
      <c r="C277" t="s">
        <v>9</v>
      </c>
      <c r="D277" s="1">
        <v>40367</v>
      </c>
      <c r="E277" s="2">
        <v>1161041</v>
      </c>
      <c r="F277" s="5">
        <f>Table1[[#This Row],[RUN]]-Table1[[#This Row],[VALUE]]</f>
        <v>340893</v>
      </c>
      <c r="G277" s="6">
        <f>Table1[[#This Row],[ERR]]/Table1[[#This Row],[RUN]]</f>
        <v>0.22696936083742694</v>
      </c>
    </row>
    <row r="278" spans="1:9" x14ac:dyDescent="0.3">
      <c r="A278">
        <v>2010</v>
      </c>
      <c r="B278" s="2">
        <v>1501934</v>
      </c>
      <c r="C278" t="s">
        <v>11</v>
      </c>
      <c r="D278" s="1">
        <v>40367</v>
      </c>
      <c r="E278" s="2">
        <v>850000</v>
      </c>
      <c r="F278" s="5">
        <f>Table1[[#This Row],[RUN]]-Table1[[#This Row],[VALUE]]</f>
        <v>651934</v>
      </c>
      <c r="G278" s="6">
        <f>Table1[[#This Row],[ERR]]/Table1[[#This Row],[RUN]]</f>
        <v>0.43406301475297848</v>
      </c>
      <c r="H278" s="6">
        <v>0.55882352941176472</v>
      </c>
    </row>
    <row r="279" spans="1:9" x14ac:dyDescent="0.3">
      <c r="A279">
        <v>2010</v>
      </c>
      <c r="B279" s="2">
        <v>1501934</v>
      </c>
      <c r="C279" t="s">
        <v>11</v>
      </c>
      <c r="D279" s="1">
        <v>40359</v>
      </c>
      <c r="E279" s="2">
        <v>700000</v>
      </c>
      <c r="F279" s="5">
        <f>Table1[[#This Row],[RUN]]-Table1[[#This Row],[VALUE]]</f>
        <v>801934</v>
      </c>
      <c r="G279" s="6">
        <f>Table1[[#This Row],[ERR]]/Table1[[#This Row],[RUN]]</f>
        <v>0.53393424744362938</v>
      </c>
      <c r="H279" s="6">
        <v>0.5</v>
      </c>
    </row>
    <row r="280" spans="1:9" x14ac:dyDescent="0.3">
      <c r="A280">
        <v>2010</v>
      </c>
      <c r="B280" s="2">
        <v>1501934</v>
      </c>
      <c r="C280" t="s">
        <v>12</v>
      </c>
      <c r="D280" s="1">
        <v>40359</v>
      </c>
      <c r="E280" s="2">
        <v>705899</v>
      </c>
      <c r="F280" s="5">
        <f>Table1[[#This Row],[RUN]]-Table1[[#This Row],[VALUE]]</f>
        <v>796035</v>
      </c>
      <c r="G280" s="6">
        <f>Table1[[#This Row],[ERR]]/Table1[[#This Row],[RUN]]</f>
        <v>0.530006644766015</v>
      </c>
    </row>
    <row r="281" spans="1:9" x14ac:dyDescent="0.3">
      <c r="A281">
        <v>2010</v>
      </c>
      <c r="B281" s="2">
        <v>1501934</v>
      </c>
      <c r="C281" t="s">
        <v>8</v>
      </c>
      <c r="D281" s="1">
        <v>40359</v>
      </c>
      <c r="E281" s="2">
        <v>937873</v>
      </c>
      <c r="F281" s="5">
        <f>Table1[[#This Row],[RUN]]-Table1[[#This Row],[VALUE]]</f>
        <v>564061</v>
      </c>
      <c r="G281" s="6">
        <f>Table1[[#This Row],[ERR]]/Table1[[#This Row],[RUN]]</f>
        <v>0.37555644921814141</v>
      </c>
    </row>
    <row r="282" spans="1:9" x14ac:dyDescent="0.3">
      <c r="A282">
        <v>2010</v>
      </c>
      <c r="B282" s="2">
        <v>1501934</v>
      </c>
      <c r="C282" t="s">
        <v>9</v>
      </c>
      <c r="D282" s="1">
        <v>40359</v>
      </c>
      <c r="E282" s="2">
        <v>1173119</v>
      </c>
      <c r="F282" s="5">
        <f>Table1[[#This Row],[RUN]]-Table1[[#This Row],[VALUE]]</f>
        <v>328815</v>
      </c>
      <c r="G282" s="6">
        <f>Table1[[#This Row],[ERR]]/Table1[[#This Row],[RUN]]</f>
        <v>0.21892772918117573</v>
      </c>
    </row>
    <row r="283" spans="1:9" x14ac:dyDescent="0.3">
      <c r="A283">
        <v>2010</v>
      </c>
      <c r="B283" s="2">
        <v>1501934</v>
      </c>
      <c r="C283" t="s">
        <v>12</v>
      </c>
      <c r="D283" s="1">
        <v>40353</v>
      </c>
      <c r="E283" s="2">
        <v>1054380</v>
      </c>
      <c r="F283" s="5">
        <f>Table1[[#This Row],[RUN]]-Table1[[#This Row],[VALUE]]</f>
        <v>447554</v>
      </c>
      <c r="G283" s="6">
        <f>Table1[[#This Row],[ERR]]/Table1[[#This Row],[RUN]]</f>
        <v>0.29798513117087699</v>
      </c>
    </row>
    <row r="284" spans="1:9" x14ac:dyDescent="0.3">
      <c r="A284">
        <v>2010</v>
      </c>
      <c r="B284" s="2">
        <v>1501934</v>
      </c>
      <c r="C284" t="s">
        <v>8</v>
      </c>
      <c r="D284" s="1">
        <v>40353</v>
      </c>
      <c r="E284" s="2">
        <v>1343277</v>
      </c>
      <c r="F284" s="5">
        <f>Table1[[#This Row],[RUN]]-Table1[[#This Row],[VALUE]]</f>
        <v>158657</v>
      </c>
      <c r="G284" s="6">
        <f>Table1[[#This Row],[ERR]]/Table1[[#This Row],[RUN]]</f>
        <v>0.10563513443333729</v>
      </c>
    </row>
    <row r="285" spans="1:9" x14ac:dyDescent="0.3">
      <c r="A285">
        <v>2010</v>
      </c>
      <c r="B285" s="2">
        <v>1501934</v>
      </c>
      <c r="C285" t="s">
        <v>6</v>
      </c>
      <c r="D285" s="1">
        <v>40260</v>
      </c>
      <c r="E285" s="2">
        <v>600000</v>
      </c>
      <c r="F285" s="5">
        <f>Table1[[#This Row],[RUN]]-Table1[[#This Row],[VALUE]]</f>
        <v>901934</v>
      </c>
      <c r="G285" s="6">
        <f>Table1[[#This Row],[ERR]]/Table1[[#This Row],[RUN]]</f>
        <v>0.60051506923739661</v>
      </c>
    </row>
    <row r="286" spans="1:9" x14ac:dyDescent="0.3">
      <c r="A286">
        <v>2009</v>
      </c>
      <c r="B286" s="2">
        <v>511547</v>
      </c>
      <c r="C286" t="s">
        <v>11</v>
      </c>
      <c r="D286" s="1">
        <v>40017</v>
      </c>
      <c r="E286" s="2">
        <v>500000</v>
      </c>
      <c r="F286" s="5">
        <f>Table1[[#This Row],[RUN]]-Table1[[#This Row],[VALUE]]</f>
        <v>11547</v>
      </c>
      <c r="G286" s="6">
        <f>Table1[[#This Row],[ERR]]/Table1[[#This Row],[RUN]]</f>
        <v>2.2572705929269452E-2</v>
      </c>
      <c r="H286" s="6">
        <v>0.35</v>
      </c>
    </row>
    <row r="287" spans="1:9" x14ac:dyDescent="0.3">
      <c r="A287">
        <v>2009</v>
      </c>
      <c r="B287" s="2">
        <v>511547</v>
      </c>
      <c r="C287" t="s">
        <v>12</v>
      </c>
      <c r="D287" s="1">
        <v>40017</v>
      </c>
      <c r="E287" s="2">
        <v>451135</v>
      </c>
      <c r="F287" s="5">
        <f>Table1[[#This Row],[RUN]]-Table1[[#This Row],[VALUE]]</f>
        <v>60412</v>
      </c>
      <c r="G287" s="6">
        <f>Table1[[#This Row],[ERR]]/Table1[[#This Row],[RUN]]</f>
        <v>0.11809667537880195</v>
      </c>
    </row>
    <row r="288" spans="1:9" x14ac:dyDescent="0.3">
      <c r="A288">
        <v>2009</v>
      </c>
      <c r="B288" s="2">
        <v>511547</v>
      </c>
      <c r="C288" t="s">
        <v>8</v>
      </c>
      <c r="D288" s="1">
        <v>40017</v>
      </c>
      <c r="E288" s="2">
        <v>502645</v>
      </c>
      <c r="F288" s="5">
        <f>Table1[[#This Row],[RUN]]-Table1[[#This Row],[VALUE]]</f>
        <v>8902</v>
      </c>
      <c r="G288" s="6">
        <f>Table1[[#This Row],[ERR]]/Table1[[#This Row],[RUN]]</f>
        <v>1.7402115543635285E-2</v>
      </c>
    </row>
    <row r="289" spans="1:8" x14ac:dyDescent="0.3">
      <c r="A289">
        <v>2009</v>
      </c>
      <c r="B289" s="2">
        <v>511547</v>
      </c>
      <c r="C289" t="s">
        <v>9</v>
      </c>
      <c r="D289" s="1">
        <v>40017</v>
      </c>
      <c r="E289" s="2">
        <v>567432</v>
      </c>
      <c r="F289" s="5">
        <f>Table1[[#This Row],[RUN]]-Table1[[#This Row],[VALUE]]</f>
        <v>-55885</v>
      </c>
      <c r="G289" s="6">
        <f>Table1[[#This Row],[ERR]]/Table1[[#This Row],[RUN]]</f>
        <v>-0.10924704865828555</v>
      </c>
    </row>
    <row r="290" spans="1:8" x14ac:dyDescent="0.3">
      <c r="A290">
        <v>2009</v>
      </c>
      <c r="B290" s="2">
        <v>511547</v>
      </c>
      <c r="C290" t="s">
        <v>12</v>
      </c>
      <c r="D290" s="1">
        <v>40010</v>
      </c>
      <c r="E290" s="2">
        <v>425495</v>
      </c>
      <c r="F290" s="5">
        <f>Table1[[#This Row],[RUN]]-Table1[[#This Row],[VALUE]]</f>
        <v>86052</v>
      </c>
      <c r="G290" s="6">
        <f>Table1[[#This Row],[ERR]]/Table1[[#This Row],[RUN]]</f>
        <v>0.16821914701874902</v>
      </c>
    </row>
    <row r="291" spans="1:8" x14ac:dyDescent="0.3">
      <c r="A291">
        <v>2009</v>
      </c>
      <c r="B291" s="2">
        <v>511547</v>
      </c>
      <c r="C291" t="s">
        <v>8</v>
      </c>
      <c r="D291" s="1">
        <v>40010</v>
      </c>
      <c r="E291" s="2">
        <v>489713</v>
      </c>
      <c r="F291" s="5">
        <f>Table1[[#This Row],[RUN]]-Table1[[#This Row],[VALUE]]</f>
        <v>21834</v>
      </c>
      <c r="G291" s="6">
        <f>Table1[[#This Row],[ERR]]/Table1[[#This Row],[RUN]]</f>
        <v>4.2682295077480663E-2</v>
      </c>
    </row>
    <row r="292" spans="1:8" x14ac:dyDescent="0.3">
      <c r="A292">
        <v>2009</v>
      </c>
      <c r="B292" s="2">
        <v>511547</v>
      </c>
      <c r="C292" t="s">
        <v>9</v>
      </c>
      <c r="D292" s="1">
        <v>40010</v>
      </c>
      <c r="E292" s="2">
        <v>576760</v>
      </c>
      <c r="F292" s="5">
        <f>Table1[[#This Row],[RUN]]-Table1[[#This Row],[VALUE]]</f>
        <v>-65213</v>
      </c>
      <c r="G292" s="6">
        <f>Table1[[#This Row],[ERR]]/Table1[[#This Row],[RUN]]</f>
        <v>-0.12748193225646912</v>
      </c>
    </row>
    <row r="293" spans="1:8" x14ac:dyDescent="0.3">
      <c r="A293">
        <v>2009</v>
      </c>
      <c r="B293" s="2">
        <v>511547</v>
      </c>
      <c r="C293" t="s">
        <v>8</v>
      </c>
      <c r="D293" s="1">
        <v>40003</v>
      </c>
      <c r="E293" s="2">
        <v>498169</v>
      </c>
      <c r="F293" s="5">
        <f>Table1[[#This Row],[RUN]]-Table1[[#This Row],[VALUE]]</f>
        <v>13378</v>
      </c>
      <c r="G293" s="6">
        <f>Table1[[#This Row],[ERR]]/Table1[[#This Row],[RUN]]</f>
        <v>2.6152044680156465E-2</v>
      </c>
    </row>
    <row r="294" spans="1:8" x14ac:dyDescent="0.3">
      <c r="A294">
        <v>2009</v>
      </c>
      <c r="B294" s="2">
        <v>511547</v>
      </c>
      <c r="C294" t="s">
        <v>9</v>
      </c>
      <c r="D294" s="1">
        <v>40003</v>
      </c>
      <c r="E294" s="2">
        <v>603852</v>
      </c>
      <c r="F294" s="5">
        <f>Table1[[#This Row],[RUN]]-Table1[[#This Row],[VALUE]]</f>
        <v>-92305</v>
      </c>
      <c r="G294" s="6">
        <f>Table1[[#This Row],[ERR]]/Table1[[#This Row],[RUN]]</f>
        <v>-0.18044285275839755</v>
      </c>
    </row>
    <row r="295" spans="1:8" x14ac:dyDescent="0.3">
      <c r="A295">
        <v>2009</v>
      </c>
      <c r="B295" s="2">
        <v>511547</v>
      </c>
      <c r="C295" t="s">
        <v>10</v>
      </c>
      <c r="D295" s="1">
        <v>40003</v>
      </c>
      <c r="E295" s="2">
        <v>747027</v>
      </c>
      <c r="F295" s="5">
        <f>Table1[[#This Row],[RUN]]-Table1[[#This Row],[VALUE]]</f>
        <v>-235480</v>
      </c>
      <c r="G295" s="6">
        <f>Table1[[#This Row],[ERR]]/Table1[[#This Row],[RUN]]</f>
        <v>-0.46032915841555128</v>
      </c>
    </row>
    <row r="296" spans="1:8" x14ac:dyDescent="0.3">
      <c r="A296">
        <v>2009</v>
      </c>
      <c r="B296" s="2">
        <v>511547</v>
      </c>
      <c r="C296" t="s">
        <v>11</v>
      </c>
      <c r="D296" s="1">
        <v>39996</v>
      </c>
      <c r="E296" s="2">
        <v>450000</v>
      </c>
      <c r="F296" s="5">
        <f>Table1[[#This Row],[RUN]]-Table1[[#This Row],[VALUE]]</f>
        <v>61547</v>
      </c>
      <c r="G296" s="6">
        <f>Table1[[#This Row],[ERR]]/Table1[[#This Row],[RUN]]</f>
        <v>0.12031543533634251</v>
      </c>
      <c r="H296" s="6">
        <v>0.32407407407407401</v>
      </c>
    </row>
    <row r="297" spans="1:8" x14ac:dyDescent="0.3">
      <c r="A297">
        <v>2009</v>
      </c>
      <c r="B297" s="2">
        <v>511547</v>
      </c>
      <c r="C297" t="s">
        <v>8</v>
      </c>
      <c r="D297" s="1">
        <v>39996</v>
      </c>
      <c r="E297" s="2">
        <v>502177</v>
      </c>
      <c r="F297" s="5">
        <f>Table1[[#This Row],[RUN]]-Table1[[#This Row],[VALUE]]</f>
        <v>9370</v>
      </c>
      <c r="G297" s="6">
        <f>Table1[[#This Row],[ERR]]/Table1[[#This Row],[RUN]]</f>
        <v>1.8316987490885492E-2</v>
      </c>
    </row>
    <row r="298" spans="1:8" x14ac:dyDescent="0.3">
      <c r="A298">
        <v>2009</v>
      </c>
      <c r="B298" s="2">
        <v>511547</v>
      </c>
      <c r="C298" t="s">
        <v>9</v>
      </c>
      <c r="D298" s="1">
        <v>39996</v>
      </c>
      <c r="E298" s="2">
        <v>626128</v>
      </c>
      <c r="F298" s="5">
        <f>Table1[[#This Row],[RUN]]-Table1[[#This Row],[VALUE]]</f>
        <v>-114581</v>
      </c>
      <c r="G298" s="6">
        <f>Table1[[#This Row],[ERR]]/Table1[[#This Row],[RUN]]</f>
        <v>-0.22398919356383676</v>
      </c>
    </row>
    <row r="299" spans="1:8" x14ac:dyDescent="0.3">
      <c r="A299">
        <v>2009</v>
      </c>
      <c r="B299" s="2">
        <v>511547</v>
      </c>
      <c r="C299" t="s">
        <v>10</v>
      </c>
      <c r="D299" s="1">
        <v>39996</v>
      </c>
      <c r="E299" s="2">
        <v>803231</v>
      </c>
      <c r="F299" s="5">
        <f>Table1[[#This Row],[RUN]]-Table1[[#This Row],[VALUE]]</f>
        <v>-291684</v>
      </c>
      <c r="G299" s="6">
        <f>Table1[[#This Row],[ERR]]/Table1[[#This Row],[RUN]]</f>
        <v>-0.57019980568745399</v>
      </c>
    </row>
    <row r="300" spans="1:8" x14ac:dyDescent="0.3">
      <c r="A300">
        <v>2009</v>
      </c>
      <c r="B300" s="2">
        <v>511547</v>
      </c>
      <c r="C300" t="s">
        <v>8</v>
      </c>
      <c r="D300" s="1">
        <v>39989</v>
      </c>
      <c r="E300" s="2">
        <v>256542</v>
      </c>
      <c r="F300" s="5">
        <f>Table1[[#This Row],[RUN]]-Table1[[#This Row],[VALUE]]</f>
        <v>255005</v>
      </c>
      <c r="G300" s="6">
        <f>Table1[[#This Row],[ERR]]/Table1[[#This Row],[RUN]]</f>
        <v>0.4984976942490133</v>
      </c>
    </row>
    <row r="301" spans="1:8" x14ac:dyDescent="0.3">
      <c r="A301">
        <v>2009</v>
      </c>
      <c r="B301" s="2">
        <v>511547</v>
      </c>
      <c r="C301" t="s">
        <v>9</v>
      </c>
      <c r="D301" s="1">
        <v>39989</v>
      </c>
      <c r="E301" s="2">
        <v>667747</v>
      </c>
      <c r="F301" s="5">
        <f>Table1[[#This Row],[RUN]]-Table1[[#This Row],[VALUE]]</f>
        <v>-156200</v>
      </c>
      <c r="G301" s="6">
        <f>Table1[[#This Row],[ERR]]/Table1[[#This Row],[RUN]]</f>
        <v>-0.3053482866676962</v>
      </c>
    </row>
    <row r="302" spans="1:8" x14ac:dyDescent="0.3">
      <c r="A302">
        <v>2009</v>
      </c>
      <c r="B302" s="2">
        <v>511547</v>
      </c>
      <c r="C302" t="s">
        <v>10</v>
      </c>
      <c r="D302" s="1">
        <v>39989</v>
      </c>
      <c r="E302" s="2">
        <v>878502</v>
      </c>
      <c r="F302" s="5">
        <f>Table1[[#This Row],[RUN]]-Table1[[#This Row],[VALUE]]</f>
        <v>-366955</v>
      </c>
      <c r="G302" s="6">
        <f>Table1[[#This Row],[ERR]]/Table1[[#This Row],[RUN]]</f>
        <v>-0.71734366539144989</v>
      </c>
    </row>
    <row r="303" spans="1:8" x14ac:dyDescent="0.3">
      <c r="A303">
        <v>2009</v>
      </c>
      <c r="B303" s="2">
        <v>511547</v>
      </c>
      <c r="C303" t="s">
        <v>6</v>
      </c>
      <c r="D303" s="1">
        <v>39888</v>
      </c>
      <c r="E303" s="2">
        <v>350000</v>
      </c>
      <c r="F303" s="5">
        <f>Table1[[#This Row],[RUN]]-Table1[[#This Row],[VALUE]]</f>
        <v>161547</v>
      </c>
      <c r="G303" s="6">
        <f>Table1[[#This Row],[ERR]]/Table1[[#This Row],[RUN]]</f>
        <v>0.31580089415048862</v>
      </c>
    </row>
    <row r="304" spans="1:8" x14ac:dyDescent="0.3">
      <c r="A304">
        <v>2008</v>
      </c>
      <c r="B304" s="2">
        <v>135921</v>
      </c>
      <c r="C304" t="s">
        <v>8</v>
      </c>
      <c r="D304" s="1">
        <v>39653</v>
      </c>
      <c r="E304" s="2">
        <v>174917</v>
      </c>
      <c r="F304" s="5">
        <f>Table1[[#This Row],[RUN]]-Table1[[#This Row],[VALUE]]</f>
        <v>-38996</v>
      </c>
      <c r="G304" s="6">
        <f>Table1[[#This Row],[ERR]]/Table1[[#This Row],[RUN]]</f>
        <v>-0.28690195039765748</v>
      </c>
    </row>
    <row r="305" spans="1:8" x14ac:dyDescent="0.3">
      <c r="A305">
        <v>2008</v>
      </c>
      <c r="B305" s="2">
        <v>135921</v>
      </c>
      <c r="C305" t="s">
        <v>9</v>
      </c>
      <c r="D305" s="1">
        <v>39653</v>
      </c>
      <c r="E305" s="2">
        <v>195441</v>
      </c>
      <c r="F305" s="5">
        <f>Table1[[#This Row],[RUN]]-Table1[[#This Row],[VALUE]]</f>
        <v>-59520</v>
      </c>
      <c r="G305" s="6">
        <f>Table1[[#This Row],[ERR]]/Table1[[#This Row],[RUN]]</f>
        <v>-0.43790142803540294</v>
      </c>
    </row>
    <row r="306" spans="1:8" x14ac:dyDescent="0.3">
      <c r="A306">
        <v>2008</v>
      </c>
      <c r="B306" s="2">
        <v>135921</v>
      </c>
      <c r="C306" t="s">
        <v>10</v>
      </c>
      <c r="D306" s="1">
        <v>39653</v>
      </c>
      <c r="E306" s="2">
        <v>221423</v>
      </c>
      <c r="F306" s="5">
        <f>Table1[[#This Row],[RUN]]-Table1[[#This Row],[VALUE]]</f>
        <v>-85502</v>
      </c>
      <c r="G306" s="6">
        <f>Table1[[#This Row],[ERR]]/Table1[[#This Row],[RUN]]</f>
        <v>-0.62905658433943246</v>
      </c>
    </row>
    <row r="307" spans="1:8" x14ac:dyDescent="0.3">
      <c r="A307">
        <v>2008</v>
      </c>
      <c r="B307" s="2">
        <v>135921</v>
      </c>
      <c r="C307" t="s">
        <v>8</v>
      </c>
      <c r="D307" s="1">
        <v>39646</v>
      </c>
      <c r="E307" s="2">
        <v>188546</v>
      </c>
      <c r="F307" s="5">
        <f>Table1[[#This Row],[RUN]]-Table1[[#This Row],[VALUE]]</f>
        <v>-52625</v>
      </c>
      <c r="G307" s="6">
        <f>Table1[[#This Row],[ERR]]/Table1[[#This Row],[RUN]]</f>
        <v>-0.38717343162572376</v>
      </c>
    </row>
    <row r="308" spans="1:8" x14ac:dyDescent="0.3">
      <c r="A308">
        <v>2008</v>
      </c>
      <c r="B308" s="2">
        <v>135921</v>
      </c>
      <c r="C308" t="s">
        <v>9</v>
      </c>
      <c r="D308" s="1">
        <v>39646</v>
      </c>
      <c r="E308" s="2">
        <v>219751</v>
      </c>
      <c r="F308" s="5">
        <f>Table1[[#This Row],[RUN]]-Table1[[#This Row],[VALUE]]</f>
        <v>-83830</v>
      </c>
      <c r="G308" s="6">
        <f>Table1[[#This Row],[ERR]]/Table1[[#This Row],[RUN]]</f>
        <v>-0.61675532110564224</v>
      </c>
    </row>
    <row r="309" spans="1:8" x14ac:dyDescent="0.3">
      <c r="A309">
        <v>2008</v>
      </c>
      <c r="B309" s="2">
        <v>135921</v>
      </c>
      <c r="C309" t="s">
        <v>10</v>
      </c>
      <c r="D309" s="1">
        <v>39646</v>
      </c>
      <c r="E309" s="2">
        <v>264439</v>
      </c>
      <c r="F309" s="5">
        <f>Table1[[#This Row],[RUN]]-Table1[[#This Row],[VALUE]]</f>
        <v>-128518</v>
      </c>
      <c r="G309" s="6">
        <f>Table1[[#This Row],[ERR]]/Table1[[#This Row],[RUN]]</f>
        <v>-0.94553453844512625</v>
      </c>
    </row>
    <row r="310" spans="1:8" x14ac:dyDescent="0.3">
      <c r="A310">
        <v>2008</v>
      </c>
      <c r="B310" s="2">
        <v>135921</v>
      </c>
      <c r="C310" t="s">
        <v>11</v>
      </c>
      <c r="D310" s="1">
        <v>39639</v>
      </c>
      <c r="E310" s="2">
        <v>150000</v>
      </c>
      <c r="F310" s="5">
        <f>Table1[[#This Row],[RUN]]-Table1[[#This Row],[VALUE]]</f>
        <v>-14079</v>
      </c>
      <c r="G310" s="6">
        <f>Table1[[#This Row],[ERR]]/Table1[[#This Row],[RUN]]</f>
        <v>-0.1035822279118017</v>
      </c>
      <c r="H310" s="6">
        <v>0</v>
      </c>
    </row>
    <row r="311" spans="1:8" x14ac:dyDescent="0.3">
      <c r="A311">
        <v>2008</v>
      </c>
      <c r="B311" s="2">
        <v>135921</v>
      </c>
      <c r="C311" t="s">
        <v>8</v>
      </c>
      <c r="D311" s="1">
        <v>39639</v>
      </c>
      <c r="E311" s="2">
        <v>174279</v>
      </c>
      <c r="F311" s="5">
        <f>Table1[[#This Row],[RUN]]-Table1[[#This Row],[VALUE]]</f>
        <v>-38358</v>
      </c>
      <c r="G311" s="6">
        <f>Table1[[#This Row],[ERR]]/Table1[[#This Row],[RUN]]</f>
        <v>-0.28220804732160593</v>
      </c>
    </row>
    <row r="312" spans="1:8" x14ac:dyDescent="0.3">
      <c r="A312">
        <v>2008</v>
      </c>
      <c r="B312" s="2">
        <v>135921</v>
      </c>
      <c r="C312" t="s">
        <v>9</v>
      </c>
      <c r="D312" s="1">
        <v>39639</v>
      </c>
      <c r="E312" s="2">
        <v>209519</v>
      </c>
      <c r="F312" s="5">
        <f>Table1[[#This Row],[RUN]]-Table1[[#This Row],[VALUE]]</f>
        <v>-73598</v>
      </c>
      <c r="G312" s="6">
        <f>Table1[[#This Row],[ERR]]/Table1[[#This Row],[RUN]]</f>
        <v>-0.54147629873235192</v>
      </c>
    </row>
    <row r="313" spans="1:8" x14ac:dyDescent="0.3">
      <c r="A313">
        <v>2008</v>
      </c>
      <c r="B313" s="2">
        <v>135921</v>
      </c>
      <c r="C313" t="s">
        <v>10</v>
      </c>
      <c r="D313" s="1">
        <v>39639</v>
      </c>
      <c r="E313" s="2">
        <v>257515</v>
      </c>
      <c r="F313" s="5">
        <f>Table1[[#This Row],[RUN]]-Table1[[#This Row],[VALUE]]</f>
        <v>-121594</v>
      </c>
      <c r="G313" s="6">
        <f>Table1[[#This Row],[ERR]]/Table1[[#This Row],[RUN]]</f>
        <v>-0.89459318280471745</v>
      </c>
    </row>
    <row r="314" spans="1:8" x14ac:dyDescent="0.3">
      <c r="A314">
        <v>2008</v>
      </c>
      <c r="B314" s="2">
        <v>135921</v>
      </c>
      <c r="C314" t="s">
        <v>8</v>
      </c>
      <c r="D314" s="1">
        <v>39632</v>
      </c>
      <c r="E314" s="2">
        <v>168406</v>
      </c>
      <c r="F314" s="5">
        <f>Table1[[#This Row],[RUN]]-Table1[[#This Row],[VALUE]]</f>
        <v>-32485</v>
      </c>
      <c r="G314" s="6">
        <f>Table1[[#This Row],[ERR]]/Table1[[#This Row],[RUN]]</f>
        <v>-0.23899912449143251</v>
      </c>
    </row>
    <row r="315" spans="1:8" x14ac:dyDescent="0.3">
      <c r="A315">
        <v>2008</v>
      </c>
      <c r="B315" s="2">
        <v>135921</v>
      </c>
      <c r="C315" t="s">
        <v>9</v>
      </c>
      <c r="D315" s="1">
        <v>39632</v>
      </c>
      <c r="E315" s="2">
        <v>208573</v>
      </c>
      <c r="F315" s="5">
        <f>Table1[[#This Row],[RUN]]-Table1[[#This Row],[VALUE]]</f>
        <v>-72652</v>
      </c>
      <c r="G315" s="6">
        <f>Table1[[#This Row],[ERR]]/Table1[[#This Row],[RUN]]</f>
        <v>-0.53451637348165482</v>
      </c>
    </row>
    <row r="316" spans="1:8" x14ac:dyDescent="0.3">
      <c r="A316">
        <v>2008</v>
      </c>
      <c r="B316" s="2">
        <v>135921</v>
      </c>
      <c r="C316" t="s">
        <v>10</v>
      </c>
      <c r="D316" s="1">
        <v>39632</v>
      </c>
      <c r="E316" s="2">
        <v>265286</v>
      </c>
      <c r="F316" s="5">
        <f>Table1[[#This Row],[RUN]]-Table1[[#This Row],[VALUE]]</f>
        <v>-129365</v>
      </c>
      <c r="G316" s="6">
        <f>Table1[[#This Row],[ERR]]/Table1[[#This Row],[RUN]]</f>
        <v>-0.95176609942540147</v>
      </c>
    </row>
    <row r="317" spans="1:8" x14ac:dyDescent="0.3">
      <c r="A317">
        <v>2008</v>
      </c>
      <c r="B317" s="2">
        <v>135921</v>
      </c>
      <c r="C317" t="s">
        <v>6</v>
      </c>
      <c r="D317" s="1">
        <v>39538</v>
      </c>
      <c r="E317" s="2">
        <v>150000</v>
      </c>
      <c r="F317" s="5">
        <f>Table1[[#This Row],[RUN]]-Table1[[#This Row],[VALUE]]</f>
        <v>-14079</v>
      </c>
      <c r="G317" s="6">
        <f>Table1[[#This Row],[ERR]]/Table1[[#This Row],[RUN]]</f>
        <v>-0.1035822279118017</v>
      </c>
    </row>
    <row r="318" spans="1:8" x14ac:dyDescent="0.3">
      <c r="A318">
        <v>2007</v>
      </c>
      <c r="B318" s="2">
        <v>142145</v>
      </c>
      <c r="C318" t="s">
        <v>8</v>
      </c>
      <c r="D318" s="1">
        <v>39289</v>
      </c>
      <c r="E318" s="2">
        <v>155673</v>
      </c>
      <c r="F318" s="5">
        <f>Table1[[#This Row],[RUN]]-Table1[[#This Row],[VALUE]]</f>
        <v>-13528</v>
      </c>
      <c r="G318" s="6">
        <f>Table1[[#This Row],[ERR]]/Table1[[#This Row],[RUN]]</f>
        <v>-9.5170424566463824E-2</v>
      </c>
    </row>
    <row r="319" spans="1:8" x14ac:dyDescent="0.3">
      <c r="A319">
        <v>2007</v>
      </c>
      <c r="B319" s="2">
        <v>142145</v>
      </c>
      <c r="C319" t="s">
        <v>9</v>
      </c>
      <c r="D319" s="1">
        <v>39289</v>
      </c>
      <c r="E319" s="2">
        <v>173194</v>
      </c>
      <c r="F319" s="5">
        <f>Table1[[#This Row],[RUN]]-Table1[[#This Row],[VALUE]]</f>
        <v>-31049</v>
      </c>
      <c r="G319" s="6">
        <f>Table1[[#This Row],[ERR]]/Table1[[#This Row],[RUN]]</f>
        <v>-0.21843188293643814</v>
      </c>
    </row>
    <row r="320" spans="1:8" x14ac:dyDescent="0.3">
      <c r="A320">
        <v>2007</v>
      </c>
      <c r="B320" s="2">
        <v>142145</v>
      </c>
      <c r="C320" t="s">
        <v>10</v>
      </c>
      <c r="D320" s="1">
        <v>39289</v>
      </c>
      <c r="E320" s="2">
        <v>195159</v>
      </c>
      <c r="F320" s="5">
        <f>Table1[[#This Row],[RUN]]-Table1[[#This Row],[VALUE]]</f>
        <v>-53014</v>
      </c>
      <c r="G320" s="6">
        <f>Table1[[#This Row],[ERR]]/Table1[[#This Row],[RUN]]</f>
        <v>-0.37295719160012664</v>
      </c>
    </row>
    <row r="321" spans="1:8" x14ac:dyDescent="0.3">
      <c r="A321">
        <v>2007</v>
      </c>
      <c r="B321" s="2">
        <v>142145</v>
      </c>
      <c r="C321" t="s">
        <v>11</v>
      </c>
      <c r="D321" s="1">
        <v>39282</v>
      </c>
      <c r="E321" s="2">
        <v>170000</v>
      </c>
      <c r="F321" s="5">
        <f>Table1[[#This Row],[RUN]]-Table1[[#This Row],[VALUE]]</f>
        <v>-27855</v>
      </c>
      <c r="G321" s="6">
        <f>Table1[[#This Row],[ERR]]/Table1[[#This Row],[RUN]]</f>
        <v>-0.19596186992155898</v>
      </c>
      <c r="H321" s="6">
        <v>0</v>
      </c>
    </row>
    <row r="322" spans="1:8" x14ac:dyDescent="0.3">
      <c r="A322">
        <v>2007</v>
      </c>
      <c r="B322" s="2">
        <v>142145</v>
      </c>
      <c r="C322" t="s">
        <v>8</v>
      </c>
      <c r="D322" s="1">
        <v>39282</v>
      </c>
      <c r="E322" s="2">
        <v>170674</v>
      </c>
      <c r="F322" s="5">
        <f>Table1[[#This Row],[RUN]]-Table1[[#This Row],[VALUE]]</f>
        <v>-28529</v>
      </c>
      <c r="G322" s="6">
        <f>Table1[[#This Row],[ERR]]/Table1[[#This Row],[RUN]]</f>
        <v>-0.2007035069823068</v>
      </c>
    </row>
    <row r="323" spans="1:8" x14ac:dyDescent="0.3">
      <c r="A323">
        <v>2007</v>
      </c>
      <c r="B323" s="2">
        <v>142145</v>
      </c>
      <c r="C323" t="s">
        <v>9</v>
      </c>
      <c r="D323" s="1">
        <v>39282</v>
      </c>
      <c r="E323" s="2">
        <v>197592</v>
      </c>
      <c r="F323" s="5">
        <f>Table1[[#This Row],[RUN]]-Table1[[#This Row],[VALUE]]</f>
        <v>-55447</v>
      </c>
      <c r="G323" s="6">
        <f>Table1[[#This Row],[ERR]]/Table1[[#This Row],[RUN]]</f>
        <v>-0.39007351647965105</v>
      </c>
    </row>
    <row r="324" spans="1:8" x14ac:dyDescent="0.3">
      <c r="A324">
        <v>2007</v>
      </c>
      <c r="B324" s="2">
        <v>142145</v>
      </c>
      <c r="C324" t="s">
        <v>10</v>
      </c>
      <c r="D324" s="1">
        <v>39282</v>
      </c>
      <c r="E324" s="2">
        <v>235389</v>
      </c>
      <c r="F324" s="5">
        <f>Table1[[#This Row],[RUN]]-Table1[[#This Row],[VALUE]]</f>
        <v>-93244</v>
      </c>
      <c r="G324" s="6">
        <f>Table1[[#This Row],[ERR]]/Table1[[#This Row],[RUN]]</f>
        <v>-0.65597805058215197</v>
      </c>
    </row>
    <row r="325" spans="1:8" x14ac:dyDescent="0.3">
      <c r="A325">
        <v>2007</v>
      </c>
      <c r="B325" s="2">
        <v>142145</v>
      </c>
      <c r="C325" t="s">
        <v>8</v>
      </c>
      <c r="D325" s="1">
        <v>39275</v>
      </c>
      <c r="E325" s="2">
        <v>179516</v>
      </c>
      <c r="F325" s="5">
        <f>Table1[[#This Row],[RUN]]-Table1[[#This Row],[VALUE]]</f>
        <v>-37371</v>
      </c>
      <c r="G325" s="6">
        <f>Table1[[#This Row],[ERR]]/Table1[[#This Row],[RUN]]</f>
        <v>-0.26290759435787397</v>
      </c>
    </row>
    <row r="326" spans="1:8" x14ac:dyDescent="0.3">
      <c r="A326">
        <v>2007</v>
      </c>
      <c r="B326" s="2">
        <v>142145</v>
      </c>
      <c r="C326" t="s">
        <v>9</v>
      </c>
      <c r="D326" s="1">
        <v>39275</v>
      </c>
      <c r="E326" s="2">
        <v>214843</v>
      </c>
      <c r="F326" s="5">
        <f>Table1[[#This Row],[RUN]]-Table1[[#This Row],[VALUE]]</f>
        <v>-72698</v>
      </c>
      <c r="G326" s="6">
        <f>Table1[[#This Row],[ERR]]/Table1[[#This Row],[RUN]]</f>
        <v>-0.51143550599739707</v>
      </c>
    </row>
    <row r="327" spans="1:8" x14ac:dyDescent="0.3">
      <c r="A327">
        <v>2007</v>
      </c>
      <c r="B327" s="2">
        <v>142145</v>
      </c>
      <c r="C327" t="s">
        <v>10</v>
      </c>
      <c r="D327" s="1">
        <v>39275</v>
      </c>
      <c r="E327" s="2">
        <v>263526</v>
      </c>
      <c r="F327" s="5">
        <f>Table1[[#This Row],[RUN]]-Table1[[#This Row],[VALUE]]</f>
        <v>-121381</v>
      </c>
      <c r="G327" s="6">
        <f>Table1[[#This Row],[ERR]]/Table1[[#This Row],[RUN]]</f>
        <v>-0.85392381019381614</v>
      </c>
    </row>
    <row r="328" spans="1:8" x14ac:dyDescent="0.3">
      <c r="A328">
        <v>2007</v>
      </c>
      <c r="B328" s="2">
        <v>142145</v>
      </c>
      <c r="C328" t="s">
        <v>11</v>
      </c>
      <c r="D328" s="1">
        <v>39268</v>
      </c>
      <c r="E328" s="2">
        <v>210000</v>
      </c>
      <c r="F328" s="5">
        <f>Table1[[#This Row],[RUN]]-Table1[[#This Row],[VALUE]]</f>
        <v>-67855</v>
      </c>
      <c r="G328" s="6">
        <f>Table1[[#This Row],[ERR]]/Table1[[#This Row],[RUN]]</f>
        <v>-0.47736466284427875</v>
      </c>
      <c r="H328" s="6">
        <v>0.16190476190476191</v>
      </c>
    </row>
    <row r="329" spans="1:8" x14ac:dyDescent="0.3">
      <c r="A329">
        <v>2007</v>
      </c>
      <c r="B329" s="2">
        <v>142145</v>
      </c>
      <c r="C329" t="s">
        <v>8</v>
      </c>
      <c r="D329" s="1">
        <v>39268</v>
      </c>
      <c r="E329" s="2">
        <v>189626</v>
      </c>
      <c r="F329" s="5">
        <f>Table1[[#This Row],[RUN]]-Table1[[#This Row],[VALUE]]</f>
        <v>-47481</v>
      </c>
      <c r="G329" s="6">
        <f>Table1[[#This Row],[ERR]]/Table1[[#This Row],[RUN]]</f>
        <v>-0.33403215026909144</v>
      </c>
    </row>
    <row r="330" spans="1:8" x14ac:dyDescent="0.3">
      <c r="A330">
        <v>2007</v>
      </c>
      <c r="B330" s="2">
        <v>142145</v>
      </c>
      <c r="C330" t="s">
        <v>9</v>
      </c>
      <c r="D330" s="1">
        <v>39268</v>
      </c>
      <c r="E330" s="2">
        <v>233696</v>
      </c>
      <c r="F330" s="5">
        <f>Table1[[#This Row],[RUN]]-Table1[[#This Row],[VALUE]]</f>
        <v>-91551</v>
      </c>
      <c r="G330" s="6">
        <f>Table1[[#This Row],[ERR]]/Table1[[#This Row],[RUN]]</f>
        <v>-0.6440676773716979</v>
      </c>
    </row>
    <row r="331" spans="1:8" x14ac:dyDescent="0.3">
      <c r="A331">
        <v>2007</v>
      </c>
      <c r="B331" s="2">
        <v>142145</v>
      </c>
      <c r="C331" t="s">
        <v>10</v>
      </c>
      <c r="D331" s="1">
        <v>39268</v>
      </c>
      <c r="E331" s="2">
        <v>295313</v>
      </c>
      <c r="F331" s="5">
        <f>Table1[[#This Row],[RUN]]-Table1[[#This Row],[VALUE]]</f>
        <v>-153168</v>
      </c>
      <c r="G331" s="6">
        <f>Table1[[#This Row],[ERR]]/Table1[[#This Row],[RUN]]</f>
        <v>-1.0775475746596785</v>
      </c>
    </row>
    <row r="332" spans="1:8" x14ac:dyDescent="0.3">
      <c r="A332">
        <v>2007</v>
      </c>
      <c r="B332" s="2">
        <v>142145</v>
      </c>
      <c r="C332" t="s">
        <v>8</v>
      </c>
      <c r="D332" s="1">
        <v>39261</v>
      </c>
      <c r="E332" s="2">
        <v>176431</v>
      </c>
      <c r="F332" s="5">
        <f>Table1[[#This Row],[RUN]]-Table1[[#This Row],[VALUE]]</f>
        <v>-34286</v>
      </c>
      <c r="G332" s="6">
        <f>Table1[[#This Row],[ERR]]/Table1[[#This Row],[RUN]]</f>
        <v>-0.24120440395370923</v>
      </c>
    </row>
    <row r="333" spans="1:8" x14ac:dyDescent="0.3">
      <c r="A333">
        <v>2007</v>
      </c>
      <c r="B333" s="2">
        <v>142145</v>
      </c>
      <c r="C333" t="s">
        <v>9</v>
      </c>
      <c r="D333" s="1">
        <v>39261</v>
      </c>
      <c r="E333" s="2">
        <v>221606</v>
      </c>
      <c r="F333" s="5">
        <f>Table1[[#This Row],[RUN]]-Table1[[#This Row],[VALUE]]</f>
        <v>-79461</v>
      </c>
      <c r="G333" s="6">
        <f>Table1[[#This Row],[ERR]]/Table1[[#This Row],[RUN]]</f>
        <v>-0.55901368321080591</v>
      </c>
    </row>
    <row r="334" spans="1:8" x14ac:dyDescent="0.3">
      <c r="A334">
        <v>2007</v>
      </c>
      <c r="B334" s="2">
        <v>142145</v>
      </c>
      <c r="C334" t="s">
        <v>10</v>
      </c>
      <c r="D334" s="1">
        <v>39261</v>
      </c>
      <c r="E334" s="2">
        <v>286592</v>
      </c>
      <c r="F334" s="5">
        <f>Table1[[#This Row],[RUN]]-Table1[[#This Row],[VALUE]]</f>
        <v>-144447</v>
      </c>
      <c r="G334" s="6">
        <f>Table1[[#This Row],[ERR]]/Table1[[#This Row],[RUN]]</f>
        <v>-1.0161947307327026</v>
      </c>
    </row>
    <row r="335" spans="1:8" x14ac:dyDescent="0.3">
      <c r="A335">
        <v>2007</v>
      </c>
      <c r="B335" s="2">
        <v>142145</v>
      </c>
      <c r="C335" t="s">
        <v>6</v>
      </c>
      <c r="D335" s="1">
        <v>39156</v>
      </c>
      <c r="E335" s="2">
        <v>210000</v>
      </c>
      <c r="F335" s="5">
        <f>Table1[[#This Row],[RUN]]-Table1[[#This Row],[VALUE]]</f>
        <v>-67855</v>
      </c>
      <c r="G335" s="6">
        <f>Table1[[#This Row],[ERR]]/Table1[[#This Row],[RUN]]</f>
        <v>-0.47736466284427875</v>
      </c>
    </row>
    <row r="336" spans="1:8" x14ac:dyDescent="0.3">
      <c r="A336">
        <v>2006</v>
      </c>
      <c r="B336" s="2">
        <v>288391</v>
      </c>
      <c r="C336" t="s">
        <v>6</v>
      </c>
      <c r="D336" s="1">
        <v>38768</v>
      </c>
      <c r="E336" s="2">
        <v>570000</v>
      </c>
      <c r="F336" s="5">
        <f>Table1[[#This Row],[RUN]]-Table1[[#This Row],[VALUE]]</f>
        <v>-281609</v>
      </c>
      <c r="G336" s="6">
        <f>Table1[[#This Row],[ERR]]/Table1[[#This Row],[RUN]]</f>
        <v>-0.97648331605355232</v>
      </c>
    </row>
    <row r="337" spans="1:8" x14ac:dyDescent="0.3">
      <c r="A337">
        <v>2005</v>
      </c>
      <c r="B337" s="2">
        <v>411700</v>
      </c>
      <c r="C337" t="s">
        <v>8</v>
      </c>
      <c r="D337" s="1">
        <v>38554</v>
      </c>
      <c r="E337" s="2">
        <v>436455</v>
      </c>
      <c r="F337" s="5">
        <f>Table1[[#This Row],[RUN]]-Table1[[#This Row],[VALUE]]</f>
        <v>-24755</v>
      </c>
      <c r="G337" s="6">
        <f>Table1[[#This Row],[ERR]]/Table1[[#This Row],[RUN]]</f>
        <v>-6.0128734515423853E-2</v>
      </c>
    </row>
    <row r="338" spans="1:8" x14ac:dyDescent="0.3">
      <c r="A338">
        <v>2005</v>
      </c>
      <c r="B338" s="2">
        <v>411700</v>
      </c>
      <c r="C338" t="s">
        <v>9</v>
      </c>
      <c r="D338" s="1">
        <v>38554</v>
      </c>
      <c r="E338" s="2">
        <v>498806</v>
      </c>
      <c r="F338" s="5">
        <f>Table1[[#This Row],[RUN]]-Table1[[#This Row],[VALUE]]</f>
        <v>-87106</v>
      </c>
      <c r="G338" s="6">
        <f>Table1[[#This Row],[ERR]]/Table1[[#This Row],[RUN]]</f>
        <v>-0.21157639057566188</v>
      </c>
    </row>
    <row r="339" spans="1:8" x14ac:dyDescent="0.3">
      <c r="A339">
        <v>2005</v>
      </c>
      <c r="B339" s="2">
        <v>411700</v>
      </c>
      <c r="C339" t="s">
        <v>10</v>
      </c>
      <c r="D339" s="1">
        <v>38554</v>
      </c>
      <c r="E339" s="2">
        <v>583070</v>
      </c>
      <c r="F339" s="5">
        <f>Table1[[#This Row],[RUN]]-Table1[[#This Row],[VALUE]]</f>
        <v>-171370</v>
      </c>
      <c r="G339" s="6">
        <f>Table1[[#This Row],[ERR]]/Table1[[#This Row],[RUN]]</f>
        <v>-0.41624969638085985</v>
      </c>
    </row>
    <row r="340" spans="1:8" x14ac:dyDescent="0.3">
      <c r="A340">
        <v>2005</v>
      </c>
      <c r="B340" s="2">
        <v>411700</v>
      </c>
      <c r="C340" t="s">
        <v>11</v>
      </c>
      <c r="D340" s="1">
        <v>38554</v>
      </c>
      <c r="E340" s="2">
        <v>425000</v>
      </c>
      <c r="F340" s="5">
        <f>Table1[[#This Row],[RUN]]-Table1[[#This Row],[VALUE]]</f>
        <v>-13300</v>
      </c>
      <c r="G340" s="6">
        <f>Table1[[#This Row],[ERR]]/Table1[[#This Row],[RUN]]</f>
        <v>-3.2305076512023315E-2</v>
      </c>
      <c r="H340" s="6">
        <v>0.3</v>
      </c>
    </row>
    <row r="341" spans="1:8" x14ac:dyDescent="0.3">
      <c r="A341">
        <v>2005</v>
      </c>
      <c r="B341" s="2">
        <v>411700</v>
      </c>
      <c r="C341" t="s">
        <v>8</v>
      </c>
      <c r="D341" s="1">
        <v>38524</v>
      </c>
      <c r="E341" s="2">
        <v>435873</v>
      </c>
      <c r="F341" s="5">
        <f>Table1[[#This Row],[RUN]]-Table1[[#This Row],[VALUE]]</f>
        <v>-24173</v>
      </c>
      <c r="G341" s="6">
        <f>Table1[[#This Row],[ERR]]/Table1[[#This Row],[RUN]]</f>
        <v>-5.8715083798882683E-2</v>
      </c>
    </row>
    <row r="342" spans="1:8" x14ac:dyDescent="0.3">
      <c r="A342">
        <v>2005</v>
      </c>
      <c r="B342" s="2">
        <v>411700</v>
      </c>
      <c r="C342" t="s">
        <v>9</v>
      </c>
      <c r="D342" s="1">
        <v>38524</v>
      </c>
      <c r="E342" s="2">
        <v>498140</v>
      </c>
      <c r="F342" s="5">
        <f>Table1[[#This Row],[RUN]]-Table1[[#This Row],[VALUE]]</f>
        <v>-86440</v>
      </c>
      <c r="G342" s="6">
        <f>Table1[[#This Row],[ERR]]/Table1[[#This Row],[RUN]]</f>
        <v>-0.20995870779693951</v>
      </c>
    </row>
    <row r="343" spans="1:8" x14ac:dyDescent="0.3">
      <c r="A343">
        <v>2005</v>
      </c>
      <c r="B343" s="2">
        <v>411700</v>
      </c>
      <c r="C343" t="s">
        <v>10</v>
      </c>
      <c r="D343" s="1">
        <v>38524</v>
      </c>
      <c r="E343" s="2">
        <v>582292</v>
      </c>
      <c r="F343" s="5">
        <f>Table1[[#This Row],[RUN]]-Table1[[#This Row],[VALUE]]</f>
        <v>-170592</v>
      </c>
      <c r="G343" s="6">
        <f>Table1[[#This Row],[ERR]]/Table1[[#This Row],[RUN]]</f>
        <v>-0.41435997085256254</v>
      </c>
    </row>
    <row r="344" spans="1:8" x14ac:dyDescent="0.3">
      <c r="A344">
        <v>2005</v>
      </c>
      <c r="B344" s="2">
        <v>411700</v>
      </c>
      <c r="C344" t="s">
        <v>8</v>
      </c>
      <c r="D344" s="1">
        <v>38517</v>
      </c>
      <c r="E344" s="2">
        <v>385269</v>
      </c>
      <c r="F344" s="5">
        <f>Table1[[#This Row],[RUN]]-Table1[[#This Row],[VALUE]]</f>
        <v>26431</v>
      </c>
      <c r="G344" s="6">
        <f>Table1[[#This Row],[ERR]]/Table1[[#This Row],[RUN]]</f>
        <v>6.4199659946563029E-2</v>
      </c>
    </row>
    <row r="345" spans="1:8" x14ac:dyDescent="0.3">
      <c r="A345">
        <v>2005</v>
      </c>
      <c r="B345" s="2">
        <v>411700</v>
      </c>
      <c r="C345" t="s">
        <v>9</v>
      </c>
      <c r="D345" s="1">
        <v>38517</v>
      </c>
      <c r="E345" s="2">
        <v>457231</v>
      </c>
      <c r="F345" s="5">
        <f>Table1[[#This Row],[RUN]]-Table1[[#This Row],[VALUE]]</f>
        <v>-45531</v>
      </c>
      <c r="G345" s="6">
        <f>Table1[[#This Row],[ERR]]/Table1[[#This Row],[RUN]]</f>
        <v>-0.11059266456157396</v>
      </c>
    </row>
    <row r="346" spans="1:8" x14ac:dyDescent="0.3">
      <c r="A346">
        <v>2005</v>
      </c>
      <c r="B346" s="2">
        <v>411700</v>
      </c>
      <c r="C346" t="s">
        <v>10</v>
      </c>
      <c r="D346" s="1">
        <v>38517</v>
      </c>
      <c r="E346" s="2">
        <v>558759</v>
      </c>
      <c r="F346" s="5">
        <f>Table1[[#This Row],[RUN]]-Table1[[#This Row],[VALUE]]</f>
        <v>-147059</v>
      </c>
      <c r="G346" s="6">
        <f>Table1[[#This Row],[ERR]]/Table1[[#This Row],[RUN]]</f>
        <v>-0.35719941705125091</v>
      </c>
    </row>
    <row r="347" spans="1:8" x14ac:dyDescent="0.3">
      <c r="A347">
        <v>2005</v>
      </c>
      <c r="B347" s="2">
        <v>411700</v>
      </c>
      <c r="C347" t="s">
        <v>6</v>
      </c>
      <c r="D347" s="1">
        <v>38400</v>
      </c>
      <c r="E347" s="2">
        <v>251416</v>
      </c>
      <c r="F347" s="5">
        <f>Table1[[#This Row],[RUN]]-Table1[[#This Row],[VALUE]]</f>
        <v>160284</v>
      </c>
      <c r="G347" s="6">
        <f>Table1[[#This Row],[ERR]]/Table1[[#This Row],[RUN]]</f>
        <v>0.38932232207918388</v>
      </c>
    </row>
    <row r="348" spans="1:8" x14ac:dyDescent="0.3">
      <c r="B348" s="2"/>
      <c r="E348" s="2"/>
      <c r="F348" s="5"/>
    </row>
    <row r="349" spans="1:8" x14ac:dyDescent="0.3">
      <c r="B349" s="2"/>
      <c r="E349" s="2"/>
      <c r="F349" s="5"/>
    </row>
    <row r="350" spans="1:8" x14ac:dyDescent="0.3">
      <c r="B350" s="2"/>
      <c r="E350" s="2"/>
      <c r="F350" s="5"/>
    </row>
    <row r="351" spans="1:8" x14ac:dyDescent="0.3">
      <c r="B351" s="2"/>
      <c r="E351" s="2"/>
      <c r="F351" s="5"/>
    </row>
    <row r="352" spans="1:8" x14ac:dyDescent="0.3">
      <c r="B352" s="2"/>
      <c r="E352" s="2"/>
      <c r="F352" s="5"/>
    </row>
    <row r="353" spans="2:6" x14ac:dyDescent="0.3">
      <c r="B353" s="2"/>
      <c r="E353" s="2"/>
      <c r="F353" s="5"/>
    </row>
    <row r="354" spans="2:6" x14ac:dyDescent="0.3">
      <c r="B354" s="2"/>
      <c r="E354" s="2"/>
      <c r="F354" s="5"/>
    </row>
    <row r="355" spans="2:6" x14ac:dyDescent="0.3">
      <c r="B355" s="2"/>
      <c r="E355" s="2"/>
      <c r="F355" s="5"/>
    </row>
    <row r="356" spans="2:6" x14ac:dyDescent="0.3">
      <c r="B356" s="2"/>
      <c r="E356" s="2"/>
      <c r="F356" s="5"/>
    </row>
    <row r="357" spans="2:6" x14ac:dyDescent="0.3">
      <c r="B357" s="2"/>
      <c r="E357" s="2"/>
      <c r="F357" s="5"/>
    </row>
    <row r="358" spans="2:6" x14ac:dyDescent="0.3">
      <c r="B358" s="2"/>
      <c r="E358" s="2"/>
      <c r="F358" s="5"/>
    </row>
    <row r="359" spans="2:6" x14ac:dyDescent="0.3">
      <c r="B359" s="2"/>
      <c r="E359" s="2"/>
      <c r="F359" s="5"/>
    </row>
    <row r="360" spans="2:6" x14ac:dyDescent="0.3">
      <c r="B360" s="2"/>
      <c r="E360" s="2"/>
      <c r="F360" s="5"/>
    </row>
    <row r="361" spans="2:6" x14ac:dyDescent="0.3">
      <c r="B361" s="2"/>
      <c r="E361" s="2"/>
      <c r="F361" s="5"/>
    </row>
    <row r="362" spans="2:6" x14ac:dyDescent="0.3">
      <c r="B362" s="2"/>
      <c r="E362" s="2"/>
      <c r="F362" s="5"/>
    </row>
    <row r="363" spans="2:6" x14ac:dyDescent="0.3">
      <c r="B363" s="2"/>
      <c r="E363" s="2"/>
      <c r="F363" s="5"/>
    </row>
    <row r="364" spans="2:6" x14ac:dyDescent="0.3">
      <c r="B364" s="2"/>
      <c r="E364" s="2"/>
      <c r="F364" s="5"/>
    </row>
    <row r="365" spans="2:6" x14ac:dyDescent="0.3">
      <c r="B365" s="2"/>
      <c r="E365" s="2"/>
      <c r="F365" s="5"/>
    </row>
    <row r="366" spans="2:6" x14ac:dyDescent="0.3">
      <c r="B366" s="2"/>
      <c r="E366" s="2"/>
      <c r="F366" s="5"/>
    </row>
    <row r="367" spans="2:6" x14ac:dyDescent="0.3">
      <c r="B367" s="2"/>
      <c r="E367" s="2"/>
      <c r="F367" s="5"/>
    </row>
    <row r="368" spans="2:6" x14ac:dyDescent="0.3">
      <c r="B368" s="2"/>
      <c r="E368" s="2"/>
      <c r="F368" s="5"/>
    </row>
    <row r="369" spans="2:6" x14ac:dyDescent="0.3">
      <c r="B369" s="2"/>
      <c r="E369" s="2"/>
      <c r="F369" s="5"/>
    </row>
    <row r="370" spans="2:6" x14ac:dyDescent="0.3">
      <c r="B370" s="2"/>
      <c r="E370" s="2"/>
      <c r="F370" s="5"/>
    </row>
    <row r="371" spans="2:6" x14ac:dyDescent="0.3">
      <c r="B371" s="2"/>
      <c r="E371" s="2"/>
      <c r="F371" s="5"/>
    </row>
    <row r="372" spans="2:6" x14ac:dyDescent="0.3">
      <c r="B372" s="2"/>
      <c r="E372" s="2"/>
      <c r="F372" s="5"/>
    </row>
    <row r="373" spans="2:6" x14ac:dyDescent="0.3">
      <c r="B373" s="2"/>
      <c r="E373" s="2"/>
      <c r="F373" s="5"/>
    </row>
    <row r="374" spans="2:6" x14ac:dyDescent="0.3">
      <c r="B374" s="2"/>
      <c r="E374" s="2"/>
      <c r="F374" s="5"/>
    </row>
    <row r="375" spans="2:6" x14ac:dyDescent="0.3">
      <c r="B375" s="2"/>
      <c r="E375" s="2"/>
      <c r="F375" s="5"/>
    </row>
    <row r="376" spans="2:6" x14ac:dyDescent="0.3">
      <c r="B376" s="2"/>
      <c r="E376" s="2"/>
      <c r="F376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Brown, Nicholas (DFO/MPO)</cp:lastModifiedBy>
  <dcterms:created xsi:type="dcterms:W3CDTF">2015-06-05T18:17:20Z</dcterms:created>
  <dcterms:modified xsi:type="dcterms:W3CDTF">2025-04-07T16:03:48Z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2021-10-19T17:37:12Z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a8a8e351-f548-4af6-9c4f-0000fcd9bb3a</vt:lpwstr>
  </property>
</Properties>
</file>