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hinook-fecundity\CON Fecundity Study 2022\"/>
    </mc:Choice>
  </mc:AlternateContent>
  <xr:revisionPtr revIDLastSave="0" documentId="13_ncr:1_{0987ADE6-1DBF-42F2-B234-7E4873E3B1C2}" xr6:coauthVersionLast="47" xr6:coauthVersionMax="47" xr10:uidLastSave="{00000000-0000-0000-0000-000000000000}"/>
  <bookViews>
    <workbookView xWindow="-120" yWindow="-120" windowWidth="29040" windowHeight="15840" xr2:uid="{0B77436E-E361-48C2-A30A-93B5611FB31F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4" i="2"/>
  <c r="AA110" i="2"/>
  <c r="Z110" i="2"/>
  <c r="AA3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4" i="2"/>
  <c r="D124" i="2"/>
  <c r="L124" i="2"/>
  <c r="M124" i="2"/>
  <c r="P124" i="2"/>
  <c r="Q124" i="2"/>
  <c r="R124" i="2"/>
  <c r="T124" i="2"/>
  <c r="U12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4" i="2"/>
  <c r="Z124" i="2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4" i="2"/>
  <c r="V124" i="2" s="1"/>
  <c r="S4" i="2"/>
  <c r="S124" i="2" s="1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X124" i="2"/>
  <c r="W12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Y12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124" i="2" s="1"/>
  <c r="AA124" i="2" l="1"/>
  <c r="AD124" i="2" l="1"/>
</calcChain>
</file>

<file path=xl/sharedStrings.xml><?xml version="1.0" encoding="utf-8"?>
<sst xmlns="http://schemas.openxmlformats.org/spreadsheetml/2006/main" count="421" uniqueCount="161">
  <si>
    <t xml:space="preserve"> =IF(N1="",((L1+M1)/20),((L1+M1+N1)/30))</t>
  </si>
  <si>
    <t xml:space="preserve"> =IF(W1="",((Q1+T1)/(R1+U1)),((Q1+T1+W1)/(R1+U1+X1)))</t>
  </si>
  <si>
    <t>Fecundity by POH Length</t>
  </si>
  <si>
    <t xml:space="preserve"> =P2/Z2</t>
  </si>
  <si>
    <t>#</t>
  </si>
  <si>
    <t>Date</t>
  </si>
  <si>
    <t>F ID #</t>
  </si>
  <si>
    <t>POH Length (mm)</t>
  </si>
  <si>
    <t>Scale Book No</t>
  </si>
  <si>
    <t>Ad Clip  Y/N</t>
  </si>
  <si>
    <t>E #</t>
  </si>
  <si>
    <t>Whatman #</t>
  </si>
  <si>
    <t>Est % of Egg Retention</t>
  </si>
  <si>
    <t>Comment</t>
  </si>
  <si>
    <t>Sample 1    10 Egg Length (mm)</t>
  </si>
  <si>
    <t>Sample 2    10 Egg Length (mm)</t>
  </si>
  <si>
    <t>Sample 3    10 Egg Length (mm)</t>
  </si>
  <si>
    <t>Average Egg Diameter</t>
  </si>
  <si>
    <t>Total Egg Weight (gm)</t>
  </si>
  <si>
    <t>Subsample 1 Weight</t>
  </si>
  <si>
    <t>Subsample 1 Egg Count</t>
  </si>
  <si>
    <t>Subsample 1 Avg Egg Weight</t>
  </si>
  <si>
    <t>Subsample 2 Weight</t>
  </si>
  <si>
    <t>Subsample 2 Egg Count</t>
  </si>
  <si>
    <t>Subsample 2 Avg Egg Weight</t>
  </si>
  <si>
    <t>Subsample 3 Weight</t>
  </si>
  <si>
    <t>Subsample 3 Egg Count</t>
  </si>
  <si>
    <t>Subsample 3 Avg Egg Weight</t>
  </si>
  <si>
    <t>Average Egg Weight</t>
  </si>
  <si>
    <t>Estimated No Eggs</t>
  </si>
  <si>
    <t>Egg sampler</t>
  </si>
  <si>
    <t>Comments</t>
  </si>
  <si>
    <t>Averages</t>
  </si>
  <si>
    <r>
      <rPr>
        <b/>
        <i/>
        <sz val="11"/>
        <color theme="1"/>
        <rFont val="Calibri"/>
        <family val="2"/>
        <scheme val="minor"/>
      </rPr>
      <t>Scale Book</t>
    </r>
    <r>
      <rPr>
        <b/>
        <sz val="11"/>
        <color theme="1"/>
        <rFont val="Calibri"/>
        <family val="2"/>
        <scheme val="minor"/>
      </rPr>
      <t>.    Fish No</t>
    </r>
  </si>
  <si>
    <t>F001</t>
  </si>
  <si>
    <t>N</t>
  </si>
  <si>
    <t>F002</t>
  </si>
  <si>
    <t>F003</t>
  </si>
  <si>
    <t>F004</t>
  </si>
  <si>
    <t>Y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</si>
  <si>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</si>
  <si>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</si>
  <si>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</si>
  <si>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</si>
  <si>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</si>
  <si>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</si>
  <si>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</si>
  <si>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</si>
  <si>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</si>
  <si>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</si>
  <si>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</si>
  <si>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</si>
  <si>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</si>
  <si>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</si>
  <si>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</si>
  <si>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</si>
  <si>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</si>
  <si>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</si>
  <si>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</si>
  <si>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</si>
  <si>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</si>
  <si>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</si>
  <si>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</si>
  <si>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</si>
  <si>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</si>
  <si>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</si>
  <si>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</si>
  <si>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</si>
  <si>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</si>
  <si>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</si>
  <si>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</si>
  <si>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</si>
  <si>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</si>
  <si>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</si>
  <si>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</si>
  <si>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</si>
  <si>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</si>
  <si>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</si>
  <si>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</si>
  <si>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</si>
  <si>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</si>
  <si>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</si>
  <si>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</si>
  <si>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</si>
  <si>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</si>
  <si>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</si>
  <si>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</si>
  <si>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</si>
  <si>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</si>
  <si>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</si>
  <si>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</si>
  <si>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</si>
  <si>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</si>
  <si>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</si>
  <si>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</si>
  <si>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</si>
  <si>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</si>
  <si>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</si>
  <si>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</si>
  <si>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</si>
  <si>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</si>
  <si>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</si>
  <si>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</si>
  <si>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</si>
  <si>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</si>
  <si>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</si>
  <si>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</si>
  <si>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</si>
  <si>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</si>
  <si>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</si>
  <si>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</si>
  <si>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</si>
  <si>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</si>
  <si>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</si>
  <si>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</si>
  <si>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</si>
  <si>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</si>
  <si>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</si>
  <si>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</si>
  <si>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</si>
  <si>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</si>
  <si>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</si>
  <si>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</si>
  <si>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</si>
  <si>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</si>
  <si>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</si>
  <si>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</si>
  <si>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</si>
  <si>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</si>
  <si>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</si>
  <si>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</si>
  <si>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</si>
  <si>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</si>
  <si>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</si>
  <si>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</si>
  <si>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</si>
  <si>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Nick Bohlender, Katie Innes</t>
  </si>
  <si>
    <t xml:space="preserve">Nick Bohlender 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</si>
  <si>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</si>
  <si>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</si>
  <si>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</si>
  <si>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</si>
  <si>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</si>
  <si>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</si>
  <si>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</si>
  <si>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</si>
  <si>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</si>
  <si>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</si>
  <si>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</si>
  <si>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</si>
  <si>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</si>
  <si>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</si>
  <si>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</si>
  <si>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</si>
  <si>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</si>
  <si>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</si>
  <si>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</si>
  <si>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</si>
  <si>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 xml:space="preserve">high ov </t>
  </si>
  <si>
    <t xml:space="preserve">low ov </t>
  </si>
  <si>
    <t>% Diff betw subsamples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</si>
</sst>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4" fillId="0" borderId="0" xfId="0" applyFont="1"/>
    <xf numFmtId="164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  <xf numFmtId="1" fontId="1" fillId="0" borderId="3" xfId="0" applyNumberFormat="1" applyFont="1" applyBorder="1"/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166" fontId="0" fillId="0" borderId="5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167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2" xfId="0" applyBorder="1"/>
    <xf numFmtId="15" fontId="0" fillId="0" borderId="0" xfId="0" applyNumberFormat="1"/>
    <xf numFmtId="1" fontId="0" fillId="0" borderId="0" xfId="0" applyNumberFormat="1"/>
    <xf numFmtId="0" fontId="0" fillId="0" borderId="3" xfId="0" applyBorder="1"/>
    <xf numFmtId="166" fontId="4" fillId="0" borderId="0" xfId="0" applyNumberFormat="1" applyFont="1"/>
    <xf numFmtId="164" fontId="1" fillId="0" borderId="8" xfId="0" applyNumberFormat="1" applyFont="1" applyBorder="1"/>
    <xf numFmtId="165" fontId="6" fillId="0" borderId="3" xfId="0" applyNumberFormat="1" applyFont="1" applyBorder="1"/>
    <xf numFmtId="1" fontId="3" fillId="0" borderId="3" xfId="0" applyNumberFormat="1" applyFont="1" applyBorder="1"/>
    <xf numFmtId="0" fontId="7" fillId="0" borderId="0" xfId="0" applyFont="1"/>
    <xf numFmtId="2" fontId="7" fillId="0" borderId="0" xfId="0" applyNumberFormat="1" applyFont="1"/>
    <xf numFmtId="164" fontId="7" fillId="0" borderId="8" xfId="0" applyNumberFormat="1" applyFont="1" applyBorder="1"/>
    <xf numFmtId="164" fontId="7" fillId="0" borderId="0" xfId="0" applyNumberFormat="1" applyFont="1"/>
    <xf numFmtId="165" fontId="7" fillId="0" borderId="3" xfId="0" applyNumberFormat="1" applyFont="1" applyBorder="1"/>
    <xf numFmtId="1" fontId="7" fillId="0" borderId="0" xfId="0" applyNumberFormat="1" applyFont="1"/>
    <xf numFmtId="2" fontId="7" fillId="0" borderId="3" xfId="0" applyNumberFormat="1" applyFont="1" applyBorder="1"/>
    <xf numFmtId="165" fontId="7" fillId="0" borderId="0" xfId="0" applyNumberFormat="1" applyFont="1"/>
    <xf numFmtId="1" fontId="7" fillId="0" borderId="3" xfId="0" applyNumberFormat="1" applyFont="1" applyBorder="1"/>
    <xf numFmtId="0" fontId="7" fillId="0" borderId="3" xfId="0" applyFont="1" applyBorder="1"/>
    <xf numFmtId="166" fontId="0" fillId="0" borderId="0" xfId="0" applyNumberFormat="1"/>
    <xf numFmtId="164" fontId="0" fillId="0" borderId="8" xfId="0" applyNumberFormat="1" applyBorder="1"/>
    <xf numFmtId="0" fontId="1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0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5" fontId="6" fillId="0" borderId="11" xfId="0" applyNumberFormat="1" applyFont="1" applyBorder="1"/>
    <xf numFmtId="1" fontId="1" fillId="0" borderId="11" xfId="0" applyNumberFormat="1" applyFont="1" applyBorder="1"/>
    <xf numFmtId="0" fontId="1" fillId="0" borderId="11" xfId="0" applyFont="1" applyBorder="1"/>
    <xf numFmtId="165" fontId="0" fillId="0" borderId="5" xfId="0" applyNumberFormat="1" applyBorder="1" applyAlignment="1">
      <alignment horizontal="center" wrapText="1"/>
    </xf>
    <xf numFmtId="0" fontId="0" fillId="2" borderId="2" xfId="0" applyFill="1" applyBorder="1"/>
    <xf numFmtId="15" fontId="0" fillId="2" borderId="0" xfId="0" applyNumberFormat="1" applyFill="1"/>
    <xf numFmtId="0" fontId="0" fillId="2" borderId="0" xfId="0" applyFill="1"/>
    <xf numFmtId="0" fontId="0" fillId="2" borderId="3" xfId="0" applyFill="1" applyBorder="1"/>
    <xf numFmtId="166" fontId="4" fillId="2" borderId="0" xfId="0" applyNumberFormat="1" applyFont="1" applyFill="1"/>
    <xf numFmtId="164" fontId="1" fillId="2" borderId="8" xfId="0" applyNumberFormat="1" applyFont="1" applyFill="1" applyBorder="1"/>
    <xf numFmtId="164" fontId="0" fillId="2" borderId="0" xfId="0" applyNumberFormat="1" applyFill="1"/>
    <xf numFmtId="165" fontId="6" fillId="2" borderId="3" xfId="0" applyNumberFormat="1" applyFont="1" applyFill="1" applyBorder="1"/>
    <xf numFmtId="1" fontId="0" fillId="2" borderId="0" xfId="0" applyNumberFormat="1" applyFill="1"/>
    <xf numFmtId="165" fontId="4" fillId="2" borderId="0" xfId="0" applyNumberFormat="1" applyFont="1" applyFill="1"/>
    <xf numFmtId="1" fontId="3" fillId="2" borderId="3" xfId="0" applyNumberFormat="1" applyFont="1" applyFill="1" applyBorder="1"/>
    <xf numFmtId="10" fontId="0" fillId="0" borderId="3" xfId="1" applyNumberFormat="1" applyFont="1" applyBorder="1"/>
    <xf numFmtId="9" fontId="7" fillId="0" borderId="3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Conuma Chinook Fecundity by POH</a:t>
            </a:r>
            <a:r>
              <a:rPr lang="en-US" baseline="0"/>
              <a:t> Length,</a:t>
            </a:r>
            <a:r>
              <a:rPr lang="en-US"/>
              <a:t>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Conuma Chinook Fecundity by POH 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23473357748741"/>
                  <c:y val="-0.24706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Data!$D$4:$D$123</c:f>
              <c:numCache>
                <c:formatCode>General</c:formatCode>
                <c:ptCount val="120"/>
                <c:pt idx="0">
                  <c:v>790</c:v>
                </c:pt>
                <c:pt idx="1">
                  <c:v>766</c:v>
                </c:pt>
                <c:pt idx="2">
                  <c:v>660</c:v>
                </c:pt>
                <c:pt idx="3">
                  <c:v>663</c:v>
                </c:pt>
                <c:pt idx="4">
                  <c:v>765</c:v>
                </c:pt>
                <c:pt idx="5">
                  <c:v>657</c:v>
                </c:pt>
                <c:pt idx="6">
                  <c:v>665</c:v>
                </c:pt>
                <c:pt idx="7">
                  <c:v>755</c:v>
                </c:pt>
                <c:pt idx="8">
                  <c:v>820</c:v>
                </c:pt>
                <c:pt idx="9">
                  <c:v>615</c:v>
                </c:pt>
                <c:pt idx="10">
                  <c:v>671</c:v>
                </c:pt>
                <c:pt idx="11">
                  <c:v>700</c:v>
                </c:pt>
                <c:pt idx="12">
                  <c:v>740</c:v>
                </c:pt>
                <c:pt idx="13">
                  <c:v>624</c:v>
                </c:pt>
                <c:pt idx="14">
                  <c:v>660</c:v>
                </c:pt>
                <c:pt idx="15">
                  <c:v>701</c:v>
                </c:pt>
                <c:pt idx="16">
                  <c:v>670</c:v>
                </c:pt>
                <c:pt idx="17">
                  <c:v>685</c:v>
                </c:pt>
                <c:pt idx="18">
                  <c:v>700</c:v>
                </c:pt>
                <c:pt idx="19">
                  <c:v>720</c:v>
                </c:pt>
                <c:pt idx="20">
                  <c:v>785</c:v>
                </c:pt>
                <c:pt idx="21">
                  <c:v>696</c:v>
                </c:pt>
                <c:pt idx="22">
                  <c:v>677</c:v>
                </c:pt>
                <c:pt idx="23">
                  <c:v>600</c:v>
                </c:pt>
                <c:pt idx="24">
                  <c:v>651</c:v>
                </c:pt>
                <c:pt idx="25">
                  <c:v>674</c:v>
                </c:pt>
                <c:pt idx="26">
                  <c:v>615</c:v>
                </c:pt>
                <c:pt idx="27">
                  <c:v>705</c:v>
                </c:pt>
                <c:pt idx="28">
                  <c:v>700</c:v>
                </c:pt>
                <c:pt idx="29">
                  <c:v>730</c:v>
                </c:pt>
                <c:pt idx="30">
                  <c:v>845</c:v>
                </c:pt>
                <c:pt idx="31">
                  <c:v>570</c:v>
                </c:pt>
                <c:pt idx="32">
                  <c:v>725</c:v>
                </c:pt>
                <c:pt idx="33">
                  <c:v>736</c:v>
                </c:pt>
                <c:pt idx="34">
                  <c:v>733</c:v>
                </c:pt>
                <c:pt idx="35">
                  <c:v>738</c:v>
                </c:pt>
                <c:pt idx="36">
                  <c:v>705</c:v>
                </c:pt>
                <c:pt idx="37">
                  <c:v>744</c:v>
                </c:pt>
                <c:pt idx="38">
                  <c:v>657</c:v>
                </c:pt>
                <c:pt idx="39">
                  <c:v>749</c:v>
                </c:pt>
                <c:pt idx="40">
                  <c:v>800</c:v>
                </c:pt>
                <c:pt idx="41">
                  <c:v>608</c:v>
                </c:pt>
                <c:pt idx="42">
                  <c:v>705</c:v>
                </c:pt>
                <c:pt idx="43">
                  <c:v>690</c:v>
                </c:pt>
                <c:pt idx="44">
                  <c:v>804</c:v>
                </c:pt>
                <c:pt idx="45">
                  <c:v>580</c:v>
                </c:pt>
                <c:pt idx="46">
                  <c:v>625</c:v>
                </c:pt>
                <c:pt idx="47">
                  <c:v>659</c:v>
                </c:pt>
                <c:pt idx="48">
                  <c:v>640</c:v>
                </c:pt>
                <c:pt idx="49">
                  <c:v>634</c:v>
                </c:pt>
                <c:pt idx="50">
                  <c:v>710</c:v>
                </c:pt>
                <c:pt idx="51">
                  <c:v>721</c:v>
                </c:pt>
                <c:pt idx="52">
                  <c:v>720</c:v>
                </c:pt>
                <c:pt idx="53">
                  <c:v>753</c:v>
                </c:pt>
                <c:pt idx="54">
                  <c:v>670</c:v>
                </c:pt>
                <c:pt idx="55">
                  <c:v>665</c:v>
                </c:pt>
                <c:pt idx="56">
                  <c:v>765</c:v>
                </c:pt>
                <c:pt idx="57">
                  <c:v>765</c:v>
                </c:pt>
                <c:pt idx="58">
                  <c:v>754</c:v>
                </c:pt>
                <c:pt idx="59">
                  <c:v>755</c:v>
                </c:pt>
                <c:pt idx="60">
                  <c:v>625</c:v>
                </c:pt>
                <c:pt idx="61">
                  <c:v>765</c:v>
                </c:pt>
                <c:pt idx="62">
                  <c:v>770</c:v>
                </c:pt>
                <c:pt idx="63">
                  <c:v>619</c:v>
                </c:pt>
                <c:pt idx="64">
                  <c:v>735</c:v>
                </c:pt>
                <c:pt idx="65">
                  <c:v>615</c:v>
                </c:pt>
                <c:pt idx="66">
                  <c:v>751</c:v>
                </c:pt>
                <c:pt idx="67">
                  <c:v>610</c:v>
                </c:pt>
                <c:pt idx="68">
                  <c:v>760</c:v>
                </c:pt>
                <c:pt idx="69">
                  <c:v>725</c:v>
                </c:pt>
                <c:pt idx="70">
                  <c:v>645</c:v>
                </c:pt>
                <c:pt idx="71">
                  <c:v>641</c:v>
                </c:pt>
                <c:pt idx="72">
                  <c:v>800</c:v>
                </c:pt>
                <c:pt idx="73">
                  <c:v>625</c:v>
                </c:pt>
                <c:pt idx="74">
                  <c:v>625</c:v>
                </c:pt>
                <c:pt idx="75">
                  <c:v>800</c:v>
                </c:pt>
                <c:pt idx="76">
                  <c:v>840</c:v>
                </c:pt>
                <c:pt idx="77">
                  <c:v>780</c:v>
                </c:pt>
                <c:pt idx="78">
                  <c:v>665</c:v>
                </c:pt>
                <c:pt idx="79">
                  <c:v>640</c:v>
                </c:pt>
                <c:pt idx="80">
                  <c:v>645</c:v>
                </c:pt>
                <c:pt idx="81">
                  <c:v>625</c:v>
                </c:pt>
                <c:pt idx="82">
                  <c:v>785</c:v>
                </c:pt>
                <c:pt idx="83">
                  <c:v>772</c:v>
                </c:pt>
                <c:pt idx="84">
                  <c:v>785</c:v>
                </c:pt>
                <c:pt idx="85">
                  <c:v>760</c:v>
                </c:pt>
                <c:pt idx="86">
                  <c:v>775</c:v>
                </c:pt>
                <c:pt idx="87">
                  <c:v>725</c:v>
                </c:pt>
                <c:pt idx="88">
                  <c:v>755</c:v>
                </c:pt>
                <c:pt idx="89">
                  <c:v>757</c:v>
                </c:pt>
                <c:pt idx="90">
                  <c:v>732</c:v>
                </c:pt>
                <c:pt idx="91">
                  <c:v>605</c:v>
                </c:pt>
                <c:pt idx="92">
                  <c:v>790</c:v>
                </c:pt>
                <c:pt idx="93">
                  <c:v>745</c:v>
                </c:pt>
                <c:pt idx="94">
                  <c:v>715</c:v>
                </c:pt>
                <c:pt idx="95">
                  <c:v>785</c:v>
                </c:pt>
                <c:pt idx="96">
                  <c:v>758</c:v>
                </c:pt>
                <c:pt idx="97">
                  <c:v>777</c:v>
                </c:pt>
                <c:pt idx="98">
                  <c:v>785</c:v>
                </c:pt>
                <c:pt idx="99">
                  <c:v>740</c:v>
                </c:pt>
                <c:pt idx="100">
                  <c:v>805</c:v>
                </c:pt>
                <c:pt idx="101">
                  <c:v>800</c:v>
                </c:pt>
                <c:pt idx="102">
                  <c:v>795</c:v>
                </c:pt>
                <c:pt idx="103">
                  <c:v>800</c:v>
                </c:pt>
                <c:pt idx="104">
                  <c:v>795</c:v>
                </c:pt>
                <c:pt idx="105">
                  <c:v>580</c:v>
                </c:pt>
                <c:pt idx="106">
                  <c:v>560</c:v>
                </c:pt>
                <c:pt idx="107">
                  <c:v>795</c:v>
                </c:pt>
                <c:pt idx="108">
                  <c:v>810</c:v>
                </c:pt>
                <c:pt idx="109">
                  <c:v>570</c:v>
                </c:pt>
                <c:pt idx="110">
                  <c:v>795</c:v>
                </c:pt>
                <c:pt idx="111">
                  <c:v>835</c:v>
                </c:pt>
                <c:pt idx="112">
                  <c:v>585</c:v>
                </c:pt>
                <c:pt idx="113">
                  <c:v>795</c:v>
                </c:pt>
                <c:pt idx="114">
                  <c:v>585</c:v>
                </c:pt>
                <c:pt idx="115">
                  <c:v>586</c:v>
                </c:pt>
                <c:pt idx="116">
                  <c:v>805</c:v>
                </c:pt>
                <c:pt idx="117">
                  <c:v>800</c:v>
                </c:pt>
                <c:pt idx="118">
                  <c:v>565</c:v>
                </c:pt>
                <c:pt idx="119">
                  <c:v>695</c:v>
                </c:pt>
              </c:numCache>
            </c:numRef>
          </c:xVal>
          <c:yVal>
            <c:numRef>
              <c:f>Data!$AA$4:$AA$123</c:f>
              <c:numCache>
                <c:formatCode>0</c:formatCode>
                <c:ptCount val="120"/>
                <c:pt idx="0">
                  <c:v>5637.3875338753396</c:v>
                </c:pt>
                <c:pt idx="1">
                  <c:v>4171.1214953271028</c:v>
                </c:pt>
                <c:pt idx="2">
                  <c:v>4306.4539007092199</c:v>
                </c:pt>
                <c:pt idx="3">
                  <c:v>3730.2700555996821</c:v>
                </c:pt>
                <c:pt idx="4">
                  <c:v>4964.2263610315185</c:v>
                </c:pt>
                <c:pt idx="5">
                  <c:v>3867.3996383363469</c:v>
                </c:pt>
                <c:pt idx="6">
                  <c:v>3395.4559859154933</c:v>
                </c:pt>
                <c:pt idx="7">
                  <c:v>3752.8533834586465</c:v>
                </c:pt>
                <c:pt idx="8">
                  <c:v>4931.4050862851955</c:v>
                </c:pt>
                <c:pt idx="9">
                  <c:v>3406.288395904437</c:v>
                </c:pt>
                <c:pt idx="10">
                  <c:v>3328.0048004800483</c:v>
                </c:pt>
                <c:pt idx="11">
                  <c:v>3590.9165964616686</c:v>
                </c:pt>
                <c:pt idx="12">
                  <c:v>4005.1005484460693</c:v>
                </c:pt>
                <c:pt idx="13">
                  <c:v>3137.2545454545457</c:v>
                </c:pt>
                <c:pt idx="14">
                  <c:v>3997.8609332113451</c:v>
                </c:pt>
                <c:pt idx="15">
                  <c:v>4505.2317636195748</c:v>
                </c:pt>
                <c:pt idx="16">
                  <c:v>4378.7058823529414</c:v>
                </c:pt>
                <c:pt idx="17">
                  <c:v>4591.6212534059941</c:v>
                </c:pt>
                <c:pt idx="18">
                  <c:v>4286.7810026385223</c:v>
                </c:pt>
                <c:pt idx="19">
                  <c:v>4580.6153161175425</c:v>
                </c:pt>
                <c:pt idx="20">
                  <c:v>6204.0935064935065</c:v>
                </c:pt>
                <c:pt idx="21">
                  <c:v>4935.3201107011073</c:v>
                </c:pt>
                <c:pt idx="22">
                  <c:v>3815.9260948905112</c:v>
                </c:pt>
                <c:pt idx="23">
                  <c:v>3211.0750000000003</c:v>
                </c:pt>
                <c:pt idx="24">
                  <c:v>3373.8283333333338</c:v>
                </c:pt>
                <c:pt idx="25">
                  <c:v>3164.241906474821</c:v>
                </c:pt>
                <c:pt idx="26">
                  <c:v>1815.0725604670558</c:v>
                </c:pt>
                <c:pt idx="27">
                  <c:v>3873.6000000000004</c:v>
                </c:pt>
                <c:pt idx="28">
                  <c:v>3611.5674769488683</c:v>
                </c:pt>
                <c:pt idx="29">
                  <c:v>4324.8898678414098</c:v>
                </c:pt>
                <c:pt idx="30">
                  <c:v>6271.6829919857528</c:v>
                </c:pt>
                <c:pt idx="31">
                  <c:v>3550.5475319926873</c:v>
                </c:pt>
                <c:pt idx="32">
                  <c:v>3960.9549557406358</c:v>
                </c:pt>
                <c:pt idx="33">
                  <c:v>4465.8723584108202</c:v>
                </c:pt>
                <c:pt idx="34">
                  <c:v>4715.1150519031144</c:v>
                </c:pt>
                <c:pt idx="35">
                  <c:v>4954.9577205882351</c:v>
                </c:pt>
                <c:pt idx="36">
                  <c:v>3656.5412457912462</c:v>
                </c:pt>
                <c:pt idx="37">
                  <c:v>4301.731853116994</c:v>
                </c:pt>
                <c:pt idx="38">
                  <c:v>4524.3670348343248</c:v>
                </c:pt>
                <c:pt idx="39">
                  <c:v>4488.4394071490851</c:v>
                </c:pt>
                <c:pt idx="40">
                  <c:v>4950.4889434889437</c:v>
                </c:pt>
                <c:pt idx="41">
                  <c:v>3630.0805687203792</c:v>
                </c:pt>
                <c:pt idx="42">
                  <c:v>4923.9714022140224</c:v>
                </c:pt>
                <c:pt idx="43">
                  <c:v>3797.2764598540148</c:v>
                </c:pt>
                <c:pt idx="44">
                  <c:v>5668.9525423728819</c:v>
                </c:pt>
                <c:pt idx="45">
                  <c:v>3513.6000000000004</c:v>
                </c:pt>
                <c:pt idx="46">
                  <c:v>3750.7129629629626</c:v>
                </c:pt>
                <c:pt idx="47">
                  <c:v>3159.625</c:v>
                </c:pt>
                <c:pt idx="48">
                  <c:v>3841.608734402852</c:v>
                </c:pt>
                <c:pt idx="49">
                  <c:v>4390.3556149732622</c:v>
                </c:pt>
                <c:pt idx="50">
                  <c:v>3923.8305383936449</c:v>
                </c:pt>
                <c:pt idx="51">
                  <c:v>4400.7449605609117</c:v>
                </c:pt>
                <c:pt idx="52">
                  <c:v>4231.1744966442966</c:v>
                </c:pt>
                <c:pt idx="53">
                  <c:v>4585.4611570247935</c:v>
                </c:pt>
                <c:pt idx="54">
                  <c:v>4238.4357798165129</c:v>
                </c:pt>
                <c:pt idx="55">
                  <c:v>3246.8085106382978</c:v>
                </c:pt>
                <c:pt idx="56">
                  <c:v>5257.3631284916191</c:v>
                </c:pt>
                <c:pt idx="57">
                  <c:v>3679.5151770657676</c:v>
                </c:pt>
                <c:pt idx="58">
                  <c:v>4899.7461799660441</c:v>
                </c:pt>
                <c:pt idx="59">
                  <c:v>4141.8805460750855</c:v>
                </c:pt>
                <c:pt idx="60">
                  <c:v>3493.0053003533567</c:v>
                </c:pt>
                <c:pt idx="61">
                  <c:v>5394.6984924623121</c:v>
                </c:pt>
                <c:pt idx="62">
                  <c:v>5685.9586919104986</c:v>
                </c:pt>
                <c:pt idx="63">
                  <c:v>3645.7543859649122</c:v>
                </c:pt>
                <c:pt idx="64">
                  <c:v>4448.7665782493368</c:v>
                </c:pt>
                <c:pt idx="65">
                  <c:v>3396.0539383561645</c:v>
                </c:pt>
                <c:pt idx="66">
                  <c:v>5668.7261373773417</c:v>
                </c:pt>
                <c:pt idx="67">
                  <c:v>3427.7833622183707</c:v>
                </c:pt>
                <c:pt idx="68">
                  <c:v>4295.0769230769238</c:v>
                </c:pt>
                <c:pt idx="69">
                  <c:v>5316.8584149599283</c:v>
                </c:pt>
                <c:pt idx="70">
                  <c:v>4528.690812720849</c:v>
                </c:pt>
                <c:pt idx="71">
                  <c:v>4106.7373653686818</c:v>
                </c:pt>
                <c:pt idx="72">
                  <c:v>5705.9841827768005</c:v>
                </c:pt>
                <c:pt idx="73">
                  <c:v>3166.2442748091603</c:v>
                </c:pt>
                <c:pt idx="74">
                  <c:v>3412.1801801801798</c:v>
                </c:pt>
                <c:pt idx="75">
                  <c:v>3175.3904282115868</c:v>
                </c:pt>
                <c:pt idx="76">
                  <c:v>6277.1364031277153</c:v>
                </c:pt>
                <c:pt idx="77">
                  <c:v>5269.2978540772529</c:v>
                </c:pt>
                <c:pt idx="78">
                  <c:v>3281.6163410301956</c:v>
                </c:pt>
                <c:pt idx="79">
                  <c:v>3708.3892733564012</c:v>
                </c:pt>
                <c:pt idx="80">
                  <c:v>2935.1804308797123</c:v>
                </c:pt>
                <c:pt idx="81">
                  <c:v>3753.6620689655174</c:v>
                </c:pt>
                <c:pt idx="82">
                  <c:v>4937.3118279569899</c:v>
                </c:pt>
                <c:pt idx="83">
                  <c:v>4899.5737410071943</c:v>
                </c:pt>
                <c:pt idx="84">
                  <c:v>5043.5564304461932</c:v>
                </c:pt>
                <c:pt idx="85">
                  <c:v>3462.9714285714285</c:v>
                </c:pt>
                <c:pt idx="86">
                  <c:v>4685.1855955678666</c:v>
                </c:pt>
                <c:pt idx="87">
                  <c:v>6391.8980667838305</c:v>
                </c:pt>
                <c:pt idx="88">
                  <c:v>3993.1684558216352</c:v>
                </c:pt>
                <c:pt idx="89">
                  <c:v>2811.1868852459015</c:v>
                </c:pt>
                <c:pt idx="90">
                  <c:v>5305.3960216998203</c:v>
                </c:pt>
                <c:pt idx="91">
                  <c:v>4257.4488392089424</c:v>
                </c:pt>
                <c:pt idx="92">
                  <c:v>2535.0180668473349</c:v>
                </c:pt>
                <c:pt idx="93">
                  <c:v>3998.6364477335796</c:v>
                </c:pt>
                <c:pt idx="94">
                  <c:v>4293.758154335721</c:v>
                </c:pt>
                <c:pt idx="95">
                  <c:v>6242.3231046931396</c:v>
                </c:pt>
                <c:pt idx="96">
                  <c:v>4693.1750433275565</c:v>
                </c:pt>
                <c:pt idx="97">
                  <c:v>5007.7961838681695</c:v>
                </c:pt>
                <c:pt idx="98">
                  <c:v>5060.3989592367734</c:v>
                </c:pt>
                <c:pt idx="99">
                  <c:v>4737.8402971216346</c:v>
                </c:pt>
                <c:pt idx="100">
                  <c:v>4451.4985994397757</c:v>
                </c:pt>
                <c:pt idx="101">
                  <c:v>4002.5744025802669</c:v>
                </c:pt>
                <c:pt idx="102">
                  <c:v>5826.2571976967365</c:v>
                </c:pt>
                <c:pt idx="103">
                  <c:v>4579.3484444444439</c:v>
                </c:pt>
                <c:pt idx="104">
                  <c:v>3005.5534351145034</c:v>
                </c:pt>
                <c:pt idx="105">
                  <c:v>3818.375</c:v>
                </c:pt>
                <c:pt idx="106">
                  <c:v>6169.8075539568345</c:v>
                </c:pt>
                <c:pt idx="107">
                  <c:v>5363.144772117962</c:v>
                </c:pt>
                <c:pt idx="108">
                  <c:v>5446.3258426966295</c:v>
                </c:pt>
                <c:pt idx="109">
                  <c:v>3506.313011828935</c:v>
                </c:pt>
                <c:pt idx="110">
                  <c:v>5708.0422264875233</c:v>
                </c:pt>
                <c:pt idx="111">
                  <c:v>5885.4824868651503</c:v>
                </c:pt>
                <c:pt idx="112">
                  <c:v>2985.2144155705273</c:v>
                </c:pt>
                <c:pt idx="113">
                  <c:v>3866.0092165898618</c:v>
                </c:pt>
                <c:pt idx="114">
                  <c:v>2896.3392523364491</c:v>
                </c:pt>
                <c:pt idx="115">
                  <c:v>3451.7476635514017</c:v>
                </c:pt>
                <c:pt idx="116">
                  <c:v>5299.6505576208183</c:v>
                </c:pt>
                <c:pt idx="117">
                  <c:v>4874.7686424474186</c:v>
                </c:pt>
                <c:pt idx="118">
                  <c:v>3082.0009624639074</c:v>
                </c:pt>
                <c:pt idx="119">
                  <c:v>4022.3924528301886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B14-4BA1-993C-DAD7C910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615"/>
        <c:axId val="1440687119"/>
      </c:scatterChart>
      <c:valAx>
        <c:axId val="1440689615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7119"/>
        <c:crosses val="autoZero"/>
        <c:crossBetween val="midCat"/>
      </c:valAx>
      <c:valAx>
        <c:axId val="14406871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47624</xdr:colOff>
      <xdr:row>22</xdr:row>
      <xdr:rowOff>0</xdr:rowOff>
    </xdr:from>
    <xdr:to>
      <xdr:col>42</xdr:col>
      <xdr:colOff>57150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08F4D-5938-4836-B0BB-7E9B192D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EB01-1583-42A6-BDC3-9EA7A9E1F173}">
  <dimension ref="A1:AD126"/>
  <sheetViews>
    <sheetView tabSelected="1" topLeftCell="B1" zoomScale="70" zoomScaleNormal="70" workbookViewId="0">
      <selection activeCell="N20" sqref="N20"/>
    </sheetView>
  </sheetViews>
  <sheetFormatPr defaultRowHeight="15" x14ac:dyDescent="0.25"/>
  <cols>
    <col min="1" max="1" width="5.85546875" customWidth="1"/>
    <col min="2" max="2" width="10.42578125" customWidth="1"/>
    <col min="3" max="3" width="7.140625" customWidth="1"/>
    <col min="4" max="4" width="10.7109375" customWidth="1"/>
    <col min="5" max="5" width="10.42578125" customWidth="1"/>
    <col min="6" max="6" width="8.85546875" customWidth="1"/>
    <col min="7" max="7" width="7.5703125" customWidth="1"/>
    <col min="8" max="9" width="9.85546875" customWidth="1"/>
    <col min="10" max="10" width="9.140625" customWidth="1"/>
    <col min="11" max="11" width="20" customWidth="1"/>
    <col min="12" max="14" width="11.85546875" customWidth="1"/>
    <col min="15" max="15" width="13.140625" style="40" customWidth="1"/>
    <col min="16" max="16" width="10.28515625" style="4" bestFit="1" customWidth="1"/>
    <col min="17" max="17" width="11.28515625" style="4" customWidth="1"/>
    <col min="18" max="18" width="11.7109375" customWidth="1"/>
    <col min="19" max="19" width="12" style="5" customWidth="1"/>
    <col min="20" max="20" width="12.28515625" style="4" customWidth="1"/>
    <col min="21" max="21" width="12.42578125" customWidth="1"/>
    <col min="22" max="22" width="11.42578125" style="5" customWidth="1"/>
    <col min="23" max="23" width="14.140625" customWidth="1"/>
    <col min="24" max="24" width="12" customWidth="1"/>
    <col min="25" max="25" width="14.42578125" customWidth="1"/>
    <col min="26" max="26" width="10.140625" style="5" customWidth="1"/>
    <col min="27" max="27" width="10.140625" style="7" customWidth="1"/>
    <col min="28" max="28" width="21.7109375" style="7" customWidth="1"/>
    <col min="29" max="29" width="34.85546875" customWidth="1"/>
    <col min="30" max="30" width="11.42578125" customWidth="1"/>
  </cols>
  <sheetData>
    <row r="1" spans="1:30" x14ac:dyDescent="0.25">
      <c r="L1" s="1"/>
      <c r="M1" s="1"/>
      <c r="N1" s="1"/>
      <c r="O1" s="2" t="s">
        <v>0</v>
      </c>
      <c r="P1" s="3"/>
      <c r="Z1" s="6" t="s">
        <v>1</v>
      </c>
    </row>
    <row r="2" spans="1:30" ht="32.1" customHeight="1" thickBot="1" x14ac:dyDescent="0.3">
      <c r="D2" t="s">
        <v>2</v>
      </c>
      <c r="L2" s="9"/>
      <c r="M2" s="9"/>
      <c r="N2" s="9"/>
      <c r="O2"/>
      <c r="AA2" s="10" t="s">
        <v>3</v>
      </c>
      <c r="AB2" s="8"/>
    </row>
    <row r="3" spans="1:30" s="21" customFormat="1" ht="60.95" customHeight="1" thickBot="1" x14ac:dyDescent="0.3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33</v>
      </c>
      <c r="G3" s="12" t="s">
        <v>9</v>
      </c>
      <c r="H3" s="12" t="s">
        <v>10</v>
      </c>
      <c r="I3" s="12" t="s">
        <v>11</v>
      </c>
      <c r="J3" s="12" t="s">
        <v>12</v>
      </c>
      <c r="K3" s="13" t="s">
        <v>13</v>
      </c>
      <c r="L3" s="14" t="s">
        <v>14</v>
      </c>
      <c r="M3" s="14" t="s">
        <v>15</v>
      </c>
      <c r="N3" s="14" t="s">
        <v>16</v>
      </c>
      <c r="O3" s="15" t="s">
        <v>17</v>
      </c>
      <c r="P3" s="16" t="s">
        <v>18</v>
      </c>
      <c r="Q3" s="14" t="s">
        <v>19</v>
      </c>
      <c r="R3" s="14" t="s">
        <v>20</v>
      </c>
      <c r="S3" s="17" t="s">
        <v>21</v>
      </c>
      <c r="T3" s="14" t="s">
        <v>22</v>
      </c>
      <c r="U3" s="14" t="s">
        <v>23</v>
      </c>
      <c r="V3" s="17" t="s">
        <v>24</v>
      </c>
      <c r="W3" s="14" t="s">
        <v>25</v>
      </c>
      <c r="X3" s="14" t="s">
        <v>26</v>
      </c>
      <c r="Y3" s="18" t="s">
        <v>27</v>
      </c>
      <c r="Z3" s="52" t="s">
        <v>28</v>
      </c>
      <c r="AA3" s="19" t="s">
        <v>29</v>
      </c>
      <c r="AB3" s="19" t="s">
        <v>30</v>
      </c>
      <c r="AC3" s="20" t="s">
        <v>31</v>
      </c>
      <c r="AD3" s="20" t="s">
        <v>160</v>
      </c>
    </row>
    <row r="4" spans="1:30" x14ac:dyDescent="0.25">
      <c r="A4" s="22">
        <v>1</v>
      </c>
      <c r="B4" s="23">
        <v>44817</v>
      </c>
      <c r="C4" t="s">
        <v>34</v>
      </c>
      <c r="D4">
        <v>790</v>
      </c>
      <c r="E4">
        <v>1027201</v>
      </c>
      <c r="F4">
        <v>1</v>
      </c>
      <c r="G4" t="s">
        <v>35</v>
      </c>
      <c r="I4">
        <v>232405</v>
      </c>
      <c r="J4">
        <v>100</v>
      </c>
      <c r="K4" s="25"/>
      <c r="L4">
        <v>78</v>
      </c>
      <c r="M4">
        <v>78</v>
      </c>
      <c r="O4" s="26">
        <f>IF(N4="",((L4+M4)/20),((L4+M4+N4)/30))</f>
        <v>7.8</v>
      </c>
      <c r="P4" s="27">
        <v>2059.6</v>
      </c>
      <c r="Q4" s="4">
        <v>53.4</v>
      </c>
      <c r="R4">
        <v>147</v>
      </c>
      <c r="S4" s="28">
        <f>Q4/R4</f>
        <v>0.36326530612244895</v>
      </c>
      <c r="T4" s="4">
        <v>57.3</v>
      </c>
      <c r="U4">
        <v>156</v>
      </c>
      <c r="V4" s="28">
        <f>T4/U4</f>
        <v>0.36730769230769228</v>
      </c>
      <c r="Y4" s="25"/>
      <c r="Z4" s="6">
        <f>IF(W4="",((Q4+T4)/(R4+U4)),((Q4+T4+W4)/(R4+U4+X4)))</f>
        <v>0.36534653465346528</v>
      </c>
      <c r="AA4" s="10">
        <f>(P4/Z4)/(J4/100)</f>
        <v>5637.3875338753396</v>
      </c>
      <c r="AB4" s="29" t="s">
        <v>136</v>
      </c>
      <c r="AC4" s="25"/>
      <c r="AD4" s="64">
        <f>ABS((S4-V4)/V4)</f>
        <v>1.1005449300138909E-2</v>
      </c>
    </row>
    <row r="5" spans="1:30" x14ac:dyDescent="0.25">
      <c r="A5" s="22">
        <v>2</v>
      </c>
      <c r="B5" s="23">
        <v>44817</v>
      </c>
      <c r="C5" t="s">
        <v>36</v>
      </c>
      <c r="D5">
        <v>766</v>
      </c>
      <c r="E5">
        <v>1027201</v>
      </c>
      <c r="F5">
        <v>2</v>
      </c>
      <c r="G5" t="s">
        <v>35</v>
      </c>
      <c r="I5">
        <v>232420</v>
      </c>
      <c r="J5">
        <v>100</v>
      </c>
      <c r="K5" s="25"/>
      <c r="L5">
        <v>83</v>
      </c>
      <c r="M5">
        <v>85</v>
      </c>
      <c r="O5" s="26">
        <f t="shared" ref="O5:O68" si="0">IF(N5="",((L5+M5)/20),((L5+M5+N5)/30))</f>
        <v>8.4</v>
      </c>
      <c r="P5" s="27">
        <v>1957.5</v>
      </c>
      <c r="Q5" s="4">
        <v>52.4</v>
      </c>
      <c r="R5">
        <v>111</v>
      </c>
      <c r="S5" s="28">
        <f t="shared" ref="S5:S68" si="1">Q5/R5</f>
        <v>0.47207207207207208</v>
      </c>
      <c r="T5" s="4">
        <v>54.6</v>
      </c>
      <c r="U5">
        <v>117</v>
      </c>
      <c r="V5" s="28">
        <f t="shared" ref="V5:V68" si="2">T5/U5</f>
        <v>0.46666666666666667</v>
      </c>
      <c r="Y5" s="25"/>
      <c r="Z5" s="6">
        <f t="shared" ref="Z5:Z68" si="3">IF(W5="",((Q5+T5)/(R5+U5)),((Q5+T5+W5)/(R5+U5+X5)))</f>
        <v>0.4692982456140351</v>
      </c>
      <c r="AA5" s="10">
        <f t="shared" ref="AA5:AA68" si="4">(P5/Z5)/(J5/100)</f>
        <v>4171.1214953271028</v>
      </c>
      <c r="AB5" s="29" t="s">
        <v>136</v>
      </c>
      <c r="AC5" s="25"/>
      <c r="AD5" s="64">
        <f t="shared" ref="AD5:AD68" si="5">ABS((S5-V5)/V5)</f>
        <v>1.1583011583011584E-2</v>
      </c>
    </row>
    <row r="6" spans="1:30" x14ac:dyDescent="0.25">
      <c r="A6" s="22">
        <v>3</v>
      </c>
      <c r="B6" s="23">
        <v>44817</v>
      </c>
      <c r="C6" t="s">
        <v>37</v>
      </c>
      <c r="D6">
        <v>660</v>
      </c>
      <c r="E6">
        <v>1027201</v>
      </c>
      <c r="F6">
        <v>3</v>
      </c>
      <c r="G6" t="s">
        <v>35</v>
      </c>
      <c r="I6">
        <v>232401</v>
      </c>
      <c r="J6">
        <v>100</v>
      </c>
      <c r="K6" s="25"/>
      <c r="L6">
        <v>75</v>
      </c>
      <c r="M6">
        <v>77</v>
      </c>
      <c r="O6" s="26">
        <f t="shared" si="0"/>
        <v>7.6</v>
      </c>
      <c r="P6" s="27">
        <v>1481</v>
      </c>
      <c r="Q6" s="4">
        <v>57.2</v>
      </c>
      <c r="R6">
        <v>169</v>
      </c>
      <c r="S6" s="28">
        <f t="shared" si="1"/>
        <v>0.33846153846153848</v>
      </c>
      <c r="T6" s="4">
        <v>55.6</v>
      </c>
      <c r="U6">
        <v>159</v>
      </c>
      <c r="V6" s="28">
        <f t="shared" si="2"/>
        <v>0.349685534591195</v>
      </c>
      <c r="Y6" s="25"/>
      <c r="Z6" s="6">
        <f t="shared" si="3"/>
        <v>0.34390243902439027</v>
      </c>
      <c r="AA6" s="10">
        <f t="shared" si="4"/>
        <v>4306.4539007092199</v>
      </c>
      <c r="AB6" s="29" t="s">
        <v>136</v>
      </c>
      <c r="AC6" s="25"/>
      <c r="AD6" s="64">
        <f t="shared" si="5"/>
        <v>3.2097399003873865E-2</v>
      </c>
    </row>
    <row r="7" spans="1:30" x14ac:dyDescent="0.25">
      <c r="A7" s="22">
        <v>4</v>
      </c>
      <c r="B7" s="23">
        <v>44817</v>
      </c>
      <c r="C7" t="s">
        <v>38</v>
      </c>
      <c r="D7">
        <v>663</v>
      </c>
      <c r="E7">
        <v>1027201</v>
      </c>
      <c r="F7">
        <v>4</v>
      </c>
      <c r="G7" t="s">
        <v>35</v>
      </c>
      <c r="I7">
        <v>232403</v>
      </c>
      <c r="J7">
        <v>100</v>
      </c>
      <c r="K7" s="25"/>
      <c r="L7">
        <v>73</v>
      </c>
      <c r="M7">
        <v>79</v>
      </c>
      <c r="N7">
        <v>78</v>
      </c>
      <c r="O7" s="26">
        <f t="shared" si="0"/>
        <v>7.666666666666667</v>
      </c>
      <c r="P7" s="27">
        <v>1269.3</v>
      </c>
      <c r="Q7" s="4">
        <v>64.7</v>
      </c>
      <c r="R7">
        <v>190</v>
      </c>
      <c r="S7" s="28">
        <f t="shared" si="1"/>
        <v>0.34052631578947368</v>
      </c>
      <c r="T7" s="4">
        <v>61.2</v>
      </c>
      <c r="U7">
        <v>180</v>
      </c>
      <c r="V7" s="28">
        <f t="shared" si="2"/>
        <v>0.34</v>
      </c>
      <c r="Y7" s="25"/>
      <c r="Z7" s="6">
        <f t="shared" si="3"/>
        <v>0.34027027027027029</v>
      </c>
      <c r="AA7" s="10">
        <f t="shared" si="4"/>
        <v>3730.2700555996821</v>
      </c>
      <c r="AB7" s="29" t="s">
        <v>136</v>
      </c>
      <c r="AC7" s="25"/>
      <c r="AD7" s="64">
        <f t="shared" si="5"/>
        <v>1.5479876160989778E-3</v>
      </c>
    </row>
    <row r="8" spans="1:30" x14ac:dyDescent="0.25">
      <c r="A8" s="22">
        <v>5</v>
      </c>
      <c r="B8" s="23">
        <v>44817</v>
      </c>
      <c r="C8" t="s">
        <v>40</v>
      </c>
      <c r="D8">
        <v>765</v>
      </c>
      <c r="E8">
        <v>1027201</v>
      </c>
      <c r="F8">
        <v>5</v>
      </c>
      <c r="G8" t="s">
        <v>35</v>
      </c>
      <c r="I8">
        <v>232404</v>
      </c>
      <c r="J8">
        <v>100</v>
      </c>
      <c r="K8" s="25"/>
      <c r="L8">
        <v>84</v>
      </c>
      <c r="M8">
        <v>85</v>
      </c>
      <c r="O8" s="26">
        <f t="shared" si="0"/>
        <v>8.4499999999999993</v>
      </c>
      <c r="P8" s="27">
        <v>1823.7</v>
      </c>
      <c r="Q8" s="4">
        <v>51.8</v>
      </c>
      <c r="R8">
        <v>134</v>
      </c>
      <c r="S8" s="28">
        <f t="shared" si="1"/>
        <v>0.38656716417910447</v>
      </c>
      <c r="T8" s="4">
        <v>52.9</v>
      </c>
      <c r="U8">
        <v>151</v>
      </c>
      <c r="V8" s="28">
        <f t="shared" si="2"/>
        <v>0.35033112582781456</v>
      </c>
      <c r="Y8" s="25"/>
      <c r="Z8" s="6">
        <f t="shared" si="3"/>
        <v>0.36736842105263157</v>
      </c>
      <c r="AA8" s="10">
        <f t="shared" si="4"/>
        <v>4964.2263610315185</v>
      </c>
      <c r="AB8" s="29" t="s">
        <v>136</v>
      </c>
      <c r="AC8" s="25"/>
      <c r="AD8" s="64">
        <f t="shared" si="5"/>
        <v>0.10343368225037386</v>
      </c>
    </row>
    <row r="9" spans="1:30" x14ac:dyDescent="0.25">
      <c r="A9" s="22">
        <v>6</v>
      </c>
      <c r="B9" s="23">
        <v>44817</v>
      </c>
      <c r="C9" t="s">
        <v>41</v>
      </c>
      <c r="D9">
        <v>657</v>
      </c>
      <c r="E9">
        <v>1027201</v>
      </c>
      <c r="F9">
        <v>6</v>
      </c>
      <c r="G9" t="s">
        <v>35</v>
      </c>
      <c r="I9">
        <v>232402</v>
      </c>
      <c r="J9">
        <v>100</v>
      </c>
      <c r="K9" s="25"/>
      <c r="L9">
        <v>77</v>
      </c>
      <c r="M9">
        <v>76</v>
      </c>
      <c r="O9" s="26">
        <f t="shared" si="0"/>
        <v>7.65</v>
      </c>
      <c r="P9" s="27">
        <v>1116.8</v>
      </c>
      <c r="Q9" s="4">
        <v>55.3</v>
      </c>
      <c r="R9">
        <v>180</v>
      </c>
      <c r="S9" s="28">
        <f t="shared" si="1"/>
        <v>0.30722222222222223</v>
      </c>
      <c r="T9" s="4">
        <v>55.3</v>
      </c>
      <c r="U9">
        <v>203</v>
      </c>
      <c r="V9" s="28">
        <f t="shared" si="2"/>
        <v>0.27241379310344827</v>
      </c>
      <c r="Y9" s="25"/>
      <c r="Z9" s="6">
        <f t="shared" si="3"/>
        <v>0.28877284595300262</v>
      </c>
      <c r="AA9" s="10">
        <f t="shared" si="4"/>
        <v>3867.3996383363469</v>
      </c>
      <c r="AB9" s="29" t="s">
        <v>136</v>
      </c>
      <c r="AC9" s="25"/>
      <c r="AD9" s="64">
        <f t="shared" si="5"/>
        <v>0.12777777777777785</v>
      </c>
    </row>
    <row r="10" spans="1:30" x14ac:dyDescent="0.25">
      <c r="A10" s="22">
        <v>7</v>
      </c>
      <c r="B10" s="23">
        <v>44817</v>
      </c>
      <c r="C10" t="s">
        <v>42</v>
      </c>
      <c r="D10">
        <v>665</v>
      </c>
      <c r="E10">
        <v>1027201</v>
      </c>
      <c r="F10">
        <v>7</v>
      </c>
      <c r="G10" t="s">
        <v>35</v>
      </c>
      <c r="I10">
        <v>232421</v>
      </c>
      <c r="J10">
        <v>100</v>
      </c>
      <c r="K10" s="25"/>
      <c r="L10">
        <v>79</v>
      </c>
      <c r="M10">
        <v>79</v>
      </c>
      <c r="O10" s="26">
        <f t="shared" si="0"/>
        <v>7.9</v>
      </c>
      <c r="P10" s="27">
        <v>1197.9000000000001</v>
      </c>
      <c r="Q10" s="4">
        <v>52.5</v>
      </c>
      <c r="R10">
        <v>149</v>
      </c>
      <c r="S10" s="28">
        <f t="shared" si="1"/>
        <v>0.3523489932885906</v>
      </c>
      <c r="T10" s="4">
        <v>61.1</v>
      </c>
      <c r="U10">
        <v>173</v>
      </c>
      <c r="V10" s="28">
        <f t="shared" si="2"/>
        <v>0.3531791907514451</v>
      </c>
      <c r="Y10" s="25"/>
      <c r="Z10" s="6">
        <f t="shared" si="3"/>
        <v>0.3527950310559006</v>
      </c>
      <c r="AA10" s="10">
        <f t="shared" si="4"/>
        <v>3395.4559859154933</v>
      </c>
      <c r="AB10" s="29" t="s">
        <v>136</v>
      </c>
      <c r="AC10" s="25" t="s">
        <v>158</v>
      </c>
      <c r="AD10" s="64">
        <f t="shared" si="5"/>
        <v>2.3506409341052395E-3</v>
      </c>
    </row>
    <row r="11" spans="1:30" x14ac:dyDescent="0.25">
      <c r="A11" s="22">
        <v>8</v>
      </c>
      <c r="B11" s="23">
        <v>44817</v>
      </c>
      <c r="C11" t="s">
        <v>43</v>
      </c>
      <c r="D11">
        <v>755</v>
      </c>
      <c r="E11">
        <v>1027201</v>
      </c>
      <c r="F11">
        <v>8</v>
      </c>
      <c r="G11" t="s">
        <v>35</v>
      </c>
      <c r="I11">
        <v>232422</v>
      </c>
      <c r="J11">
        <v>100</v>
      </c>
      <c r="K11" s="25"/>
      <c r="L11">
        <v>83</v>
      </c>
      <c r="M11">
        <v>80</v>
      </c>
      <c r="O11" s="26">
        <f t="shared" si="0"/>
        <v>8.15</v>
      </c>
      <c r="P11" s="27">
        <v>1484.4</v>
      </c>
      <c r="Q11" s="4">
        <v>52.4</v>
      </c>
      <c r="R11">
        <v>135</v>
      </c>
      <c r="S11" s="28">
        <f t="shared" si="1"/>
        <v>0.38814814814814813</v>
      </c>
      <c r="T11" s="4">
        <v>54</v>
      </c>
      <c r="U11">
        <v>134</v>
      </c>
      <c r="V11" s="28">
        <f t="shared" si="2"/>
        <v>0.40298507462686567</v>
      </c>
      <c r="Y11" s="25"/>
      <c r="Z11" s="6">
        <f t="shared" si="3"/>
        <v>0.39553903345724911</v>
      </c>
      <c r="AA11" s="10">
        <f t="shared" si="4"/>
        <v>3752.8533834586465</v>
      </c>
      <c r="AB11" s="29" t="s">
        <v>136</v>
      </c>
      <c r="AC11" s="25"/>
      <c r="AD11" s="64">
        <f t="shared" si="5"/>
        <v>3.6817558299039814E-2</v>
      </c>
    </row>
    <row r="12" spans="1:30" x14ac:dyDescent="0.25">
      <c r="A12" s="22">
        <v>9</v>
      </c>
      <c r="B12" s="23">
        <v>44817</v>
      </c>
      <c r="C12" t="s">
        <v>44</v>
      </c>
      <c r="D12">
        <v>820</v>
      </c>
      <c r="E12">
        <v>1027201</v>
      </c>
      <c r="F12">
        <v>9</v>
      </c>
      <c r="G12" t="s">
        <v>35</v>
      </c>
      <c r="I12">
        <v>232423</v>
      </c>
      <c r="J12">
        <v>100</v>
      </c>
      <c r="K12" s="25"/>
      <c r="L12">
        <v>83</v>
      </c>
      <c r="M12">
        <v>83</v>
      </c>
      <c r="O12" s="26">
        <f t="shared" si="0"/>
        <v>8.3000000000000007</v>
      </c>
      <c r="P12" s="27">
        <v>1960.1</v>
      </c>
      <c r="Q12" s="4">
        <v>55.1</v>
      </c>
      <c r="R12">
        <v>141</v>
      </c>
      <c r="S12" s="28">
        <f t="shared" si="1"/>
        <v>0.39078014184397164</v>
      </c>
      <c r="T12" s="4">
        <v>55</v>
      </c>
      <c r="U12">
        <v>136</v>
      </c>
      <c r="V12" s="28">
        <f t="shared" si="2"/>
        <v>0.40441176470588236</v>
      </c>
      <c r="Y12" s="25"/>
      <c r="Z12" s="6">
        <f t="shared" si="3"/>
        <v>0.39747292418772562</v>
      </c>
      <c r="AA12" s="10">
        <f t="shared" si="4"/>
        <v>4931.4050862851955</v>
      </c>
      <c r="AB12" s="29" t="s">
        <v>136</v>
      </c>
      <c r="AC12" s="25" t="s">
        <v>158</v>
      </c>
      <c r="AD12" s="64">
        <f t="shared" si="5"/>
        <v>3.3707285622179235E-2</v>
      </c>
    </row>
    <row r="13" spans="1:30" x14ac:dyDescent="0.25">
      <c r="A13" s="22">
        <v>10</v>
      </c>
      <c r="B13" s="23">
        <v>44817</v>
      </c>
      <c r="C13" t="s">
        <v>45</v>
      </c>
      <c r="D13">
        <v>615</v>
      </c>
      <c r="E13">
        <v>1027201</v>
      </c>
      <c r="F13">
        <v>10</v>
      </c>
      <c r="G13" t="s">
        <v>35</v>
      </c>
      <c r="I13">
        <v>232418</v>
      </c>
      <c r="J13">
        <v>100</v>
      </c>
      <c r="K13" s="25"/>
      <c r="L13">
        <v>72</v>
      </c>
      <c r="M13">
        <v>73</v>
      </c>
      <c r="O13" s="26">
        <f t="shared" si="0"/>
        <v>7.25</v>
      </c>
      <c r="P13" s="27">
        <v>877.4</v>
      </c>
      <c r="Q13" s="4">
        <v>58.2</v>
      </c>
      <c r="R13">
        <v>234</v>
      </c>
      <c r="S13" s="28">
        <f t="shared" si="1"/>
        <v>0.24871794871794872</v>
      </c>
      <c r="T13" s="4">
        <v>59</v>
      </c>
      <c r="U13">
        <v>221</v>
      </c>
      <c r="V13" s="28">
        <f t="shared" si="2"/>
        <v>0.2669683257918552</v>
      </c>
      <c r="Y13" s="25"/>
      <c r="Z13" s="6">
        <f t="shared" si="3"/>
        <v>0.25758241758241757</v>
      </c>
      <c r="AA13" s="10">
        <f t="shared" si="4"/>
        <v>3406.288395904437</v>
      </c>
      <c r="AB13" s="29" t="s">
        <v>136</v>
      </c>
      <c r="AC13" s="25"/>
      <c r="AD13" s="64">
        <f t="shared" si="5"/>
        <v>6.8361581920903927E-2</v>
      </c>
    </row>
    <row r="14" spans="1:30" x14ac:dyDescent="0.25">
      <c r="A14" s="22">
        <v>11</v>
      </c>
      <c r="B14" s="23">
        <v>44817</v>
      </c>
      <c r="C14" t="s">
        <v>46</v>
      </c>
      <c r="D14">
        <v>671</v>
      </c>
      <c r="E14">
        <v>1027203</v>
      </c>
      <c r="F14">
        <v>1</v>
      </c>
      <c r="G14" t="s">
        <v>35</v>
      </c>
      <c r="I14">
        <v>232419</v>
      </c>
      <c r="J14">
        <v>90</v>
      </c>
      <c r="K14" s="25"/>
      <c r="L14">
        <v>75</v>
      </c>
      <c r="M14">
        <v>77</v>
      </c>
      <c r="O14" s="26">
        <f t="shared" si="0"/>
        <v>7.6</v>
      </c>
      <c r="P14" s="27">
        <v>909.2</v>
      </c>
      <c r="Q14" s="4">
        <v>57.5</v>
      </c>
      <c r="R14">
        <v>193</v>
      </c>
      <c r="S14" s="28">
        <f t="shared" si="1"/>
        <v>0.29792746113989638</v>
      </c>
      <c r="T14" s="4">
        <v>53.6</v>
      </c>
      <c r="U14">
        <v>173</v>
      </c>
      <c r="V14" s="28">
        <f t="shared" si="2"/>
        <v>0.30982658959537573</v>
      </c>
      <c r="Y14" s="25"/>
      <c r="Z14" s="6">
        <f t="shared" si="3"/>
        <v>0.30355191256830599</v>
      </c>
      <c r="AA14" s="10">
        <f t="shared" si="4"/>
        <v>3328.0048004800483</v>
      </c>
      <c r="AB14" s="29" t="s">
        <v>136</v>
      </c>
      <c r="AC14" s="25"/>
      <c r="AD14" s="64">
        <f t="shared" si="5"/>
        <v>3.8405769082050907E-2</v>
      </c>
    </row>
    <row r="15" spans="1:30" x14ac:dyDescent="0.25">
      <c r="A15" s="22">
        <v>12</v>
      </c>
      <c r="B15" s="23">
        <v>44817</v>
      </c>
      <c r="C15" t="s">
        <v>47</v>
      </c>
      <c r="D15">
        <v>700</v>
      </c>
      <c r="E15">
        <v>1027203</v>
      </c>
      <c r="F15">
        <v>2</v>
      </c>
      <c r="G15" t="s">
        <v>35</v>
      </c>
      <c r="I15">
        <v>232416</v>
      </c>
      <c r="J15">
        <v>100</v>
      </c>
      <c r="K15" s="25"/>
      <c r="L15">
        <v>75</v>
      </c>
      <c r="M15">
        <v>76</v>
      </c>
      <c r="O15" s="26">
        <f t="shared" si="0"/>
        <v>7.55</v>
      </c>
      <c r="P15" s="27">
        <v>1101.4000000000001</v>
      </c>
      <c r="Q15" s="4">
        <v>56.7</v>
      </c>
      <c r="R15">
        <v>182</v>
      </c>
      <c r="S15" s="28">
        <f t="shared" si="1"/>
        <v>0.31153846153846154</v>
      </c>
      <c r="T15" s="4">
        <v>62</v>
      </c>
      <c r="U15">
        <v>205</v>
      </c>
      <c r="V15" s="28">
        <f t="shared" si="2"/>
        <v>0.30243902439024389</v>
      </c>
      <c r="Y15" s="25"/>
      <c r="Z15" s="6">
        <f t="shared" si="3"/>
        <v>0.30671834625322997</v>
      </c>
      <c r="AA15" s="10">
        <f t="shared" si="4"/>
        <v>3590.9165964616686</v>
      </c>
      <c r="AB15" s="29" t="s">
        <v>136</v>
      </c>
      <c r="AC15" s="25"/>
      <c r="AD15" s="64">
        <f t="shared" si="5"/>
        <v>3.0086848635235773E-2</v>
      </c>
    </row>
    <row r="16" spans="1:30" x14ac:dyDescent="0.25">
      <c r="A16" s="22">
        <v>13</v>
      </c>
      <c r="B16" s="23">
        <v>44817</v>
      </c>
      <c r="C16" t="s">
        <v>48</v>
      </c>
      <c r="D16">
        <v>740</v>
      </c>
      <c r="E16">
        <v>1027203</v>
      </c>
      <c r="F16">
        <v>3</v>
      </c>
      <c r="G16" t="s">
        <v>35</v>
      </c>
      <c r="I16">
        <v>232417</v>
      </c>
      <c r="J16">
        <v>100</v>
      </c>
      <c r="K16" s="25"/>
      <c r="L16">
        <v>84</v>
      </c>
      <c r="M16">
        <v>83</v>
      </c>
      <c r="O16" s="26">
        <f t="shared" si="0"/>
        <v>8.35</v>
      </c>
      <c r="P16" s="27">
        <v>1666</v>
      </c>
      <c r="Q16" s="4">
        <v>52.8</v>
      </c>
      <c r="R16">
        <v>128</v>
      </c>
      <c r="S16" s="28">
        <f t="shared" si="1"/>
        <v>0.41249999999999998</v>
      </c>
      <c r="T16" s="4">
        <v>56.6</v>
      </c>
      <c r="U16">
        <v>135</v>
      </c>
      <c r="V16" s="28">
        <f t="shared" si="2"/>
        <v>0.41925925925925928</v>
      </c>
      <c r="Y16" s="25"/>
      <c r="Z16" s="6">
        <f t="shared" si="3"/>
        <v>0.41596958174904947</v>
      </c>
      <c r="AA16" s="10">
        <f t="shared" si="4"/>
        <v>4005.1005484460693</v>
      </c>
      <c r="AB16" s="29" t="s">
        <v>136</v>
      </c>
      <c r="AC16" s="25"/>
      <c r="AD16" s="64">
        <f t="shared" si="5"/>
        <v>1.6121908127208574E-2</v>
      </c>
    </row>
    <row r="17" spans="1:30" x14ac:dyDescent="0.25">
      <c r="A17" s="22">
        <v>14</v>
      </c>
      <c r="B17" s="23">
        <v>44817</v>
      </c>
      <c r="C17" t="s">
        <v>49</v>
      </c>
      <c r="D17">
        <v>624</v>
      </c>
      <c r="E17">
        <v>1027203</v>
      </c>
      <c r="F17">
        <v>4</v>
      </c>
      <c r="G17" t="s">
        <v>35</v>
      </c>
      <c r="I17">
        <v>232424</v>
      </c>
      <c r="J17">
        <v>100</v>
      </c>
      <c r="K17" s="25"/>
      <c r="L17">
        <v>69</v>
      </c>
      <c r="M17">
        <v>67</v>
      </c>
      <c r="O17" s="26">
        <f t="shared" si="0"/>
        <v>6.8</v>
      </c>
      <c r="P17" s="27">
        <v>714.7</v>
      </c>
      <c r="Q17" s="4">
        <v>60.3</v>
      </c>
      <c r="R17">
        <v>269</v>
      </c>
      <c r="S17" s="28">
        <f t="shared" si="1"/>
        <v>0.22416356877323418</v>
      </c>
      <c r="T17" s="4">
        <v>55.2</v>
      </c>
      <c r="U17">
        <v>238</v>
      </c>
      <c r="V17" s="28">
        <f t="shared" si="2"/>
        <v>0.23193277310924371</v>
      </c>
      <c r="Y17" s="25"/>
      <c r="Z17" s="6">
        <f t="shared" si="3"/>
        <v>0.22781065088757396</v>
      </c>
      <c r="AA17" s="10">
        <f t="shared" si="4"/>
        <v>3137.2545454545457</v>
      </c>
      <c r="AB17" s="29" t="s">
        <v>136</v>
      </c>
      <c r="AC17" s="25" t="s">
        <v>158</v>
      </c>
      <c r="AD17" s="64">
        <f t="shared" si="5"/>
        <v>3.3497656376272965E-2</v>
      </c>
    </row>
    <row r="18" spans="1:30" x14ac:dyDescent="0.25">
      <c r="A18" s="22">
        <v>15</v>
      </c>
      <c r="B18" s="23">
        <v>44817</v>
      </c>
      <c r="C18" t="s">
        <v>50</v>
      </c>
      <c r="D18">
        <v>660</v>
      </c>
      <c r="E18">
        <v>1027203</v>
      </c>
      <c r="F18">
        <v>5</v>
      </c>
      <c r="G18" t="s">
        <v>35</v>
      </c>
      <c r="I18">
        <v>232425</v>
      </c>
      <c r="J18">
        <v>100</v>
      </c>
      <c r="K18" s="25"/>
      <c r="L18">
        <v>76</v>
      </c>
      <c r="M18">
        <v>77</v>
      </c>
      <c r="O18" s="26">
        <f t="shared" si="0"/>
        <v>7.65</v>
      </c>
      <c r="P18" s="27">
        <v>1369.8</v>
      </c>
      <c r="Q18" s="4">
        <v>54.3</v>
      </c>
      <c r="R18">
        <v>161</v>
      </c>
      <c r="S18" s="28">
        <f t="shared" si="1"/>
        <v>0.33726708074534162</v>
      </c>
      <c r="T18" s="4">
        <v>55</v>
      </c>
      <c r="U18">
        <v>158</v>
      </c>
      <c r="V18" s="28">
        <f t="shared" si="2"/>
        <v>0.34810126582278483</v>
      </c>
      <c r="Y18" s="25"/>
      <c r="Z18" s="6">
        <f t="shared" si="3"/>
        <v>0.34263322884012537</v>
      </c>
      <c r="AA18" s="10">
        <f t="shared" si="4"/>
        <v>3997.8609332113451</v>
      </c>
      <c r="AB18" s="29" t="s">
        <v>136</v>
      </c>
      <c r="AC18" s="25" t="s">
        <v>159</v>
      </c>
      <c r="AD18" s="64">
        <f t="shared" si="5"/>
        <v>3.1123658949745961E-2</v>
      </c>
    </row>
    <row r="19" spans="1:30" x14ac:dyDescent="0.25">
      <c r="A19" s="22">
        <v>16</v>
      </c>
      <c r="B19" s="23">
        <v>44817</v>
      </c>
      <c r="C19" t="s">
        <v>51</v>
      </c>
      <c r="D19">
        <v>701</v>
      </c>
      <c r="E19">
        <v>1027203</v>
      </c>
      <c r="F19">
        <v>6</v>
      </c>
      <c r="G19" t="s">
        <v>35</v>
      </c>
      <c r="I19">
        <v>232426</v>
      </c>
      <c r="J19">
        <v>100</v>
      </c>
      <c r="K19" s="25"/>
      <c r="L19">
        <v>75</v>
      </c>
      <c r="M19">
        <v>75</v>
      </c>
      <c r="O19" s="26">
        <f t="shared" si="0"/>
        <v>7.5</v>
      </c>
      <c r="P19" s="27">
        <v>1382.2</v>
      </c>
      <c r="Q19" s="4">
        <v>53.6</v>
      </c>
      <c r="R19">
        <v>177</v>
      </c>
      <c r="S19" s="28">
        <f t="shared" si="1"/>
        <v>0.30282485875706217</v>
      </c>
      <c r="T19" s="4">
        <v>54.7</v>
      </c>
      <c r="U19">
        <v>176</v>
      </c>
      <c r="V19" s="28">
        <f t="shared" si="2"/>
        <v>0.31079545454545454</v>
      </c>
      <c r="Y19" s="25"/>
      <c r="Z19" s="6">
        <f t="shared" si="3"/>
        <v>0.3067988668555241</v>
      </c>
      <c r="AA19" s="10">
        <f t="shared" si="4"/>
        <v>4505.2317636195748</v>
      </c>
      <c r="AB19" s="29" t="s">
        <v>136</v>
      </c>
      <c r="AC19" s="25"/>
      <c r="AD19" s="64">
        <f t="shared" si="5"/>
        <v>2.5645792664662857E-2</v>
      </c>
    </row>
    <row r="20" spans="1:30" x14ac:dyDescent="0.25">
      <c r="A20" s="22">
        <v>17</v>
      </c>
      <c r="B20" s="23">
        <v>44817</v>
      </c>
      <c r="C20" t="s">
        <v>52</v>
      </c>
      <c r="D20">
        <v>670</v>
      </c>
      <c r="E20">
        <v>1027203</v>
      </c>
      <c r="F20">
        <v>7</v>
      </c>
      <c r="G20" t="s">
        <v>35</v>
      </c>
      <c r="I20">
        <v>232427</v>
      </c>
      <c r="J20">
        <v>100</v>
      </c>
      <c r="K20" s="25"/>
      <c r="L20">
        <v>76</v>
      </c>
      <c r="M20">
        <v>72</v>
      </c>
      <c r="O20" s="26">
        <f t="shared" si="0"/>
        <v>7.4</v>
      </c>
      <c r="P20" s="27">
        <v>1164.8</v>
      </c>
      <c r="Q20" s="4">
        <v>52.4</v>
      </c>
      <c r="R20">
        <v>196</v>
      </c>
      <c r="S20" s="28">
        <f t="shared" si="1"/>
        <v>0.26734693877551019</v>
      </c>
      <c r="T20" s="4">
        <v>56.4</v>
      </c>
      <c r="U20">
        <v>213</v>
      </c>
      <c r="V20" s="28">
        <f t="shared" si="2"/>
        <v>0.26478873239436618</v>
      </c>
      <c r="Y20" s="25"/>
      <c r="Z20" s="6">
        <f t="shared" si="3"/>
        <v>0.26601466992665035</v>
      </c>
      <c r="AA20" s="10">
        <f t="shared" si="4"/>
        <v>4378.7058823529414</v>
      </c>
      <c r="AB20" s="29" t="s">
        <v>136</v>
      </c>
      <c r="AC20" s="25"/>
      <c r="AD20" s="64">
        <f t="shared" si="5"/>
        <v>9.6613113330438777E-3</v>
      </c>
    </row>
    <row r="21" spans="1:30" x14ac:dyDescent="0.25">
      <c r="A21" s="22">
        <v>18</v>
      </c>
      <c r="B21" s="23">
        <v>44817</v>
      </c>
      <c r="C21" t="s">
        <v>53</v>
      </c>
      <c r="D21">
        <v>685</v>
      </c>
      <c r="E21">
        <v>1027203</v>
      </c>
      <c r="F21">
        <v>8</v>
      </c>
      <c r="G21" t="s">
        <v>35</v>
      </c>
      <c r="I21">
        <v>232428</v>
      </c>
      <c r="J21">
        <v>100</v>
      </c>
      <c r="K21" s="25"/>
      <c r="L21">
        <v>77</v>
      </c>
      <c r="M21">
        <v>77</v>
      </c>
      <c r="O21" s="26">
        <f t="shared" si="0"/>
        <v>7.7</v>
      </c>
      <c r="P21" s="27">
        <v>1555.5</v>
      </c>
      <c r="Q21" s="4">
        <v>51.6</v>
      </c>
      <c r="R21">
        <v>155</v>
      </c>
      <c r="S21" s="28">
        <f t="shared" si="1"/>
        <v>0.3329032258064516</v>
      </c>
      <c r="T21" s="4">
        <v>58.5</v>
      </c>
      <c r="U21">
        <v>170</v>
      </c>
      <c r="V21" s="28">
        <f t="shared" si="2"/>
        <v>0.34411764705882353</v>
      </c>
      <c r="Y21" s="25"/>
      <c r="Z21" s="6">
        <f t="shared" si="3"/>
        <v>0.33876923076923077</v>
      </c>
      <c r="AA21" s="10">
        <f t="shared" si="4"/>
        <v>4591.6212534059941</v>
      </c>
      <c r="AB21" s="29" t="s">
        <v>136</v>
      </c>
      <c r="AC21" s="25"/>
      <c r="AD21" s="64">
        <f t="shared" si="5"/>
        <v>3.2588916459884244E-2</v>
      </c>
    </row>
    <row r="22" spans="1:30" x14ac:dyDescent="0.25">
      <c r="A22" s="22">
        <v>19</v>
      </c>
      <c r="B22" s="23">
        <v>44817</v>
      </c>
      <c r="C22" t="s">
        <v>54</v>
      </c>
      <c r="D22">
        <v>700</v>
      </c>
      <c r="E22">
        <v>1027203</v>
      </c>
      <c r="F22">
        <v>9</v>
      </c>
      <c r="G22" t="s">
        <v>35</v>
      </c>
      <c r="I22">
        <v>232429</v>
      </c>
      <c r="J22">
        <v>100</v>
      </c>
      <c r="K22" s="25"/>
      <c r="L22">
        <v>75</v>
      </c>
      <c r="M22">
        <v>78</v>
      </c>
      <c r="O22" s="26">
        <f t="shared" si="0"/>
        <v>7.65</v>
      </c>
      <c r="P22" s="27">
        <v>1509</v>
      </c>
      <c r="Q22" s="4">
        <v>56</v>
      </c>
      <c r="R22">
        <v>163</v>
      </c>
      <c r="S22" s="28">
        <f t="shared" si="1"/>
        <v>0.34355828220858897</v>
      </c>
      <c r="T22" s="4">
        <v>57.7</v>
      </c>
      <c r="U22">
        <v>160</v>
      </c>
      <c r="V22" s="28">
        <f t="shared" si="2"/>
        <v>0.36062500000000003</v>
      </c>
      <c r="Y22" s="25"/>
      <c r="Z22" s="6">
        <f t="shared" si="3"/>
        <v>0.35201238390092882</v>
      </c>
      <c r="AA22" s="10">
        <f t="shared" si="4"/>
        <v>4286.7810026385223</v>
      </c>
      <c r="AB22" s="29" t="s">
        <v>136</v>
      </c>
      <c r="AC22" s="25"/>
      <c r="AD22" s="64">
        <f t="shared" si="5"/>
        <v>4.7325387289874676E-2</v>
      </c>
    </row>
    <row r="23" spans="1:30" x14ac:dyDescent="0.25">
      <c r="A23" s="22">
        <v>20</v>
      </c>
      <c r="B23" s="23">
        <v>44817</v>
      </c>
      <c r="C23" t="s">
        <v>55</v>
      </c>
      <c r="D23">
        <v>720</v>
      </c>
      <c r="E23">
        <v>1027203</v>
      </c>
      <c r="F23">
        <v>10</v>
      </c>
      <c r="G23" t="s">
        <v>35</v>
      </c>
      <c r="I23">
        <v>232430</v>
      </c>
      <c r="J23">
        <v>100</v>
      </c>
      <c r="K23" s="25"/>
      <c r="L23">
        <v>80</v>
      </c>
      <c r="M23">
        <v>80</v>
      </c>
      <c r="O23" s="26">
        <f t="shared" si="0"/>
        <v>8</v>
      </c>
      <c r="P23" s="27">
        <v>1697.7</v>
      </c>
      <c r="Q23" s="4">
        <v>52</v>
      </c>
      <c r="R23">
        <v>143</v>
      </c>
      <c r="S23" s="28">
        <f t="shared" si="1"/>
        <v>0.36363636363636365</v>
      </c>
      <c r="T23" s="4">
        <v>60.3</v>
      </c>
      <c r="U23">
        <v>160</v>
      </c>
      <c r="V23" s="28">
        <f t="shared" si="2"/>
        <v>0.37687499999999996</v>
      </c>
      <c r="Y23" s="25"/>
      <c r="Z23" s="6">
        <f t="shared" si="3"/>
        <v>0.3706270627062706</v>
      </c>
      <c r="AA23" s="10">
        <f t="shared" si="4"/>
        <v>4580.6153161175425</v>
      </c>
      <c r="AB23" s="29" t="s">
        <v>136</v>
      </c>
      <c r="AC23" s="25"/>
      <c r="AD23" s="64">
        <f t="shared" si="5"/>
        <v>3.5127393336348428E-2</v>
      </c>
    </row>
    <row r="24" spans="1:30" x14ac:dyDescent="0.25">
      <c r="A24" s="22">
        <v>21</v>
      </c>
      <c r="B24" s="23">
        <v>44817</v>
      </c>
      <c r="C24" t="s">
        <v>56</v>
      </c>
      <c r="D24">
        <v>785</v>
      </c>
      <c r="E24">
        <v>1027202</v>
      </c>
      <c r="F24">
        <v>1</v>
      </c>
      <c r="G24" t="s">
        <v>35</v>
      </c>
      <c r="I24">
        <v>232461</v>
      </c>
      <c r="J24">
        <v>100</v>
      </c>
      <c r="K24" s="25"/>
      <c r="L24">
        <v>74</v>
      </c>
      <c r="M24">
        <v>75</v>
      </c>
      <c r="O24" s="26">
        <f t="shared" si="0"/>
        <v>7.45</v>
      </c>
      <c r="P24" s="27">
        <v>2001.6</v>
      </c>
      <c r="Q24" s="4">
        <v>56.5</v>
      </c>
      <c r="R24">
        <v>177</v>
      </c>
      <c r="S24" s="28">
        <f t="shared" si="1"/>
        <v>0.3192090395480226</v>
      </c>
      <c r="T24" s="4">
        <v>59</v>
      </c>
      <c r="U24">
        <v>181</v>
      </c>
      <c r="V24" s="28">
        <f t="shared" si="2"/>
        <v>0.32596685082872928</v>
      </c>
      <c r="Y24" s="25"/>
      <c r="Z24" s="6">
        <f t="shared" si="3"/>
        <v>0.32262569832402233</v>
      </c>
      <c r="AA24" s="10">
        <f t="shared" si="4"/>
        <v>6204.0935064935065</v>
      </c>
      <c r="AB24" s="29" t="s">
        <v>136</v>
      </c>
      <c r="AC24" s="25"/>
      <c r="AD24" s="64">
        <f t="shared" si="5"/>
        <v>2.073159053911711E-2</v>
      </c>
    </row>
    <row r="25" spans="1:30" x14ac:dyDescent="0.25">
      <c r="A25" s="22">
        <v>22</v>
      </c>
      <c r="B25" s="23">
        <v>44817</v>
      </c>
      <c r="C25" t="s">
        <v>57</v>
      </c>
      <c r="D25">
        <v>696</v>
      </c>
      <c r="E25">
        <v>1027202</v>
      </c>
      <c r="F25">
        <v>2</v>
      </c>
      <c r="G25" t="s">
        <v>35</v>
      </c>
      <c r="I25">
        <v>232462</v>
      </c>
      <c r="J25">
        <v>100</v>
      </c>
      <c r="K25" s="25"/>
      <c r="L25">
        <v>78</v>
      </c>
      <c r="M25">
        <v>77</v>
      </c>
      <c r="O25" s="26">
        <f t="shared" si="0"/>
        <v>7.75</v>
      </c>
      <c r="P25" s="27">
        <v>1825.9</v>
      </c>
      <c r="Q25" s="4">
        <v>52.5</v>
      </c>
      <c r="R25">
        <v>144</v>
      </c>
      <c r="S25" s="28">
        <f t="shared" si="1"/>
        <v>0.36458333333333331</v>
      </c>
      <c r="T25" s="4">
        <v>55.9</v>
      </c>
      <c r="U25">
        <v>149</v>
      </c>
      <c r="V25" s="28">
        <f t="shared" si="2"/>
        <v>0.3751677852348993</v>
      </c>
      <c r="Y25" s="25"/>
      <c r="Z25" s="6">
        <f t="shared" si="3"/>
        <v>0.36996587030716727</v>
      </c>
      <c r="AA25" s="10">
        <f t="shared" si="4"/>
        <v>4935.3201107011073</v>
      </c>
      <c r="AB25" s="29" t="s">
        <v>136</v>
      </c>
      <c r="AC25" s="25" t="s">
        <v>158</v>
      </c>
      <c r="AD25" s="64">
        <f t="shared" si="5"/>
        <v>2.821258199165173E-2</v>
      </c>
    </row>
    <row r="26" spans="1:30" x14ac:dyDescent="0.25">
      <c r="A26" s="22">
        <v>23</v>
      </c>
      <c r="B26" s="23">
        <v>44817</v>
      </c>
      <c r="C26" t="s">
        <v>58</v>
      </c>
      <c r="D26">
        <v>677</v>
      </c>
      <c r="E26">
        <v>1027202</v>
      </c>
      <c r="F26">
        <v>3</v>
      </c>
      <c r="G26" t="s">
        <v>35</v>
      </c>
      <c r="I26">
        <v>232466</v>
      </c>
      <c r="J26">
        <v>100</v>
      </c>
      <c r="K26" s="25"/>
      <c r="L26">
        <v>77</v>
      </c>
      <c r="M26">
        <v>78</v>
      </c>
      <c r="O26" s="26">
        <f t="shared" si="0"/>
        <v>7.75</v>
      </c>
      <c r="P26" s="27">
        <v>1171.5</v>
      </c>
      <c r="Q26" s="4">
        <v>53.2</v>
      </c>
      <c r="R26">
        <v>177</v>
      </c>
      <c r="S26" s="28">
        <f t="shared" si="1"/>
        <v>0.30056497175141245</v>
      </c>
      <c r="T26" s="4">
        <v>56.4</v>
      </c>
      <c r="U26">
        <v>180</v>
      </c>
      <c r="V26" s="28">
        <f t="shared" si="2"/>
        <v>0.31333333333333335</v>
      </c>
      <c r="Y26" s="25"/>
      <c r="Z26" s="6">
        <f t="shared" si="3"/>
        <v>0.30700280112044814</v>
      </c>
      <c r="AA26" s="10">
        <f t="shared" si="4"/>
        <v>3815.9260948905112</v>
      </c>
      <c r="AB26" s="29" t="s">
        <v>136</v>
      </c>
      <c r="AC26" s="25"/>
      <c r="AD26" s="64">
        <f t="shared" si="5"/>
        <v>4.0750090155066719E-2</v>
      </c>
    </row>
    <row r="27" spans="1:30" x14ac:dyDescent="0.25">
      <c r="A27" s="22">
        <v>24</v>
      </c>
      <c r="B27" s="23">
        <v>44817</v>
      </c>
      <c r="C27" t="s">
        <v>59</v>
      </c>
      <c r="D27">
        <v>600</v>
      </c>
      <c r="E27">
        <v>1027202</v>
      </c>
      <c r="F27">
        <v>4</v>
      </c>
      <c r="G27" t="s">
        <v>35</v>
      </c>
      <c r="I27">
        <v>232459</v>
      </c>
      <c r="J27">
        <v>100</v>
      </c>
      <c r="K27" s="25"/>
      <c r="L27">
        <v>64</v>
      </c>
      <c r="M27">
        <v>68</v>
      </c>
      <c r="O27" s="26">
        <f t="shared" si="0"/>
        <v>6.6</v>
      </c>
      <c r="P27" s="27">
        <v>578.20000000000005</v>
      </c>
      <c r="Q27" s="4">
        <v>57.9</v>
      </c>
      <c r="R27">
        <v>324</v>
      </c>
      <c r="S27" s="28">
        <f t="shared" si="1"/>
        <v>0.1787037037037037</v>
      </c>
      <c r="T27" s="4">
        <v>54.1</v>
      </c>
      <c r="U27">
        <v>298</v>
      </c>
      <c r="V27" s="28">
        <f t="shared" si="2"/>
        <v>0.18154362416107384</v>
      </c>
      <c r="Y27" s="25"/>
      <c r="Z27" s="6">
        <f t="shared" si="3"/>
        <v>0.18006430868167203</v>
      </c>
      <c r="AA27" s="10">
        <f t="shared" si="4"/>
        <v>3211.0750000000003</v>
      </c>
      <c r="AB27" s="29" t="s">
        <v>136</v>
      </c>
      <c r="AC27" s="25" t="s">
        <v>159</v>
      </c>
      <c r="AD27" s="64">
        <f t="shared" si="5"/>
        <v>1.5643184774423308E-2</v>
      </c>
    </row>
    <row r="28" spans="1:30" x14ac:dyDescent="0.25">
      <c r="A28" s="22">
        <v>25</v>
      </c>
      <c r="B28" s="23">
        <v>44817</v>
      </c>
      <c r="C28" t="s">
        <v>60</v>
      </c>
      <c r="D28">
        <v>651</v>
      </c>
      <c r="E28">
        <v>1027202</v>
      </c>
      <c r="F28">
        <v>5</v>
      </c>
      <c r="G28" t="s">
        <v>35</v>
      </c>
      <c r="I28">
        <v>232465</v>
      </c>
      <c r="J28">
        <v>100</v>
      </c>
      <c r="K28" s="25"/>
      <c r="L28">
        <v>76</v>
      </c>
      <c r="M28">
        <v>77</v>
      </c>
      <c r="O28" s="26">
        <f t="shared" si="0"/>
        <v>7.65</v>
      </c>
      <c r="P28" s="27">
        <v>1241.9000000000001</v>
      </c>
      <c r="Q28" s="4">
        <v>60.3</v>
      </c>
      <c r="R28">
        <v>164</v>
      </c>
      <c r="S28" s="28">
        <f t="shared" si="1"/>
        <v>0.36768292682926829</v>
      </c>
      <c r="T28" s="4">
        <v>59.7</v>
      </c>
      <c r="U28">
        <v>162</v>
      </c>
      <c r="V28" s="28">
        <f t="shared" si="2"/>
        <v>0.36851851851851852</v>
      </c>
      <c r="Y28" s="25"/>
      <c r="Z28" s="6">
        <f t="shared" si="3"/>
        <v>0.36809815950920244</v>
      </c>
      <c r="AA28" s="10">
        <f t="shared" si="4"/>
        <v>3373.8283333333338</v>
      </c>
      <c r="AB28" s="29" t="s">
        <v>136</v>
      </c>
      <c r="AC28" s="25" t="s">
        <v>158</v>
      </c>
      <c r="AD28" s="64">
        <f t="shared" si="5"/>
        <v>2.2674347346488839E-3</v>
      </c>
    </row>
    <row r="29" spans="1:30" x14ac:dyDescent="0.25">
      <c r="A29" s="22">
        <v>26</v>
      </c>
      <c r="B29" s="23">
        <v>44817</v>
      </c>
      <c r="C29" t="s">
        <v>61</v>
      </c>
      <c r="D29">
        <v>674</v>
      </c>
      <c r="E29">
        <v>1027202</v>
      </c>
      <c r="F29">
        <v>6</v>
      </c>
      <c r="G29" t="s">
        <v>35</v>
      </c>
      <c r="I29">
        <v>232463</v>
      </c>
      <c r="J29">
        <v>100</v>
      </c>
      <c r="K29" s="25"/>
      <c r="L29">
        <v>80</v>
      </c>
      <c r="M29">
        <v>80</v>
      </c>
      <c r="O29" s="26">
        <f t="shared" si="0"/>
        <v>8</v>
      </c>
      <c r="P29" s="27">
        <v>1200.9000000000001</v>
      </c>
      <c r="Q29" s="4">
        <v>56.9</v>
      </c>
      <c r="R29">
        <v>153</v>
      </c>
      <c r="S29" s="28">
        <f t="shared" si="1"/>
        <v>0.37189542483660132</v>
      </c>
      <c r="T29" s="4">
        <v>54.3</v>
      </c>
      <c r="U29">
        <v>140</v>
      </c>
      <c r="V29" s="28">
        <f t="shared" si="2"/>
        <v>0.38785714285714284</v>
      </c>
      <c r="Y29" s="25"/>
      <c r="Z29" s="6">
        <f t="shared" si="3"/>
        <v>0.37952218430034124</v>
      </c>
      <c r="AA29" s="10">
        <f t="shared" si="4"/>
        <v>3164.241906474821</v>
      </c>
      <c r="AB29" s="29" t="s">
        <v>136</v>
      </c>
      <c r="AC29" s="25"/>
      <c r="AD29" s="64">
        <f t="shared" si="5"/>
        <v>4.1153600789609827E-2</v>
      </c>
    </row>
    <row r="30" spans="1:30" s="55" customFormat="1" x14ac:dyDescent="0.25">
      <c r="A30" s="53">
        <v>27</v>
      </c>
      <c r="B30" s="54">
        <v>44817</v>
      </c>
      <c r="C30" s="55" t="s">
        <v>62</v>
      </c>
      <c r="D30" s="55">
        <v>615</v>
      </c>
      <c r="E30" s="55">
        <v>1027202</v>
      </c>
      <c r="F30" s="55">
        <v>7</v>
      </c>
      <c r="G30" s="55" t="s">
        <v>35</v>
      </c>
      <c r="I30" s="55">
        <v>232464</v>
      </c>
      <c r="J30" s="55">
        <v>100</v>
      </c>
      <c r="K30" s="56"/>
      <c r="L30" s="55">
        <v>77</v>
      </c>
      <c r="M30" s="55">
        <v>81</v>
      </c>
      <c r="O30" s="57">
        <f t="shared" si="0"/>
        <v>7.9</v>
      </c>
      <c r="P30" s="58">
        <v>609.6</v>
      </c>
      <c r="Q30" s="59">
        <v>58.5</v>
      </c>
      <c r="R30" s="55">
        <v>175</v>
      </c>
      <c r="S30" s="60">
        <f t="shared" si="1"/>
        <v>0.3342857142857143</v>
      </c>
      <c r="T30" s="59">
        <v>61.4</v>
      </c>
      <c r="U30" s="55">
        <v>182</v>
      </c>
      <c r="V30" s="60">
        <f t="shared" si="2"/>
        <v>0.33736263736263733</v>
      </c>
      <c r="Y30" s="56"/>
      <c r="Z30" s="62">
        <f t="shared" si="3"/>
        <v>0.33585434173669471</v>
      </c>
      <c r="AA30" s="10">
        <f>(P30/Z30)/(J30/100)</f>
        <v>1815.0725604670558</v>
      </c>
      <c r="AB30" s="63" t="s">
        <v>136</v>
      </c>
      <c r="AC30" s="56"/>
      <c r="AD30" s="64">
        <f t="shared" si="5"/>
        <v>9.1205211726383059E-3</v>
      </c>
    </row>
    <row r="31" spans="1:30" x14ac:dyDescent="0.25">
      <c r="A31" s="22">
        <v>28</v>
      </c>
      <c r="B31" s="23">
        <v>44817</v>
      </c>
      <c r="C31" t="s">
        <v>63</v>
      </c>
      <c r="D31">
        <v>705</v>
      </c>
      <c r="E31">
        <v>1027202</v>
      </c>
      <c r="F31">
        <v>8</v>
      </c>
      <c r="G31" t="s">
        <v>35</v>
      </c>
      <c r="I31">
        <v>232468</v>
      </c>
      <c r="J31">
        <v>100</v>
      </c>
      <c r="K31" s="25"/>
      <c r="L31">
        <v>84</v>
      </c>
      <c r="M31">
        <v>83</v>
      </c>
      <c r="O31" s="26">
        <f t="shared" si="0"/>
        <v>8.35</v>
      </c>
      <c r="P31" s="27">
        <v>1584</v>
      </c>
      <c r="Q31" s="4">
        <v>54.9</v>
      </c>
      <c r="R31">
        <v>137</v>
      </c>
      <c r="S31" s="28">
        <f t="shared" si="1"/>
        <v>0.40072992700729926</v>
      </c>
      <c r="T31" s="4">
        <v>55.1</v>
      </c>
      <c r="U31">
        <v>132</v>
      </c>
      <c r="V31" s="28">
        <f t="shared" si="2"/>
        <v>0.41742424242424242</v>
      </c>
      <c r="Y31" s="25"/>
      <c r="Z31" s="6">
        <f t="shared" si="3"/>
        <v>0.40892193308550184</v>
      </c>
      <c r="AA31" s="10">
        <f t="shared" si="4"/>
        <v>3873.6000000000004</v>
      </c>
      <c r="AB31" s="29" t="s">
        <v>136</v>
      </c>
      <c r="AC31" s="25"/>
      <c r="AD31" s="64">
        <f t="shared" si="5"/>
        <v>3.9993641289228631E-2</v>
      </c>
    </row>
    <row r="32" spans="1:30" x14ac:dyDescent="0.25">
      <c r="A32" s="22">
        <v>29</v>
      </c>
      <c r="B32" s="23">
        <v>44817</v>
      </c>
      <c r="C32" t="s">
        <v>64</v>
      </c>
      <c r="D32">
        <v>700</v>
      </c>
      <c r="E32">
        <v>1027202</v>
      </c>
      <c r="F32">
        <v>9</v>
      </c>
      <c r="G32" t="s">
        <v>35</v>
      </c>
      <c r="I32">
        <v>232467</v>
      </c>
      <c r="J32">
        <v>100</v>
      </c>
      <c r="K32" s="25"/>
      <c r="L32">
        <v>85</v>
      </c>
      <c r="M32">
        <v>85</v>
      </c>
      <c r="O32" s="26">
        <f t="shared" si="0"/>
        <v>8.5</v>
      </c>
      <c r="P32" s="27">
        <v>1670</v>
      </c>
      <c r="Q32" s="4">
        <v>58.8</v>
      </c>
      <c r="R32">
        <v>131</v>
      </c>
      <c r="S32" s="28">
        <f t="shared" si="1"/>
        <v>0.44885496183206103</v>
      </c>
      <c r="T32" s="4">
        <v>60.5</v>
      </c>
      <c r="U32">
        <v>127</v>
      </c>
      <c r="V32" s="28">
        <f t="shared" si="2"/>
        <v>0.4763779527559055</v>
      </c>
      <c r="Y32" s="25"/>
      <c r="Z32" s="6">
        <f t="shared" si="3"/>
        <v>0.46240310077519381</v>
      </c>
      <c r="AA32" s="10">
        <f t="shared" si="4"/>
        <v>3611.5674769488683</v>
      </c>
      <c r="AB32" s="29" t="s">
        <v>136</v>
      </c>
      <c r="AC32" s="25" t="s">
        <v>158</v>
      </c>
      <c r="AD32" s="64">
        <f t="shared" si="5"/>
        <v>5.7775534666582612E-2</v>
      </c>
    </row>
    <row r="33" spans="1:30" x14ac:dyDescent="0.25">
      <c r="A33" s="22">
        <v>30</v>
      </c>
      <c r="B33" s="23">
        <v>44817</v>
      </c>
      <c r="C33" t="s">
        <v>65</v>
      </c>
      <c r="D33">
        <v>730</v>
      </c>
      <c r="E33">
        <v>1027202</v>
      </c>
      <c r="F33">
        <v>10</v>
      </c>
      <c r="G33" t="s">
        <v>35</v>
      </c>
      <c r="I33">
        <v>232460</v>
      </c>
      <c r="J33">
        <v>100</v>
      </c>
      <c r="K33" s="25"/>
      <c r="L33">
        <v>88</v>
      </c>
      <c r="M33">
        <v>88</v>
      </c>
      <c r="O33" s="26">
        <f t="shared" si="0"/>
        <v>8.8000000000000007</v>
      </c>
      <c r="P33" s="27">
        <v>1785</v>
      </c>
      <c r="Q33" s="4">
        <v>53.5</v>
      </c>
      <c r="R33">
        <v>131</v>
      </c>
      <c r="S33" s="28">
        <f t="shared" si="1"/>
        <v>0.40839694656488551</v>
      </c>
      <c r="T33" s="4">
        <v>60</v>
      </c>
      <c r="U33">
        <v>144</v>
      </c>
      <c r="V33" s="28">
        <f t="shared" si="2"/>
        <v>0.41666666666666669</v>
      </c>
      <c r="Y33" s="25"/>
      <c r="Z33" s="6">
        <f t="shared" si="3"/>
        <v>0.41272727272727272</v>
      </c>
      <c r="AA33" s="10">
        <f t="shared" si="4"/>
        <v>4324.8898678414098</v>
      </c>
      <c r="AB33" s="29" t="s">
        <v>136</v>
      </c>
      <c r="AC33" s="25" t="s">
        <v>158</v>
      </c>
      <c r="AD33" s="64">
        <f t="shared" si="5"/>
        <v>1.984732824427482E-2</v>
      </c>
    </row>
    <row r="34" spans="1:30" x14ac:dyDescent="0.25">
      <c r="A34" s="22">
        <v>31</v>
      </c>
      <c r="B34" s="23">
        <v>44817</v>
      </c>
      <c r="C34" t="s">
        <v>66</v>
      </c>
      <c r="D34">
        <v>845</v>
      </c>
      <c r="E34">
        <v>1027204</v>
      </c>
      <c r="F34">
        <v>1</v>
      </c>
      <c r="G34" t="s">
        <v>35</v>
      </c>
      <c r="I34">
        <v>232499</v>
      </c>
      <c r="J34">
        <v>100</v>
      </c>
      <c r="K34" s="25"/>
      <c r="L34">
        <v>87</v>
      </c>
      <c r="M34">
        <v>89</v>
      </c>
      <c r="O34" s="26">
        <f t="shared" si="0"/>
        <v>8.8000000000000007</v>
      </c>
      <c r="P34" s="27">
        <v>2762</v>
      </c>
      <c r="Q34" s="4">
        <v>53.3</v>
      </c>
      <c r="R34">
        <v>124</v>
      </c>
      <c r="S34" s="28">
        <f t="shared" si="1"/>
        <v>0.42983870967741933</v>
      </c>
      <c r="T34" s="4">
        <v>59</v>
      </c>
      <c r="U34">
        <v>131</v>
      </c>
      <c r="V34" s="28">
        <f t="shared" si="2"/>
        <v>0.45038167938931295</v>
      </c>
      <c r="Y34" s="25"/>
      <c r="Z34" s="6">
        <f t="shared" si="3"/>
        <v>0.44039215686274508</v>
      </c>
      <c r="AA34" s="10">
        <f t="shared" si="4"/>
        <v>6271.6829919857528</v>
      </c>
      <c r="AB34" s="29" t="s">
        <v>136</v>
      </c>
      <c r="AC34" s="25"/>
      <c r="AD34" s="64">
        <f t="shared" si="5"/>
        <v>4.5612356478950247E-2</v>
      </c>
    </row>
    <row r="35" spans="1:30" x14ac:dyDescent="0.25">
      <c r="A35" s="22">
        <v>32</v>
      </c>
      <c r="B35" s="23">
        <v>44817</v>
      </c>
      <c r="C35" t="s">
        <v>67</v>
      </c>
      <c r="D35">
        <v>570</v>
      </c>
      <c r="E35">
        <v>1027204</v>
      </c>
      <c r="F35">
        <v>2</v>
      </c>
      <c r="G35" t="s">
        <v>39</v>
      </c>
      <c r="I35">
        <v>232495</v>
      </c>
      <c r="J35">
        <v>100</v>
      </c>
      <c r="K35" s="25"/>
      <c r="L35">
        <v>69</v>
      </c>
      <c r="M35">
        <v>72</v>
      </c>
      <c r="O35" s="26">
        <f t="shared" si="0"/>
        <v>7.05</v>
      </c>
      <c r="P35" s="27">
        <v>865.1</v>
      </c>
      <c r="Q35" s="4">
        <v>52.6</v>
      </c>
      <c r="R35">
        <v>218</v>
      </c>
      <c r="S35" s="28">
        <f t="shared" si="1"/>
        <v>0.24128440366972478</v>
      </c>
      <c r="T35" s="4">
        <v>56.8</v>
      </c>
      <c r="U35">
        <v>231</v>
      </c>
      <c r="V35" s="28">
        <f t="shared" si="2"/>
        <v>0.24588744588744588</v>
      </c>
      <c r="Y35" s="25"/>
      <c r="Z35" s="6">
        <f t="shared" si="3"/>
        <v>0.24365256124721604</v>
      </c>
      <c r="AA35" s="10">
        <f t="shared" si="4"/>
        <v>3550.5475319926873</v>
      </c>
      <c r="AB35" s="29" t="s">
        <v>136</v>
      </c>
      <c r="AC35" s="25"/>
      <c r="AD35" s="64">
        <f t="shared" si="5"/>
        <v>1.8720118878407965E-2</v>
      </c>
    </row>
    <row r="36" spans="1:30" x14ac:dyDescent="0.25">
      <c r="A36" s="22">
        <v>33</v>
      </c>
      <c r="B36" s="23">
        <v>44817</v>
      </c>
      <c r="C36" t="s">
        <v>68</v>
      </c>
      <c r="D36">
        <v>725</v>
      </c>
      <c r="E36">
        <v>1027204</v>
      </c>
      <c r="F36">
        <v>3</v>
      </c>
      <c r="G36" t="s">
        <v>35</v>
      </c>
      <c r="I36">
        <v>232493</v>
      </c>
      <c r="J36">
        <v>95</v>
      </c>
      <c r="K36" s="25"/>
      <c r="L36">
        <v>81</v>
      </c>
      <c r="M36">
        <v>79</v>
      </c>
      <c r="O36" s="26">
        <f t="shared" si="0"/>
        <v>8</v>
      </c>
      <c r="P36" s="27">
        <v>1414.9</v>
      </c>
      <c r="Q36" s="4">
        <v>55.7</v>
      </c>
      <c r="R36">
        <v>151</v>
      </c>
      <c r="S36" s="28">
        <f t="shared" si="1"/>
        <v>0.3688741721854305</v>
      </c>
      <c r="T36" s="4">
        <v>65</v>
      </c>
      <c r="U36">
        <v>170</v>
      </c>
      <c r="V36" s="28">
        <f t="shared" si="2"/>
        <v>0.38235294117647056</v>
      </c>
      <c r="Y36" s="25"/>
      <c r="Z36" s="6">
        <f t="shared" si="3"/>
        <v>0.37601246105919006</v>
      </c>
      <c r="AA36" s="10">
        <f t="shared" si="4"/>
        <v>3960.9549557406358</v>
      </c>
      <c r="AB36" s="29" t="s">
        <v>136</v>
      </c>
      <c r="AC36" s="25"/>
      <c r="AD36" s="64">
        <f t="shared" si="5"/>
        <v>3.5252165053489382E-2</v>
      </c>
    </row>
    <row r="37" spans="1:30" x14ac:dyDescent="0.25">
      <c r="A37" s="22">
        <v>34</v>
      </c>
      <c r="B37" s="23">
        <v>44817</v>
      </c>
      <c r="C37" t="s">
        <v>69</v>
      </c>
      <c r="D37">
        <v>736</v>
      </c>
      <c r="E37">
        <v>1027204</v>
      </c>
      <c r="F37">
        <v>4</v>
      </c>
      <c r="G37" t="s">
        <v>35</v>
      </c>
      <c r="I37">
        <v>232500</v>
      </c>
      <c r="J37">
        <v>100</v>
      </c>
      <c r="K37" s="25"/>
      <c r="L37">
        <v>84</v>
      </c>
      <c r="M37">
        <v>84</v>
      </c>
      <c r="O37" s="26">
        <f t="shared" si="0"/>
        <v>8.4</v>
      </c>
      <c r="P37" s="27">
        <v>1687.9</v>
      </c>
      <c r="Q37" s="4">
        <v>57.2</v>
      </c>
      <c r="R37">
        <v>150</v>
      </c>
      <c r="S37" s="28">
        <f t="shared" si="1"/>
        <v>0.38133333333333336</v>
      </c>
      <c r="T37" s="4">
        <v>61.1</v>
      </c>
      <c r="U37">
        <v>163</v>
      </c>
      <c r="V37" s="28">
        <f t="shared" si="2"/>
        <v>0.37484662576687117</v>
      </c>
      <c r="Y37" s="25"/>
      <c r="Z37" s="6">
        <f t="shared" si="3"/>
        <v>0.37795527156549524</v>
      </c>
      <c r="AA37" s="10">
        <f t="shared" si="4"/>
        <v>4465.8723584108202</v>
      </c>
      <c r="AB37" s="29" t="s">
        <v>136</v>
      </c>
      <c r="AC37" s="25"/>
      <c r="AD37" s="64">
        <f t="shared" si="5"/>
        <v>1.7304964539007154E-2</v>
      </c>
    </row>
    <row r="38" spans="1:30" x14ac:dyDescent="0.25">
      <c r="A38" s="22">
        <v>35</v>
      </c>
      <c r="B38" s="23">
        <v>44817</v>
      </c>
      <c r="C38" t="s">
        <v>70</v>
      </c>
      <c r="D38">
        <v>733</v>
      </c>
      <c r="E38">
        <v>1027204</v>
      </c>
      <c r="F38">
        <v>5</v>
      </c>
      <c r="G38" t="s">
        <v>35</v>
      </c>
      <c r="I38">
        <v>232497</v>
      </c>
      <c r="J38">
        <v>100</v>
      </c>
      <c r="K38" s="25"/>
      <c r="L38">
        <v>76</v>
      </c>
      <c r="M38">
        <v>75</v>
      </c>
      <c r="O38" s="26">
        <f t="shared" si="0"/>
        <v>7.55</v>
      </c>
      <c r="P38" s="27">
        <v>1544.1</v>
      </c>
      <c r="Q38" s="4">
        <v>54.8</v>
      </c>
      <c r="R38">
        <v>170</v>
      </c>
      <c r="S38" s="28">
        <f t="shared" si="1"/>
        <v>0.32235294117647056</v>
      </c>
      <c r="T38" s="4">
        <v>60.8</v>
      </c>
      <c r="U38">
        <v>183</v>
      </c>
      <c r="V38" s="28">
        <f t="shared" si="2"/>
        <v>0.3322404371584699</v>
      </c>
      <c r="Y38" s="25"/>
      <c r="Z38" s="6">
        <f t="shared" si="3"/>
        <v>0.32747875354107647</v>
      </c>
      <c r="AA38" s="10">
        <f t="shared" si="4"/>
        <v>4715.1150519031144</v>
      </c>
      <c r="AB38" s="29" t="s">
        <v>136</v>
      </c>
      <c r="AC38" s="25"/>
      <c r="AD38" s="64">
        <f t="shared" si="5"/>
        <v>2.9760061919504595E-2</v>
      </c>
    </row>
    <row r="39" spans="1:30" x14ac:dyDescent="0.25">
      <c r="A39" s="22">
        <v>36</v>
      </c>
      <c r="B39" s="23">
        <v>44817</v>
      </c>
      <c r="C39" t="s">
        <v>71</v>
      </c>
      <c r="D39">
        <v>738</v>
      </c>
      <c r="E39">
        <v>1027204</v>
      </c>
      <c r="F39">
        <v>6</v>
      </c>
      <c r="G39" t="s">
        <v>35</v>
      </c>
      <c r="I39">
        <v>232494</v>
      </c>
      <c r="J39">
        <v>100</v>
      </c>
      <c r="K39" s="25"/>
      <c r="L39">
        <v>75</v>
      </c>
      <c r="M39">
        <v>76</v>
      </c>
      <c r="O39" s="26">
        <f t="shared" si="0"/>
        <v>7.55</v>
      </c>
      <c r="P39" s="27">
        <v>1638.6</v>
      </c>
      <c r="Q39" s="4">
        <v>53.9</v>
      </c>
      <c r="R39">
        <v>165</v>
      </c>
      <c r="S39" s="28">
        <f t="shared" si="1"/>
        <v>0.32666666666666666</v>
      </c>
      <c r="T39" s="4">
        <v>54.9</v>
      </c>
      <c r="U39">
        <v>164</v>
      </c>
      <c r="V39" s="28">
        <f t="shared" si="2"/>
        <v>0.33475609756097557</v>
      </c>
      <c r="Y39" s="25"/>
      <c r="Z39" s="6">
        <f t="shared" si="3"/>
        <v>0.33069908814589666</v>
      </c>
      <c r="AA39" s="10">
        <f t="shared" si="4"/>
        <v>4954.9577205882351</v>
      </c>
      <c r="AB39" s="29" t="s">
        <v>136</v>
      </c>
      <c r="AC39" s="25"/>
      <c r="AD39" s="64">
        <f t="shared" si="5"/>
        <v>2.4165148755312602E-2</v>
      </c>
    </row>
    <row r="40" spans="1:30" x14ac:dyDescent="0.25">
      <c r="A40" s="22">
        <v>37</v>
      </c>
      <c r="B40" s="23">
        <v>44817</v>
      </c>
      <c r="C40" t="s">
        <v>72</v>
      </c>
      <c r="D40">
        <v>705</v>
      </c>
      <c r="E40">
        <v>1027204</v>
      </c>
      <c r="F40">
        <v>7</v>
      </c>
      <c r="G40" t="s">
        <v>35</v>
      </c>
      <c r="I40">
        <v>232498</v>
      </c>
      <c r="J40">
        <v>100</v>
      </c>
      <c r="K40" s="25"/>
      <c r="L40">
        <v>86</v>
      </c>
      <c r="M40">
        <v>87</v>
      </c>
      <c r="O40" s="26">
        <f t="shared" si="0"/>
        <v>8.65</v>
      </c>
      <c r="P40" s="27">
        <v>1651.7</v>
      </c>
      <c r="Q40" s="4">
        <v>55.5</v>
      </c>
      <c r="R40">
        <v>126</v>
      </c>
      <c r="S40" s="28">
        <f t="shared" si="1"/>
        <v>0.44047619047619047</v>
      </c>
      <c r="T40" s="4">
        <v>63.3</v>
      </c>
      <c r="U40">
        <v>137</v>
      </c>
      <c r="V40" s="28">
        <f t="shared" si="2"/>
        <v>0.46204379562043796</v>
      </c>
      <c r="Y40" s="25"/>
      <c r="Z40" s="6">
        <f t="shared" si="3"/>
        <v>0.45171102661596957</v>
      </c>
      <c r="AA40" s="10">
        <f t="shared" si="4"/>
        <v>3656.5412457912462</v>
      </c>
      <c r="AB40" s="29" t="s">
        <v>136</v>
      </c>
      <c r="AC40" s="25"/>
      <c r="AD40" s="64">
        <f t="shared" si="5"/>
        <v>4.6678703076807368E-2</v>
      </c>
    </row>
    <row r="41" spans="1:30" x14ac:dyDescent="0.25">
      <c r="A41" s="22">
        <v>38</v>
      </c>
      <c r="B41" s="23">
        <v>44817</v>
      </c>
      <c r="C41" t="s">
        <v>73</v>
      </c>
      <c r="D41">
        <v>744</v>
      </c>
      <c r="E41">
        <v>1027204</v>
      </c>
      <c r="F41">
        <v>8</v>
      </c>
      <c r="G41" t="s">
        <v>35</v>
      </c>
      <c r="I41">
        <v>232496</v>
      </c>
      <c r="J41">
        <v>100</v>
      </c>
      <c r="K41" s="25"/>
      <c r="L41">
        <v>84</v>
      </c>
      <c r="M41">
        <v>86</v>
      </c>
      <c r="O41" s="26">
        <f t="shared" si="0"/>
        <v>8.5</v>
      </c>
      <c r="P41" s="27">
        <v>1983.2</v>
      </c>
      <c r="Q41" s="4">
        <v>53.7</v>
      </c>
      <c r="R41">
        <v>119</v>
      </c>
      <c r="S41" s="28">
        <f t="shared" si="1"/>
        <v>0.45126050420168068</v>
      </c>
      <c r="T41" s="4">
        <v>63.4</v>
      </c>
      <c r="U41">
        <v>135</v>
      </c>
      <c r="V41" s="28">
        <f t="shared" si="2"/>
        <v>0.46962962962962962</v>
      </c>
      <c r="Y41" s="25"/>
      <c r="Z41" s="6">
        <f t="shared" si="3"/>
        <v>0.46102362204724406</v>
      </c>
      <c r="AA41" s="10">
        <f t="shared" si="4"/>
        <v>4301.731853116994</v>
      </c>
      <c r="AB41" s="29" t="s">
        <v>136</v>
      </c>
      <c r="AC41" s="25" t="s">
        <v>158</v>
      </c>
      <c r="AD41" s="64">
        <f t="shared" si="5"/>
        <v>3.9114068340269828E-2</v>
      </c>
    </row>
    <row r="42" spans="1:30" x14ac:dyDescent="0.25">
      <c r="A42" s="22">
        <v>39</v>
      </c>
      <c r="B42" s="23">
        <v>44817</v>
      </c>
      <c r="C42" t="s">
        <v>74</v>
      </c>
      <c r="D42">
        <v>657</v>
      </c>
      <c r="E42">
        <v>1027204</v>
      </c>
      <c r="F42">
        <v>9</v>
      </c>
      <c r="G42" t="s">
        <v>35</v>
      </c>
      <c r="I42">
        <v>232602</v>
      </c>
      <c r="J42">
        <v>100</v>
      </c>
      <c r="K42" s="25"/>
      <c r="L42">
        <v>74</v>
      </c>
      <c r="M42">
        <v>74</v>
      </c>
      <c r="O42" s="26">
        <f t="shared" si="0"/>
        <v>7.4</v>
      </c>
      <c r="P42" s="27">
        <v>1267.9000000000001</v>
      </c>
      <c r="Q42" s="4">
        <v>58.5</v>
      </c>
      <c r="R42">
        <v>211</v>
      </c>
      <c r="S42" s="28">
        <f t="shared" si="1"/>
        <v>0.2772511848341232</v>
      </c>
      <c r="T42" s="4">
        <v>59.2</v>
      </c>
      <c r="U42">
        <v>209</v>
      </c>
      <c r="V42" s="28">
        <f t="shared" si="2"/>
        <v>0.28325358851674642</v>
      </c>
      <c r="Y42" s="25"/>
      <c r="Z42" s="6">
        <f t="shared" si="3"/>
        <v>0.28023809523809523</v>
      </c>
      <c r="AA42" s="10">
        <f t="shared" si="4"/>
        <v>4524.3670348343248</v>
      </c>
      <c r="AB42" s="29" t="s">
        <v>136</v>
      </c>
      <c r="AC42" s="25"/>
      <c r="AD42" s="64">
        <f t="shared" si="5"/>
        <v>2.1190918406558346E-2</v>
      </c>
    </row>
    <row r="43" spans="1:30" x14ac:dyDescent="0.25">
      <c r="A43" s="22">
        <v>40</v>
      </c>
      <c r="B43" s="23">
        <v>44817</v>
      </c>
      <c r="C43" t="s">
        <v>75</v>
      </c>
      <c r="D43">
        <v>749</v>
      </c>
      <c r="E43">
        <v>1027204</v>
      </c>
      <c r="F43">
        <v>10</v>
      </c>
      <c r="G43" t="s">
        <v>35</v>
      </c>
      <c r="I43">
        <v>232601</v>
      </c>
      <c r="J43">
        <v>100</v>
      </c>
      <c r="K43" s="25"/>
      <c r="L43">
        <v>90</v>
      </c>
      <c r="M43">
        <v>89</v>
      </c>
      <c r="O43" s="26">
        <f t="shared" si="0"/>
        <v>8.9499999999999993</v>
      </c>
      <c r="P43" s="27">
        <v>2145.1</v>
      </c>
      <c r="Q43" s="4">
        <v>56.9</v>
      </c>
      <c r="R43">
        <v>122</v>
      </c>
      <c r="S43" s="28">
        <f t="shared" si="1"/>
        <v>0.46639344262295079</v>
      </c>
      <c r="T43" s="4">
        <v>57.8</v>
      </c>
      <c r="U43">
        <v>118</v>
      </c>
      <c r="V43" s="28">
        <f t="shared" si="2"/>
        <v>0.48983050847457626</v>
      </c>
      <c r="Y43" s="28"/>
      <c r="Z43" s="6">
        <f t="shared" si="3"/>
        <v>0.4779166666666666</v>
      </c>
      <c r="AA43" s="10">
        <f t="shared" si="4"/>
        <v>4488.4394071490851</v>
      </c>
      <c r="AB43" s="29" t="s">
        <v>136</v>
      </c>
      <c r="AC43" s="25"/>
      <c r="AD43" s="64">
        <f t="shared" si="5"/>
        <v>4.7847297067332276E-2</v>
      </c>
    </row>
    <row r="44" spans="1:30" x14ac:dyDescent="0.25">
      <c r="A44" s="22">
        <v>41</v>
      </c>
      <c r="B44" s="23">
        <v>44817</v>
      </c>
      <c r="C44" t="s">
        <v>76</v>
      </c>
      <c r="D44">
        <v>800</v>
      </c>
      <c r="E44">
        <v>1027205</v>
      </c>
      <c r="F44">
        <v>1</v>
      </c>
      <c r="G44" t="s">
        <v>35</v>
      </c>
      <c r="I44">
        <v>232634</v>
      </c>
      <c r="J44">
        <v>100</v>
      </c>
      <c r="K44" s="25"/>
      <c r="L44">
        <v>84</v>
      </c>
      <c r="M44">
        <v>84</v>
      </c>
      <c r="O44" s="26">
        <f t="shared" si="0"/>
        <v>8.4</v>
      </c>
      <c r="P44" s="27">
        <v>1994.9</v>
      </c>
      <c r="Q44" s="4">
        <v>58.4</v>
      </c>
      <c r="R44">
        <v>145</v>
      </c>
      <c r="S44" s="28">
        <f t="shared" si="1"/>
        <v>0.40275862068965518</v>
      </c>
      <c r="T44" s="4">
        <v>63.7</v>
      </c>
      <c r="U44">
        <v>158</v>
      </c>
      <c r="V44" s="28">
        <f t="shared" si="2"/>
        <v>0.40316455696202536</v>
      </c>
      <c r="Y44" s="25"/>
      <c r="Z44" s="6">
        <f t="shared" si="3"/>
        <v>0.40297029702970294</v>
      </c>
      <c r="AA44" s="10">
        <f t="shared" si="4"/>
        <v>4950.4889434889437</v>
      </c>
      <c r="AB44" s="29" t="s">
        <v>136</v>
      </c>
      <c r="AC44" s="25"/>
      <c r="AD44" s="64">
        <f t="shared" si="5"/>
        <v>1.0068748985005973E-3</v>
      </c>
    </row>
    <row r="45" spans="1:30" x14ac:dyDescent="0.25">
      <c r="A45" s="22">
        <v>42</v>
      </c>
      <c r="B45" s="23">
        <v>44817</v>
      </c>
      <c r="C45" t="s">
        <v>77</v>
      </c>
      <c r="D45">
        <v>608</v>
      </c>
      <c r="E45">
        <v>1027205</v>
      </c>
      <c r="F45">
        <v>2</v>
      </c>
      <c r="G45" t="s">
        <v>35</v>
      </c>
      <c r="I45">
        <v>232635</v>
      </c>
      <c r="J45">
        <v>100</v>
      </c>
      <c r="K45" s="25"/>
      <c r="L45">
        <v>77</v>
      </c>
      <c r="M45">
        <v>73</v>
      </c>
      <c r="O45" s="26">
        <f t="shared" si="0"/>
        <v>7.5</v>
      </c>
      <c r="P45" s="27">
        <v>1151.8</v>
      </c>
      <c r="Q45" s="4">
        <v>61.8</v>
      </c>
      <c r="R45">
        <v>192</v>
      </c>
      <c r="S45" s="28">
        <f t="shared" si="1"/>
        <v>0.32187499999999997</v>
      </c>
      <c r="T45" s="4">
        <v>64.8</v>
      </c>
      <c r="U45">
        <v>207</v>
      </c>
      <c r="V45" s="28">
        <f t="shared" si="2"/>
        <v>0.31304347826086953</v>
      </c>
      <c r="Y45" s="25"/>
      <c r="Z45" s="6">
        <f t="shared" si="3"/>
        <v>0.31729323308270674</v>
      </c>
      <c r="AA45" s="10">
        <f t="shared" si="4"/>
        <v>3630.0805687203792</v>
      </c>
      <c r="AB45" s="29" t="s">
        <v>136</v>
      </c>
      <c r="AC45" s="25" t="s">
        <v>158</v>
      </c>
      <c r="AD45" s="64">
        <f t="shared" si="5"/>
        <v>2.8211805555555549E-2</v>
      </c>
    </row>
    <row r="46" spans="1:30" x14ac:dyDescent="0.25">
      <c r="A46" s="22">
        <v>43</v>
      </c>
      <c r="B46" s="23">
        <v>44817</v>
      </c>
      <c r="C46" t="s">
        <v>78</v>
      </c>
      <c r="D46">
        <v>705</v>
      </c>
      <c r="E46">
        <v>1027205</v>
      </c>
      <c r="F46">
        <v>3</v>
      </c>
      <c r="G46" t="s">
        <v>35</v>
      </c>
      <c r="I46">
        <v>232638</v>
      </c>
      <c r="J46">
        <v>100</v>
      </c>
      <c r="K46" s="25"/>
      <c r="L46">
        <v>89</v>
      </c>
      <c r="M46">
        <v>89</v>
      </c>
      <c r="O46" s="26">
        <f t="shared" si="0"/>
        <v>8.9</v>
      </c>
      <c r="P46" s="27">
        <v>2029.5</v>
      </c>
      <c r="Q46" s="4">
        <v>56.1</v>
      </c>
      <c r="R46">
        <v>137</v>
      </c>
      <c r="S46" s="28">
        <f t="shared" si="1"/>
        <v>0.40948905109489053</v>
      </c>
      <c r="T46" s="4">
        <v>52.3</v>
      </c>
      <c r="U46">
        <v>126</v>
      </c>
      <c r="V46" s="28">
        <f t="shared" si="2"/>
        <v>0.41507936507936505</v>
      </c>
      <c r="Y46" s="25"/>
      <c r="Z46" s="6">
        <f t="shared" si="3"/>
        <v>0.41216730038022814</v>
      </c>
      <c r="AA46" s="10">
        <f t="shared" si="4"/>
        <v>4923.9714022140224</v>
      </c>
      <c r="AB46" s="29" t="s">
        <v>136</v>
      </c>
      <c r="AC46" s="25"/>
      <c r="AD46" s="64">
        <f t="shared" si="5"/>
        <v>1.3468060459728278E-2</v>
      </c>
    </row>
    <row r="47" spans="1:30" x14ac:dyDescent="0.25">
      <c r="A47" s="22">
        <v>44</v>
      </c>
      <c r="B47" s="23">
        <v>44817</v>
      </c>
      <c r="C47" t="s">
        <v>79</v>
      </c>
      <c r="D47">
        <v>690</v>
      </c>
      <c r="E47">
        <v>1027205</v>
      </c>
      <c r="F47">
        <v>4</v>
      </c>
      <c r="G47" t="s">
        <v>35</v>
      </c>
      <c r="I47">
        <v>232632</v>
      </c>
      <c r="J47">
        <v>100</v>
      </c>
      <c r="K47" s="25"/>
      <c r="L47">
        <v>84</v>
      </c>
      <c r="M47">
        <v>85</v>
      </c>
      <c r="O47" s="26">
        <f t="shared" si="0"/>
        <v>8.4499999999999993</v>
      </c>
      <c r="P47" s="27">
        <v>1698.7</v>
      </c>
      <c r="Q47" s="4">
        <v>54</v>
      </c>
      <c r="R47">
        <v>124</v>
      </c>
      <c r="S47" s="28">
        <f t="shared" si="1"/>
        <v>0.43548387096774194</v>
      </c>
      <c r="T47" s="4">
        <v>55.6</v>
      </c>
      <c r="U47">
        <v>121</v>
      </c>
      <c r="V47" s="28">
        <f t="shared" si="2"/>
        <v>0.45950413223140496</v>
      </c>
      <c r="Y47" s="25"/>
      <c r="Z47" s="6">
        <f t="shared" si="3"/>
        <v>0.44734693877551018</v>
      </c>
      <c r="AA47" s="10">
        <f t="shared" si="4"/>
        <v>3797.2764598540148</v>
      </c>
      <c r="AB47" s="29" t="s">
        <v>136</v>
      </c>
      <c r="AC47" s="25" t="s">
        <v>158</v>
      </c>
      <c r="AD47" s="64">
        <f t="shared" si="5"/>
        <v>5.2274309584590395E-2</v>
      </c>
    </row>
    <row r="48" spans="1:30" x14ac:dyDescent="0.25">
      <c r="A48" s="22">
        <v>45</v>
      </c>
      <c r="B48" s="23">
        <v>44817</v>
      </c>
      <c r="C48" t="s">
        <v>80</v>
      </c>
      <c r="D48">
        <v>804</v>
      </c>
      <c r="E48">
        <v>1027205</v>
      </c>
      <c r="F48">
        <v>5</v>
      </c>
      <c r="G48" t="s">
        <v>35</v>
      </c>
      <c r="I48">
        <v>232630</v>
      </c>
      <c r="J48">
        <v>100</v>
      </c>
      <c r="K48" s="25"/>
      <c r="L48">
        <v>88</v>
      </c>
      <c r="M48">
        <v>88</v>
      </c>
      <c r="O48" s="26">
        <f t="shared" si="0"/>
        <v>8.8000000000000007</v>
      </c>
      <c r="P48" s="27">
        <v>2468.4</v>
      </c>
      <c r="Q48" s="4">
        <v>56.7</v>
      </c>
      <c r="R48">
        <v>134</v>
      </c>
      <c r="S48" s="28">
        <f t="shared" si="1"/>
        <v>0.42313432835820897</v>
      </c>
      <c r="T48" s="4">
        <v>61.3</v>
      </c>
      <c r="U48">
        <v>137</v>
      </c>
      <c r="V48" s="28">
        <f t="shared" si="2"/>
        <v>0.44744525547445252</v>
      </c>
      <c r="Y48" s="25"/>
      <c r="Z48" s="6">
        <f t="shared" si="3"/>
        <v>0.43542435424354242</v>
      </c>
      <c r="AA48" s="10">
        <f t="shared" si="4"/>
        <v>5668.9525423728819</v>
      </c>
      <c r="AB48" s="29" t="s">
        <v>136</v>
      </c>
      <c r="AC48" s="25"/>
      <c r="AD48" s="64">
        <f t="shared" si="5"/>
        <v>5.4332740863382821E-2</v>
      </c>
    </row>
    <row r="49" spans="1:30" x14ac:dyDescent="0.25">
      <c r="A49" s="22">
        <v>46</v>
      </c>
      <c r="B49" s="23">
        <v>44817</v>
      </c>
      <c r="C49" t="s">
        <v>81</v>
      </c>
      <c r="D49">
        <v>580</v>
      </c>
      <c r="E49">
        <v>1027205</v>
      </c>
      <c r="F49">
        <v>6</v>
      </c>
      <c r="G49" t="s">
        <v>39</v>
      </c>
      <c r="I49">
        <v>232636</v>
      </c>
      <c r="J49">
        <v>100</v>
      </c>
      <c r="K49" s="25"/>
      <c r="L49">
        <v>67</v>
      </c>
      <c r="M49">
        <v>68</v>
      </c>
      <c r="O49" s="26">
        <f t="shared" si="0"/>
        <v>6.75</v>
      </c>
      <c r="P49" s="27">
        <v>745.6</v>
      </c>
      <c r="Q49" s="4">
        <v>58.3</v>
      </c>
      <c r="R49">
        <v>278</v>
      </c>
      <c r="S49" s="28">
        <f t="shared" si="1"/>
        <v>0.20971223021582733</v>
      </c>
      <c r="T49" s="4">
        <v>58.2</v>
      </c>
      <c r="U49">
        <v>271</v>
      </c>
      <c r="V49" s="28">
        <f t="shared" si="2"/>
        <v>0.21476014760147602</v>
      </c>
      <c r="Y49" s="25"/>
      <c r="Z49" s="6">
        <f t="shared" si="3"/>
        <v>0.21220400728597449</v>
      </c>
      <c r="AA49" s="10">
        <f t="shared" si="4"/>
        <v>3513.6000000000004</v>
      </c>
      <c r="AB49" s="29" t="s">
        <v>136</v>
      </c>
      <c r="AC49" s="25"/>
      <c r="AD49" s="64">
        <f t="shared" si="5"/>
        <v>2.3504907414274839E-2</v>
      </c>
    </row>
    <row r="50" spans="1:30" x14ac:dyDescent="0.25">
      <c r="A50" s="22">
        <v>47</v>
      </c>
      <c r="B50" s="23">
        <v>44817</v>
      </c>
      <c r="C50" t="s">
        <v>82</v>
      </c>
      <c r="D50">
        <v>625</v>
      </c>
      <c r="E50">
        <v>1027205</v>
      </c>
      <c r="F50">
        <v>7</v>
      </c>
      <c r="G50" t="s">
        <v>35</v>
      </c>
      <c r="I50">
        <v>232637</v>
      </c>
      <c r="J50">
        <v>100</v>
      </c>
      <c r="K50" s="25"/>
      <c r="L50">
        <v>74</v>
      </c>
      <c r="M50">
        <v>75</v>
      </c>
      <c r="O50" s="26">
        <f t="shared" si="0"/>
        <v>7.45</v>
      </c>
      <c r="P50" s="27">
        <v>1131.5</v>
      </c>
      <c r="Q50" s="4">
        <v>55.6</v>
      </c>
      <c r="R50">
        <v>187</v>
      </c>
      <c r="S50" s="28">
        <f t="shared" si="1"/>
        <v>0.29732620320855618</v>
      </c>
      <c r="T50" s="4">
        <v>52.4</v>
      </c>
      <c r="U50">
        <v>171</v>
      </c>
      <c r="V50" s="28">
        <f t="shared" si="2"/>
        <v>0.30643274853801167</v>
      </c>
      <c r="Y50" s="25"/>
      <c r="Z50" s="6">
        <f t="shared" si="3"/>
        <v>0.3016759776536313</v>
      </c>
      <c r="AA50" s="10">
        <f t="shared" si="4"/>
        <v>3750.7129629629626</v>
      </c>
      <c r="AB50" s="29" t="s">
        <v>136</v>
      </c>
      <c r="AC50" s="25"/>
      <c r="AD50" s="64">
        <f t="shared" si="5"/>
        <v>2.971792464383374E-2</v>
      </c>
    </row>
    <row r="51" spans="1:30" x14ac:dyDescent="0.25">
      <c r="A51" s="22">
        <v>48</v>
      </c>
      <c r="B51" s="23">
        <v>44817</v>
      </c>
      <c r="C51" t="s">
        <v>83</v>
      </c>
      <c r="D51">
        <v>659</v>
      </c>
      <c r="E51">
        <v>1027205</v>
      </c>
      <c r="F51">
        <v>8</v>
      </c>
      <c r="G51" t="s">
        <v>35</v>
      </c>
      <c r="I51">
        <v>232631</v>
      </c>
      <c r="J51">
        <v>100</v>
      </c>
      <c r="K51" s="25"/>
      <c r="L51">
        <v>80</v>
      </c>
      <c r="M51">
        <v>80</v>
      </c>
      <c r="O51" s="26">
        <f t="shared" si="0"/>
        <v>8</v>
      </c>
      <c r="P51" s="27">
        <v>1083.3</v>
      </c>
      <c r="Q51" s="4">
        <v>58.9</v>
      </c>
      <c r="R51">
        <v>176</v>
      </c>
      <c r="S51" s="28">
        <f t="shared" si="1"/>
        <v>0.33465909090909091</v>
      </c>
      <c r="T51" s="4">
        <v>63.5</v>
      </c>
      <c r="U51">
        <v>181</v>
      </c>
      <c r="V51" s="28">
        <f t="shared" si="2"/>
        <v>0.35082872928176795</v>
      </c>
      <c r="Y51" s="25"/>
      <c r="Z51" s="6">
        <f t="shared" si="3"/>
        <v>0.34285714285714286</v>
      </c>
      <c r="AA51" s="10">
        <f t="shared" si="4"/>
        <v>3159.625</v>
      </c>
      <c r="AB51" s="29" t="s">
        <v>136</v>
      </c>
      <c r="AC51" s="25"/>
      <c r="AD51" s="64">
        <f t="shared" si="5"/>
        <v>4.608983536148889E-2</v>
      </c>
    </row>
    <row r="52" spans="1:30" x14ac:dyDescent="0.25">
      <c r="A52" s="22">
        <v>49</v>
      </c>
      <c r="B52" s="23">
        <v>44817</v>
      </c>
      <c r="C52" t="s">
        <v>84</v>
      </c>
      <c r="D52">
        <v>640</v>
      </c>
      <c r="E52">
        <v>1027205</v>
      </c>
      <c r="F52">
        <v>9</v>
      </c>
      <c r="G52" t="s">
        <v>35</v>
      </c>
      <c r="I52">
        <v>232633</v>
      </c>
      <c r="J52">
        <v>100</v>
      </c>
      <c r="K52" s="25"/>
      <c r="L52">
        <v>76</v>
      </c>
      <c r="M52">
        <v>75</v>
      </c>
      <c r="O52" s="26">
        <f t="shared" si="0"/>
        <v>7.55</v>
      </c>
      <c r="P52" s="27">
        <v>1180.9000000000001</v>
      </c>
      <c r="Q52" s="4">
        <v>56.6</v>
      </c>
      <c r="R52">
        <v>184</v>
      </c>
      <c r="S52" s="28">
        <f t="shared" si="1"/>
        <v>0.30760869565217391</v>
      </c>
      <c r="T52" s="4">
        <v>55.6</v>
      </c>
      <c r="U52">
        <v>181</v>
      </c>
      <c r="V52" s="28">
        <f t="shared" si="2"/>
        <v>0.30718232044198895</v>
      </c>
      <c r="Y52" s="25"/>
      <c r="Z52" s="6">
        <f t="shared" si="3"/>
        <v>0.30739726027397263</v>
      </c>
      <c r="AA52" s="10">
        <f t="shared" si="4"/>
        <v>3841.608734402852</v>
      </c>
      <c r="AB52" s="29" t="s">
        <v>136</v>
      </c>
      <c r="AC52" s="25"/>
      <c r="AD52" s="64">
        <f t="shared" si="5"/>
        <v>1.3880200187675836E-3</v>
      </c>
    </row>
    <row r="53" spans="1:30" x14ac:dyDescent="0.25">
      <c r="A53" s="22">
        <v>50</v>
      </c>
      <c r="B53" s="23">
        <v>44817</v>
      </c>
      <c r="C53" t="s">
        <v>85</v>
      </c>
      <c r="D53">
        <v>634</v>
      </c>
      <c r="E53">
        <v>1027205</v>
      </c>
      <c r="F53">
        <v>10</v>
      </c>
      <c r="G53" t="s">
        <v>35</v>
      </c>
      <c r="I53">
        <v>232629</v>
      </c>
      <c r="J53">
        <v>100</v>
      </c>
      <c r="K53" s="25"/>
      <c r="L53">
        <v>72</v>
      </c>
      <c r="M53">
        <v>70</v>
      </c>
      <c r="O53" s="26">
        <f t="shared" si="0"/>
        <v>7.1</v>
      </c>
      <c r="P53" s="27">
        <v>1032.7</v>
      </c>
      <c r="Q53" s="4">
        <v>55.7</v>
      </c>
      <c r="R53">
        <v>240</v>
      </c>
      <c r="S53" s="28">
        <f t="shared" si="1"/>
        <v>0.23208333333333334</v>
      </c>
      <c r="T53" s="4">
        <v>56.5</v>
      </c>
      <c r="U53">
        <v>237</v>
      </c>
      <c r="V53" s="28">
        <f t="shared" si="2"/>
        <v>0.23839662447257384</v>
      </c>
      <c r="Y53" s="28"/>
      <c r="Z53" s="6">
        <f t="shared" si="3"/>
        <v>0.23522012578616353</v>
      </c>
      <c r="AA53" s="10">
        <f t="shared" si="4"/>
        <v>4390.3556149732622</v>
      </c>
      <c r="AB53" s="29" t="s">
        <v>136</v>
      </c>
      <c r="AC53" s="25"/>
      <c r="AD53" s="64">
        <f t="shared" si="5"/>
        <v>2.6482300884955755E-2</v>
      </c>
    </row>
    <row r="54" spans="1:30" x14ac:dyDescent="0.25">
      <c r="A54" s="22">
        <v>51</v>
      </c>
      <c r="B54" s="23">
        <v>44818</v>
      </c>
      <c r="C54" t="s">
        <v>86</v>
      </c>
      <c r="D54">
        <v>710</v>
      </c>
      <c r="E54">
        <v>1027206</v>
      </c>
      <c r="F54">
        <v>1</v>
      </c>
      <c r="G54" t="s">
        <v>35</v>
      </c>
      <c r="I54">
        <v>232901</v>
      </c>
      <c r="J54">
        <v>100</v>
      </c>
      <c r="K54" s="25"/>
      <c r="L54">
        <v>81</v>
      </c>
      <c r="M54">
        <v>84</v>
      </c>
      <c r="O54" s="26">
        <f t="shared" si="0"/>
        <v>8.25</v>
      </c>
      <c r="P54" s="27">
        <v>1522.5</v>
      </c>
      <c r="Q54" s="4">
        <v>53.2</v>
      </c>
      <c r="R54">
        <v>141</v>
      </c>
      <c r="S54" s="28">
        <f t="shared" si="1"/>
        <v>0.37730496453900714</v>
      </c>
      <c r="T54" s="4">
        <v>60.1</v>
      </c>
      <c r="U54">
        <v>151</v>
      </c>
      <c r="V54" s="28">
        <f t="shared" si="2"/>
        <v>0.39801324503311258</v>
      </c>
      <c r="Y54" s="25"/>
      <c r="Z54" s="6">
        <f t="shared" si="3"/>
        <v>0.38801369863013702</v>
      </c>
      <c r="AA54" s="10">
        <f t="shared" si="4"/>
        <v>3923.8305383936449</v>
      </c>
      <c r="AB54" s="29" t="s">
        <v>136</v>
      </c>
      <c r="AC54" s="25"/>
      <c r="AD54" s="64">
        <f t="shared" si="5"/>
        <v>5.2029124036770756E-2</v>
      </c>
    </row>
    <row r="55" spans="1:30" x14ac:dyDescent="0.25">
      <c r="A55" s="22">
        <v>52</v>
      </c>
      <c r="B55" s="23">
        <v>44818</v>
      </c>
      <c r="C55" t="s">
        <v>87</v>
      </c>
      <c r="D55">
        <v>721</v>
      </c>
      <c r="E55">
        <v>1027206</v>
      </c>
      <c r="F55">
        <v>2</v>
      </c>
      <c r="G55" t="s">
        <v>35</v>
      </c>
      <c r="I55">
        <v>232902</v>
      </c>
      <c r="J55">
        <v>100</v>
      </c>
      <c r="K55" s="25"/>
      <c r="L55">
        <v>75</v>
      </c>
      <c r="M55">
        <v>75</v>
      </c>
      <c r="O55" s="26">
        <f t="shared" si="0"/>
        <v>7.5</v>
      </c>
      <c r="P55" s="27">
        <v>1339</v>
      </c>
      <c r="Q55" s="4">
        <v>56.7</v>
      </c>
      <c r="R55">
        <v>187</v>
      </c>
      <c r="S55" s="28">
        <f t="shared" si="1"/>
        <v>0.30320855614973263</v>
      </c>
      <c r="T55" s="4">
        <v>57.4</v>
      </c>
      <c r="U55">
        <v>188</v>
      </c>
      <c r="V55" s="28">
        <f t="shared" si="2"/>
        <v>0.30531914893617018</v>
      </c>
      <c r="Y55" s="25"/>
      <c r="Z55" s="6">
        <f t="shared" si="3"/>
        <v>0.30426666666666663</v>
      </c>
      <c r="AA55" s="10">
        <f t="shared" si="4"/>
        <v>4400.7449605609117</v>
      </c>
      <c r="AB55" s="29" t="s">
        <v>136</v>
      </c>
      <c r="AC55" s="25" t="s">
        <v>159</v>
      </c>
      <c r="AD55" s="64">
        <f t="shared" si="5"/>
        <v>6.9127429242205425E-3</v>
      </c>
    </row>
    <row r="56" spans="1:30" x14ac:dyDescent="0.25">
      <c r="A56" s="22">
        <v>53</v>
      </c>
      <c r="B56" s="23">
        <v>44818</v>
      </c>
      <c r="C56" t="s">
        <v>88</v>
      </c>
      <c r="D56">
        <v>720</v>
      </c>
      <c r="E56">
        <v>1027206</v>
      </c>
      <c r="F56">
        <v>3</v>
      </c>
      <c r="G56" t="s">
        <v>35</v>
      </c>
      <c r="I56">
        <v>232903</v>
      </c>
      <c r="J56">
        <v>100</v>
      </c>
      <c r="K56" s="25"/>
      <c r="L56">
        <v>79</v>
      </c>
      <c r="M56">
        <v>82</v>
      </c>
      <c r="O56" s="26">
        <f t="shared" si="0"/>
        <v>8.0500000000000007</v>
      </c>
      <c r="P56" s="27">
        <v>1483.4</v>
      </c>
      <c r="Q56" s="4">
        <v>60.9</v>
      </c>
      <c r="R56">
        <v>176</v>
      </c>
      <c r="S56" s="28">
        <f t="shared" si="1"/>
        <v>0.34602272727272726</v>
      </c>
      <c r="T56" s="4">
        <v>58.3</v>
      </c>
      <c r="U56">
        <v>164</v>
      </c>
      <c r="V56" s="28">
        <f t="shared" si="2"/>
        <v>0.35548780487804876</v>
      </c>
      <c r="Y56" s="25"/>
      <c r="Z56" s="6">
        <f t="shared" si="3"/>
        <v>0.35058823529411759</v>
      </c>
      <c r="AA56" s="10">
        <f t="shared" si="4"/>
        <v>4231.1744966442966</v>
      </c>
      <c r="AB56" s="29" t="s">
        <v>136</v>
      </c>
      <c r="AC56" s="25"/>
      <c r="AD56" s="64">
        <f t="shared" si="5"/>
        <v>2.6625604241384677E-2</v>
      </c>
    </row>
    <row r="57" spans="1:30" x14ac:dyDescent="0.25">
      <c r="A57" s="22">
        <v>54</v>
      </c>
      <c r="B57" s="23">
        <v>44818</v>
      </c>
      <c r="C57" t="s">
        <v>89</v>
      </c>
      <c r="D57">
        <v>753</v>
      </c>
      <c r="E57">
        <v>1027206</v>
      </c>
      <c r="F57">
        <v>4</v>
      </c>
      <c r="G57" t="s">
        <v>35</v>
      </c>
      <c r="I57">
        <v>232904</v>
      </c>
      <c r="J57">
        <v>100</v>
      </c>
      <c r="K57" s="25"/>
      <c r="L57">
        <v>81</v>
      </c>
      <c r="M57">
        <v>83</v>
      </c>
      <c r="O57" s="26">
        <f t="shared" si="0"/>
        <v>8.1999999999999993</v>
      </c>
      <c r="P57" s="27">
        <v>1661.2</v>
      </c>
      <c r="Q57" s="4">
        <v>63.3</v>
      </c>
      <c r="R57">
        <v>175</v>
      </c>
      <c r="S57" s="28">
        <f t="shared" si="1"/>
        <v>0.36171428571428571</v>
      </c>
      <c r="T57" s="4">
        <v>57.7</v>
      </c>
      <c r="U57">
        <v>159</v>
      </c>
      <c r="V57" s="28">
        <f t="shared" si="2"/>
        <v>0.36289308176100632</v>
      </c>
      <c r="Y57" s="25"/>
      <c r="Z57" s="6">
        <f t="shared" si="3"/>
        <v>0.36227544910179643</v>
      </c>
      <c r="AA57" s="10">
        <f t="shared" si="4"/>
        <v>4585.4611570247935</v>
      </c>
      <c r="AB57" s="29" t="s">
        <v>136</v>
      </c>
      <c r="AC57" s="25"/>
      <c r="AD57" s="64">
        <f t="shared" si="5"/>
        <v>3.2483287942560984E-3</v>
      </c>
    </row>
    <row r="58" spans="1:30" x14ac:dyDescent="0.25">
      <c r="A58" s="22">
        <v>55</v>
      </c>
      <c r="B58" s="23">
        <v>44818</v>
      </c>
      <c r="C58" t="s">
        <v>90</v>
      </c>
      <c r="D58">
        <v>670</v>
      </c>
      <c r="E58">
        <v>1027206</v>
      </c>
      <c r="F58">
        <v>5</v>
      </c>
      <c r="G58" t="s">
        <v>35</v>
      </c>
      <c r="I58">
        <v>232905</v>
      </c>
      <c r="J58">
        <v>100</v>
      </c>
      <c r="K58" s="25"/>
      <c r="L58">
        <v>76</v>
      </c>
      <c r="M58">
        <v>77</v>
      </c>
      <c r="O58" s="26">
        <f t="shared" si="0"/>
        <v>7.65</v>
      </c>
      <c r="P58" s="27">
        <v>1339.1</v>
      </c>
      <c r="Q58" s="4">
        <v>57.2</v>
      </c>
      <c r="R58">
        <v>170</v>
      </c>
      <c r="S58" s="28">
        <f t="shared" si="1"/>
        <v>0.33647058823529413</v>
      </c>
      <c r="T58" s="4">
        <v>51.8</v>
      </c>
      <c r="U58">
        <v>175</v>
      </c>
      <c r="V58" s="28">
        <f t="shared" si="2"/>
        <v>0.29599999999999999</v>
      </c>
      <c r="Y58" s="25"/>
      <c r="Z58" s="6">
        <f t="shared" si="3"/>
        <v>0.31594202898550727</v>
      </c>
      <c r="AA58" s="10">
        <f t="shared" si="4"/>
        <v>4238.4357798165129</v>
      </c>
      <c r="AB58" s="29" t="s">
        <v>136</v>
      </c>
      <c r="AC58" s="25" t="s">
        <v>158</v>
      </c>
      <c r="AD58" s="64">
        <f t="shared" si="5"/>
        <v>0.13672496025437211</v>
      </c>
    </row>
    <row r="59" spans="1:30" x14ac:dyDescent="0.25">
      <c r="A59" s="22">
        <v>56</v>
      </c>
      <c r="B59" s="23">
        <v>44818</v>
      </c>
      <c r="C59" t="s">
        <v>91</v>
      </c>
      <c r="D59">
        <v>665</v>
      </c>
      <c r="E59">
        <v>1027206</v>
      </c>
      <c r="F59">
        <v>6</v>
      </c>
      <c r="G59" t="s">
        <v>35</v>
      </c>
      <c r="I59">
        <v>232906</v>
      </c>
      <c r="J59">
        <v>100</v>
      </c>
      <c r="K59" s="25"/>
      <c r="L59">
        <v>78</v>
      </c>
      <c r="M59">
        <v>79</v>
      </c>
      <c r="O59" s="26">
        <f t="shared" si="0"/>
        <v>7.85</v>
      </c>
      <c r="P59" s="27">
        <v>1120</v>
      </c>
      <c r="Q59" s="4">
        <v>56.2</v>
      </c>
      <c r="R59">
        <v>165</v>
      </c>
      <c r="S59" s="28">
        <f t="shared" si="1"/>
        <v>0.34060606060606063</v>
      </c>
      <c r="T59" s="4">
        <v>56.6</v>
      </c>
      <c r="U59">
        <v>162</v>
      </c>
      <c r="V59" s="28">
        <f t="shared" si="2"/>
        <v>0.3493827160493827</v>
      </c>
      <c r="Y59" s="25"/>
      <c r="Z59" s="6">
        <f t="shared" si="3"/>
        <v>0.34495412844036699</v>
      </c>
      <c r="AA59" s="10">
        <f t="shared" si="4"/>
        <v>3246.8085106382978</v>
      </c>
      <c r="AB59" s="29" t="s">
        <v>136</v>
      </c>
      <c r="AC59" s="25"/>
      <c r="AD59" s="64">
        <f t="shared" si="5"/>
        <v>2.5120462576292846E-2</v>
      </c>
    </row>
    <row r="60" spans="1:30" x14ac:dyDescent="0.25">
      <c r="A60" s="22">
        <v>57</v>
      </c>
      <c r="B60" s="23">
        <v>44818</v>
      </c>
      <c r="C60" t="s">
        <v>92</v>
      </c>
      <c r="D60">
        <v>765</v>
      </c>
      <c r="E60">
        <v>1027206</v>
      </c>
      <c r="F60">
        <v>7</v>
      </c>
      <c r="G60" t="s">
        <v>35</v>
      </c>
      <c r="I60">
        <v>232907</v>
      </c>
      <c r="J60">
        <v>100</v>
      </c>
      <c r="K60" s="25"/>
      <c r="L60">
        <v>79</v>
      </c>
      <c r="M60">
        <v>80</v>
      </c>
      <c r="O60" s="26">
        <f t="shared" si="0"/>
        <v>7.95</v>
      </c>
      <c r="P60" s="27">
        <v>1775.6</v>
      </c>
      <c r="Q60" s="4">
        <v>54.3</v>
      </c>
      <c r="R60">
        <v>163</v>
      </c>
      <c r="S60" s="28">
        <f t="shared" si="1"/>
        <v>0.33312883435582819</v>
      </c>
      <c r="T60" s="4">
        <v>53.1</v>
      </c>
      <c r="U60">
        <v>155</v>
      </c>
      <c r="V60" s="28">
        <f t="shared" si="2"/>
        <v>0.34258064516129033</v>
      </c>
      <c r="Y60" s="25"/>
      <c r="Z60" s="6">
        <f t="shared" si="3"/>
        <v>0.33773584905660381</v>
      </c>
      <c r="AA60" s="10">
        <f t="shared" si="4"/>
        <v>5257.3631284916191</v>
      </c>
      <c r="AB60" s="29" t="s">
        <v>136</v>
      </c>
      <c r="AC60" s="25"/>
      <c r="AD60" s="64">
        <f t="shared" si="5"/>
        <v>2.7590031541367847E-2</v>
      </c>
    </row>
    <row r="61" spans="1:30" x14ac:dyDescent="0.25">
      <c r="A61" s="22">
        <v>58</v>
      </c>
      <c r="B61" s="23">
        <v>44818</v>
      </c>
      <c r="C61" t="s">
        <v>93</v>
      </c>
      <c r="D61">
        <v>765</v>
      </c>
      <c r="E61">
        <v>1027206</v>
      </c>
      <c r="F61">
        <v>8</v>
      </c>
      <c r="G61" t="s">
        <v>35</v>
      </c>
      <c r="I61">
        <v>232908</v>
      </c>
      <c r="J61">
        <v>100</v>
      </c>
      <c r="K61" s="25"/>
      <c r="L61">
        <v>78</v>
      </c>
      <c r="M61">
        <v>82</v>
      </c>
      <c r="O61" s="26">
        <f t="shared" si="0"/>
        <v>8</v>
      </c>
      <c r="P61" s="27">
        <v>1264.9000000000001</v>
      </c>
      <c r="Q61" s="4">
        <v>62.3</v>
      </c>
      <c r="R61">
        <v>182</v>
      </c>
      <c r="S61" s="28">
        <f t="shared" si="1"/>
        <v>0.34230769230769231</v>
      </c>
      <c r="T61" s="4">
        <v>56.3</v>
      </c>
      <c r="U61">
        <v>163</v>
      </c>
      <c r="V61" s="28">
        <f t="shared" si="2"/>
        <v>0.34539877300613497</v>
      </c>
      <c r="Y61" s="25"/>
      <c r="Z61" s="6">
        <f t="shared" si="3"/>
        <v>0.343768115942029</v>
      </c>
      <c r="AA61" s="10">
        <f t="shared" si="4"/>
        <v>3679.5151770657676</v>
      </c>
      <c r="AB61" s="29" t="s">
        <v>136</v>
      </c>
      <c r="AC61" s="25"/>
      <c r="AD61" s="64">
        <f t="shared" si="5"/>
        <v>8.9493100150293738E-3</v>
      </c>
    </row>
    <row r="62" spans="1:30" x14ac:dyDescent="0.25">
      <c r="A62" s="22">
        <v>59</v>
      </c>
      <c r="B62" s="23">
        <v>44818</v>
      </c>
      <c r="C62" t="s">
        <v>94</v>
      </c>
      <c r="D62">
        <v>754</v>
      </c>
      <c r="E62">
        <v>1027206</v>
      </c>
      <c r="F62">
        <v>9</v>
      </c>
      <c r="G62" t="s">
        <v>35</v>
      </c>
      <c r="I62">
        <v>232909</v>
      </c>
      <c r="J62">
        <v>100</v>
      </c>
      <c r="K62" s="25"/>
      <c r="L62">
        <v>82</v>
      </c>
      <c r="M62">
        <v>84</v>
      </c>
      <c r="O62" s="26">
        <f t="shared" si="0"/>
        <v>8.3000000000000007</v>
      </c>
      <c r="P62" s="27">
        <v>1798.1</v>
      </c>
      <c r="Q62" s="4">
        <v>59.5</v>
      </c>
      <c r="R62">
        <v>164</v>
      </c>
      <c r="S62" s="28">
        <f t="shared" si="1"/>
        <v>0.36280487804878048</v>
      </c>
      <c r="T62" s="4">
        <v>58.3</v>
      </c>
      <c r="U62">
        <v>157</v>
      </c>
      <c r="V62" s="28">
        <f t="shared" si="2"/>
        <v>0.37133757961783437</v>
      </c>
      <c r="Y62" s="25"/>
      <c r="Z62" s="6">
        <f t="shared" si="3"/>
        <v>0.36697819314641744</v>
      </c>
      <c r="AA62" s="10">
        <f t="shared" si="4"/>
        <v>4899.7461799660441</v>
      </c>
      <c r="AB62" s="29" t="s">
        <v>136</v>
      </c>
      <c r="AC62" s="25" t="s">
        <v>159</v>
      </c>
      <c r="AD62" s="64">
        <f t="shared" si="5"/>
        <v>2.297828724427892E-2</v>
      </c>
    </row>
    <row r="63" spans="1:30" x14ac:dyDescent="0.25">
      <c r="A63" s="22">
        <v>60</v>
      </c>
      <c r="B63" s="23">
        <v>44818</v>
      </c>
      <c r="C63" t="s">
        <v>95</v>
      </c>
      <c r="D63">
        <v>755</v>
      </c>
      <c r="E63">
        <v>1027206</v>
      </c>
      <c r="F63">
        <v>10</v>
      </c>
      <c r="G63" t="s">
        <v>35</v>
      </c>
      <c r="I63">
        <v>232910</v>
      </c>
      <c r="J63">
        <v>100</v>
      </c>
      <c r="K63" s="25"/>
      <c r="L63">
        <v>85</v>
      </c>
      <c r="M63">
        <v>86</v>
      </c>
      <c r="O63" s="26">
        <f t="shared" si="0"/>
        <v>8.5500000000000007</v>
      </c>
      <c r="P63" s="27">
        <v>1811.3</v>
      </c>
      <c r="Q63" s="4">
        <v>60.2</v>
      </c>
      <c r="R63">
        <v>139</v>
      </c>
      <c r="S63" s="28">
        <f t="shared" si="1"/>
        <v>0.43309352517985611</v>
      </c>
      <c r="T63" s="4">
        <v>57</v>
      </c>
      <c r="U63">
        <v>129</v>
      </c>
      <c r="V63" s="28">
        <f t="shared" si="2"/>
        <v>0.44186046511627908</v>
      </c>
      <c r="Y63" s="25"/>
      <c r="Z63" s="6">
        <f t="shared" si="3"/>
        <v>0.43731343283582091</v>
      </c>
      <c r="AA63" s="10">
        <f t="shared" si="4"/>
        <v>4141.8805460750855</v>
      </c>
      <c r="AB63" s="29" t="s">
        <v>136</v>
      </c>
      <c r="AC63" s="25" t="s">
        <v>158</v>
      </c>
      <c r="AD63" s="64">
        <f t="shared" si="5"/>
        <v>1.9840969329799348E-2</v>
      </c>
    </row>
    <row r="64" spans="1:30" x14ac:dyDescent="0.25">
      <c r="A64" s="22">
        <v>61</v>
      </c>
      <c r="B64" s="23">
        <v>44818</v>
      </c>
      <c r="C64" t="s">
        <v>96</v>
      </c>
      <c r="D64">
        <v>625</v>
      </c>
      <c r="E64">
        <v>1027207</v>
      </c>
      <c r="F64">
        <v>1</v>
      </c>
      <c r="G64" t="s">
        <v>35</v>
      </c>
      <c r="I64">
        <v>232911</v>
      </c>
      <c r="J64">
        <v>100</v>
      </c>
      <c r="K64" s="25"/>
      <c r="L64">
        <v>73</v>
      </c>
      <c r="M64">
        <v>75</v>
      </c>
      <c r="O64" s="26">
        <f t="shared" si="0"/>
        <v>7.4</v>
      </c>
      <c r="P64" s="27">
        <v>1035.0999999999999</v>
      </c>
      <c r="Q64" s="4">
        <v>56</v>
      </c>
      <c r="R64">
        <v>191</v>
      </c>
      <c r="S64" s="28">
        <f t="shared" si="1"/>
        <v>0.29319371727748689</v>
      </c>
      <c r="T64" s="4">
        <v>57.2</v>
      </c>
      <c r="U64">
        <v>191</v>
      </c>
      <c r="V64" s="28">
        <f t="shared" si="2"/>
        <v>0.29947643979057592</v>
      </c>
      <c r="Y64" s="25"/>
      <c r="Z64" s="6">
        <f t="shared" si="3"/>
        <v>0.2963350785340314</v>
      </c>
      <c r="AA64" s="10">
        <f t="shared" si="4"/>
        <v>3493.0053003533567</v>
      </c>
      <c r="AB64" s="29" t="s">
        <v>136</v>
      </c>
      <c r="AC64" s="25"/>
      <c r="AD64" s="64">
        <f t="shared" si="5"/>
        <v>2.0979020979021074E-2</v>
      </c>
    </row>
    <row r="65" spans="1:30" x14ac:dyDescent="0.25">
      <c r="A65" s="22">
        <v>62</v>
      </c>
      <c r="B65" s="23">
        <v>44818</v>
      </c>
      <c r="C65" t="s">
        <v>97</v>
      </c>
      <c r="D65">
        <v>765</v>
      </c>
      <c r="E65">
        <v>1027207</v>
      </c>
      <c r="F65">
        <v>2</v>
      </c>
      <c r="G65" t="s">
        <v>35</v>
      </c>
      <c r="I65">
        <v>232912</v>
      </c>
      <c r="J65">
        <v>60</v>
      </c>
      <c r="K65" s="25"/>
      <c r="L65">
        <v>86</v>
      </c>
      <c r="M65">
        <v>86</v>
      </c>
      <c r="O65" s="26">
        <f t="shared" si="0"/>
        <v>8.6</v>
      </c>
      <c r="P65" s="27">
        <v>1296.9000000000001</v>
      </c>
      <c r="Q65" s="4">
        <v>54.9</v>
      </c>
      <c r="R65">
        <v>138</v>
      </c>
      <c r="S65" s="28">
        <f t="shared" si="1"/>
        <v>0.39782608695652172</v>
      </c>
      <c r="T65" s="4">
        <v>64.5</v>
      </c>
      <c r="U65">
        <v>160</v>
      </c>
      <c r="V65" s="28">
        <f t="shared" si="2"/>
        <v>0.40312500000000001</v>
      </c>
      <c r="Y65" s="25"/>
      <c r="Z65" s="6">
        <f t="shared" si="3"/>
        <v>0.40067114093959733</v>
      </c>
      <c r="AA65" s="10">
        <f t="shared" si="4"/>
        <v>5394.6984924623121</v>
      </c>
      <c r="AB65" s="29" t="s">
        <v>136</v>
      </c>
      <c r="AC65" s="25"/>
      <c r="AD65" s="64">
        <f t="shared" si="5"/>
        <v>1.3144590495450028E-2</v>
      </c>
    </row>
    <row r="66" spans="1:30" x14ac:dyDescent="0.25">
      <c r="A66" s="22">
        <v>63</v>
      </c>
      <c r="B66" s="23">
        <v>44818</v>
      </c>
      <c r="C66" t="s">
        <v>98</v>
      </c>
      <c r="D66">
        <v>770</v>
      </c>
      <c r="E66">
        <v>1027207</v>
      </c>
      <c r="F66">
        <v>3</v>
      </c>
      <c r="G66" t="s">
        <v>35</v>
      </c>
      <c r="I66">
        <v>232913</v>
      </c>
      <c r="J66">
        <v>100</v>
      </c>
      <c r="K66" s="25"/>
      <c r="L66">
        <v>86</v>
      </c>
      <c r="M66">
        <v>85</v>
      </c>
      <c r="O66" s="26">
        <f t="shared" si="0"/>
        <v>8.5500000000000007</v>
      </c>
      <c r="P66" s="27">
        <v>2262.6999999999998</v>
      </c>
      <c r="Q66" s="4">
        <v>57.2</v>
      </c>
      <c r="R66">
        <v>144</v>
      </c>
      <c r="S66" s="28">
        <f t="shared" si="1"/>
        <v>0.39722222222222225</v>
      </c>
      <c r="T66" s="4">
        <v>59</v>
      </c>
      <c r="U66">
        <v>148</v>
      </c>
      <c r="V66" s="28">
        <f t="shared" si="2"/>
        <v>0.39864864864864863</v>
      </c>
      <c r="Y66" s="25"/>
      <c r="Z66" s="6">
        <f t="shared" si="3"/>
        <v>0.39794520547945206</v>
      </c>
      <c r="AA66" s="10">
        <f t="shared" si="4"/>
        <v>5685.9586919104986</v>
      </c>
      <c r="AB66" s="29" t="s">
        <v>136</v>
      </c>
      <c r="AC66" s="25"/>
      <c r="AD66" s="64">
        <f t="shared" si="5"/>
        <v>3.5781544256119234E-3</v>
      </c>
    </row>
    <row r="67" spans="1:30" x14ac:dyDescent="0.25">
      <c r="A67" s="22">
        <v>64</v>
      </c>
      <c r="B67" s="23">
        <v>44818</v>
      </c>
      <c r="C67" t="s">
        <v>99</v>
      </c>
      <c r="D67">
        <v>619</v>
      </c>
      <c r="E67">
        <v>1027207</v>
      </c>
      <c r="F67">
        <v>4</v>
      </c>
      <c r="G67" t="s">
        <v>35</v>
      </c>
      <c r="I67">
        <v>232914</v>
      </c>
      <c r="J67">
        <v>100</v>
      </c>
      <c r="K67" s="25"/>
      <c r="L67">
        <v>79</v>
      </c>
      <c r="M67">
        <v>80</v>
      </c>
      <c r="O67" s="26">
        <f t="shared" si="0"/>
        <v>7.95</v>
      </c>
      <c r="P67" s="27">
        <v>1298.8</v>
      </c>
      <c r="Q67" s="4">
        <v>51.4</v>
      </c>
      <c r="R67">
        <v>148</v>
      </c>
      <c r="S67" s="28">
        <f t="shared" si="1"/>
        <v>0.3472972972972973</v>
      </c>
      <c r="T67" s="4">
        <v>56.9</v>
      </c>
      <c r="U67">
        <v>156</v>
      </c>
      <c r="V67" s="28">
        <f t="shared" si="2"/>
        <v>0.36474358974358972</v>
      </c>
      <c r="Y67" s="25"/>
      <c r="Z67" s="6">
        <f t="shared" si="3"/>
        <v>0.35625000000000001</v>
      </c>
      <c r="AA67" s="10">
        <f t="shared" si="4"/>
        <v>3645.7543859649122</v>
      </c>
      <c r="AB67" s="29" t="s">
        <v>136</v>
      </c>
      <c r="AC67" s="25"/>
      <c r="AD67" s="64">
        <f t="shared" si="5"/>
        <v>4.7831662945898384E-2</v>
      </c>
    </row>
    <row r="68" spans="1:30" x14ac:dyDescent="0.25">
      <c r="A68" s="22">
        <v>65</v>
      </c>
      <c r="B68" s="23">
        <v>44818</v>
      </c>
      <c r="C68" t="s">
        <v>100</v>
      </c>
      <c r="D68">
        <v>735</v>
      </c>
      <c r="E68">
        <v>1027207</v>
      </c>
      <c r="F68">
        <v>5</v>
      </c>
      <c r="G68" t="s">
        <v>35</v>
      </c>
      <c r="I68">
        <v>232915</v>
      </c>
      <c r="J68">
        <v>100</v>
      </c>
      <c r="K68" s="25"/>
      <c r="L68">
        <v>87</v>
      </c>
      <c r="M68">
        <v>89</v>
      </c>
      <c r="O68" s="26">
        <f t="shared" si="0"/>
        <v>8.8000000000000007</v>
      </c>
      <c r="P68" s="27">
        <v>1898.7</v>
      </c>
      <c r="Q68" s="4">
        <v>61</v>
      </c>
      <c r="R68">
        <v>143</v>
      </c>
      <c r="S68" s="28">
        <f t="shared" si="1"/>
        <v>0.42657342657342656</v>
      </c>
      <c r="T68" s="4">
        <v>52.1</v>
      </c>
      <c r="U68">
        <v>122</v>
      </c>
      <c r="V68" s="28">
        <f t="shared" si="2"/>
        <v>0.42704918032786887</v>
      </c>
      <c r="Y68" s="25"/>
      <c r="Z68" s="6">
        <f t="shared" si="3"/>
        <v>0.42679245283018868</v>
      </c>
      <c r="AA68" s="10">
        <f t="shared" si="4"/>
        <v>4448.7665782493368</v>
      </c>
      <c r="AB68" s="29" t="s">
        <v>136</v>
      </c>
      <c r="AC68" s="25"/>
      <c r="AD68" s="64">
        <f t="shared" si="5"/>
        <v>1.1140490986940839E-3</v>
      </c>
    </row>
    <row r="69" spans="1:30" x14ac:dyDescent="0.25">
      <c r="A69" s="22">
        <v>66</v>
      </c>
      <c r="B69" s="23">
        <v>44818</v>
      </c>
      <c r="C69" t="s">
        <v>101</v>
      </c>
      <c r="D69">
        <v>615</v>
      </c>
      <c r="E69">
        <v>1027207</v>
      </c>
      <c r="F69">
        <v>6</v>
      </c>
      <c r="G69" t="s">
        <v>35</v>
      </c>
      <c r="I69">
        <v>232916</v>
      </c>
      <c r="J69">
        <v>100</v>
      </c>
      <c r="K69" s="25"/>
      <c r="L69">
        <v>82</v>
      </c>
      <c r="M69">
        <v>80</v>
      </c>
      <c r="O69" s="26">
        <f t="shared" ref="O69:O123" si="6">IF(N69="",((L69+M69)/20),((L69+M69+N69)/30))</f>
        <v>8.1</v>
      </c>
      <c r="P69" s="27">
        <v>1104.9000000000001</v>
      </c>
      <c r="Q69" s="4">
        <v>57.8</v>
      </c>
      <c r="R69">
        <v>178</v>
      </c>
      <c r="S69" s="28">
        <f t="shared" ref="S69:S123" si="7">Q69/R69</f>
        <v>0.32471910112359548</v>
      </c>
      <c r="T69" s="4">
        <v>59</v>
      </c>
      <c r="U69">
        <v>181</v>
      </c>
      <c r="V69" s="28">
        <f t="shared" ref="V69:V123" si="8">T69/U69</f>
        <v>0.32596685082872928</v>
      </c>
      <c r="Y69" s="25"/>
      <c r="Z69" s="6">
        <f t="shared" ref="Z69:Z123" si="9">IF(W69="",((Q69+T69)/(R69+U69)),((Q69+T69+W69)/(R69+U69+X69)))</f>
        <v>0.32534818941504179</v>
      </c>
      <c r="AA69" s="10">
        <f t="shared" ref="AA69:AA123" si="10">(P69/Z69)/(J69/100)</f>
        <v>3396.0539383561645</v>
      </c>
      <c r="AB69" s="29" t="s">
        <v>136</v>
      </c>
      <c r="AC69" s="25"/>
      <c r="AD69" s="64">
        <f t="shared" ref="AD69:AD123" si="11">ABS((S69-V69)/V69)</f>
        <v>3.8278423157494692E-3</v>
      </c>
    </row>
    <row r="70" spans="1:30" x14ac:dyDescent="0.25">
      <c r="A70" s="22">
        <v>67</v>
      </c>
      <c r="B70" s="23">
        <v>44818</v>
      </c>
      <c r="C70" t="s">
        <v>102</v>
      </c>
      <c r="D70">
        <v>751</v>
      </c>
      <c r="E70">
        <v>1027207</v>
      </c>
      <c r="F70">
        <v>7</v>
      </c>
      <c r="G70" t="s">
        <v>35</v>
      </c>
      <c r="I70">
        <v>232917</v>
      </c>
      <c r="J70">
        <v>100</v>
      </c>
      <c r="K70" s="25"/>
      <c r="L70">
        <v>73</v>
      </c>
      <c r="M70">
        <v>74</v>
      </c>
      <c r="O70" s="26">
        <f t="shared" si="6"/>
        <v>7.35</v>
      </c>
      <c r="P70" s="27">
        <v>1491.7</v>
      </c>
      <c r="Q70" s="4">
        <v>55.3</v>
      </c>
      <c r="R70">
        <v>213</v>
      </c>
      <c r="S70" s="28">
        <f t="shared" si="7"/>
        <v>0.25962441314553991</v>
      </c>
      <c r="T70" s="4">
        <v>56.8</v>
      </c>
      <c r="U70">
        <v>213</v>
      </c>
      <c r="V70" s="28">
        <f t="shared" si="8"/>
        <v>0.26666666666666666</v>
      </c>
      <c r="Y70" s="25"/>
      <c r="Z70" s="6">
        <f t="shared" si="9"/>
        <v>0.26314553990610329</v>
      </c>
      <c r="AA70" s="10">
        <f t="shared" si="10"/>
        <v>5668.7261373773417</v>
      </c>
      <c r="AB70" s="29" t="s">
        <v>136</v>
      </c>
      <c r="AC70" s="25"/>
      <c r="AD70" s="64">
        <f t="shared" si="11"/>
        <v>2.6408450704225317E-2</v>
      </c>
    </row>
    <row r="71" spans="1:30" x14ac:dyDescent="0.25">
      <c r="A71" s="22">
        <v>68</v>
      </c>
      <c r="B71" s="23">
        <v>44818</v>
      </c>
      <c r="C71" t="s">
        <v>103</v>
      </c>
      <c r="D71">
        <v>610</v>
      </c>
      <c r="E71">
        <v>1027207</v>
      </c>
      <c r="F71">
        <v>8</v>
      </c>
      <c r="G71" t="s">
        <v>35</v>
      </c>
      <c r="I71">
        <v>232918</v>
      </c>
      <c r="J71">
        <v>100</v>
      </c>
      <c r="K71" s="25"/>
      <c r="L71">
        <v>75</v>
      </c>
      <c r="M71">
        <v>76</v>
      </c>
      <c r="O71" s="26">
        <f t="shared" si="6"/>
        <v>7.55</v>
      </c>
      <c r="P71" s="27">
        <v>948.6</v>
      </c>
      <c r="Q71" s="4">
        <v>59.1</v>
      </c>
      <c r="R71">
        <v>214</v>
      </c>
      <c r="S71" s="28">
        <f t="shared" si="7"/>
        <v>0.2761682242990654</v>
      </c>
      <c r="T71" s="4">
        <v>56.3</v>
      </c>
      <c r="U71">
        <v>203</v>
      </c>
      <c r="V71" s="28">
        <f t="shared" si="8"/>
        <v>0.2773399014778325</v>
      </c>
      <c r="Y71" s="25"/>
      <c r="Z71" s="6">
        <f t="shared" si="9"/>
        <v>0.27673860911270987</v>
      </c>
      <c r="AA71" s="10">
        <f t="shared" si="10"/>
        <v>3427.7833622183707</v>
      </c>
      <c r="AB71" s="29" t="s">
        <v>136</v>
      </c>
      <c r="AC71" s="25"/>
      <c r="AD71" s="64">
        <f t="shared" si="11"/>
        <v>4.2246974651815308E-3</v>
      </c>
    </row>
    <row r="72" spans="1:30" x14ac:dyDescent="0.25">
      <c r="A72" s="22">
        <v>69</v>
      </c>
      <c r="B72" s="23">
        <v>44818</v>
      </c>
      <c r="C72" t="s">
        <v>104</v>
      </c>
      <c r="D72">
        <v>760</v>
      </c>
      <c r="E72">
        <v>1027207</v>
      </c>
      <c r="F72">
        <v>9</v>
      </c>
      <c r="G72" t="s">
        <v>35</v>
      </c>
      <c r="I72">
        <v>232919</v>
      </c>
      <c r="J72">
        <v>100</v>
      </c>
      <c r="K72" s="25"/>
      <c r="L72">
        <v>84</v>
      </c>
      <c r="M72">
        <v>85</v>
      </c>
      <c r="O72" s="26">
        <f t="shared" si="6"/>
        <v>8.4499999999999993</v>
      </c>
      <c r="P72" s="27">
        <v>1663.2</v>
      </c>
      <c r="Q72" s="4">
        <v>55.4</v>
      </c>
      <c r="R72">
        <v>144</v>
      </c>
      <c r="S72" s="28">
        <f t="shared" si="7"/>
        <v>0.38472222222222219</v>
      </c>
      <c r="T72" s="4">
        <v>53.8</v>
      </c>
      <c r="U72">
        <v>138</v>
      </c>
      <c r="V72" s="28">
        <f t="shared" si="8"/>
        <v>0.3898550724637681</v>
      </c>
      <c r="Y72" s="25"/>
      <c r="Z72" s="6">
        <f t="shared" si="9"/>
        <v>0.38723404255319144</v>
      </c>
      <c r="AA72" s="10">
        <f t="shared" si="10"/>
        <v>4295.0769230769238</v>
      </c>
      <c r="AB72" s="29" t="s">
        <v>136</v>
      </c>
      <c r="AC72" s="25"/>
      <c r="AD72" s="64">
        <f t="shared" si="11"/>
        <v>1.3166047087980233E-2</v>
      </c>
    </row>
    <row r="73" spans="1:30" x14ac:dyDescent="0.25">
      <c r="A73" s="22">
        <v>70</v>
      </c>
      <c r="B73" s="23">
        <v>44818</v>
      </c>
      <c r="C73" t="s">
        <v>105</v>
      </c>
      <c r="D73">
        <v>725</v>
      </c>
      <c r="E73">
        <v>1027207</v>
      </c>
      <c r="F73">
        <v>10</v>
      </c>
      <c r="G73" t="s">
        <v>35</v>
      </c>
      <c r="I73">
        <v>232920</v>
      </c>
      <c r="J73">
        <v>100</v>
      </c>
      <c r="K73" s="25"/>
      <c r="L73">
        <v>78</v>
      </c>
      <c r="M73">
        <v>79</v>
      </c>
      <c r="O73" s="26">
        <f t="shared" si="6"/>
        <v>7.85</v>
      </c>
      <c r="P73" s="27">
        <v>1677.2</v>
      </c>
      <c r="Q73" s="4">
        <v>55.7</v>
      </c>
      <c r="R73">
        <v>179</v>
      </c>
      <c r="S73" s="28">
        <f t="shared" si="7"/>
        <v>0.31117318435754193</v>
      </c>
      <c r="T73" s="4">
        <v>56.6</v>
      </c>
      <c r="U73">
        <v>177</v>
      </c>
      <c r="V73" s="28">
        <f t="shared" si="8"/>
        <v>0.31977401129943506</v>
      </c>
      <c r="Y73" s="25"/>
      <c r="Z73" s="6">
        <f t="shared" si="9"/>
        <v>0.31544943820224725</v>
      </c>
      <c r="AA73" s="10">
        <f t="shared" si="10"/>
        <v>5316.8584149599283</v>
      </c>
      <c r="AB73" s="29" t="s">
        <v>136</v>
      </c>
      <c r="AC73" s="25"/>
      <c r="AD73" s="64">
        <f t="shared" si="11"/>
        <v>2.6896578952563303E-2</v>
      </c>
    </row>
    <row r="74" spans="1:30" x14ac:dyDescent="0.25">
      <c r="A74" s="22">
        <v>71</v>
      </c>
      <c r="B74" s="23">
        <v>44818</v>
      </c>
      <c r="C74" t="s">
        <v>106</v>
      </c>
      <c r="D74">
        <v>645</v>
      </c>
      <c r="E74">
        <v>1027208</v>
      </c>
      <c r="F74">
        <v>1</v>
      </c>
      <c r="G74" t="s">
        <v>35</v>
      </c>
      <c r="I74">
        <v>232921</v>
      </c>
      <c r="J74">
        <v>100</v>
      </c>
      <c r="K74" s="25"/>
      <c r="L74">
        <v>75</v>
      </c>
      <c r="M74">
        <v>77</v>
      </c>
      <c r="O74" s="26">
        <f t="shared" si="6"/>
        <v>7.6</v>
      </c>
      <c r="P74" s="27">
        <v>1381.8</v>
      </c>
      <c r="Q74" s="4">
        <v>57.4</v>
      </c>
      <c r="R74">
        <v>190</v>
      </c>
      <c r="S74" s="28">
        <f t="shared" si="7"/>
        <v>0.30210526315789471</v>
      </c>
      <c r="T74" s="4">
        <v>55.8</v>
      </c>
      <c r="U74">
        <v>181</v>
      </c>
      <c r="V74" s="28">
        <f t="shared" si="8"/>
        <v>0.30828729281767953</v>
      </c>
      <c r="Y74" s="25"/>
      <c r="Z74" s="6">
        <f t="shared" si="9"/>
        <v>0.30512129380053904</v>
      </c>
      <c r="AA74" s="10">
        <f t="shared" si="10"/>
        <v>4528.690812720849</v>
      </c>
      <c r="AB74" s="29" t="s">
        <v>136</v>
      </c>
      <c r="AC74" s="25"/>
      <c r="AD74" s="64">
        <f t="shared" si="11"/>
        <v>2.0052820222599493E-2</v>
      </c>
    </row>
    <row r="75" spans="1:30" x14ac:dyDescent="0.25">
      <c r="A75" s="22">
        <v>72</v>
      </c>
      <c r="B75" s="23">
        <v>44818</v>
      </c>
      <c r="C75" t="s">
        <v>107</v>
      </c>
      <c r="D75">
        <v>641</v>
      </c>
      <c r="E75">
        <v>1027208</v>
      </c>
      <c r="F75">
        <v>2</v>
      </c>
      <c r="G75" t="s">
        <v>35</v>
      </c>
      <c r="I75">
        <v>232922</v>
      </c>
      <c r="J75">
        <v>100</v>
      </c>
      <c r="K75" s="25"/>
      <c r="L75">
        <v>78</v>
      </c>
      <c r="M75">
        <v>75</v>
      </c>
      <c r="O75" s="26">
        <f t="shared" si="6"/>
        <v>7.65</v>
      </c>
      <c r="P75" s="27">
        <v>1297.5999999999999</v>
      </c>
      <c r="Q75" s="4">
        <v>61.1</v>
      </c>
      <c r="R75">
        <v>196</v>
      </c>
      <c r="S75" s="28">
        <f t="shared" si="7"/>
        <v>0.31173469387755104</v>
      </c>
      <c r="T75" s="4">
        <v>59.6</v>
      </c>
      <c r="U75">
        <v>186</v>
      </c>
      <c r="V75" s="28">
        <f t="shared" si="8"/>
        <v>0.32043010752688172</v>
      </c>
      <c r="Y75" s="25"/>
      <c r="Z75" s="6">
        <f t="shared" si="9"/>
        <v>0.31596858638743458</v>
      </c>
      <c r="AA75" s="10">
        <f t="shared" si="10"/>
        <v>4106.7373653686818</v>
      </c>
      <c r="AB75" s="29" t="s">
        <v>136</v>
      </c>
      <c r="AC75" s="25"/>
      <c r="AD75" s="64">
        <f t="shared" si="11"/>
        <v>2.7136693603615897E-2</v>
      </c>
    </row>
    <row r="76" spans="1:30" x14ac:dyDescent="0.25">
      <c r="A76" s="22">
        <v>73</v>
      </c>
      <c r="B76" s="23">
        <v>44818</v>
      </c>
      <c r="C76" t="s">
        <v>108</v>
      </c>
      <c r="D76">
        <v>800</v>
      </c>
      <c r="E76">
        <v>1027208</v>
      </c>
      <c r="F76">
        <v>3</v>
      </c>
      <c r="G76" t="s">
        <v>35</v>
      </c>
      <c r="I76">
        <v>232923</v>
      </c>
      <c r="J76">
        <v>100</v>
      </c>
      <c r="K76" s="25"/>
      <c r="L76">
        <v>83</v>
      </c>
      <c r="M76">
        <v>80</v>
      </c>
      <c r="O76" s="26">
        <f t="shared" si="6"/>
        <v>8.15</v>
      </c>
      <c r="P76" s="27">
        <v>1967.7</v>
      </c>
      <c r="Q76" s="4">
        <v>53.2</v>
      </c>
      <c r="R76">
        <v>158</v>
      </c>
      <c r="S76" s="28">
        <f t="shared" si="7"/>
        <v>0.33670886075949369</v>
      </c>
      <c r="T76" s="4">
        <v>60.6</v>
      </c>
      <c r="U76">
        <v>172</v>
      </c>
      <c r="V76" s="28">
        <f t="shared" si="8"/>
        <v>0.35232558139534886</v>
      </c>
      <c r="Y76" s="25"/>
      <c r="Z76" s="6">
        <f t="shared" si="9"/>
        <v>0.3448484848484849</v>
      </c>
      <c r="AA76" s="10">
        <f t="shared" si="10"/>
        <v>5705.9841827768005</v>
      </c>
      <c r="AB76" s="29" t="s">
        <v>136</v>
      </c>
      <c r="AC76" s="25" t="s">
        <v>158</v>
      </c>
      <c r="AD76" s="64">
        <f t="shared" si="11"/>
        <v>4.4324685633120295E-2</v>
      </c>
    </row>
    <row r="77" spans="1:30" x14ac:dyDescent="0.25">
      <c r="A77" s="22">
        <v>74</v>
      </c>
      <c r="B77" s="23">
        <v>44818</v>
      </c>
      <c r="C77" t="s">
        <v>109</v>
      </c>
      <c r="D77">
        <v>625</v>
      </c>
      <c r="E77">
        <v>1027208</v>
      </c>
      <c r="F77">
        <v>4</v>
      </c>
      <c r="G77" t="s">
        <v>35</v>
      </c>
      <c r="I77">
        <v>232924</v>
      </c>
      <c r="J77">
        <v>100</v>
      </c>
      <c r="K77" s="25"/>
      <c r="L77">
        <v>78</v>
      </c>
      <c r="M77">
        <v>80</v>
      </c>
      <c r="O77" s="26">
        <f t="shared" si="6"/>
        <v>7.9</v>
      </c>
      <c r="P77" s="27">
        <v>1173.9000000000001</v>
      </c>
      <c r="Q77" s="4">
        <v>56.4</v>
      </c>
      <c r="R77">
        <v>156</v>
      </c>
      <c r="S77" s="28">
        <f t="shared" si="7"/>
        <v>0.36153846153846153</v>
      </c>
      <c r="T77" s="4">
        <v>61.5</v>
      </c>
      <c r="U77">
        <v>162</v>
      </c>
      <c r="V77" s="28">
        <f t="shared" si="8"/>
        <v>0.37962962962962965</v>
      </c>
      <c r="Y77" s="25"/>
      <c r="Z77" s="6">
        <f t="shared" si="9"/>
        <v>0.3707547169811321</v>
      </c>
      <c r="AA77" s="10">
        <f t="shared" si="10"/>
        <v>3166.2442748091603</v>
      </c>
      <c r="AB77" s="29" t="s">
        <v>136</v>
      </c>
      <c r="AC77" s="25" t="s">
        <v>158</v>
      </c>
      <c r="AD77" s="64">
        <f t="shared" si="11"/>
        <v>4.7654784240150162E-2</v>
      </c>
    </row>
    <row r="78" spans="1:30" x14ac:dyDescent="0.25">
      <c r="A78" s="22">
        <v>75</v>
      </c>
      <c r="B78" s="23">
        <v>44818</v>
      </c>
      <c r="C78" t="s">
        <v>110</v>
      </c>
      <c r="D78">
        <v>625</v>
      </c>
      <c r="E78">
        <v>1027208</v>
      </c>
      <c r="F78">
        <v>5</v>
      </c>
      <c r="G78" t="s">
        <v>35</v>
      </c>
      <c r="I78">
        <v>232925</v>
      </c>
      <c r="J78">
        <v>100</v>
      </c>
      <c r="K78" s="25"/>
      <c r="L78">
        <v>75</v>
      </c>
      <c r="M78">
        <v>76</v>
      </c>
      <c r="O78" s="26">
        <f t="shared" si="6"/>
        <v>7.55</v>
      </c>
      <c r="P78" s="27">
        <v>1076</v>
      </c>
      <c r="Q78" s="4">
        <v>57.6</v>
      </c>
      <c r="R78">
        <v>185</v>
      </c>
      <c r="S78" s="28">
        <f t="shared" si="7"/>
        <v>0.31135135135135134</v>
      </c>
      <c r="T78" s="4">
        <v>53.4</v>
      </c>
      <c r="U78">
        <v>167</v>
      </c>
      <c r="V78" s="28">
        <f t="shared" si="8"/>
        <v>0.31976047904191618</v>
      </c>
      <c r="Y78" s="25"/>
      <c r="Z78" s="6">
        <f t="shared" si="9"/>
        <v>0.31534090909090912</v>
      </c>
      <c r="AA78" s="10">
        <f t="shared" si="10"/>
        <v>3412.1801801801798</v>
      </c>
      <c r="AB78" s="29" t="s">
        <v>136</v>
      </c>
      <c r="AC78" s="25" t="s">
        <v>158</v>
      </c>
      <c r="AD78" s="64">
        <f t="shared" si="11"/>
        <v>2.6298208320680316E-2</v>
      </c>
    </row>
    <row r="79" spans="1:30" x14ac:dyDescent="0.25">
      <c r="A79" s="22">
        <v>76</v>
      </c>
      <c r="B79" s="23">
        <v>44818</v>
      </c>
      <c r="C79" t="s">
        <v>111</v>
      </c>
      <c r="D79">
        <v>800</v>
      </c>
      <c r="E79">
        <v>1027208</v>
      </c>
      <c r="F79">
        <v>6</v>
      </c>
      <c r="G79" t="s">
        <v>35</v>
      </c>
      <c r="I79">
        <v>232926</v>
      </c>
      <c r="J79">
        <v>100</v>
      </c>
      <c r="K79" s="25"/>
      <c r="L79">
        <v>86</v>
      </c>
      <c r="M79">
        <v>89</v>
      </c>
      <c r="O79" s="26">
        <f t="shared" si="6"/>
        <v>8.75</v>
      </c>
      <c r="P79" s="27">
        <v>1644.3</v>
      </c>
      <c r="Q79" s="4">
        <v>61.3</v>
      </c>
      <c r="R79">
        <v>123</v>
      </c>
      <c r="S79" s="28">
        <f t="shared" si="7"/>
        <v>0.49837398373983738</v>
      </c>
      <c r="T79" s="4">
        <v>57.8</v>
      </c>
      <c r="U79">
        <v>107</v>
      </c>
      <c r="V79" s="28">
        <f t="shared" si="8"/>
        <v>0.54018691588785039</v>
      </c>
      <c r="Y79" s="25"/>
      <c r="Z79" s="6">
        <f t="shared" si="9"/>
        <v>0.51782608695652177</v>
      </c>
      <c r="AA79" s="10">
        <f t="shared" si="10"/>
        <v>3175.3904282115868</v>
      </c>
      <c r="AB79" s="29" t="s">
        <v>136</v>
      </c>
      <c r="AC79" s="25" t="s">
        <v>158</v>
      </c>
      <c r="AD79" s="64">
        <f t="shared" si="11"/>
        <v>7.7404562972965288E-2</v>
      </c>
    </row>
    <row r="80" spans="1:30" x14ac:dyDescent="0.25">
      <c r="A80" s="22">
        <v>77</v>
      </c>
      <c r="B80" s="23">
        <v>44818</v>
      </c>
      <c r="C80" t="s">
        <v>112</v>
      </c>
      <c r="D80">
        <v>840</v>
      </c>
      <c r="E80">
        <v>1027208</v>
      </c>
      <c r="F80">
        <v>7</v>
      </c>
      <c r="G80" t="s">
        <v>35</v>
      </c>
      <c r="I80">
        <v>232927</v>
      </c>
      <c r="J80">
        <v>100</v>
      </c>
      <c r="K80" s="25"/>
      <c r="L80">
        <v>85</v>
      </c>
      <c r="M80">
        <v>82</v>
      </c>
      <c r="O80" s="26">
        <f t="shared" si="6"/>
        <v>8.35</v>
      </c>
      <c r="P80" s="27">
        <v>2315.6999999999998</v>
      </c>
      <c r="Q80" s="4">
        <v>56.5</v>
      </c>
      <c r="R80">
        <v>155</v>
      </c>
      <c r="S80" s="28">
        <f t="shared" si="7"/>
        <v>0.36451612903225805</v>
      </c>
      <c r="T80" s="4">
        <v>58.6</v>
      </c>
      <c r="U80">
        <v>157</v>
      </c>
      <c r="V80" s="28">
        <f t="shared" si="8"/>
        <v>0.37324840764331213</v>
      </c>
      <c r="Y80" s="25"/>
      <c r="Z80" s="6">
        <f t="shared" si="9"/>
        <v>0.36891025641025638</v>
      </c>
      <c r="AA80" s="10">
        <f t="shared" si="10"/>
        <v>6277.1364031277153</v>
      </c>
      <c r="AB80" s="29" t="s">
        <v>136</v>
      </c>
      <c r="AC80" s="25"/>
      <c r="AD80" s="64">
        <f t="shared" si="11"/>
        <v>2.339535395794352E-2</v>
      </c>
    </row>
    <row r="81" spans="1:30" x14ac:dyDescent="0.25">
      <c r="A81" s="22">
        <v>78</v>
      </c>
      <c r="B81" s="23">
        <v>44818</v>
      </c>
      <c r="C81" t="s">
        <v>113</v>
      </c>
      <c r="D81">
        <v>780</v>
      </c>
      <c r="E81">
        <v>1027208</v>
      </c>
      <c r="F81">
        <v>8</v>
      </c>
      <c r="G81" t="s">
        <v>35</v>
      </c>
      <c r="I81">
        <v>232928</v>
      </c>
      <c r="J81">
        <v>100</v>
      </c>
      <c r="K81" s="25"/>
      <c r="L81">
        <v>78</v>
      </c>
      <c r="M81">
        <v>80</v>
      </c>
      <c r="O81" s="26">
        <f t="shared" si="6"/>
        <v>7.9</v>
      </c>
      <c r="P81" s="27">
        <v>1774.2</v>
      </c>
      <c r="Q81" s="4">
        <v>60.2</v>
      </c>
      <c r="R81">
        <v>179</v>
      </c>
      <c r="S81" s="28">
        <f t="shared" si="7"/>
        <v>0.33631284916201121</v>
      </c>
      <c r="T81" s="4">
        <v>56.3</v>
      </c>
      <c r="U81">
        <v>167</v>
      </c>
      <c r="V81" s="28">
        <f t="shared" si="8"/>
        <v>0.33712574850299398</v>
      </c>
      <c r="Y81" s="25"/>
      <c r="Z81" s="6">
        <f t="shared" si="9"/>
        <v>0.33670520231213874</v>
      </c>
      <c r="AA81" s="10">
        <f t="shared" si="10"/>
        <v>5269.2978540772529</v>
      </c>
      <c r="AB81" s="29" t="s">
        <v>136</v>
      </c>
      <c r="AC81" s="25" t="s">
        <v>159</v>
      </c>
      <c r="AD81" s="64">
        <f t="shared" si="11"/>
        <v>2.4112644750288372E-3</v>
      </c>
    </row>
    <row r="82" spans="1:30" x14ac:dyDescent="0.25">
      <c r="A82" s="22">
        <v>79</v>
      </c>
      <c r="B82" s="23">
        <v>44818</v>
      </c>
      <c r="C82" t="s">
        <v>114</v>
      </c>
      <c r="D82">
        <v>665</v>
      </c>
      <c r="E82">
        <v>1027208</v>
      </c>
      <c r="F82">
        <v>9</v>
      </c>
      <c r="G82" t="s">
        <v>35</v>
      </c>
      <c r="I82">
        <v>232929</v>
      </c>
      <c r="J82">
        <v>100</v>
      </c>
      <c r="K82" s="25"/>
      <c r="L82">
        <v>78</v>
      </c>
      <c r="M82">
        <v>80</v>
      </c>
      <c r="O82" s="26">
        <f t="shared" si="6"/>
        <v>7.9</v>
      </c>
      <c r="P82" s="27">
        <v>1130</v>
      </c>
      <c r="Q82" s="4">
        <v>54.7</v>
      </c>
      <c r="R82">
        <v>162</v>
      </c>
      <c r="S82" s="28">
        <f t="shared" si="7"/>
        <v>0.33765432098765435</v>
      </c>
      <c r="T82" s="4">
        <v>57.9</v>
      </c>
      <c r="U82">
        <v>165</v>
      </c>
      <c r="V82" s="28">
        <f t="shared" si="8"/>
        <v>0.35090909090909089</v>
      </c>
      <c r="Y82" s="25"/>
      <c r="Z82" s="6">
        <f t="shared" si="9"/>
        <v>0.34434250764525992</v>
      </c>
      <c r="AA82" s="10">
        <f t="shared" si="10"/>
        <v>3281.6163410301956</v>
      </c>
      <c r="AB82" s="29" t="s">
        <v>136</v>
      </c>
      <c r="AC82" s="25"/>
      <c r="AD82" s="64">
        <f t="shared" si="11"/>
        <v>3.7772660397876148E-2</v>
      </c>
    </row>
    <row r="83" spans="1:30" x14ac:dyDescent="0.25">
      <c r="A83" s="22">
        <v>80</v>
      </c>
      <c r="B83" s="23">
        <v>44818</v>
      </c>
      <c r="C83" t="s">
        <v>115</v>
      </c>
      <c r="D83">
        <v>640</v>
      </c>
      <c r="E83">
        <v>1027208</v>
      </c>
      <c r="F83">
        <v>10</v>
      </c>
      <c r="G83" t="s">
        <v>35</v>
      </c>
      <c r="I83">
        <v>232930</v>
      </c>
      <c r="J83">
        <v>100</v>
      </c>
      <c r="K83" s="25"/>
      <c r="L83">
        <v>77</v>
      </c>
      <c r="M83">
        <v>77</v>
      </c>
      <c r="O83" s="26">
        <f t="shared" si="6"/>
        <v>7.7</v>
      </c>
      <c r="P83" s="27">
        <v>1134.0999999999999</v>
      </c>
      <c r="Q83" s="4">
        <v>60.3</v>
      </c>
      <c r="R83">
        <v>197</v>
      </c>
      <c r="S83" s="28">
        <f t="shared" si="7"/>
        <v>0.3060913705583756</v>
      </c>
      <c r="T83" s="4">
        <v>55.3</v>
      </c>
      <c r="U83">
        <v>181</v>
      </c>
      <c r="V83" s="28">
        <f t="shared" si="8"/>
        <v>0.30552486187845301</v>
      </c>
      <c r="Y83" s="25"/>
      <c r="Z83" s="6">
        <f t="shared" si="9"/>
        <v>0.30582010582010583</v>
      </c>
      <c r="AA83" s="10">
        <f t="shared" si="10"/>
        <v>3708.3892733564012</v>
      </c>
      <c r="AB83" s="29" t="s">
        <v>136</v>
      </c>
      <c r="AC83" s="25" t="s">
        <v>159</v>
      </c>
      <c r="AD83" s="64">
        <f t="shared" si="11"/>
        <v>1.8542146666543885E-3</v>
      </c>
    </row>
    <row r="84" spans="1:30" x14ac:dyDescent="0.25">
      <c r="A84" s="22">
        <v>81</v>
      </c>
      <c r="B84" s="23">
        <v>44818</v>
      </c>
      <c r="C84" t="s">
        <v>116</v>
      </c>
      <c r="D84">
        <v>645</v>
      </c>
      <c r="E84">
        <v>1027209</v>
      </c>
      <c r="F84">
        <v>1</v>
      </c>
      <c r="G84" t="s">
        <v>35</v>
      </c>
      <c r="I84">
        <v>232931</v>
      </c>
      <c r="J84">
        <v>100</v>
      </c>
      <c r="K84" s="25"/>
      <c r="L84">
        <v>79</v>
      </c>
      <c r="M84">
        <v>78</v>
      </c>
      <c r="O84" s="26">
        <f t="shared" si="6"/>
        <v>7.85</v>
      </c>
      <c r="P84" s="27">
        <v>1139.3</v>
      </c>
      <c r="Q84" s="4">
        <v>52.9</v>
      </c>
      <c r="R84">
        <v>141</v>
      </c>
      <c r="S84" s="28">
        <f t="shared" si="7"/>
        <v>0.37517730496453899</v>
      </c>
      <c r="T84" s="4">
        <v>58.5</v>
      </c>
      <c r="U84">
        <v>146</v>
      </c>
      <c r="V84" s="28">
        <f t="shared" si="8"/>
        <v>0.40068493150684931</v>
      </c>
      <c r="Y84" s="25"/>
      <c r="Z84" s="6">
        <f t="shared" si="9"/>
        <v>0.38815331010452964</v>
      </c>
      <c r="AA84" s="10">
        <f t="shared" si="10"/>
        <v>2935.1804308797123</v>
      </c>
      <c r="AB84" s="29" t="s">
        <v>136</v>
      </c>
      <c r="AC84" s="25" t="s">
        <v>158</v>
      </c>
      <c r="AD84" s="64">
        <f t="shared" si="11"/>
        <v>6.3660059404740274E-2</v>
      </c>
    </row>
    <row r="85" spans="1:30" x14ac:dyDescent="0.25">
      <c r="A85" s="22">
        <v>82</v>
      </c>
      <c r="B85" s="23">
        <v>44818</v>
      </c>
      <c r="C85" t="s">
        <v>117</v>
      </c>
      <c r="D85">
        <v>625</v>
      </c>
      <c r="E85">
        <v>1027209</v>
      </c>
      <c r="F85">
        <v>2</v>
      </c>
      <c r="G85" t="s">
        <v>35</v>
      </c>
      <c r="I85">
        <v>232932</v>
      </c>
      <c r="J85">
        <v>100</v>
      </c>
      <c r="K85" s="25"/>
      <c r="L85">
        <v>74</v>
      </c>
      <c r="M85">
        <v>73</v>
      </c>
      <c r="O85" s="26">
        <f t="shared" si="6"/>
        <v>7.35</v>
      </c>
      <c r="P85" s="27">
        <v>1005.6</v>
      </c>
      <c r="Q85" s="4">
        <v>59.1</v>
      </c>
      <c r="R85">
        <v>221</v>
      </c>
      <c r="S85" s="28">
        <f t="shared" si="7"/>
        <v>0.267420814479638</v>
      </c>
      <c r="T85" s="4">
        <v>56.9</v>
      </c>
      <c r="U85">
        <v>212</v>
      </c>
      <c r="V85" s="28">
        <f t="shared" si="8"/>
        <v>0.26839622641509431</v>
      </c>
      <c r="Y85" s="25"/>
      <c r="Z85" s="6">
        <f t="shared" si="9"/>
        <v>0.26789838337182448</v>
      </c>
      <c r="AA85" s="10">
        <f t="shared" si="10"/>
        <v>3753.6620689655174</v>
      </c>
      <c r="AB85" s="29" t="s">
        <v>136</v>
      </c>
      <c r="AC85" s="25" t="s">
        <v>159</v>
      </c>
      <c r="AD85" s="64">
        <f t="shared" si="11"/>
        <v>3.6342237314013481E-3</v>
      </c>
    </row>
    <row r="86" spans="1:30" x14ac:dyDescent="0.25">
      <c r="A86" s="22">
        <v>83</v>
      </c>
      <c r="B86" s="23">
        <v>44818</v>
      </c>
      <c r="C86" t="s">
        <v>118</v>
      </c>
      <c r="D86">
        <v>785</v>
      </c>
      <c r="E86">
        <v>1027209</v>
      </c>
      <c r="F86">
        <v>3</v>
      </c>
      <c r="G86" t="s">
        <v>35</v>
      </c>
      <c r="I86">
        <v>232933</v>
      </c>
      <c r="J86">
        <v>100</v>
      </c>
      <c r="K86" s="25"/>
      <c r="L86">
        <v>84</v>
      </c>
      <c r="M86">
        <v>83</v>
      </c>
      <c r="O86" s="26">
        <f t="shared" si="6"/>
        <v>8.35</v>
      </c>
      <c r="P86" s="27">
        <v>1887</v>
      </c>
      <c r="Q86" s="4">
        <v>56.7</v>
      </c>
      <c r="R86">
        <v>152</v>
      </c>
      <c r="S86" s="28">
        <f t="shared" si="7"/>
        <v>0.37302631578947371</v>
      </c>
      <c r="T86" s="4">
        <v>54.9</v>
      </c>
      <c r="U86">
        <v>140</v>
      </c>
      <c r="V86" s="28">
        <f t="shared" si="8"/>
        <v>0.39214285714285713</v>
      </c>
      <c r="Y86" s="25"/>
      <c r="Z86" s="6">
        <f t="shared" si="9"/>
        <v>0.38219178082191779</v>
      </c>
      <c r="AA86" s="10">
        <f t="shared" si="10"/>
        <v>4937.3118279569899</v>
      </c>
      <c r="AB86" s="29" t="s">
        <v>136</v>
      </c>
      <c r="AC86" s="25"/>
      <c r="AD86" s="64">
        <f t="shared" si="11"/>
        <v>4.8748921484037866E-2</v>
      </c>
    </row>
    <row r="87" spans="1:30" x14ac:dyDescent="0.25">
      <c r="A87" s="22">
        <v>84</v>
      </c>
      <c r="B87" s="23">
        <v>44818</v>
      </c>
      <c r="C87" t="s">
        <v>119</v>
      </c>
      <c r="D87">
        <v>772</v>
      </c>
      <c r="E87">
        <v>1027209</v>
      </c>
      <c r="F87">
        <v>4</v>
      </c>
      <c r="G87" t="s">
        <v>35</v>
      </c>
      <c r="I87">
        <v>232934</v>
      </c>
      <c r="J87">
        <v>100</v>
      </c>
      <c r="K87" s="25"/>
      <c r="L87">
        <v>84</v>
      </c>
      <c r="M87">
        <v>85</v>
      </c>
      <c r="O87" s="26">
        <f t="shared" si="6"/>
        <v>8.4499999999999993</v>
      </c>
      <c r="P87" s="27">
        <v>2025.4</v>
      </c>
      <c r="Q87" s="4">
        <v>57.5</v>
      </c>
      <c r="R87">
        <v>144</v>
      </c>
      <c r="S87" s="28">
        <f t="shared" si="7"/>
        <v>0.39930555555555558</v>
      </c>
      <c r="T87" s="4">
        <v>53.7</v>
      </c>
      <c r="U87">
        <v>125</v>
      </c>
      <c r="V87" s="28">
        <f t="shared" si="8"/>
        <v>0.42960000000000004</v>
      </c>
      <c r="Y87" s="25"/>
      <c r="Z87" s="6">
        <f t="shared" si="9"/>
        <v>0.41338289962825281</v>
      </c>
      <c r="AA87" s="10">
        <f t="shared" si="10"/>
        <v>4899.5737410071943</v>
      </c>
      <c r="AB87" s="29" t="s">
        <v>136</v>
      </c>
      <c r="AC87" s="25" t="s">
        <v>158</v>
      </c>
      <c r="AD87" s="64">
        <f t="shared" si="11"/>
        <v>7.0517794330643521E-2</v>
      </c>
    </row>
    <row r="88" spans="1:30" x14ac:dyDescent="0.25">
      <c r="A88" s="22">
        <v>85</v>
      </c>
      <c r="B88" s="23">
        <v>44818</v>
      </c>
      <c r="C88" t="s">
        <v>120</v>
      </c>
      <c r="D88">
        <v>785</v>
      </c>
      <c r="E88">
        <v>1027209</v>
      </c>
      <c r="F88">
        <v>5</v>
      </c>
      <c r="G88" t="s">
        <v>35</v>
      </c>
      <c r="I88">
        <v>232935</v>
      </c>
      <c r="J88">
        <v>100</v>
      </c>
      <c r="K88" s="25"/>
      <c r="L88">
        <v>85</v>
      </c>
      <c r="M88">
        <v>84</v>
      </c>
      <c r="O88" s="26">
        <f t="shared" si="6"/>
        <v>8.4499999999999993</v>
      </c>
      <c r="P88" s="27">
        <v>2260.6999999999998</v>
      </c>
      <c r="Q88" s="4">
        <v>55.2</v>
      </c>
      <c r="R88">
        <v>125</v>
      </c>
      <c r="S88" s="28">
        <f t="shared" si="7"/>
        <v>0.44160000000000005</v>
      </c>
      <c r="T88" s="4">
        <v>59.1</v>
      </c>
      <c r="U88">
        <v>130</v>
      </c>
      <c r="V88" s="28">
        <f t="shared" si="8"/>
        <v>0.45461538461538464</v>
      </c>
      <c r="Y88" s="25"/>
      <c r="Z88" s="6">
        <f t="shared" si="9"/>
        <v>0.44823529411764712</v>
      </c>
      <c r="AA88" s="10">
        <f t="shared" si="10"/>
        <v>5043.5564304461932</v>
      </c>
      <c r="AB88" s="29" t="s">
        <v>136</v>
      </c>
      <c r="AC88" s="25" t="s">
        <v>158</v>
      </c>
      <c r="AD88" s="64">
        <f t="shared" si="11"/>
        <v>2.8629441624365436E-2</v>
      </c>
    </row>
    <row r="89" spans="1:30" x14ac:dyDescent="0.25">
      <c r="A89" s="22">
        <v>86</v>
      </c>
      <c r="B89" s="23">
        <v>44818</v>
      </c>
      <c r="C89" t="s">
        <v>121</v>
      </c>
      <c r="D89">
        <v>760</v>
      </c>
      <c r="E89">
        <v>1027209</v>
      </c>
      <c r="F89">
        <v>6</v>
      </c>
      <c r="G89" t="s">
        <v>35</v>
      </c>
      <c r="I89">
        <v>232936</v>
      </c>
      <c r="J89">
        <v>100</v>
      </c>
      <c r="K89" s="25"/>
      <c r="L89">
        <v>84</v>
      </c>
      <c r="M89">
        <v>81</v>
      </c>
      <c r="O89" s="26">
        <f t="shared" si="6"/>
        <v>8.25</v>
      </c>
      <c r="P89" s="27">
        <v>1312.4</v>
      </c>
      <c r="Q89" s="4">
        <v>58.5</v>
      </c>
      <c r="R89">
        <v>159</v>
      </c>
      <c r="S89" s="28">
        <f t="shared" si="7"/>
        <v>0.36792452830188677</v>
      </c>
      <c r="T89" s="4">
        <v>60.5</v>
      </c>
      <c r="U89">
        <v>155</v>
      </c>
      <c r="V89" s="28">
        <f t="shared" si="8"/>
        <v>0.39032258064516129</v>
      </c>
      <c r="Y89" s="25"/>
      <c r="Z89" s="6">
        <f t="shared" si="9"/>
        <v>0.37898089171974525</v>
      </c>
      <c r="AA89" s="10">
        <f t="shared" si="10"/>
        <v>3462.9714285714285</v>
      </c>
      <c r="AB89" s="29" t="s">
        <v>136</v>
      </c>
      <c r="AC89" s="25"/>
      <c r="AD89" s="64">
        <f t="shared" si="11"/>
        <v>5.7383439887728115E-2</v>
      </c>
    </row>
    <row r="90" spans="1:30" x14ac:dyDescent="0.25">
      <c r="A90" s="22">
        <v>87</v>
      </c>
      <c r="B90" s="23">
        <v>44818</v>
      </c>
      <c r="C90" t="s">
        <v>122</v>
      </c>
      <c r="D90">
        <v>775</v>
      </c>
      <c r="E90">
        <v>1027209</v>
      </c>
      <c r="F90">
        <v>7</v>
      </c>
      <c r="G90" t="s">
        <v>35</v>
      </c>
      <c r="I90">
        <v>232937</v>
      </c>
      <c r="J90">
        <v>100</v>
      </c>
      <c r="K90" s="25"/>
      <c r="L90">
        <v>82</v>
      </c>
      <c r="M90">
        <v>73</v>
      </c>
      <c r="O90" s="26">
        <f t="shared" si="6"/>
        <v>7.75</v>
      </c>
      <c r="P90" s="27">
        <v>1626.3</v>
      </c>
      <c r="Q90" s="4">
        <v>53.1</v>
      </c>
      <c r="R90">
        <v>154</v>
      </c>
      <c r="S90" s="28">
        <f t="shared" si="7"/>
        <v>0.34480519480519484</v>
      </c>
      <c r="T90" s="4">
        <v>55.2</v>
      </c>
      <c r="U90">
        <v>158</v>
      </c>
      <c r="V90" s="28">
        <f t="shared" si="8"/>
        <v>0.34936708860759497</v>
      </c>
      <c r="Y90" s="25"/>
      <c r="Z90" s="6">
        <f t="shared" si="9"/>
        <v>0.34711538461538466</v>
      </c>
      <c r="AA90" s="10">
        <f t="shared" si="10"/>
        <v>4685.1855955678666</v>
      </c>
      <c r="AB90" s="29" t="s">
        <v>136</v>
      </c>
      <c r="AC90" s="25"/>
      <c r="AD90" s="64">
        <f t="shared" si="11"/>
        <v>1.3057594579333705E-2</v>
      </c>
    </row>
    <row r="91" spans="1:30" x14ac:dyDescent="0.25">
      <c r="A91" s="22">
        <v>88</v>
      </c>
      <c r="B91" s="23">
        <v>44818</v>
      </c>
      <c r="C91" t="s">
        <v>123</v>
      </c>
      <c r="D91">
        <v>725</v>
      </c>
      <c r="E91">
        <v>1027209</v>
      </c>
      <c r="F91">
        <v>8</v>
      </c>
      <c r="G91" t="s">
        <v>35</v>
      </c>
      <c r="I91">
        <v>232938</v>
      </c>
      <c r="J91">
        <v>100</v>
      </c>
      <c r="K91" s="25"/>
      <c r="L91">
        <v>73</v>
      </c>
      <c r="M91">
        <v>87</v>
      </c>
      <c r="O91" s="26">
        <f t="shared" si="6"/>
        <v>8</v>
      </c>
      <c r="P91" s="27">
        <v>1731.9</v>
      </c>
      <c r="Q91" s="4">
        <v>58.1</v>
      </c>
      <c r="R91">
        <v>217</v>
      </c>
      <c r="S91" s="28">
        <f t="shared" si="7"/>
        <v>0.26774193548387099</v>
      </c>
      <c r="T91" s="4">
        <v>55.7</v>
      </c>
      <c r="U91">
        <v>203</v>
      </c>
      <c r="V91" s="28">
        <f t="shared" si="8"/>
        <v>0.27438423645320198</v>
      </c>
      <c r="Y91" s="25"/>
      <c r="Z91" s="6">
        <f t="shared" si="9"/>
        <v>0.270952380952381</v>
      </c>
      <c r="AA91" s="10">
        <f t="shared" si="10"/>
        <v>6391.8980667838305</v>
      </c>
      <c r="AB91" s="29" t="s">
        <v>136</v>
      </c>
      <c r="AC91" s="25"/>
      <c r="AD91" s="64">
        <f t="shared" si="11"/>
        <v>2.4208026872068075E-2</v>
      </c>
    </row>
    <row r="92" spans="1:30" x14ac:dyDescent="0.25">
      <c r="A92" s="22">
        <v>89</v>
      </c>
      <c r="B92" s="23">
        <v>44818</v>
      </c>
      <c r="C92" t="s">
        <v>124</v>
      </c>
      <c r="D92">
        <v>755</v>
      </c>
      <c r="E92">
        <v>1027209</v>
      </c>
      <c r="F92">
        <v>9</v>
      </c>
      <c r="G92" t="s">
        <v>35</v>
      </c>
      <c r="I92">
        <v>232939</v>
      </c>
      <c r="J92">
        <v>100</v>
      </c>
      <c r="K92" s="25"/>
      <c r="L92">
        <v>84</v>
      </c>
      <c r="M92">
        <v>86</v>
      </c>
      <c r="O92" s="26">
        <f t="shared" si="6"/>
        <v>8.5</v>
      </c>
      <c r="P92" s="27">
        <v>1617.3</v>
      </c>
      <c r="Q92" s="4">
        <v>61.9</v>
      </c>
      <c r="R92">
        <v>156</v>
      </c>
      <c r="S92" s="28">
        <f t="shared" si="7"/>
        <v>0.39679487179487177</v>
      </c>
      <c r="T92" s="4">
        <v>59.2</v>
      </c>
      <c r="U92" s="24">
        <v>143</v>
      </c>
      <c r="V92" s="28">
        <f t="shared" si="8"/>
        <v>0.41398601398601398</v>
      </c>
      <c r="Y92" s="25"/>
      <c r="Z92" s="6">
        <f t="shared" si="9"/>
        <v>0.40501672240802672</v>
      </c>
      <c r="AA92" s="10">
        <f t="shared" si="10"/>
        <v>3993.1684558216352</v>
      </c>
      <c r="AB92" s="29" t="s">
        <v>136</v>
      </c>
      <c r="AC92" s="25"/>
      <c r="AD92" s="64">
        <f t="shared" si="11"/>
        <v>4.1525900900900935E-2</v>
      </c>
    </row>
    <row r="93" spans="1:30" x14ac:dyDescent="0.25">
      <c r="A93" s="22">
        <v>90</v>
      </c>
      <c r="B93" s="23">
        <v>44818</v>
      </c>
      <c r="C93" t="s">
        <v>125</v>
      </c>
      <c r="D93">
        <v>757</v>
      </c>
      <c r="E93">
        <v>1027209</v>
      </c>
      <c r="F93">
        <v>10</v>
      </c>
      <c r="G93" t="s">
        <v>35</v>
      </c>
      <c r="I93">
        <v>232940</v>
      </c>
      <c r="J93">
        <v>100</v>
      </c>
      <c r="K93" s="25"/>
      <c r="L93">
        <v>87</v>
      </c>
      <c r="M93">
        <v>77</v>
      </c>
      <c r="O93" s="26">
        <f t="shared" si="6"/>
        <v>8.1999999999999993</v>
      </c>
      <c r="P93" s="27">
        <v>1260.9000000000001</v>
      </c>
      <c r="Q93" s="4">
        <v>60.7</v>
      </c>
      <c r="R93">
        <v>137</v>
      </c>
      <c r="S93" s="28">
        <f t="shared" si="7"/>
        <v>0.44306569343065694</v>
      </c>
      <c r="T93" s="4">
        <v>61.3</v>
      </c>
      <c r="U93" s="24">
        <v>135</v>
      </c>
      <c r="V93" s="28">
        <f t="shared" si="8"/>
        <v>0.45407407407407407</v>
      </c>
      <c r="Y93" s="25"/>
      <c r="Z93" s="6">
        <f t="shared" si="9"/>
        <v>0.4485294117647059</v>
      </c>
      <c r="AA93" s="10">
        <f t="shared" si="10"/>
        <v>2811.1868852459015</v>
      </c>
      <c r="AB93" s="29" t="s">
        <v>136</v>
      </c>
      <c r="AC93" s="25"/>
      <c r="AD93" s="64">
        <f t="shared" si="11"/>
        <v>2.4243578904752261E-2</v>
      </c>
    </row>
    <row r="94" spans="1:30" x14ac:dyDescent="0.25">
      <c r="A94" s="22">
        <v>91</v>
      </c>
      <c r="B94" s="23">
        <v>44818</v>
      </c>
      <c r="C94" t="s">
        <v>126</v>
      </c>
      <c r="D94">
        <v>732</v>
      </c>
      <c r="E94">
        <v>1027210</v>
      </c>
      <c r="F94">
        <v>1</v>
      </c>
      <c r="G94" t="s">
        <v>35</v>
      </c>
      <c r="I94">
        <v>232941</v>
      </c>
      <c r="J94">
        <v>100</v>
      </c>
      <c r="K94" s="25"/>
      <c r="L94">
        <v>78</v>
      </c>
      <c r="M94">
        <v>84</v>
      </c>
      <c r="O94" s="26">
        <f t="shared" si="6"/>
        <v>8.1</v>
      </c>
      <c r="P94" s="27">
        <v>1767.4</v>
      </c>
      <c r="Q94" s="4">
        <v>54.3</v>
      </c>
      <c r="R94">
        <v>165</v>
      </c>
      <c r="S94" s="28">
        <f t="shared" si="7"/>
        <v>0.3290909090909091</v>
      </c>
      <c r="T94" s="4">
        <v>56.3</v>
      </c>
      <c r="U94" s="24">
        <v>167</v>
      </c>
      <c r="V94" s="28">
        <f t="shared" si="8"/>
        <v>0.33712574850299398</v>
      </c>
      <c r="Y94" s="25"/>
      <c r="Z94" s="6">
        <f t="shared" si="9"/>
        <v>0.33313253012048188</v>
      </c>
      <c r="AA94" s="10">
        <f t="shared" si="10"/>
        <v>5305.3960216998203</v>
      </c>
      <c r="AB94" s="29" t="s">
        <v>136</v>
      </c>
      <c r="AC94" s="25"/>
      <c r="AD94" s="64">
        <f t="shared" si="11"/>
        <v>2.3833360245438286E-2</v>
      </c>
    </row>
    <row r="95" spans="1:30" x14ac:dyDescent="0.25">
      <c r="A95" s="22">
        <v>92</v>
      </c>
      <c r="B95" s="23">
        <v>44818</v>
      </c>
      <c r="C95" t="s">
        <v>127</v>
      </c>
      <c r="D95">
        <v>605</v>
      </c>
      <c r="E95">
        <v>1027210</v>
      </c>
      <c r="F95">
        <v>2</v>
      </c>
      <c r="G95" t="s">
        <v>35</v>
      </c>
      <c r="I95">
        <v>232942</v>
      </c>
      <c r="J95">
        <v>100</v>
      </c>
      <c r="K95" s="25"/>
      <c r="L95">
        <v>86</v>
      </c>
      <c r="M95">
        <v>76</v>
      </c>
      <c r="O95" s="26">
        <f t="shared" si="6"/>
        <v>8.1</v>
      </c>
      <c r="P95" s="27">
        <v>1774.7</v>
      </c>
      <c r="Q95" s="4">
        <v>57.5</v>
      </c>
      <c r="R95">
        <v>139</v>
      </c>
      <c r="S95" s="28">
        <f t="shared" si="7"/>
        <v>0.41366906474820142</v>
      </c>
      <c r="T95" s="4">
        <v>58.8</v>
      </c>
      <c r="U95" s="24">
        <v>140</v>
      </c>
      <c r="V95" s="28">
        <f t="shared" si="8"/>
        <v>0.42</v>
      </c>
      <c r="Y95" s="25"/>
      <c r="Z95" s="6">
        <f t="shared" si="9"/>
        <v>0.41684587813620072</v>
      </c>
      <c r="AA95" s="10">
        <f t="shared" si="10"/>
        <v>4257.4488392089424</v>
      </c>
      <c r="AB95" s="29" t="s">
        <v>136</v>
      </c>
      <c r="AC95" s="25"/>
      <c r="AD95" s="64">
        <f t="shared" si="11"/>
        <v>1.5073655361425154E-2</v>
      </c>
    </row>
    <row r="96" spans="1:30" x14ac:dyDescent="0.25">
      <c r="A96" s="22">
        <v>93</v>
      </c>
      <c r="B96" s="23">
        <v>44818</v>
      </c>
      <c r="C96" t="s">
        <v>128</v>
      </c>
      <c r="D96">
        <v>790</v>
      </c>
      <c r="E96">
        <v>1027210</v>
      </c>
      <c r="F96">
        <v>3</v>
      </c>
      <c r="G96" t="s">
        <v>35</v>
      </c>
      <c r="I96">
        <v>232943</v>
      </c>
      <c r="J96">
        <v>100</v>
      </c>
      <c r="K96" s="25"/>
      <c r="L96">
        <v>73</v>
      </c>
      <c r="M96">
        <v>80</v>
      </c>
      <c r="O96" s="26">
        <f t="shared" si="6"/>
        <v>7.65</v>
      </c>
      <c r="P96" s="27">
        <v>728.9</v>
      </c>
      <c r="Q96" s="4">
        <v>53.7</v>
      </c>
      <c r="R96">
        <v>187</v>
      </c>
      <c r="S96" s="28">
        <f t="shared" si="7"/>
        <v>0.28716577540106952</v>
      </c>
      <c r="T96" s="4">
        <v>57</v>
      </c>
      <c r="U96" s="24">
        <v>198</v>
      </c>
      <c r="V96" s="28">
        <f t="shared" si="8"/>
        <v>0.2878787878787879</v>
      </c>
      <c r="Y96" s="25"/>
      <c r="Z96" s="6">
        <f t="shared" si="9"/>
        <v>0.28753246753246753</v>
      </c>
      <c r="AA96" s="10">
        <f t="shared" si="10"/>
        <v>2535.0180668473349</v>
      </c>
      <c r="AB96" s="29" t="s">
        <v>136</v>
      </c>
      <c r="AC96" s="25"/>
      <c r="AD96" s="64">
        <f t="shared" si="11"/>
        <v>2.4767801857585752E-3</v>
      </c>
    </row>
    <row r="97" spans="1:30" x14ac:dyDescent="0.25">
      <c r="A97" s="22">
        <v>94</v>
      </c>
      <c r="B97" s="23">
        <v>44818</v>
      </c>
      <c r="C97" t="s">
        <v>129</v>
      </c>
      <c r="D97">
        <v>745</v>
      </c>
      <c r="E97">
        <v>1027210</v>
      </c>
      <c r="F97">
        <v>4</v>
      </c>
      <c r="G97" t="s">
        <v>35</v>
      </c>
      <c r="I97">
        <v>232944</v>
      </c>
      <c r="J97">
        <v>100</v>
      </c>
      <c r="K97" s="25"/>
      <c r="L97">
        <v>83</v>
      </c>
      <c r="M97">
        <v>80</v>
      </c>
      <c r="O97" s="26">
        <f t="shared" si="6"/>
        <v>8.15</v>
      </c>
      <c r="P97" s="27">
        <v>1431.3</v>
      </c>
      <c r="Q97" s="4">
        <v>53.3</v>
      </c>
      <c r="R97">
        <v>150</v>
      </c>
      <c r="S97" s="28">
        <f t="shared" si="7"/>
        <v>0.35533333333333333</v>
      </c>
      <c r="T97" s="4">
        <v>54.8</v>
      </c>
      <c r="U97" s="24">
        <v>152</v>
      </c>
      <c r="V97" s="28">
        <f t="shared" si="8"/>
        <v>0.36052631578947364</v>
      </c>
      <c r="Y97" s="25"/>
      <c r="Z97" s="6">
        <f t="shared" si="9"/>
        <v>0.35794701986754968</v>
      </c>
      <c r="AA97" s="10">
        <f t="shared" si="10"/>
        <v>3998.6364477335796</v>
      </c>
      <c r="AB97" s="29" t="s">
        <v>136</v>
      </c>
      <c r="AC97" s="25"/>
      <c r="AD97" s="64">
        <f t="shared" si="11"/>
        <v>1.4403892944038803E-2</v>
      </c>
    </row>
    <row r="98" spans="1:30" x14ac:dyDescent="0.25">
      <c r="A98" s="22">
        <v>95</v>
      </c>
      <c r="B98" s="23">
        <v>44818</v>
      </c>
      <c r="C98" t="s">
        <v>130</v>
      </c>
      <c r="D98">
        <v>715</v>
      </c>
      <c r="E98">
        <v>1027210</v>
      </c>
      <c r="F98">
        <v>5</v>
      </c>
      <c r="G98" t="s">
        <v>35</v>
      </c>
      <c r="I98">
        <v>232945</v>
      </c>
      <c r="J98">
        <v>100</v>
      </c>
      <c r="K98" s="25"/>
      <c r="L98">
        <v>80</v>
      </c>
      <c r="M98">
        <v>80</v>
      </c>
      <c r="O98" s="26">
        <f t="shared" si="6"/>
        <v>8</v>
      </c>
      <c r="P98" s="27">
        <v>1559.9</v>
      </c>
      <c r="Q98" s="4">
        <v>63.4</v>
      </c>
      <c r="R98">
        <v>176</v>
      </c>
      <c r="S98" s="28">
        <f t="shared" si="7"/>
        <v>0.36022727272727273</v>
      </c>
      <c r="T98" s="4">
        <v>62.3</v>
      </c>
      <c r="U98" s="24">
        <v>170</v>
      </c>
      <c r="V98" s="28">
        <f t="shared" si="8"/>
        <v>0.3664705882352941</v>
      </c>
      <c r="Y98" s="25"/>
      <c r="Z98" s="6">
        <f t="shared" si="9"/>
        <v>0.36329479768786122</v>
      </c>
      <c r="AA98" s="10">
        <f t="shared" si="10"/>
        <v>4293.758154335721</v>
      </c>
      <c r="AB98" s="29" t="s">
        <v>136</v>
      </c>
      <c r="AC98" s="25"/>
      <c r="AD98" s="64">
        <f t="shared" si="11"/>
        <v>1.7036334452064747E-2</v>
      </c>
    </row>
    <row r="99" spans="1:30" x14ac:dyDescent="0.25">
      <c r="A99" s="22">
        <v>96</v>
      </c>
      <c r="B99" s="23">
        <v>44818</v>
      </c>
      <c r="C99" t="s">
        <v>131</v>
      </c>
      <c r="D99">
        <v>785</v>
      </c>
      <c r="E99">
        <v>1027210</v>
      </c>
      <c r="F99">
        <v>6</v>
      </c>
      <c r="G99" t="s">
        <v>35</v>
      </c>
      <c r="I99">
        <v>232946</v>
      </c>
      <c r="J99">
        <v>100</v>
      </c>
      <c r="K99" s="25"/>
      <c r="L99">
        <v>78</v>
      </c>
      <c r="M99">
        <v>81</v>
      </c>
      <c r="O99" s="26">
        <f t="shared" si="6"/>
        <v>7.95</v>
      </c>
      <c r="P99" s="27">
        <v>2046.3</v>
      </c>
      <c r="Q99" s="4">
        <v>54.7</v>
      </c>
      <c r="R99">
        <v>170</v>
      </c>
      <c r="S99" s="28">
        <f t="shared" si="7"/>
        <v>0.32176470588235295</v>
      </c>
      <c r="T99" s="4">
        <v>56.1</v>
      </c>
      <c r="U99" s="24">
        <v>168</v>
      </c>
      <c r="V99" s="28">
        <f t="shared" si="8"/>
        <v>0.33392857142857146</v>
      </c>
      <c r="Y99" s="25"/>
      <c r="Z99" s="6">
        <f t="shared" si="9"/>
        <v>0.327810650887574</v>
      </c>
      <c r="AA99" s="10">
        <f t="shared" si="10"/>
        <v>6242.3231046931396</v>
      </c>
      <c r="AB99" s="29" t="s">
        <v>136</v>
      </c>
      <c r="AC99" s="25"/>
      <c r="AD99" s="64">
        <f t="shared" si="11"/>
        <v>3.6426549229317463E-2</v>
      </c>
    </row>
    <row r="100" spans="1:30" x14ac:dyDescent="0.25">
      <c r="A100" s="22">
        <v>97</v>
      </c>
      <c r="B100" s="23">
        <v>44818</v>
      </c>
      <c r="C100" t="s">
        <v>132</v>
      </c>
      <c r="D100">
        <v>758</v>
      </c>
      <c r="E100">
        <v>1027210</v>
      </c>
      <c r="F100">
        <v>7</v>
      </c>
      <c r="G100" t="s">
        <v>35</v>
      </c>
      <c r="I100">
        <v>232947</v>
      </c>
      <c r="J100">
        <v>100</v>
      </c>
      <c r="K100" s="25"/>
      <c r="L100">
        <v>80</v>
      </c>
      <c r="M100">
        <v>82</v>
      </c>
      <c r="O100" s="26">
        <f t="shared" si="6"/>
        <v>8.1</v>
      </c>
      <c r="P100" s="27">
        <v>1713.9</v>
      </c>
      <c r="Q100" s="4">
        <v>56.1</v>
      </c>
      <c r="R100">
        <v>157</v>
      </c>
      <c r="S100" s="28">
        <f t="shared" si="7"/>
        <v>0.35732484076433124</v>
      </c>
      <c r="T100" s="4">
        <v>59.3</v>
      </c>
      <c r="U100" s="24">
        <v>159</v>
      </c>
      <c r="V100" s="28">
        <f t="shared" si="8"/>
        <v>0.37295597484276727</v>
      </c>
      <c r="Y100" s="25"/>
      <c r="Z100" s="6">
        <f t="shared" si="9"/>
        <v>0.36518987341772152</v>
      </c>
      <c r="AA100" s="10">
        <f t="shared" si="10"/>
        <v>4693.1750433275565</v>
      </c>
      <c r="AB100" s="29" t="s">
        <v>136</v>
      </c>
      <c r="AC100" s="25"/>
      <c r="AD100" s="64">
        <f t="shared" si="11"/>
        <v>4.1911472486868946E-2</v>
      </c>
    </row>
    <row r="101" spans="1:30" x14ac:dyDescent="0.25">
      <c r="A101" s="22">
        <v>98</v>
      </c>
      <c r="B101" s="23">
        <v>44818</v>
      </c>
      <c r="C101" t="s">
        <v>133</v>
      </c>
      <c r="D101">
        <v>777</v>
      </c>
      <c r="E101">
        <v>1027210</v>
      </c>
      <c r="F101">
        <v>8</v>
      </c>
      <c r="G101" t="s">
        <v>35</v>
      </c>
      <c r="I101">
        <v>232948</v>
      </c>
      <c r="J101">
        <v>100</v>
      </c>
      <c r="K101" s="25"/>
      <c r="L101">
        <v>82</v>
      </c>
      <c r="M101">
        <v>85</v>
      </c>
      <c r="O101" s="26">
        <f t="shared" si="6"/>
        <v>8.35</v>
      </c>
      <c r="P101" s="27">
        <v>1931.1</v>
      </c>
      <c r="Q101" s="4">
        <v>59.7</v>
      </c>
      <c r="R101">
        <v>157</v>
      </c>
      <c r="S101" s="28">
        <f t="shared" si="7"/>
        <v>0.38025477707006372</v>
      </c>
      <c r="T101" s="4">
        <v>55.6</v>
      </c>
      <c r="U101" s="24">
        <v>142</v>
      </c>
      <c r="V101" s="28">
        <f t="shared" si="8"/>
        <v>0.39154929577464792</v>
      </c>
      <c r="Y101" s="25"/>
      <c r="Z101" s="6">
        <f t="shared" si="9"/>
        <v>0.38561872909699002</v>
      </c>
      <c r="AA101" s="10">
        <f t="shared" si="10"/>
        <v>5007.7961838681695</v>
      </c>
      <c r="AB101" s="29" t="s">
        <v>136</v>
      </c>
      <c r="AC101" s="25"/>
      <c r="AD101" s="64">
        <f t="shared" si="11"/>
        <v>2.8845713238326551E-2</v>
      </c>
    </row>
    <row r="102" spans="1:30" x14ac:dyDescent="0.25">
      <c r="A102" s="22">
        <v>99</v>
      </c>
      <c r="B102" s="23">
        <v>44818</v>
      </c>
      <c r="C102" t="s">
        <v>134</v>
      </c>
      <c r="D102">
        <v>785</v>
      </c>
      <c r="E102">
        <v>1027210</v>
      </c>
      <c r="F102">
        <v>9</v>
      </c>
      <c r="G102" t="s">
        <v>35</v>
      </c>
      <c r="I102">
        <v>232949</v>
      </c>
      <c r="J102">
        <v>100</v>
      </c>
      <c r="K102" s="25"/>
      <c r="L102">
        <v>80</v>
      </c>
      <c r="M102">
        <v>82</v>
      </c>
      <c r="O102" s="26">
        <f t="shared" si="6"/>
        <v>8.1</v>
      </c>
      <c r="P102" s="27">
        <v>1932</v>
      </c>
      <c r="Q102" s="4">
        <v>58.9</v>
      </c>
      <c r="R102">
        <v>156</v>
      </c>
      <c r="S102" s="28">
        <f t="shared" si="7"/>
        <v>0.37756410256410255</v>
      </c>
      <c r="T102" s="4">
        <v>56.4</v>
      </c>
      <c r="U102" s="24">
        <v>146</v>
      </c>
      <c r="V102" s="28">
        <f t="shared" si="8"/>
        <v>0.38630136986301367</v>
      </c>
      <c r="Y102" s="25"/>
      <c r="Z102" s="6">
        <f t="shared" si="9"/>
        <v>0.38178807947019866</v>
      </c>
      <c r="AA102" s="10">
        <f t="shared" si="10"/>
        <v>5060.3989592367734</v>
      </c>
      <c r="AB102" s="29" t="s">
        <v>136</v>
      </c>
      <c r="AC102" s="25"/>
      <c r="AD102" s="64">
        <f t="shared" si="11"/>
        <v>2.2617748681578408E-2</v>
      </c>
    </row>
    <row r="103" spans="1:30" x14ac:dyDescent="0.25">
      <c r="A103" s="22">
        <v>100</v>
      </c>
      <c r="B103" s="23">
        <v>44818</v>
      </c>
      <c r="C103" t="s">
        <v>135</v>
      </c>
      <c r="D103">
        <v>740</v>
      </c>
      <c r="E103">
        <v>1027210</v>
      </c>
      <c r="F103">
        <v>10</v>
      </c>
      <c r="G103" t="s">
        <v>35</v>
      </c>
      <c r="I103">
        <v>232950</v>
      </c>
      <c r="J103">
        <v>100</v>
      </c>
      <c r="K103" s="25"/>
      <c r="L103">
        <v>80</v>
      </c>
      <c r="M103">
        <v>80</v>
      </c>
      <c r="O103" s="26">
        <f t="shared" si="6"/>
        <v>8</v>
      </c>
      <c r="P103" s="27">
        <v>1712.3</v>
      </c>
      <c r="Q103" s="4">
        <v>53.3</v>
      </c>
      <c r="R103">
        <v>149</v>
      </c>
      <c r="S103" s="28">
        <f t="shared" si="7"/>
        <v>0.35771812080536913</v>
      </c>
      <c r="T103" s="4">
        <v>54.4</v>
      </c>
      <c r="U103" s="24">
        <v>149</v>
      </c>
      <c r="V103" s="28">
        <f t="shared" si="8"/>
        <v>0.36510067114093958</v>
      </c>
      <c r="Y103" s="25"/>
      <c r="Z103" s="6">
        <f t="shared" si="9"/>
        <v>0.3614093959731543</v>
      </c>
      <c r="AA103" s="10">
        <f t="shared" si="10"/>
        <v>4737.8402971216346</v>
      </c>
      <c r="AB103" s="29" t="s">
        <v>136</v>
      </c>
      <c r="AC103" s="25"/>
      <c r="AD103" s="64">
        <f t="shared" si="11"/>
        <v>2.022058823529406E-2</v>
      </c>
    </row>
    <row r="104" spans="1:30" x14ac:dyDescent="0.25">
      <c r="A104" s="22">
        <v>101</v>
      </c>
      <c r="B104" s="23">
        <v>44826</v>
      </c>
      <c r="C104" t="s">
        <v>138</v>
      </c>
      <c r="D104">
        <v>805</v>
      </c>
      <c r="E104">
        <v>17376</v>
      </c>
      <c r="F104">
        <v>1</v>
      </c>
      <c r="G104" t="s">
        <v>35</v>
      </c>
      <c r="I104">
        <v>233121</v>
      </c>
      <c r="J104">
        <v>100</v>
      </c>
      <c r="K104" s="25"/>
      <c r="L104">
        <v>76</v>
      </c>
      <c r="M104">
        <v>77</v>
      </c>
      <c r="O104" s="26">
        <f t="shared" si="6"/>
        <v>7.65</v>
      </c>
      <c r="P104" s="27">
        <v>1594.5</v>
      </c>
      <c r="Q104" s="4">
        <v>52.8</v>
      </c>
      <c r="R104">
        <v>149</v>
      </c>
      <c r="S104" s="28">
        <f t="shared" si="7"/>
        <v>0.35436241610738251</v>
      </c>
      <c r="T104" s="4">
        <v>54.3</v>
      </c>
      <c r="U104" s="24">
        <v>150</v>
      </c>
      <c r="V104" s="28">
        <f t="shared" si="8"/>
        <v>0.36199999999999999</v>
      </c>
      <c r="Y104" s="25"/>
      <c r="Z104" s="6">
        <f t="shared" si="9"/>
        <v>0.35819397993311036</v>
      </c>
      <c r="AA104" s="10">
        <f t="shared" si="10"/>
        <v>4451.4985994397757</v>
      </c>
      <c r="AB104" s="29" t="s">
        <v>137</v>
      </c>
      <c r="AC104" s="25"/>
      <c r="AD104" s="64">
        <f t="shared" si="11"/>
        <v>2.109829804590465E-2</v>
      </c>
    </row>
    <row r="105" spans="1:30" x14ac:dyDescent="0.25">
      <c r="A105" s="22">
        <v>102</v>
      </c>
      <c r="B105" s="23">
        <v>44826</v>
      </c>
      <c r="C105" t="s">
        <v>139</v>
      </c>
      <c r="D105">
        <v>800</v>
      </c>
      <c r="E105">
        <v>17376</v>
      </c>
      <c r="F105">
        <v>2</v>
      </c>
      <c r="G105" t="s">
        <v>35</v>
      </c>
      <c r="I105">
        <v>233122</v>
      </c>
      <c r="J105">
        <v>95</v>
      </c>
      <c r="K105" s="25"/>
      <c r="L105">
        <v>85</v>
      </c>
      <c r="M105">
        <v>87</v>
      </c>
      <c r="O105" s="26">
        <f t="shared" si="6"/>
        <v>8.6</v>
      </c>
      <c r="P105" s="27">
        <v>2068.3000000000002</v>
      </c>
      <c r="Q105" s="4">
        <v>55.6</v>
      </c>
      <c r="R105">
        <v>102</v>
      </c>
      <c r="S105" s="28">
        <f t="shared" si="7"/>
        <v>0.54509803921568634</v>
      </c>
      <c r="T105" s="4">
        <v>52.1</v>
      </c>
      <c r="U105" s="24">
        <v>96</v>
      </c>
      <c r="V105" s="28">
        <f t="shared" si="8"/>
        <v>0.54270833333333335</v>
      </c>
      <c r="Y105" s="25"/>
      <c r="Z105" s="6">
        <f t="shared" si="9"/>
        <v>0.54393939393939394</v>
      </c>
      <c r="AA105" s="10">
        <f t="shared" si="10"/>
        <v>4002.5744025802669</v>
      </c>
      <c r="AB105" s="29" t="s">
        <v>137</v>
      </c>
      <c r="AC105" s="25"/>
      <c r="AD105" s="64">
        <f t="shared" si="11"/>
        <v>4.4032968273682695E-3</v>
      </c>
    </row>
    <row r="106" spans="1:30" x14ac:dyDescent="0.25">
      <c r="A106" s="22">
        <v>103</v>
      </c>
      <c r="B106" s="23">
        <v>44826</v>
      </c>
      <c r="C106" t="s">
        <v>140</v>
      </c>
      <c r="D106">
        <v>795</v>
      </c>
      <c r="E106">
        <v>17376</v>
      </c>
      <c r="F106">
        <v>3</v>
      </c>
      <c r="G106" t="s">
        <v>35</v>
      </c>
      <c r="I106">
        <v>233123</v>
      </c>
      <c r="J106">
        <v>100</v>
      </c>
      <c r="K106" s="25"/>
      <c r="L106">
        <v>77</v>
      </c>
      <c r="M106">
        <v>79</v>
      </c>
      <c r="O106" s="26">
        <f t="shared" si="6"/>
        <v>7.8</v>
      </c>
      <c r="P106" s="27">
        <v>2072</v>
      </c>
      <c r="Q106" s="4">
        <v>51.1</v>
      </c>
      <c r="R106">
        <v>145</v>
      </c>
      <c r="S106" s="28">
        <f t="shared" si="7"/>
        <v>0.35241379310344828</v>
      </c>
      <c r="T106" s="4">
        <v>53.1</v>
      </c>
      <c r="U106" s="24">
        <v>148</v>
      </c>
      <c r="V106" s="28">
        <f t="shared" si="8"/>
        <v>0.35878378378378378</v>
      </c>
      <c r="Y106" s="25"/>
      <c r="Z106" s="6">
        <f t="shared" si="9"/>
        <v>0.35563139931740617</v>
      </c>
      <c r="AA106" s="10">
        <f t="shared" si="10"/>
        <v>5826.2571976967365</v>
      </c>
      <c r="AB106" s="29" t="s">
        <v>137</v>
      </c>
      <c r="AC106" s="25"/>
      <c r="AD106" s="64">
        <f t="shared" si="11"/>
        <v>1.7754399636340006E-2</v>
      </c>
    </row>
    <row r="107" spans="1:30" x14ac:dyDescent="0.25">
      <c r="A107" s="22">
        <v>104</v>
      </c>
      <c r="B107" s="23">
        <v>44826</v>
      </c>
      <c r="C107" t="s">
        <v>141</v>
      </c>
      <c r="D107">
        <v>800</v>
      </c>
      <c r="E107">
        <v>17376</v>
      </c>
      <c r="F107">
        <v>4</v>
      </c>
      <c r="G107" t="s">
        <v>35</v>
      </c>
      <c r="I107">
        <v>233124</v>
      </c>
      <c r="J107">
        <v>100</v>
      </c>
      <c r="K107" s="25"/>
      <c r="L107">
        <v>79</v>
      </c>
      <c r="M107">
        <v>79</v>
      </c>
      <c r="O107" s="26">
        <f t="shared" si="6"/>
        <v>7.9</v>
      </c>
      <c r="P107" s="27">
        <v>1678.1</v>
      </c>
      <c r="Q107" s="4">
        <v>57.6</v>
      </c>
      <c r="R107">
        <v>159</v>
      </c>
      <c r="S107" s="28">
        <f t="shared" si="7"/>
        <v>0.36226415094339626</v>
      </c>
      <c r="T107" s="4">
        <v>54.9</v>
      </c>
      <c r="U107" s="24">
        <v>148</v>
      </c>
      <c r="V107" s="28">
        <f t="shared" si="8"/>
        <v>0.37094594594594593</v>
      </c>
      <c r="Y107" s="25"/>
      <c r="Z107" s="6">
        <f t="shared" si="9"/>
        <v>0.36644951140065146</v>
      </c>
      <c r="AA107" s="10">
        <f t="shared" si="10"/>
        <v>4579.3484444444439</v>
      </c>
      <c r="AB107" s="29" t="s">
        <v>137</v>
      </c>
      <c r="AC107" s="25"/>
      <c r="AD107" s="64">
        <f t="shared" si="11"/>
        <v>2.3404474688112058E-2</v>
      </c>
    </row>
    <row r="108" spans="1:30" x14ac:dyDescent="0.25">
      <c r="A108" s="22">
        <v>105</v>
      </c>
      <c r="B108" s="23">
        <v>44826</v>
      </c>
      <c r="C108" t="s">
        <v>142</v>
      </c>
      <c r="D108">
        <v>795</v>
      </c>
      <c r="E108">
        <v>17376</v>
      </c>
      <c r="F108">
        <v>5</v>
      </c>
      <c r="G108" t="s">
        <v>35</v>
      </c>
      <c r="I108">
        <v>233125</v>
      </c>
      <c r="J108">
        <v>100</v>
      </c>
      <c r="K108" s="25"/>
      <c r="L108">
        <v>65</v>
      </c>
      <c r="M108">
        <v>64</v>
      </c>
      <c r="O108" s="26">
        <f t="shared" si="6"/>
        <v>6.45</v>
      </c>
      <c r="P108" s="27">
        <v>614</v>
      </c>
      <c r="Q108" s="4">
        <v>53.6</v>
      </c>
      <c r="R108">
        <v>262</v>
      </c>
      <c r="S108" s="28">
        <f t="shared" si="7"/>
        <v>0.20458015267175572</v>
      </c>
      <c r="T108" s="4">
        <v>51.2</v>
      </c>
      <c r="U108" s="24">
        <v>251</v>
      </c>
      <c r="V108" s="28">
        <f t="shared" si="8"/>
        <v>0.20398406374501993</v>
      </c>
      <c r="Y108" s="25"/>
      <c r="Z108" s="6">
        <f t="shared" si="9"/>
        <v>0.20428849902534116</v>
      </c>
      <c r="AA108" s="10">
        <f t="shared" si="10"/>
        <v>3005.5534351145034</v>
      </c>
      <c r="AB108" s="29" t="s">
        <v>137</v>
      </c>
      <c r="AC108" s="25"/>
      <c r="AD108" s="64">
        <f t="shared" si="11"/>
        <v>2.9222328244274268E-3</v>
      </c>
    </row>
    <row r="109" spans="1:30" x14ac:dyDescent="0.25">
      <c r="A109" s="22">
        <v>106</v>
      </c>
      <c r="B109" s="23">
        <v>44826</v>
      </c>
      <c r="C109" t="s">
        <v>143</v>
      </c>
      <c r="D109">
        <v>580</v>
      </c>
      <c r="E109">
        <v>17376</v>
      </c>
      <c r="F109">
        <v>6</v>
      </c>
      <c r="G109" t="s">
        <v>35</v>
      </c>
      <c r="I109">
        <v>233126</v>
      </c>
      <c r="J109">
        <v>100</v>
      </c>
      <c r="K109" s="25"/>
      <c r="L109">
        <v>65</v>
      </c>
      <c r="M109">
        <v>64</v>
      </c>
      <c r="O109" s="26">
        <f t="shared" si="6"/>
        <v>6.45</v>
      </c>
      <c r="P109" s="27">
        <v>833.1</v>
      </c>
      <c r="Q109" s="4">
        <v>53.3</v>
      </c>
      <c r="R109">
        <v>242</v>
      </c>
      <c r="S109" s="28">
        <f t="shared" si="7"/>
        <v>0.2202479338842975</v>
      </c>
      <c r="T109" s="4">
        <v>57.1</v>
      </c>
      <c r="U109" s="24">
        <v>264</v>
      </c>
      <c r="V109" s="28">
        <f t="shared" si="8"/>
        <v>0.21628787878787881</v>
      </c>
      <c r="Y109" s="25"/>
      <c r="Z109" s="6">
        <f t="shared" si="9"/>
        <v>0.2181818181818182</v>
      </c>
      <c r="AA109" s="10">
        <f t="shared" si="10"/>
        <v>3818.375</v>
      </c>
      <c r="AB109" s="29" t="s">
        <v>137</v>
      </c>
      <c r="AC109" s="25"/>
      <c r="AD109" s="64">
        <f t="shared" si="11"/>
        <v>1.8309186435280837E-2</v>
      </c>
    </row>
    <row r="110" spans="1:30" s="55" customFormat="1" x14ac:dyDescent="0.25">
      <c r="A110" s="53">
        <v>107</v>
      </c>
      <c r="B110" s="54">
        <v>44826</v>
      </c>
      <c r="C110" s="55" t="s">
        <v>144</v>
      </c>
      <c r="D110" s="55">
        <v>560</v>
      </c>
      <c r="E110" s="55">
        <v>17376</v>
      </c>
      <c r="F110" s="55">
        <v>7</v>
      </c>
      <c r="G110" s="55" t="s">
        <v>35</v>
      </c>
      <c r="I110" s="55">
        <v>233127</v>
      </c>
      <c r="J110" s="55">
        <v>100</v>
      </c>
      <c r="K110" s="56"/>
      <c r="L110" s="55">
        <v>75</v>
      </c>
      <c r="M110" s="55">
        <v>74</v>
      </c>
      <c r="O110" s="57">
        <f t="shared" si="6"/>
        <v>7.45</v>
      </c>
      <c r="P110" s="58">
        <v>1921.8</v>
      </c>
      <c r="Q110" s="59">
        <v>56.5</v>
      </c>
      <c r="R110" s="55">
        <v>183</v>
      </c>
      <c r="S110" s="60">
        <f t="shared" si="7"/>
        <v>0.30874316939890711</v>
      </c>
      <c r="T110" s="59">
        <v>54.7</v>
      </c>
      <c r="U110" s="61">
        <v>174</v>
      </c>
      <c r="V110" s="60">
        <f t="shared" si="8"/>
        <v>0.31436781609195402</v>
      </c>
      <c r="Y110" s="56"/>
      <c r="Z110" s="62">
        <f>IF(W110="",((Q110+T110)/(R110+U110)),((Q110+T110+W110)/(R110+U110+X110)))</f>
        <v>0.31148459383753502</v>
      </c>
      <c r="AA110" s="10">
        <f>(P110/Z110)/(J110/100)</f>
        <v>6169.8075539568345</v>
      </c>
      <c r="AB110" s="63" t="s">
        <v>137</v>
      </c>
      <c r="AC110" s="56"/>
      <c r="AD110" s="64">
        <f t="shared" si="11"/>
        <v>1.7891929151556893E-2</v>
      </c>
    </row>
    <row r="111" spans="1:30" x14ac:dyDescent="0.25">
      <c r="A111" s="22">
        <v>108</v>
      </c>
      <c r="B111" s="23">
        <v>44826</v>
      </c>
      <c r="C111" t="s">
        <v>145</v>
      </c>
      <c r="D111">
        <v>795</v>
      </c>
      <c r="E111">
        <v>17376</v>
      </c>
      <c r="F111">
        <v>8</v>
      </c>
      <c r="G111" t="s">
        <v>35</v>
      </c>
      <c r="I111">
        <v>233128</v>
      </c>
      <c r="J111">
        <v>100</v>
      </c>
      <c r="K111" s="25"/>
      <c r="L111">
        <v>76</v>
      </c>
      <c r="M111">
        <v>81</v>
      </c>
      <c r="O111" s="26">
        <f t="shared" si="6"/>
        <v>7.85</v>
      </c>
      <c r="P111" s="27">
        <v>2198.3000000000002</v>
      </c>
      <c r="Q111" s="4">
        <v>60.4</v>
      </c>
      <c r="R111">
        <v>151</v>
      </c>
      <c r="S111" s="28">
        <f t="shared" si="7"/>
        <v>0.39999999999999997</v>
      </c>
      <c r="T111" s="4">
        <v>51.5</v>
      </c>
      <c r="U111" s="24">
        <v>122</v>
      </c>
      <c r="V111" s="28">
        <f t="shared" si="8"/>
        <v>0.42213114754098363</v>
      </c>
      <c r="Y111" s="25"/>
      <c r="Z111" s="6">
        <f t="shared" si="9"/>
        <v>0.40989010989010993</v>
      </c>
      <c r="AA111" s="10">
        <f t="shared" si="10"/>
        <v>5363.144772117962</v>
      </c>
      <c r="AB111" s="29" t="s">
        <v>137</v>
      </c>
      <c r="AC111" s="25"/>
      <c r="AD111" s="64">
        <f t="shared" si="11"/>
        <v>5.2427184466019551E-2</v>
      </c>
    </row>
    <row r="112" spans="1:30" x14ac:dyDescent="0.25">
      <c r="A112" s="22">
        <v>109</v>
      </c>
      <c r="B112" s="23">
        <v>44826</v>
      </c>
      <c r="C112" t="s">
        <v>146</v>
      </c>
      <c r="D112">
        <v>810</v>
      </c>
      <c r="E112">
        <v>17376</v>
      </c>
      <c r="F112">
        <v>9</v>
      </c>
      <c r="G112" t="s">
        <v>35</v>
      </c>
      <c r="I112">
        <v>233129</v>
      </c>
      <c r="J112">
        <v>100</v>
      </c>
      <c r="K112" s="25"/>
      <c r="L112">
        <v>76</v>
      </c>
      <c r="M112">
        <v>76</v>
      </c>
      <c r="O112" s="26">
        <f t="shared" si="6"/>
        <v>7.6</v>
      </c>
      <c r="P112" s="27">
        <v>1334.1</v>
      </c>
      <c r="Q112" s="4">
        <v>28.1</v>
      </c>
      <c r="R112">
        <v>172</v>
      </c>
      <c r="S112" s="28">
        <f t="shared" si="7"/>
        <v>0.16337209302325581</v>
      </c>
      <c r="T112" s="4">
        <v>52</v>
      </c>
      <c r="U112" s="24">
        <v>155</v>
      </c>
      <c r="V112" s="28">
        <f t="shared" si="8"/>
        <v>0.33548387096774196</v>
      </c>
      <c r="Y112" s="25"/>
      <c r="Z112" s="6">
        <f t="shared" si="9"/>
        <v>0.24495412844036696</v>
      </c>
      <c r="AA112" s="10">
        <f t="shared" si="10"/>
        <v>5446.3258426966295</v>
      </c>
      <c r="AB112" s="29" t="s">
        <v>137</v>
      </c>
      <c r="AC112" s="25"/>
      <c r="AD112" s="64">
        <f t="shared" si="11"/>
        <v>0.51302549194991065</v>
      </c>
    </row>
    <row r="113" spans="1:30" x14ac:dyDescent="0.25">
      <c r="A113" s="22">
        <v>110</v>
      </c>
      <c r="B113" s="23">
        <v>44826</v>
      </c>
      <c r="C113" t="s">
        <v>147</v>
      </c>
      <c r="D113">
        <v>570</v>
      </c>
      <c r="E113">
        <v>17376</v>
      </c>
      <c r="F113">
        <v>10</v>
      </c>
      <c r="G113" t="s">
        <v>35</v>
      </c>
      <c r="I113">
        <v>233130</v>
      </c>
      <c r="J113">
        <v>100</v>
      </c>
      <c r="K113" s="25"/>
      <c r="L113">
        <v>72</v>
      </c>
      <c r="M113">
        <v>70</v>
      </c>
      <c r="O113" s="26">
        <f t="shared" si="6"/>
        <v>7.1</v>
      </c>
      <c r="P113" s="27">
        <v>998.3</v>
      </c>
      <c r="Q113" s="4">
        <v>54.2</v>
      </c>
      <c r="R113">
        <v>194</v>
      </c>
      <c r="S113" s="28">
        <f t="shared" si="7"/>
        <v>0.27938144329896908</v>
      </c>
      <c r="T113" s="4">
        <v>55.7</v>
      </c>
      <c r="U113" s="24">
        <v>192</v>
      </c>
      <c r="V113" s="28">
        <f t="shared" si="8"/>
        <v>0.29010416666666666</v>
      </c>
      <c r="Y113" s="25"/>
      <c r="Z113" s="6">
        <f t="shared" si="9"/>
        <v>0.28471502590673575</v>
      </c>
      <c r="AA113" s="10">
        <f t="shared" si="10"/>
        <v>3506.313011828935</v>
      </c>
      <c r="AB113" s="29" t="s">
        <v>137</v>
      </c>
      <c r="AC113" s="25"/>
      <c r="AD113" s="64">
        <f t="shared" si="11"/>
        <v>3.6961631716300472E-2</v>
      </c>
    </row>
    <row r="114" spans="1:30" x14ac:dyDescent="0.25">
      <c r="A114" s="22">
        <v>111</v>
      </c>
      <c r="B114" s="23">
        <v>44826</v>
      </c>
      <c r="C114" t="s">
        <v>148</v>
      </c>
      <c r="D114">
        <v>795</v>
      </c>
      <c r="E114">
        <v>17377</v>
      </c>
      <c r="F114">
        <v>1</v>
      </c>
      <c r="G114" t="s">
        <v>35</v>
      </c>
      <c r="I114">
        <v>233131</v>
      </c>
      <c r="J114">
        <v>100</v>
      </c>
      <c r="K114" s="25"/>
      <c r="L114">
        <v>76</v>
      </c>
      <c r="M114">
        <v>75</v>
      </c>
      <c r="O114" s="26">
        <f t="shared" si="6"/>
        <v>7.55</v>
      </c>
      <c r="P114" s="27">
        <v>1791.5</v>
      </c>
      <c r="Q114" s="4">
        <v>52.2</v>
      </c>
      <c r="R114">
        <v>167</v>
      </c>
      <c r="S114" s="28">
        <f t="shared" si="7"/>
        <v>0.31257485029940124</v>
      </c>
      <c r="T114" s="4">
        <v>52</v>
      </c>
      <c r="U114" s="24">
        <v>165</v>
      </c>
      <c r="V114" s="28">
        <f t="shared" si="8"/>
        <v>0.31515151515151513</v>
      </c>
      <c r="Y114" s="25"/>
      <c r="Z114" s="6">
        <f t="shared" si="9"/>
        <v>0.31385542168674702</v>
      </c>
      <c r="AA114" s="10">
        <f t="shared" si="10"/>
        <v>5708.0422264875233</v>
      </c>
      <c r="AB114" s="29" t="s">
        <v>137</v>
      </c>
      <c r="AC114" s="25"/>
      <c r="AD114" s="64">
        <f t="shared" si="11"/>
        <v>8.1759557807459839E-3</v>
      </c>
    </row>
    <row r="115" spans="1:30" x14ac:dyDescent="0.25">
      <c r="A115" s="22">
        <v>112</v>
      </c>
      <c r="B115" s="23">
        <v>44826</v>
      </c>
      <c r="C115" t="s">
        <v>149</v>
      </c>
      <c r="D115">
        <v>835</v>
      </c>
      <c r="E115">
        <v>17377</v>
      </c>
      <c r="F115">
        <v>2</v>
      </c>
      <c r="G115" t="s">
        <v>35</v>
      </c>
      <c r="I115">
        <v>233132</v>
      </c>
      <c r="J115">
        <v>100</v>
      </c>
      <c r="K115" s="25"/>
      <c r="L115">
        <v>80</v>
      </c>
      <c r="M115">
        <v>84</v>
      </c>
      <c r="O115" s="26">
        <f t="shared" si="6"/>
        <v>8.1999999999999993</v>
      </c>
      <c r="P115" s="27">
        <v>2247.9</v>
      </c>
      <c r="Q115" s="4">
        <v>54.4</v>
      </c>
      <c r="R115">
        <v>146</v>
      </c>
      <c r="S115" s="28">
        <f t="shared" si="7"/>
        <v>0.37260273972602737</v>
      </c>
      <c r="T115" s="4">
        <v>59.8</v>
      </c>
      <c r="U115" s="24">
        <v>153</v>
      </c>
      <c r="V115" s="28">
        <f t="shared" si="8"/>
        <v>0.39084967320261438</v>
      </c>
      <c r="Y115" s="25"/>
      <c r="Z115" s="6">
        <f t="shared" si="9"/>
        <v>0.38193979933110361</v>
      </c>
      <c r="AA115" s="10">
        <f t="shared" si="10"/>
        <v>5885.4824868651503</v>
      </c>
      <c r="AB115" s="29" t="s">
        <v>137</v>
      </c>
      <c r="AC115" s="25"/>
      <c r="AD115" s="64">
        <f t="shared" si="11"/>
        <v>4.6685298025381489E-2</v>
      </c>
    </row>
    <row r="116" spans="1:30" x14ac:dyDescent="0.25">
      <c r="A116" s="22">
        <v>113</v>
      </c>
      <c r="B116" s="23">
        <v>44826</v>
      </c>
      <c r="C116" t="s">
        <v>150</v>
      </c>
      <c r="D116">
        <v>585</v>
      </c>
      <c r="E116">
        <v>17377</v>
      </c>
      <c r="F116">
        <v>3</v>
      </c>
      <c r="G116" t="s">
        <v>35</v>
      </c>
      <c r="I116">
        <v>233133</v>
      </c>
      <c r="J116">
        <v>90</v>
      </c>
      <c r="K116" s="25"/>
      <c r="L116">
        <v>77</v>
      </c>
      <c r="M116">
        <v>75</v>
      </c>
      <c r="O116" s="26">
        <f t="shared" si="6"/>
        <v>7.6</v>
      </c>
      <c r="P116" s="27">
        <v>927.4</v>
      </c>
      <c r="Q116" s="4">
        <v>51.9</v>
      </c>
      <c r="R116">
        <v>153</v>
      </c>
      <c r="S116" s="28">
        <f t="shared" si="7"/>
        <v>0.33921568627450982</v>
      </c>
      <c r="T116" s="4">
        <v>52</v>
      </c>
      <c r="U116" s="24">
        <v>148</v>
      </c>
      <c r="V116" s="28">
        <f t="shared" si="8"/>
        <v>0.35135135135135137</v>
      </c>
      <c r="Y116" s="25"/>
      <c r="Z116" s="6">
        <f t="shared" si="9"/>
        <v>0.34518272425249169</v>
      </c>
      <c r="AA116" s="10">
        <f t="shared" si="10"/>
        <v>2985.2144155705273</v>
      </c>
      <c r="AB116" s="29" t="s">
        <v>137</v>
      </c>
      <c r="AC116" s="25"/>
      <c r="AD116" s="64">
        <f t="shared" si="11"/>
        <v>3.453996983408749E-2</v>
      </c>
    </row>
    <row r="117" spans="1:30" x14ac:dyDescent="0.25">
      <c r="A117" s="22">
        <v>114</v>
      </c>
      <c r="B117" s="23">
        <v>44826</v>
      </c>
      <c r="C117" t="s">
        <v>151</v>
      </c>
      <c r="D117">
        <v>795</v>
      </c>
      <c r="E117">
        <v>17377</v>
      </c>
      <c r="F117">
        <v>4</v>
      </c>
      <c r="G117" t="s">
        <v>35</v>
      </c>
      <c r="I117">
        <v>233134</v>
      </c>
      <c r="J117">
        <v>100</v>
      </c>
      <c r="K117" s="25"/>
      <c r="L117">
        <v>93</v>
      </c>
      <c r="M117">
        <v>88</v>
      </c>
      <c r="O117" s="26">
        <f t="shared" si="6"/>
        <v>9.0500000000000007</v>
      </c>
      <c r="P117" s="27">
        <v>1601</v>
      </c>
      <c r="Q117" s="4">
        <v>54.2</v>
      </c>
      <c r="R117">
        <v>132</v>
      </c>
      <c r="S117" s="28">
        <f t="shared" si="7"/>
        <v>0.41060606060606064</v>
      </c>
      <c r="T117" s="4">
        <v>54.3</v>
      </c>
      <c r="U117" s="24">
        <v>130</v>
      </c>
      <c r="V117" s="28">
        <f t="shared" si="8"/>
        <v>0.4176923076923077</v>
      </c>
      <c r="Y117" s="25"/>
      <c r="Z117" s="6">
        <f t="shared" si="9"/>
        <v>0.41412213740458015</v>
      </c>
      <c r="AA117" s="10">
        <f t="shared" si="10"/>
        <v>3866.0092165898618</v>
      </c>
      <c r="AB117" s="29" t="s">
        <v>137</v>
      </c>
      <c r="AC117" s="25"/>
      <c r="AD117" s="64">
        <f t="shared" si="11"/>
        <v>1.6965232434845618E-2</v>
      </c>
    </row>
    <row r="118" spans="1:30" x14ac:dyDescent="0.25">
      <c r="A118" s="22">
        <v>115</v>
      </c>
      <c r="B118" s="23">
        <v>44826</v>
      </c>
      <c r="C118" t="s">
        <v>152</v>
      </c>
      <c r="D118">
        <v>585</v>
      </c>
      <c r="E118">
        <v>17377</v>
      </c>
      <c r="F118">
        <v>5</v>
      </c>
      <c r="G118" t="s">
        <v>35</v>
      </c>
      <c r="I118">
        <v>233135</v>
      </c>
      <c r="J118">
        <v>100</v>
      </c>
      <c r="K118" s="25"/>
      <c r="L118">
        <v>75</v>
      </c>
      <c r="M118">
        <v>73</v>
      </c>
      <c r="O118" s="26">
        <f t="shared" si="6"/>
        <v>7.4</v>
      </c>
      <c r="P118" s="27">
        <v>817.7</v>
      </c>
      <c r="Q118" s="4">
        <v>50.9</v>
      </c>
      <c r="R118">
        <v>183</v>
      </c>
      <c r="S118" s="28">
        <f t="shared" si="7"/>
        <v>0.27814207650273221</v>
      </c>
      <c r="T118" s="4">
        <v>56.1</v>
      </c>
      <c r="U118" s="24">
        <v>196</v>
      </c>
      <c r="V118" s="28">
        <f t="shared" si="8"/>
        <v>0.28622448979591836</v>
      </c>
      <c r="Y118" s="25"/>
      <c r="Z118" s="6">
        <f t="shared" si="9"/>
        <v>0.28232189973614774</v>
      </c>
      <c r="AA118" s="10">
        <f t="shared" si="10"/>
        <v>2896.3392523364491</v>
      </c>
      <c r="AB118" s="29" t="s">
        <v>137</v>
      </c>
      <c r="AC118" s="25"/>
      <c r="AD118" s="64">
        <f t="shared" si="11"/>
        <v>2.8238021487780499E-2</v>
      </c>
    </row>
    <row r="119" spans="1:30" x14ac:dyDescent="0.25">
      <c r="A119" s="22">
        <v>116</v>
      </c>
      <c r="B119" s="23">
        <v>44826</v>
      </c>
      <c r="C119" t="s">
        <v>153</v>
      </c>
      <c r="D119">
        <v>586</v>
      </c>
      <c r="E119">
        <v>17377</v>
      </c>
      <c r="F119">
        <v>6</v>
      </c>
      <c r="G119" t="s">
        <v>35</v>
      </c>
      <c r="I119">
        <v>233136</v>
      </c>
      <c r="J119">
        <v>100</v>
      </c>
      <c r="K119" s="25"/>
      <c r="L119">
        <v>61</v>
      </c>
      <c r="M119">
        <v>64</v>
      </c>
      <c r="O119" s="26">
        <f t="shared" si="6"/>
        <v>6.25</v>
      </c>
      <c r="P119" s="27">
        <v>686.5</v>
      </c>
      <c r="Q119" s="4">
        <v>50.6</v>
      </c>
      <c r="R119">
        <v>237</v>
      </c>
      <c r="S119" s="28">
        <f t="shared" si="7"/>
        <v>0.21350210970464137</v>
      </c>
      <c r="T119" s="4">
        <v>56.4</v>
      </c>
      <c r="U119" s="24">
        <v>301</v>
      </c>
      <c r="V119" s="28">
        <f t="shared" si="8"/>
        <v>0.18737541528239202</v>
      </c>
      <c r="Y119" s="25"/>
      <c r="Z119" s="6">
        <f t="shared" si="9"/>
        <v>0.19888475836431227</v>
      </c>
      <c r="AA119" s="10">
        <f t="shared" si="10"/>
        <v>3451.7476635514017</v>
      </c>
      <c r="AB119" s="29" t="s">
        <v>137</v>
      </c>
      <c r="AC119" s="25"/>
      <c r="AD119" s="64">
        <f t="shared" si="11"/>
        <v>0.13943501810455772</v>
      </c>
    </row>
    <row r="120" spans="1:30" x14ac:dyDescent="0.25">
      <c r="A120" s="22">
        <v>117</v>
      </c>
      <c r="B120" s="23">
        <v>44826</v>
      </c>
      <c r="C120" t="s">
        <v>154</v>
      </c>
      <c r="D120">
        <v>805</v>
      </c>
      <c r="E120">
        <v>17377</v>
      </c>
      <c r="F120">
        <v>7</v>
      </c>
      <c r="G120" t="s">
        <v>35</v>
      </c>
      <c r="I120">
        <v>233137</v>
      </c>
      <c r="J120">
        <v>100</v>
      </c>
      <c r="K120" s="25"/>
      <c r="L120">
        <v>80</v>
      </c>
      <c r="M120">
        <v>81</v>
      </c>
      <c r="O120" s="26">
        <f t="shared" si="6"/>
        <v>8.0500000000000007</v>
      </c>
      <c r="P120" s="27">
        <v>2088.8000000000002</v>
      </c>
      <c r="Q120" s="4">
        <v>53.3</v>
      </c>
      <c r="R120">
        <v>136</v>
      </c>
      <c r="S120" s="28">
        <f t="shared" si="7"/>
        <v>0.39191176470588235</v>
      </c>
      <c r="T120" s="4">
        <v>54.3</v>
      </c>
      <c r="U120" s="24">
        <v>137</v>
      </c>
      <c r="V120" s="28">
        <f t="shared" si="8"/>
        <v>0.39635036496350362</v>
      </c>
      <c r="Y120" s="25"/>
      <c r="Z120" s="6">
        <f t="shared" si="9"/>
        <v>0.39413919413919413</v>
      </c>
      <c r="AA120" s="10">
        <f t="shared" si="10"/>
        <v>5299.6505576208183</v>
      </c>
      <c r="AB120" s="29" t="s">
        <v>137</v>
      </c>
      <c r="AC120" s="25"/>
      <c r="AD120" s="64">
        <f t="shared" si="11"/>
        <v>1.1198678366374113E-2</v>
      </c>
    </row>
    <row r="121" spans="1:30" x14ac:dyDescent="0.25">
      <c r="A121" s="22">
        <v>118</v>
      </c>
      <c r="B121" s="23">
        <v>44826</v>
      </c>
      <c r="C121" t="s">
        <v>155</v>
      </c>
      <c r="D121">
        <v>800</v>
      </c>
      <c r="E121">
        <v>17377</v>
      </c>
      <c r="F121">
        <v>8</v>
      </c>
      <c r="G121" t="s">
        <v>35</v>
      </c>
      <c r="I121">
        <v>233138</v>
      </c>
      <c r="J121">
        <v>100</v>
      </c>
      <c r="K121" s="25"/>
      <c r="L121">
        <v>82</v>
      </c>
      <c r="M121">
        <v>85</v>
      </c>
      <c r="O121" s="26">
        <f t="shared" si="6"/>
        <v>8.35</v>
      </c>
      <c r="P121" s="27">
        <v>1991.8</v>
      </c>
      <c r="Q121" s="4">
        <v>51.9</v>
      </c>
      <c r="R121">
        <v>128</v>
      </c>
      <c r="S121" s="28">
        <f t="shared" si="7"/>
        <v>0.40546874999999999</v>
      </c>
      <c r="T121" s="4">
        <v>52.7</v>
      </c>
      <c r="U121" s="24">
        <v>128</v>
      </c>
      <c r="V121" s="28">
        <f t="shared" si="8"/>
        <v>0.41171875000000002</v>
      </c>
      <c r="Y121" s="25"/>
      <c r="Z121" s="6">
        <f t="shared" si="9"/>
        <v>0.40859374999999998</v>
      </c>
      <c r="AA121" s="10">
        <f t="shared" si="10"/>
        <v>4874.7686424474186</v>
      </c>
      <c r="AB121" s="29" t="s">
        <v>137</v>
      </c>
      <c r="AC121" s="25"/>
      <c r="AD121" s="64">
        <f t="shared" si="11"/>
        <v>1.5180265654649036E-2</v>
      </c>
    </row>
    <row r="122" spans="1:30" x14ac:dyDescent="0.25">
      <c r="A122" s="22">
        <v>119</v>
      </c>
      <c r="B122" s="23">
        <v>44826</v>
      </c>
      <c r="C122" t="s">
        <v>156</v>
      </c>
      <c r="D122">
        <v>565</v>
      </c>
      <c r="E122">
        <v>17377</v>
      </c>
      <c r="F122">
        <v>9</v>
      </c>
      <c r="G122" t="s">
        <v>39</v>
      </c>
      <c r="I122">
        <v>233139</v>
      </c>
      <c r="J122">
        <v>100</v>
      </c>
      <c r="K122" s="25"/>
      <c r="L122">
        <v>69</v>
      </c>
      <c r="M122">
        <v>70</v>
      </c>
      <c r="O122" s="26">
        <f t="shared" si="6"/>
        <v>6.95</v>
      </c>
      <c r="P122" s="27">
        <v>700.7</v>
      </c>
      <c r="Q122" s="4">
        <v>50.6</v>
      </c>
      <c r="R122">
        <v>228</v>
      </c>
      <c r="S122" s="28">
        <f t="shared" si="7"/>
        <v>0.2219298245614035</v>
      </c>
      <c r="T122" s="4">
        <v>53.3</v>
      </c>
      <c r="U122" s="24">
        <v>229</v>
      </c>
      <c r="V122" s="28">
        <f t="shared" si="8"/>
        <v>0.23275109170305674</v>
      </c>
      <c r="Y122" s="25"/>
      <c r="Z122" s="6">
        <f t="shared" si="9"/>
        <v>0.22735229759299783</v>
      </c>
      <c r="AA122" s="10">
        <f t="shared" si="10"/>
        <v>3082.0009624639074</v>
      </c>
      <c r="AB122" s="29" t="s">
        <v>137</v>
      </c>
      <c r="AC122" s="25"/>
      <c r="AD122" s="64">
        <f t="shared" si="11"/>
        <v>4.6492873835620868E-2</v>
      </c>
    </row>
    <row r="123" spans="1:30" x14ac:dyDescent="0.25">
      <c r="A123" s="22">
        <v>120</v>
      </c>
      <c r="B123" s="23">
        <v>44826</v>
      </c>
      <c r="C123" t="s">
        <v>157</v>
      </c>
      <c r="D123">
        <v>695</v>
      </c>
      <c r="E123">
        <v>17377</v>
      </c>
      <c r="F123">
        <v>10</v>
      </c>
      <c r="G123" t="s">
        <v>35</v>
      </c>
      <c r="I123">
        <v>233140</v>
      </c>
      <c r="J123">
        <v>100</v>
      </c>
      <c r="K123" s="25"/>
      <c r="L123">
        <v>79</v>
      </c>
      <c r="M123">
        <v>76</v>
      </c>
      <c r="O123" s="26">
        <f t="shared" si="6"/>
        <v>7.75</v>
      </c>
      <c r="P123" s="27">
        <v>1455.2</v>
      </c>
      <c r="Q123" s="4">
        <v>52</v>
      </c>
      <c r="R123">
        <v>147</v>
      </c>
      <c r="S123" s="28">
        <f t="shared" si="7"/>
        <v>0.35374149659863946</v>
      </c>
      <c r="T123" s="4">
        <v>54</v>
      </c>
      <c r="U123" s="24">
        <v>146</v>
      </c>
      <c r="V123" s="28">
        <f t="shared" si="8"/>
        <v>0.36986301369863012</v>
      </c>
      <c r="Y123" s="25"/>
      <c r="Z123" s="6">
        <f t="shared" si="9"/>
        <v>0.36177474402730375</v>
      </c>
      <c r="AA123" s="10">
        <f t="shared" si="10"/>
        <v>4022.3924528301886</v>
      </c>
      <c r="AB123" s="29" t="s">
        <v>137</v>
      </c>
      <c r="AC123" s="25"/>
      <c r="AD123" s="64">
        <f t="shared" si="11"/>
        <v>4.3587805492567334E-2</v>
      </c>
    </row>
    <row r="124" spans="1:30" x14ac:dyDescent="0.25">
      <c r="A124" s="22"/>
      <c r="C124" s="30" t="s">
        <v>32</v>
      </c>
      <c r="D124">
        <f>AVERAGE(D4:D123)</f>
        <v>710.77499999999998</v>
      </c>
      <c r="K124" s="25"/>
      <c r="L124" s="31">
        <f>AVERAGE(L4:L123)</f>
        <v>78.775000000000006</v>
      </c>
      <c r="M124" s="31">
        <f>AVERAGE(M4:M123)</f>
        <v>79.191666666666663</v>
      </c>
      <c r="N124" s="30"/>
      <c r="O124" s="31">
        <f t="shared" ref="O124:V124" si="12">AVERAGE(O4:O123)</f>
        <v>7.8988888888888917</v>
      </c>
      <c r="P124" s="32">
        <f t="shared" si="12"/>
        <v>1501.8183333333325</v>
      </c>
      <c r="Q124" s="33">
        <f t="shared" si="12"/>
        <v>55.8125</v>
      </c>
      <c r="R124" s="31">
        <f t="shared" si="12"/>
        <v>167.55</v>
      </c>
      <c r="S124" s="34">
        <f t="shared" si="12"/>
        <v>0.345710399790503</v>
      </c>
      <c r="T124" s="33">
        <f t="shared" si="12"/>
        <v>57.005833333333356</v>
      </c>
      <c r="U124" s="35">
        <f t="shared" si="12"/>
        <v>167.1</v>
      </c>
      <c r="V124" s="34">
        <f t="shared" si="12"/>
        <v>0.35481559507386073</v>
      </c>
      <c r="W124" s="31" t="e">
        <f t="shared" ref="W124:Y124" si="13">AVERAGE(W4:W103)</f>
        <v>#DIV/0!</v>
      </c>
      <c r="X124" s="31" t="e">
        <f t="shared" si="13"/>
        <v>#DIV/0!</v>
      </c>
      <c r="Y124" s="36" t="e">
        <f t="shared" si="13"/>
        <v>#DIV/0!</v>
      </c>
      <c r="Z124" s="37">
        <f>AVERAGE(Z4:Z123)</f>
        <v>0.35015317351383696</v>
      </c>
      <c r="AA124" s="38">
        <f>AVERAGE(AA4:AA123)</f>
        <v>4289.2257809792272</v>
      </c>
      <c r="AB124" s="39"/>
      <c r="AC124" s="39"/>
      <c r="AD124" s="65">
        <f>AVERAGE(AD4:AD123)</f>
        <v>3.4187779938137396E-2</v>
      </c>
    </row>
    <row r="125" spans="1:30" x14ac:dyDescent="0.25">
      <c r="A125" s="22"/>
      <c r="K125" s="25"/>
      <c r="P125" s="41"/>
      <c r="S125" s="28"/>
      <c r="U125" s="24"/>
      <c r="V125" s="28"/>
      <c r="Y125" s="25"/>
      <c r="Z125" s="6"/>
      <c r="AA125" s="10"/>
      <c r="AB125" s="42"/>
      <c r="AC125" s="25"/>
      <c r="AD125" s="25"/>
    </row>
    <row r="126" spans="1:30" ht="15.75" thickBot="1" x14ac:dyDescent="0.3">
      <c r="A126" s="43"/>
      <c r="B126" s="44"/>
      <c r="C126" s="44"/>
      <c r="D126" s="44"/>
      <c r="E126" s="44"/>
      <c r="F126" s="44"/>
      <c r="G126" s="44"/>
      <c r="H126" s="44"/>
      <c r="I126" s="44"/>
      <c r="J126" s="44"/>
      <c r="K126" s="45"/>
      <c r="L126" s="44"/>
      <c r="M126" s="44"/>
      <c r="N126" s="44"/>
      <c r="O126" s="46"/>
      <c r="P126" s="47"/>
      <c r="Q126" s="48"/>
      <c r="R126" s="44"/>
      <c r="S126" s="49"/>
      <c r="T126" s="48"/>
      <c r="U126" s="44"/>
      <c r="V126" s="49"/>
      <c r="W126" s="44"/>
      <c r="X126" s="44"/>
      <c r="Y126" s="45"/>
      <c r="Z126" s="48"/>
      <c r="AA126" s="50"/>
      <c r="AB126" s="51"/>
      <c r="AC126" s="45"/>
      <c r="AD126" s="45"/>
    </row>
  </sheetData>
  <phoneticPr fontId="8" type="noConversion"/>
  <conditionalFormatting sqref="AD4:AD123">
    <cfRule type="top10" dxfId="1" priority="2" percent="1" rank="10"/>
  </conditionalFormatting>
  <conditionalFormatting sqref="O4:O123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Bohlender, Nicholas</dc:creator>
  <cp:lastModifiedBy>Brown, Nicholas</cp:lastModifiedBy>
  <dcterms:created xsi:type="dcterms:W3CDTF">2022-09-15T17:40:46Z</dcterms:created>
  <dcterms:modified xsi:type="dcterms:W3CDTF">2023-11-07T17:19:36Z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2022-09-15T18:50:14Z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9a276538-99fd-41ae-8026-000063dcf3bc</vt:lpwstr>
  </property>
</Properties>
</file>