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Chinook-fecundity\RCH Fecundity Study 2023\"/>
    </mc:Choice>
  </mc:AlternateContent>
  <xr:revisionPtr revIDLastSave="0" documentId="13_ncr:1_{84922815-CB43-4729-BA83-1A7D108B1CC5}" xr6:coauthVersionLast="47" xr6:coauthVersionMax="47" xr10:uidLastSave="{00000000-0000-0000-0000-000000000000}"/>
  <bookViews>
    <workbookView xWindow="-120" yWindow="-120" windowWidth="29040" windowHeight="15840" xr2:uid="{0B77436E-E361-48C2-A30A-93B5611FB31F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3" i="2" l="1"/>
  <c r="Y122" i="2"/>
  <c r="Y120" i="2"/>
  <c r="Y111" i="2"/>
  <c r="Y118" i="2"/>
  <c r="Y107" i="2"/>
  <c r="Y100" i="2"/>
  <c r="Y95" i="2"/>
  <c r="Y79" i="2"/>
  <c r="Y59" i="2"/>
  <c r="Y43" i="2"/>
  <c r="S46" i="2"/>
  <c r="Y24" i="2"/>
  <c r="AD97" i="2" l="1"/>
  <c r="AD101" i="2"/>
  <c r="AD104" i="2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105" i="2"/>
  <c r="AA105" i="2" s="1"/>
  <c r="Z106" i="2"/>
  <c r="AA106" i="2" s="1"/>
  <c r="Z107" i="2"/>
  <c r="AA107" i="2" s="1"/>
  <c r="Z108" i="2"/>
  <c r="AA108" i="2" s="1"/>
  <c r="Z109" i="2"/>
  <c r="AA109" i="2" s="1"/>
  <c r="Z110" i="2"/>
  <c r="AA110" i="2" s="1"/>
  <c r="Z111" i="2"/>
  <c r="AA111" i="2" s="1"/>
  <c r="Z112" i="2"/>
  <c r="AA112" i="2" s="1"/>
  <c r="Z113" i="2"/>
  <c r="AA113" i="2" s="1"/>
  <c r="Z114" i="2"/>
  <c r="AA114" i="2" s="1"/>
  <c r="Z115" i="2"/>
  <c r="AA115" i="2" s="1"/>
  <c r="Z116" i="2"/>
  <c r="AA116" i="2" s="1"/>
  <c r="Z117" i="2"/>
  <c r="AA117" i="2" s="1"/>
  <c r="Z118" i="2"/>
  <c r="AA118" i="2" s="1"/>
  <c r="Z119" i="2"/>
  <c r="AA119" i="2" s="1"/>
  <c r="Z120" i="2"/>
  <c r="AA120" i="2" s="1"/>
  <c r="Z121" i="2"/>
  <c r="AA121" i="2" s="1"/>
  <c r="Z122" i="2"/>
  <c r="AA122" i="2" s="1"/>
  <c r="Z123" i="2"/>
  <c r="AA123" i="2" s="1"/>
  <c r="Z124" i="2"/>
  <c r="AA124" i="2" s="1"/>
  <c r="Z125" i="2"/>
  <c r="AA125" i="2" s="1"/>
  <c r="Z126" i="2"/>
  <c r="AA126" i="2" s="1"/>
  <c r="Z127" i="2"/>
  <c r="AA127" i="2"/>
  <c r="V92" i="2"/>
  <c r="V93" i="2"/>
  <c r="AD93" i="2" s="1"/>
  <c r="V94" i="2"/>
  <c r="V95" i="2"/>
  <c r="AD95" i="2" s="1"/>
  <c r="V96" i="2"/>
  <c r="AD96" i="2" s="1"/>
  <c r="V97" i="2"/>
  <c r="V98" i="2"/>
  <c r="V99" i="2"/>
  <c r="V100" i="2"/>
  <c r="V101" i="2"/>
  <c r="V102" i="2"/>
  <c r="V103" i="2"/>
  <c r="AD103" i="2" s="1"/>
  <c r="V104" i="2"/>
  <c r="V105" i="2"/>
  <c r="AD105" i="2" s="1"/>
  <c r="V106" i="2"/>
  <c r="AD106" i="2" s="1"/>
  <c r="V107" i="2"/>
  <c r="V108" i="2"/>
  <c r="V109" i="2"/>
  <c r="V110" i="2"/>
  <c r="V111" i="2"/>
  <c r="AD111" i="2" s="1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AD109" i="2" s="1"/>
  <c r="S110" i="2"/>
  <c r="S111" i="2"/>
  <c r="S112" i="2"/>
  <c r="S113" i="2"/>
  <c r="AD113" i="2" s="1"/>
  <c r="S114" i="2"/>
  <c r="S115" i="2"/>
  <c r="AD115" i="2" s="1"/>
  <c r="S116" i="2"/>
  <c r="S117" i="2"/>
  <c r="S118" i="2"/>
  <c r="S119" i="2"/>
  <c r="S120" i="2"/>
  <c r="AD120" i="2" s="1"/>
  <c r="S121" i="2"/>
  <c r="S122" i="2"/>
  <c r="AD122" i="2" s="1"/>
  <c r="S123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D154" i="2"/>
  <c r="L154" i="2"/>
  <c r="M154" i="2"/>
  <c r="P154" i="2"/>
  <c r="Q154" i="2"/>
  <c r="R154" i="2"/>
  <c r="U154" i="2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128" i="2"/>
  <c r="AA128" i="2" s="1"/>
  <c r="Z129" i="2"/>
  <c r="AA129" i="2" s="1"/>
  <c r="Z130" i="2"/>
  <c r="AA130" i="2" s="1"/>
  <c r="Z131" i="2"/>
  <c r="AA131" i="2" s="1"/>
  <c r="Z132" i="2"/>
  <c r="AA132" i="2" s="1"/>
  <c r="Z133" i="2"/>
  <c r="Z134" i="2"/>
  <c r="AA134" i="2" s="1"/>
  <c r="Z135" i="2"/>
  <c r="AA135" i="2" s="1"/>
  <c r="Z136" i="2"/>
  <c r="AA136" i="2" s="1"/>
  <c r="Z137" i="2"/>
  <c r="AA137" i="2" s="1"/>
  <c r="Z138" i="2"/>
  <c r="AA138" i="2" s="1"/>
  <c r="Z139" i="2"/>
  <c r="AA139" i="2" s="1"/>
  <c r="Z140" i="2"/>
  <c r="Z141" i="2"/>
  <c r="Z142" i="2"/>
  <c r="AA142" i="2" s="1"/>
  <c r="Z143" i="2"/>
  <c r="AA143" i="2" s="1"/>
  <c r="Z144" i="2"/>
  <c r="AA144" i="2" s="1"/>
  <c r="Z145" i="2"/>
  <c r="AA145" i="2" s="1"/>
  <c r="Z146" i="2"/>
  <c r="Z147" i="2"/>
  <c r="AA147" i="2" s="1"/>
  <c r="Z148" i="2"/>
  <c r="AA148" i="2" s="1"/>
  <c r="Z149" i="2"/>
  <c r="Z150" i="2"/>
  <c r="AA150" i="2" s="1"/>
  <c r="Z151" i="2"/>
  <c r="AA151" i="2" s="1"/>
  <c r="Z152" i="2"/>
  <c r="Z153" i="2"/>
  <c r="AA153" i="2" s="1"/>
  <c r="AA30" i="2"/>
  <c r="AA38" i="2"/>
  <c r="AA54" i="2"/>
  <c r="AA133" i="2"/>
  <c r="AA140" i="2"/>
  <c r="AA141" i="2"/>
  <c r="AA146" i="2"/>
  <c r="AA149" i="2"/>
  <c r="AA15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AD137" i="2" s="1"/>
  <c r="S138" i="2"/>
  <c r="S139" i="2"/>
  <c r="S140" i="2"/>
  <c r="S141" i="2"/>
  <c r="S142" i="2"/>
  <c r="S143" i="2"/>
  <c r="S144" i="2"/>
  <c r="S145" i="2"/>
  <c r="AD145" i="2" s="1"/>
  <c r="S146" i="2"/>
  <c r="S147" i="2"/>
  <c r="S148" i="2"/>
  <c r="S149" i="2"/>
  <c r="S150" i="2"/>
  <c r="S151" i="2"/>
  <c r="S152" i="2"/>
  <c r="S153" i="2"/>
  <c r="AD153" i="2" s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S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X154" i="2"/>
  <c r="W154" i="2"/>
  <c r="O134" i="2"/>
  <c r="O133" i="2"/>
  <c r="O132" i="2"/>
  <c r="O131" i="2"/>
  <c r="O130" i="2"/>
  <c r="O129" i="2"/>
  <c r="O128" i="2"/>
  <c r="O127" i="2"/>
  <c r="O126" i="2"/>
  <c r="O125" i="2"/>
  <c r="O124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Y15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AD123" i="2" l="1"/>
  <c r="AD121" i="2"/>
  <c r="AD119" i="2"/>
  <c r="AD118" i="2"/>
  <c r="AD117" i="2"/>
  <c r="AD116" i="2"/>
  <c r="AD114" i="2"/>
  <c r="AD112" i="2"/>
  <c r="AD110" i="2"/>
  <c r="AD108" i="2"/>
  <c r="AD107" i="2"/>
  <c r="AD102" i="2"/>
  <c r="AD100" i="2"/>
  <c r="AD99" i="2"/>
  <c r="AD98" i="2"/>
  <c r="AD94" i="2"/>
  <c r="S154" i="2"/>
  <c r="AD151" i="2"/>
  <c r="AD143" i="2"/>
  <c r="AD135" i="2"/>
  <c r="AD152" i="2"/>
  <c r="AD144" i="2"/>
  <c r="AD136" i="2"/>
  <c r="AD150" i="2"/>
  <c r="AD142" i="2"/>
  <c r="AD149" i="2"/>
  <c r="AD141" i="2"/>
  <c r="AD148" i="2"/>
  <c r="AD140" i="2"/>
  <c r="AD147" i="2"/>
  <c r="AD139" i="2"/>
  <c r="AD146" i="2"/>
  <c r="AD138" i="2"/>
  <c r="O154" i="2"/>
  <c r="AD21" i="2"/>
  <c r="AD25" i="2"/>
  <c r="AD29" i="2"/>
  <c r="AD31" i="2"/>
  <c r="AD51" i="2"/>
  <c r="AD53" i="2"/>
  <c r="AD61" i="2"/>
  <c r="AD65" i="2"/>
  <c r="AD67" i="2"/>
  <c r="AD69" i="2"/>
  <c r="AD33" i="2"/>
  <c r="AD35" i="2"/>
  <c r="AD41" i="2"/>
  <c r="AD30" i="2"/>
  <c r="AD32" i="2"/>
  <c r="AD38" i="2"/>
  <c r="AD40" i="2"/>
  <c r="AD90" i="2"/>
  <c r="AD129" i="2"/>
  <c r="AD13" i="2"/>
  <c r="AD73" i="2"/>
  <c r="AD8" i="2"/>
  <c r="AD58" i="2"/>
  <c r="AD78" i="2"/>
  <c r="AD77" i="2"/>
  <c r="AD37" i="2"/>
  <c r="AD6" i="2"/>
  <c r="AD10" i="2"/>
  <c r="AD12" i="2"/>
  <c r="AD14" i="2"/>
  <c r="AD16" i="2"/>
  <c r="AD20" i="2"/>
  <c r="AD85" i="2"/>
  <c r="AD24" i="2"/>
  <c r="AD36" i="2"/>
  <c r="AD132" i="2"/>
  <c r="AD46" i="2"/>
  <c r="AD50" i="2"/>
  <c r="AD54" i="2"/>
  <c r="AD56" i="2"/>
  <c r="AD62" i="2"/>
  <c r="AD66" i="2"/>
  <c r="AD70" i="2"/>
  <c r="AD74" i="2"/>
  <c r="AD5" i="2"/>
  <c r="AD7" i="2"/>
  <c r="AD9" i="2"/>
  <c r="AD11" i="2"/>
  <c r="AD17" i="2"/>
  <c r="AD125" i="2"/>
  <c r="AD128" i="2"/>
  <c r="AD15" i="2"/>
  <c r="AD28" i="2"/>
  <c r="AD52" i="2"/>
  <c r="AD86" i="2"/>
  <c r="AD57" i="2"/>
  <c r="AD81" i="2"/>
  <c r="AD89" i="2"/>
  <c r="AD34" i="2"/>
  <c r="AD45" i="2"/>
  <c r="AD47" i="2"/>
  <c r="AD49" i="2"/>
  <c r="AD60" i="2"/>
  <c r="AD82" i="2"/>
  <c r="AD124" i="2"/>
  <c r="AD133" i="2"/>
  <c r="AD55" i="2"/>
  <c r="AD19" i="2"/>
  <c r="AD22" i="2"/>
  <c r="AD27" i="2"/>
  <c r="AD42" i="2"/>
  <c r="AD64" i="2"/>
  <c r="AD72" i="2"/>
  <c r="AD75" i="2"/>
  <c r="AD80" i="2"/>
  <c r="AD83" i="2"/>
  <c r="AD88" i="2"/>
  <c r="AD91" i="2"/>
  <c r="AD127" i="2"/>
  <c r="AD130" i="2"/>
  <c r="AD39" i="2"/>
  <c r="AD59" i="2"/>
  <c r="AD44" i="2"/>
  <c r="AD68" i="2"/>
  <c r="AD71" i="2"/>
  <c r="AD18" i="2"/>
  <c r="AD23" i="2"/>
  <c r="AD26" i="2"/>
  <c r="AD43" i="2"/>
  <c r="AD48" i="2"/>
  <c r="AD63" i="2"/>
  <c r="AD76" i="2"/>
  <c r="AD79" i="2"/>
  <c r="AD84" i="2"/>
  <c r="AD87" i="2"/>
  <c r="AD92" i="2"/>
  <c r="AD126" i="2"/>
  <c r="AD131" i="2"/>
  <c r="AD134" i="2"/>
  <c r="V4" i="2"/>
  <c r="AD4" i="2" s="1"/>
  <c r="V154" i="2"/>
  <c r="Z4" i="2"/>
  <c r="AA4" i="2" s="1"/>
  <c r="AA154" i="2" s="1"/>
  <c r="T154" i="2"/>
  <c r="AD154" i="2" l="1"/>
  <c r="Z154" i="2"/>
</calcChain>
</file>

<file path=xl/sharedStrings.xml><?xml version="1.0" encoding="utf-8"?>
<sst xmlns="http://schemas.openxmlformats.org/spreadsheetml/2006/main" count="519" uniqueCount="172">
  <si>
    <t xml:space="preserve"> =IF(N1="",((L1+M1)/20),((L1+M1+N1)/30))</t>
  </si>
  <si>
    <t xml:space="preserve"> =IF(W1="",((Q1+T1)/(R1+U1)),((Q1+T1+W1)/(R1+U1+X1)))</t>
  </si>
  <si>
    <t>Fecundity by POH Length</t>
  </si>
  <si>
    <t xml:space="preserve"> =P2/Z2</t>
  </si>
  <si>
    <t>#</t>
  </si>
  <si>
    <t>Date</t>
  </si>
  <si>
    <t>F ID #</t>
  </si>
  <si>
    <t>POH Length (mm)</t>
  </si>
  <si>
    <t>Scale Book No</t>
  </si>
  <si>
    <t>Ad Clip  Y/N</t>
  </si>
  <si>
    <t>E #</t>
  </si>
  <si>
    <t>Whatman #</t>
  </si>
  <si>
    <t>Est % of Egg Retention</t>
  </si>
  <si>
    <t>Comment</t>
  </si>
  <si>
    <t>Sample 1    10 Egg Length (mm)</t>
  </si>
  <si>
    <t>Sample 2    10 Egg Length (mm)</t>
  </si>
  <si>
    <t>Sample 3    10 Egg Length (mm)</t>
  </si>
  <si>
    <t>Average Egg Diameter</t>
  </si>
  <si>
    <t>Total Egg Weight (gm)</t>
  </si>
  <si>
    <t>Subsample 1 Weight</t>
  </si>
  <si>
    <t>Subsample 1 Egg Count</t>
  </si>
  <si>
    <t>Subsample 1 Avg Egg Weight</t>
  </si>
  <si>
    <t>Subsample 2 Weight</t>
  </si>
  <si>
    <t>Subsample 2 Egg Count</t>
  </si>
  <si>
    <t>Subsample 2 Avg Egg Weight</t>
  </si>
  <si>
    <t>Subsample 3 Weight</t>
  </si>
  <si>
    <t>Subsample 3 Egg Count</t>
  </si>
  <si>
    <t>Subsample 3 Avg Egg Weight</t>
  </si>
  <si>
    <t>Average Egg Weight</t>
  </si>
  <si>
    <t>Estimated No Eggs</t>
  </si>
  <si>
    <t>Egg sampler</t>
  </si>
  <si>
    <t>Comments</t>
  </si>
  <si>
    <t>Diff betw subsamples 1 and 2</t>
  </si>
  <si>
    <t>Averages</t>
  </si>
  <si>
    <r>
      <rPr>
        <b/>
        <i/>
        <sz val="11"/>
        <color theme="1"/>
        <rFont val="Calibri"/>
        <family val="2"/>
        <scheme val="minor"/>
      </rPr>
      <t>Scale Book</t>
    </r>
    <r>
      <rPr>
        <b/>
        <sz val="11"/>
        <color theme="1"/>
        <rFont val="Calibri"/>
        <family val="2"/>
        <scheme val="minor"/>
      </rPr>
      <t>.    Fish No</t>
    </r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</si>
  <si>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</si>
  <si>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</si>
  <si>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</si>
  <si>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</si>
  <si>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</si>
  <si>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</si>
  <si>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</si>
  <si>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</si>
  <si>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</si>
  <si>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</si>
  <si>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</si>
  <si>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</si>
  <si>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</si>
  <si>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</si>
  <si>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</si>
  <si>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</si>
  <si>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</si>
  <si>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</si>
  <si>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</si>
  <si>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</si>
  <si>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</si>
  <si>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</si>
  <si>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</si>
  <si>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</si>
  <si>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</si>
  <si>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</si>
  <si>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</si>
  <si>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</si>
  <si>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</si>
  <si>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</si>
  <si>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</si>
  <si>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</si>
  <si>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</si>
  <si>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</si>
  <si>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</si>
  <si>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</si>
  <si>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N</t>
  </si>
  <si>
    <t>Y</t>
  </si>
  <si>
    <t>Nick Bohlender, Aidan Goodall, Piper-Lynn Brady, Jeff Till</t>
  </si>
  <si>
    <t>low ov</t>
  </si>
  <si>
    <t>high ov</t>
  </si>
  <si>
    <t>med ov</t>
  </si>
  <si>
    <t>high ov, counted eggs 2 times each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</si>
  <si>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</si>
  <si>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</si>
  <si>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</si>
  <si>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</si>
  <si>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</si>
  <si>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</si>
  <si>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</si>
  <si>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</si>
  <si>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</si>
  <si>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</si>
  <si>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</si>
  <si>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</si>
  <si>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</si>
  <si>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</si>
  <si>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</si>
  <si>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</si>
  <si>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</si>
  <si>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</si>
  <si>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</si>
  <si>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</si>
  <si>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</si>
  <si>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</si>
  <si>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</si>
  <si>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</si>
  <si>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</si>
  <si>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</si>
  <si>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</si>
  <si>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</si>
  <si>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</si>
  <si>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</si>
  <si>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</si>
  <si>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</si>
  <si>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</si>
  <si>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</si>
  <si>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</si>
  <si>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</si>
  <si>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</si>
  <si>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</si>
  <si>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</si>
  <si>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</si>
  <si>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</si>
  <si>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</si>
  <si>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</si>
  <si>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</si>
  <si>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</si>
  <si>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</si>
  <si>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</si>
  <si>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</si>
  <si>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</si>
  <si>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</si>
  <si>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</si>
  <si>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</si>
  <si>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</si>
  <si>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</si>
  <si>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</si>
  <si>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</si>
  <si>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</si>
  <si>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</si>
  <si>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</si>
  <si>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</si>
  <si>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</si>
  <si>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</si>
  <si>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</si>
  <si>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</si>
  <si>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Aidan Goodall, Christie Morrison, Chelsea Rothkop</t>
  </si>
  <si>
    <t>variable egg sizes, low ov</t>
  </si>
  <si>
    <t>Egg sample too bloody, rejected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</si>
  <si>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</si>
  <si>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</si>
  <si>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</si>
  <si>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</si>
  <si>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</si>
  <si>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</si>
  <si>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</si>
  <si>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</si>
  <si>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</si>
  <si>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</si>
  <si>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</si>
  <si>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Piper-Lynn Brady, Ryan Luft, Kiran Carcary</t>
  </si>
  <si>
    <t>med of</t>
  </si>
  <si>
    <t>low-med ov</t>
  </si>
  <si>
    <t>F112</t>
  </si>
  <si>
    <t>F113</t>
  </si>
  <si>
    <t>F114</t>
  </si>
  <si>
    <t>F115</t>
  </si>
  <si>
    <t>F116</t>
  </si>
  <si>
    <t>F117</t>
  </si>
  <si>
    <t>F118</t>
  </si>
  <si>
    <t>F119</t>
  </si>
  <si>
    <t>Aidan Goodall, Christie Morrison</t>
  </si>
  <si>
    <t>Aidan Goodall, Ryan Luft</t>
  </si>
  <si>
    <t>Piper-Lynn Brady, Ryan Luft</t>
  </si>
  <si>
    <t>F120</t>
  </si>
  <si>
    <t>F121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</si>
</sst>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4" fillId="0" borderId="0" xfId="0" applyFont="1"/>
    <xf numFmtId="164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center"/>
    </xf>
    <xf numFmtId="1" fontId="1" fillId="0" borderId="3" xfId="0" applyNumberFormat="1" applyFont="1" applyBorder="1"/>
    <xf numFmtId="2" fontId="2" fillId="0" borderId="4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166" fontId="0" fillId="0" borderId="5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 wrapText="1"/>
    </xf>
    <xf numFmtId="2" fontId="0" fillId="0" borderId="6" xfId="0" applyNumberFormat="1" applyBorder="1" applyAlignment="1">
      <alignment horizontal="center" wrapText="1"/>
    </xf>
    <xf numFmtId="167" fontId="0" fillId="0" borderId="6" xfId="0" applyNumberFormat="1" applyBorder="1" applyAlignment="1">
      <alignment horizontal="center" wrapText="1"/>
    </xf>
    <xf numFmtId="2" fontId="0" fillId="0" borderId="7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2" xfId="0" applyBorder="1"/>
    <xf numFmtId="15" fontId="0" fillId="0" borderId="0" xfId="0" applyNumberFormat="1"/>
    <xf numFmtId="1" fontId="0" fillId="0" borderId="0" xfId="0" applyNumberFormat="1"/>
    <xf numFmtId="0" fontId="0" fillId="0" borderId="3" xfId="0" applyBorder="1"/>
    <xf numFmtId="166" fontId="4" fillId="0" borderId="0" xfId="0" applyNumberFormat="1" applyFont="1"/>
    <xf numFmtId="164" fontId="1" fillId="0" borderId="8" xfId="0" applyNumberFormat="1" applyFont="1" applyBorder="1"/>
    <xf numFmtId="165" fontId="6" fillId="0" borderId="3" xfId="0" applyNumberFormat="1" applyFont="1" applyBorder="1"/>
    <xf numFmtId="1" fontId="3" fillId="0" borderId="3" xfId="0" applyNumberFormat="1" applyFont="1" applyBorder="1"/>
    <xf numFmtId="0" fontId="7" fillId="0" borderId="0" xfId="0" applyFont="1"/>
    <xf numFmtId="2" fontId="7" fillId="0" borderId="0" xfId="0" applyNumberFormat="1" applyFont="1"/>
    <xf numFmtId="164" fontId="7" fillId="0" borderId="8" xfId="0" applyNumberFormat="1" applyFont="1" applyBorder="1"/>
    <xf numFmtId="164" fontId="7" fillId="0" borderId="0" xfId="0" applyNumberFormat="1" applyFont="1"/>
    <xf numFmtId="165" fontId="7" fillId="0" borderId="3" xfId="0" applyNumberFormat="1" applyFont="1" applyBorder="1"/>
    <xf numFmtId="1" fontId="7" fillId="0" borderId="0" xfId="0" applyNumberFormat="1" applyFont="1"/>
    <xf numFmtId="2" fontId="7" fillId="0" borderId="3" xfId="0" applyNumberFormat="1" applyFont="1" applyBorder="1"/>
    <xf numFmtId="165" fontId="7" fillId="0" borderId="0" xfId="0" applyNumberFormat="1" applyFont="1"/>
    <xf numFmtId="1" fontId="7" fillId="0" borderId="3" xfId="0" applyNumberFormat="1" applyFont="1" applyBorder="1"/>
    <xf numFmtId="0" fontId="7" fillId="0" borderId="3" xfId="0" applyFont="1" applyBorder="1"/>
    <xf numFmtId="166" fontId="0" fillId="0" borderId="0" xfId="0" applyNumberFormat="1"/>
    <xf numFmtId="164" fontId="0" fillId="0" borderId="8" xfId="0" applyNumberFormat="1" applyBorder="1"/>
    <xf numFmtId="0" fontId="1" fillId="0" borderId="3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10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5" fontId="6" fillId="0" borderId="11" xfId="0" applyNumberFormat="1" applyFont="1" applyBorder="1"/>
    <xf numFmtId="1" fontId="1" fillId="0" borderId="11" xfId="0" applyNumberFormat="1" applyFont="1" applyBorder="1"/>
    <xf numFmtId="0" fontId="1" fillId="0" borderId="11" xfId="0" applyFont="1" applyBorder="1"/>
    <xf numFmtId="165" fontId="0" fillId="0" borderId="5" xfId="0" applyNumberFormat="1" applyBorder="1" applyAlignment="1">
      <alignment horizontal="center" wrapText="1"/>
    </xf>
    <xf numFmtId="0" fontId="0" fillId="0" borderId="2" xfId="0" applyFill="1" applyBorder="1"/>
    <xf numFmtId="15" fontId="0" fillId="0" borderId="0" xfId="0" applyNumberFormat="1" applyFill="1"/>
    <xf numFmtId="0" fontId="0" fillId="0" borderId="0" xfId="0" applyFill="1"/>
    <xf numFmtId="0" fontId="0" fillId="0" borderId="3" xfId="0" applyFill="1" applyBorder="1"/>
    <xf numFmtId="166" fontId="4" fillId="0" borderId="0" xfId="0" applyNumberFormat="1" applyFont="1" applyFill="1"/>
    <xf numFmtId="164" fontId="1" fillId="0" borderId="8" xfId="0" applyNumberFormat="1" applyFont="1" applyFill="1" applyBorder="1"/>
    <xf numFmtId="164" fontId="0" fillId="0" borderId="0" xfId="0" applyNumberFormat="1" applyFill="1"/>
    <xf numFmtId="165" fontId="6" fillId="0" borderId="3" xfId="0" applyNumberFormat="1" applyFont="1" applyFill="1" applyBorder="1"/>
    <xf numFmtId="165" fontId="4" fillId="0" borderId="0" xfId="0" applyNumberFormat="1" applyFont="1" applyFill="1"/>
    <xf numFmtId="1" fontId="1" fillId="0" borderId="3" xfId="0" applyNumberFormat="1" applyFont="1" applyFill="1" applyBorder="1"/>
    <xf numFmtId="1" fontId="3" fillId="0" borderId="3" xfId="0" applyNumberFormat="1" applyFont="1" applyFill="1" applyBorder="1"/>
    <xf numFmtId="1" fontId="0" fillId="0" borderId="0" xfId="0" applyNumberForma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RCH Chinook Fecundity by POH</a:t>
            </a:r>
            <a:r>
              <a:rPr lang="en-US" baseline="0"/>
              <a:t> Length,</a:t>
            </a:r>
            <a:r>
              <a:rPr lang="en-US"/>
              <a:t>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Conuma Chinook Fecundity by POH 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23473357748741"/>
                  <c:y val="-0.24706692913385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Data!$D$4:$D$153</c:f>
              <c:numCache>
                <c:formatCode>General</c:formatCode>
                <c:ptCount val="150"/>
                <c:pt idx="0">
                  <c:v>770</c:v>
                </c:pt>
                <c:pt idx="1">
                  <c:v>715</c:v>
                </c:pt>
                <c:pt idx="2">
                  <c:v>705</c:v>
                </c:pt>
                <c:pt idx="3">
                  <c:v>695</c:v>
                </c:pt>
                <c:pt idx="4">
                  <c:v>670</c:v>
                </c:pt>
                <c:pt idx="5">
                  <c:v>590</c:v>
                </c:pt>
                <c:pt idx="6">
                  <c:v>705</c:v>
                </c:pt>
                <c:pt idx="7">
                  <c:v>725</c:v>
                </c:pt>
                <c:pt idx="8">
                  <c:v>735</c:v>
                </c:pt>
                <c:pt idx="9">
                  <c:v>660</c:v>
                </c:pt>
                <c:pt idx="10">
                  <c:v>660</c:v>
                </c:pt>
                <c:pt idx="11">
                  <c:v>700</c:v>
                </c:pt>
                <c:pt idx="12">
                  <c:v>630</c:v>
                </c:pt>
                <c:pt idx="13">
                  <c:v>655</c:v>
                </c:pt>
                <c:pt idx="14">
                  <c:v>643</c:v>
                </c:pt>
                <c:pt idx="15">
                  <c:v>710</c:v>
                </c:pt>
                <c:pt idx="16">
                  <c:v>755</c:v>
                </c:pt>
                <c:pt idx="17">
                  <c:v>620</c:v>
                </c:pt>
                <c:pt idx="18">
                  <c:v>620</c:v>
                </c:pt>
                <c:pt idx="19">
                  <c:v>620</c:v>
                </c:pt>
                <c:pt idx="20">
                  <c:v>730</c:v>
                </c:pt>
                <c:pt idx="21">
                  <c:v>625</c:v>
                </c:pt>
                <c:pt idx="22">
                  <c:v>550</c:v>
                </c:pt>
                <c:pt idx="23">
                  <c:v>610</c:v>
                </c:pt>
                <c:pt idx="24">
                  <c:v>575</c:v>
                </c:pt>
                <c:pt idx="25">
                  <c:v>620</c:v>
                </c:pt>
                <c:pt idx="26">
                  <c:v>530</c:v>
                </c:pt>
                <c:pt idx="27">
                  <c:v>740</c:v>
                </c:pt>
                <c:pt idx="28">
                  <c:v>585</c:v>
                </c:pt>
                <c:pt idx="29">
                  <c:v>680</c:v>
                </c:pt>
                <c:pt idx="30">
                  <c:v>720</c:v>
                </c:pt>
                <c:pt idx="31">
                  <c:v>715</c:v>
                </c:pt>
                <c:pt idx="32">
                  <c:v>720</c:v>
                </c:pt>
                <c:pt idx="33">
                  <c:v>720</c:v>
                </c:pt>
                <c:pt idx="34">
                  <c:v>755</c:v>
                </c:pt>
                <c:pt idx="35">
                  <c:v>540</c:v>
                </c:pt>
                <c:pt idx="36">
                  <c:v>590</c:v>
                </c:pt>
                <c:pt idx="37">
                  <c:v>710</c:v>
                </c:pt>
                <c:pt idx="38">
                  <c:v>730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530</c:v>
                </c:pt>
                <c:pt idx="43">
                  <c:v>570</c:v>
                </c:pt>
                <c:pt idx="44">
                  <c:v>700</c:v>
                </c:pt>
                <c:pt idx="45">
                  <c:v>695</c:v>
                </c:pt>
                <c:pt idx="46">
                  <c:v>465</c:v>
                </c:pt>
                <c:pt idx="47">
                  <c:v>610</c:v>
                </c:pt>
                <c:pt idx="48">
                  <c:v>750</c:v>
                </c:pt>
                <c:pt idx="49">
                  <c:v>690</c:v>
                </c:pt>
                <c:pt idx="50">
                  <c:v>510</c:v>
                </c:pt>
                <c:pt idx="51">
                  <c:v>690</c:v>
                </c:pt>
                <c:pt idx="52">
                  <c:v>590</c:v>
                </c:pt>
                <c:pt idx="53">
                  <c:v>565</c:v>
                </c:pt>
                <c:pt idx="54">
                  <c:v>625</c:v>
                </c:pt>
                <c:pt idx="55">
                  <c:v>745</c:v>
                </c:pt>
                <c:pt idx="56">
                  <c:v>685</c:v>
                </c:pt>
                <c:pt idx="57">
                  <c:v>575</c:v>
                </c:pt>
                <c:pt idx="58">
                  <c:v>720</c:v>
                </c:pt>
                <c:pt idx="59">
                  <c:v>715</c:v>
                </c:pt>
                <c:pt idx="60">
                  <c:v>665</c:v>
                </c:pt>
                <c:pt idx="61">
                  <c:v>754</c:v>
                </c:pt>
                <c:pt idx="62">
                  <c:v>555</c:v>
                </c:pt>
                <c:pt idx="63">
                  <c:v>690</c:v>
                </c:pt>
                <c:pt idx="64">
                  <c:v>530</c:v>
                </c:pt>
                <c:pt idx="65">
                  <c:v>630</c:v>
                </c:pt>
                <c:pt idx="66">
                  <c:v>550</c:v>
                </c:pt>
                <c:pt idx="67">
                  <c:v>660</c:v>
                </c:pt>
                <c:pt idx="68">
                  <c:v>685</c:v>
                </c:pt>
                <c:pt idx="69">
                  <c:v>710</c:v>
                </c:pt>
                <c:pt idx="70">
                  <c:v>765</c:v>
                </c:pt>
                <c:pt idx="71">
                  <c:v>585</c:v>
                </c:pt>
                <c:pt idx="72">
                  <c:v>630</c:v>
                </c:pt>
                <c:pt idx="73">
                  <c:v>570</c:v>
                </c:pt>
                <c:pt idx="74">
                  <c:v>575</c:v>
                </c:pt>
                <c:pt idx="75">
                  <c:v>675</c:v>
                </c:pt>
                <c:pt idx="76">
                  <c:v>800</c:v>
                </c:pt>
                <c:pt idx="77">
                  <c:v>600</c:v>
                </c:pt>
                <c:pt idx="78">
                  <c:v>550</c:v>
                </c:pt>
                <c:pt idx="79">
                  <c:v>650</c:v>
                </c:pt>
                <c:pt idx="80">
                  <c:v>640</c:v>
                </c:pt>
                <c:pt idx="81">
                  <c:v>585</c:v>
                </c:pt>
                <c:pt idx="82">
                  <c:v>570</c:v>
                </c:pt>
                <c:pt idx="83">
                  <c:v>520</c:v>
                </c:pt>
                <c:pt idx="84">
                  <c:v>550</c:v>
                </c:pt>
                <c:pt idx="85">
                  <c:v>650</c:v>
                </c:pt>
                <c:pt idx="86">
                  <c:v>660</c:v>
                </c:pt>
                <c:pt idx="87">
                  <c:v>520</c:v>
                </c:pt>
                <c:pt idx="88">
                  <c:v>650</c:v>
                </c:pt>
                <c:pt idx="89">
                  <c:v>525</c:v>
                </c:pt>
                <c:pt idx="90">
                  <c:v>665</c:v>
                </c:pt>
                <c:pt idx="91">
                  <c:v>725</c:v>
                </c:pt>
                <c:pt idx="92">
                  <c:v>540</c:v>
                </c:pt>
                <c:pt idx="94">
                  <c:v>755</c:v>
                </c:pt>
                <c:pt idx="95">
                  <c:v>775</c:v>
                </c:pt>
                <c:pt idx="96">
                  <c:v>520</c:v>
                </c:pt>
                <c:pt idx="97">
                  <c:v>530</c:v>
                </c:pt>
                <c:pt idx="98">
                  <c:v>760</c:v>
                </c:pt>
                <c:pt idx="99">
                  <c:v>610</c:v>
                </c:pt>
                <c:pt idx="100">
                  <c:v>550</c:v>
                </c:pt>
                <c:pt idx="101">
                  <c:v>590</c:v>
                </c:pt>
                <c:pt idx="102">
                  <c:v>565</c:v>
                </c:pt>
                <c:pt idx="103">
                  <c:v>753</c:v>
                </c:pt>
                <c:pt idx="104">
                  <c:v>550</c:v>
                </c:pt>
                <c:pt idx="105">
                  <c:v>535</c:v>
                </c:pt>
                <c:pt idx="106">
                  <c:v>540</c:v>
                </c:pt>
                <c:pt idx="107">
                  <c:v>530</c:v>
                </c:pt>
                <c:pt idx="108">
                  <c:v>545</c:v>
                </c:pt>
                <c:pt idx="109">
                  <c:v>755</c:v>
                </c:pt>
                <c:pt idx="110">
                  <c:v>535</c:v>
                </c:pt>
                <c:pt idx="111">
                  <c:v>780</c:v>
                </c:pt>
                <c:pt idx="112">
                  <c:v>755</c:v>
                </c:pt>
                <c:pt idx="113">
                  <c:v>780</c:v>
                </c:pt>
                <c:pt idx="114">
                  <c:v>840</c:v>
                </c:pt>
                <c:pt idx="115">
                  <c:v>700</c:v>
                </c:pt>
                <c:pt idx="116">
                  <c:v>765</c:v>
                </c:pt>
                <c:pt idx="117">
                  <c:v>755</c:v>
                </c:pt>
                <c:pt idx="118">
                  <c:v>770</c:v>
                </c:pt>
                <c:pt idx="119">
                  <c:v>505</c:v>
                </c:pt>
                <c:pt idx="120">
                  <c:v>505</c:v>
                </c:pt>
              </c:numCache>
            </c:numRef>
          </c:xVal>
          <c:yVal>
            <c:numRef>
              <c:f>Data!$AA$4:$AA$153</c:f>
              <c:numCache>
                <c:formatCode>0</c:formatCode>
                <c:ptCount val="150"/>
                <c:pt idx="0">
                  <c:v>3853.3690587138863</c:v>
                </c:pt>
                <c:pt idx="1">
                  <c:v>2526.0056338028171</c:v>
                </c:pt>
                <c:pt idx="2">
                  <c:v>4157.3220198675499</c:v>
                </c:pt>
                <c:pt idx="3">
                  <c:v>2126.581374321881</c:v>
                </c:pt>
                <c:pt idx="4">
                  <c:v>2607.3354838709679</c:v>
                </c:pt>
                <c:pt idx="5">
                  <c:v>2931.5307473982975</c:v>
                </c:pt>
                <c:pt idx="6">
                  <c:v>4396.434782608696</c:v>
                </c:pt>
                <c:pt idx="7">
                  <c:v>3945.5479204339968</c:v>
                </c:pt>
                <c:pt idx="8">
                  <c:v>3550.3510273972602</c:v>
                </c:pt>
                <c:pt idx="9">
                  <c:v>2464.3737556561086</c:v>
                </c:pt>
                <c:pt idx="10">
                  <c:v>3693.6231454005929</c:v>
                </c:pt>
                <c:pt idx="11">
                  <c:v>3610.1925360474979</c:v>
                </c:pt>
                <c:pt idx="12">
                  <c:v>2781.0607082630695</c:v>
                </c:pt>
                <c:pt idx="13">
                  <c:v>2613.1458507963116</c:v>
                </c:pt>
                <c:pt idx="14">
                  <c:v>2991.991720331187</c:v>
                </c:pt>
                <c:pt idx="15">
                  <c:v>4050.2378378378376</c:v>
                </c:pt>
                <c:pt idx="16">
                  <c:v>3877.5980861244016</c:v>
                </c:pt>
                <c:pt idx="17">
                  <c:v>2098.4454303460516</c:v>
                </c:pt>
                <c:pt idx="18">
                  <c:v>2685.4678260869568</c:v>
                </c:pt>
                <c:pt idx="19">
                  <c:v>3195.4085213032581</c:v>
                </c:pt>
                <c:pt idx="20">
                  <c:v>4391.2941176470586</c:v>
                </c:pt>
                <c:pt idx="21">
                  <c:v>1455.8145695364237</c:v>
                </c:pt>
                <c:pt idx="22">
                  <c:v>2184.6057513914657</c:v>
                </c:pt>
                <c:pt idx="23">
                  <c:v>3434.5592654424045</c:v>
                </c:pt>
                <c:pt idx="24">
                  <c:v>2180.4861730597681</c:v>
                </c:pt>
                <c:pt idx="25">
                  <c:v>2859.232827832293</c:v>
                </c:pt>
                <c:pt idx="26">
                  <c:v>1949.5227483751162</c:v>
                </c:pt>
                <c:pt idx="27">
                  <c:v>4389.2434210526317</c:v>
                </c:pt>
                <c:pt idx="28">
                  <c:v>1170.1851851851852</c:v>
                </c:pt>
                <c:pt idx="29">
                  <c:v>3690.6144256455923</c:v>
                </c:pt>
                <c:pt idx="30">
                  <c:v>3905.2904977375565</c:v>
                </c:pt>
                <c:pt idx="31">
                  <c:v>3429.5737564322471</c:v>
                </c:pt>
                <c:pt idx="32">
                  <c:v>4114.6365957446806</c:v>
                </c:pt>
                <c:pt idx="33">
                  <c:v>4870.5820895522393</c:v>
                </c:pt>
                <c:pt idx="34">
                  <c:v>1513.0918544194105</c:v>
                </c:pt>
                <c:pt idx="35">
                  <c:v>1844.6914600550963</c:v>
                </c:pt>
                <c:pt idx="36">
                  <c:v>2087.5862068965516</c:v>
                </c:pt>
                <c:pt idx="37">
                  <c:v>3443.9262510974536</c:v>
                </c:pt>
                <c:pt idx="38">
                  <c:v>3463.4057142857146</c:v>
                </c:pt>
                <c:pt idx="39">
                  <c:v>2213.5773074661956</c:v>
                </c:pt>
                <c:pt idx="40">
                  <c:v>2584.6791044776114</c:v>
                </c:pt>
                <c:pt idx="41">
                  <c:v>4209.8546099290779</c:v>
                </c:pt>
                <c:pt idx="42">
                  <c:v>2199.0621118012418</c:v>
                </c:pt>
                <c:pt idx="43">
                  <c:v>1663.2653696498057</c:v>
                </c:pt>
                <c:pt idx="44">
                  <c:v>4560.9069767441861</c:v>
                </c:pt>
                <c:pt idx="45">
                  <c:v>3876.0526315789475</c:v>
                </c:pt>
                <c:pt idx="46">
                  <c:v>1339.3790322580644</c:v>
                </c:pt>
                <c:pt idx="47">
                  <c:v>1615.5796847635727</c:v>
                </c:pt>
                <c:pt idx="48">
                  <c:v>2425.2933220625528</c:v>
                </c:pt>
                <c:pt idx="49">
                  <c:v>4643.4134275618371</c:v>
                </c:pt>
                <c:pt idx="50">
                  <c:v>2387.941287878788</c:v>
                </c:pt>
                <c:pt idx="51">
                  <c:v>3870.9632224168131</c:v>
                </c:pt>
                <c:pt idx="52">
                  <c:v>2874.2813918305601</c:v>
                </c:pt>
                <c:pt idx="53">
                  <c:v>2317.9179916317989</c:v>
                </c:pt>
                <c:pt idx="54">
                  <c:v>2581.6934244235695</c:v>
                </c:pt>
                <c:pt idx="55">
                  <c:v>4524.1168996188053</c:v>
                </c:pt>
                <c:pt idx="56">
                  <c:v>3776.1850501367367</c:v>
                </c:pt>
                <c:pt idx="57">
                  <c:v>2141.2601260126016</c:v>
                </c:pt>
                <c:pt idx="58">
                  <c:v>3580.3953662182357</c:v>
                </c:pt>
                <c:pt idx="59">
                  <c:v>2950.5933429811867</c:v>
                </c:pt>
                <c:pt idx="60">
                  <c:v>3061.1264367816093</c:v>
                </c:pt>
                <c:pt idx="61">
                  <c:v>3754.5513413506019</c:v>
                </c:pt>
                <c:pt idx="62">
                  <c:v>2253.4756097560976</c:v>
                </c:pt>
                <c:pt idx="63">
                  <c:v>4309.2452830188686</c:v>
                </c:pt>
                <c:pt idx="64">
                  <c:v>2144.0636200716849</c:v>
                </c:pt>
                <c:pt idx="65">
                  <c:v>1583.1517183570829</c:v>
                </c:pt>
                <c:pt idx="66">
                  <c:v>2721.8228527607357</c:v>
                </c:pt>
                <c:pt idx="67">
                  <c:v>5089.3674214755301</c:v>
                </c:pt>
                <c:pt idx="68">
                  <c:v>3261.6966580976864</c:v>
                </c:pt>
                <c:pt idx="69">
                  <c:v>4668.0637168141593</c:v>
                </c:pt>
                <c:pt idx="70">
                  <c:v>4124.1455160744508</c:v>
                </c:pt>
                <c:pt idx="71">
                  <c:v>2729.1503267973858</c:v>
                </c:pt>
                <c:pt idx="72">
                  <c:v>2797.3151408450703</c:v>
                </c:pt>
                <c:pt idx="73">
                  <c:v>2551.181818181818</c:v>
                </c:pt>
                <c:pt idx="74">
                  <c:v>2797.8030182684665</c:v>
                </c:pt>
                <c:pt idx="75">
                  <c:v>2067.7518427518426</c:v>
                </c:pt>
                <c:pt idx="76">
                  <c:v>4887.1672862453534</c:v>
                </c:pt>
                <c:pt idx="77">
                  <c:v>1018.1333333333333</c:v>
                </c:pt>
                <c:pt idx="78">
                  <c:v>1711.5186500888099</c:v>
                </c:pt>
                <c:pt idx="79">
                  <c:v>4169.2327506899719</c:v>
                </c:pt>
                <c:pt idx="80">
                  <c:v>904.44894204231821</c:v>
                </c:pt>
                <c:pt idx="81">
                  <c:v>2847.6550458715592</c:v>
                </c:pt>
                <c:pt idx="82">
                  <c:v>1934.4427767354598</c:v>
                </c:pt>
                <c:pt idx="83">
                  <c:v>2179.7419354838707</c:v>
                </c:pt>
                <c:pt idx="84">
                  <c:v>2910.3342465753426</c:v>
                </c:pt>
                <c:pt idx="85">
                  <c:v>4727.9480769230768</c:v>
                </c:pt>
                <c:pt idx="86">
                  <c:v>2024.677685950413</c:v>
                </c:pt>
                <c:pt idx="87">
                  <c:v>1851.0362790697673</c:v>
                </c:pt>
                <c:pt idx="88">
                  <c:v>1325.8538602941176</c:v>
                </c:pt>
                <c:pt idx="89">
                  <c:v>1629.9980934223067</c:v>
                </c:pt>
                <c:pt idx="90">
                  <c:v>1305.5630630630631</c:v>
                </c:pt>
                <c:pt idx="91">
                  <c:v>4098.9182389937105</c:v>
                </c:pt>
                <c:pt idx="92">
                  <c:v>2257.0204081632651</c:v>
                </c:pt>
                <c:pt idx="93">
                  <c:v>0</c:v>
                </c:pt>
                <c:pt idx="94">
                  <c:v>3630.1200000000003</c:v>
                </c:pt>
                <c:pt idx="95">
                  <c:v>4225.8753488372095</c:v>
                </c:pt>
                <c:pt idx="96">
                  <c:v>2825.134945894335</c:v>
                </c:pt>
                <c:pt idx="97">
                  <c:v>2392.3264540337714</c:v>
                </c:pt>
                <c:pt idx="98">
                  <c:v>3777.6922398589068</c:v>
                </c:pt>
                <c:pt idx="99">
                  <c:v>3623.5493482309116</c:v>
                </c:pt>
                <c:pt idx="100">
                  <c:v>3267.959780621572</c:v>
                </c:pt>
                <c:pt idx="101">
                  <c:v>2546.1573033707864</c:v>
                </c:pt>
                <c:pt idx="102">
                  <c:v>1550.068085106383</c:v>
                </c:pt>
                <c:pt idx="103">
                  <c:v>4810.2507444907687</c:v>
                </c:pt>
                <c:pt idx="104">
                  <c:v>3733.2911392405067</c:v>
                </c:pt>
                <c:pt idx="105">
                  <c:v>2429.4956672443673</c:v>
                </c:pt>
                <c:pt idx="106">
                  <c:v>2247.0358785648577</c:v>
                </c:pt>
                <c:pt idx="107">
                  <c:v>2087.6262626262624</c:v>
                </c:pt>
                <c:pt idx="108">
                  <c:v>3287.8016528925618</c:v>
                </c:pt>
                <c:pt idx="109">
                  <c:v>3250.4500000000003</c:v>
                </c:pt>
                <c:pt idx="110">
                  <c:v>1689.9624125874125</c:v>
                </c:pt>
                <c:pt idx="111">
                  <c:v>4805.7454545454548</c:v>
                </c:pt>
                <c:pt idx="112">
                  <c:v>4049.902163687676</c:v>
                </c:pt>
                <c:pt idx="113">
                  <c:v>3725.303370786517</c:v>
                </c:pt>
                <c:pt idx="114">
                  <c:v>5143.830188679246</c:v>
                </c:pt>
                <c:pt idx="115">
                  <c:v>4165.9032258064517</c:v>
                </c:pt>
                <c:pt idx="116">
                  <c:v>4337.7226941747576</c:v>
                </c:pt>
                <c:pt idx="117">
                  <c:v>3436.4680851063827</c:v>
                </c:pt>
                <c:pt idx="118">
                  <c:v>4080.4491783323183</c:v>
                </c:pt>
                <c:pt idx="119">
                  <c:v>2208.8273092369482</c:v>
                </c:pt>
                <c:pt idx="120">
                  <c:v>2042.7860915492959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6B14-4BA1-993C-DAD7C910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89615"/>
        <c:axId val="1440687119"/>
      </c:scatterChart>
      <c:valAx>
        <c:axId val="1440689615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7119"/>
        <c:crosses val="autoZero"/>
        <c:crossBetween val="midCat"/>
      </c:valAx>
      <c:valAx>
        <c:axId val="1440687119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47624</xdr:colOff>
      <xdr:row>22</xdr:row>
      <xdr:rowOff>0</xdr:rowOff>
    </xdr:from>
    <xdr:to>
      <xdr:col>42</xdr:col>
      <xdr:colOff>57150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08F4D-5938-4836-B0BB-7E9B192DC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EB01-1583-42A6-BDC3-9EA7A9E1F173}">
  <dimension ref="A1:AD156"/>
  <sheetViews>
    <sheetView tabSelected="1" topLeftCell="A94" zoomScale="70" zoomScaleNormal="70" workbookViewId="0">
      <selection activeCell="H140" sqref="H140"/>
    </sheetView>
  </sheetViews>
  <sheetFormatPr defaultRowHeight="15" x14ac:dyDescent="0.25"/>
  <cols>
    <col min="1" max="1" width="5.85546875" customWidth="1"/>
    <col min="2" max="2" width="12.7109375" customWidth="1"/>
    <col min="3" max="3" width="7.140625" customWidth="1"/>
    <col min="4" max="4" width="10.7109375" customWidth="1"/>
    <col min="5" max="5" width="10.42578125" customWidth="1"/>
    <col min="6" max="6" width="8.85546875" customWidth="1"/>
    <col min="7" max="7" width="7.5703125" customWidth="1"/>
    <col min="8" max="9" width="9.85546875" customWidth="1"/>
    <col min="10" max="10" width="9.140625" customWidth="1"/>
    <col min="11" max="11" width="20" customWidth="1"/>
    <col min="12" max="14" width="11.85546875" customWidth="1"/>
    <col min="15" max="15" width="13.140625" style="40" customWidth="1"/>
    <col min="16" max="16" width="10.28515625" style="4" bestFit="1" customWidth="1"/>
    <col min="17" max="17" width="11.28515625" style="4" customWidth="1"/>
    <col min="18" max="18" width="11.7109375" customWidth="1"/>
    <col min="19" max="19" width="12" style="5" customWidth="1"/>
    <col min="20" max="20" width="12.28515625" style="4" customWidth="1"/>
    <col min="21" max="21" width="12.42578125" customWidth="1"/>
    <col min="22" max="22" width="11.42578125" style="5" customWidth="1"/>
    <col min="23" max="23" width="14.140625" customWidth="1"/>
    <col min="24" max="24" width="12" customWidth="1"/>
    <col min="25" max="25" width="14.42578125" customWidth="1"/>
    <col min="26" max="26" width="10.140625" style="5" customWidth="1"/>
    <col min="27" max="27" width="10.140625" style="7" customWidth="1"/>
    <col min="28" max="28" width="21.7109375" style="7" customWidth="1"/>
    <col min="29" max="29" width="34.85546875" customWidth="1"/>
    <col min="30" max="30" width="11.42578125" customWidth="1"/>
  </cols>
  <sheetData>
    <row r="1" spans="1:30" x14ac:dyDescent="0.25">
      <c r="L1" s="1"/>
      <c r="M1" s="1"/>
      <c r="N1" s="1"/>
      <c r="O1" s="2" t="s">
        <v>0</v>
      </c>
      <c r="P1" s="3"/>
      <c r="Z1" s="6" t="s">
        <v>1</v>
      </c>
    </row>
    <row r="2" spans="1:30" ht="32.1" customHeight="1" thickBot="1" x14ac:dyDescent="0.3">
      <c r="D2" t="s">
        <v>2</v>
      </c>
      <c r="L2" s="9"/>
      <c r="M2" s="9"/>
      <c r="N2" s="9"/>
      <c r="O2"/>
      <c r="AA2" s="10" t="s">
        <v>3</v>
      </c>
      <c r="AB2" s="8"/>
    </row>
    <row r="3" spans="1:30" s="21" customFormat="1" ht="60.95" customHeight="1" thickBot="1" x14ac:dyDescent="0.3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34</v>
      </c>
      <c r="G3" s="12" t="s">
        <v>9</v>
      </c>
      <c r="H3" s="12" t="s">
        <v>10</v>
      </c>
      <c r="I3" s="12" t="s">
        <v>11</v>
      </c>
      <c r="J3" s="12" t="s">
        <v>12</v>
      </c>
      <c r="K3" s="13" t="s">
        <v>13</v>
      </c>
      <c r="L3" s="14" t="s">
        <v>14</v>
      </c>
      <c r="M3" s="14" t="s">
        <v>15</v>
      </c>
      <c r="N3" s="14" t="s">
        <v>16</v>
      </c>
      <c r="O3" s="15" t="s">
        <v>17</v>
      </c>
      <c r="P3" s="16" t="s">
        <v>18</v>
      </c>
      <c r="Q3" s="14" t="s">
        <v>19</v>
      </c>
      <c r="R3" s="14" t="s">
        <v>20</v>
      </c>
      <c r="S3" s="17" t="s">
        <v>21</v>
      </c>
      <c r="T3" s="14" t="s">
        <v>22</v>
      </c>
      <c r="U3" s="14" t="s">
        <v>23</v>
      </c>
      <c r="V3" s="17" t="s">
        <v>24</v>
      </c>
      <c r="W3" s="14" t="s">
        <v>25</v>
      </c>
      <c r="X3" s="14" t="s">
        <v>26</v>
      </c>
      <c r="Y3" s="18" t="s">
        <v>27</v>
      </c>
      <c r="Z3" s="52" t="s">
        <v>28</v>
      </c>
      <c r="AA3" s="19" t="s">
        <v>29</v>
      </c>
      <c r="AB3" s="19" t="s">
        <v>30</v>
      </c>
      <c r="AC3" s="20" t="s">
        <v>31</v>
      </c>
      <c r="AD3" s="20" t="s">
        <v>32</v>
      </c>
    </row>
    <row r="4" spans="1:30" x14ac:dyDescent="0.25">
      <c r="A4" s="22">
        <v>1</v>
      </c>
      <c r="B4" s="23">
        <v>45210</v>
      </c>
      <c r="C4" t="s">
        <v>35</v>
      </c>
      <c r="D4">
        <v>770</v>
      </c>
      <c r="E4">
        <v>1041055</v>
      </c>
      <c r="F4">
        <v>1</v>
      </c>
      <c r="G4" t="s">
        <v>71</v>
      </c>
      <c r="I4">
        <v>32701</v>
      </c>
      <c r="J4">
        <v>100</v>
      </c>
      <c r="K4" s="25"/>
      <c r="L4">
        <v>90</v>
      </c>
      <c r="M4">
        <v>88</v>
      </c>
      <c r="O4" s="26">
        <f>IF(N4="",((L4+M4)/20),((L4+M4+N4)/30))</f>
        <v>8.9</v>
      </c>
      <c r="P4" s="27">
        <v>1923.1</v>
      </c>
      <c r="Q4" s="4">
        <v>51.8</v>
      </c>
      <c r="R4">
        <v>106</v>
      </c>
      <c r="S4" s="28">
        <f>Q4/R4</f>
        <v>0.48867924528301881</v>
      </c>
      <c r="T4" s="4">
        <v>55.5</v>
      </c>
      <c r="U4">
        <v>109</v>
      </c>
      <c r="V4" s="28">
        <f>T4/U4</f>
        <v>0.50917431192660545</v>
      </c>
      <c r="Y4" s="25"/>
      <c r="Z4" s="6">
        <f>IF(W4="",((Q4+T4)/(R4+U4)),((Q4+T4+W4)/(R4+U4+X4)))</f>
        <v>0.49906976744186043</v>
      </c>
      <c r="AA4" s="10">
        <f>P4/Z4</f>
        <v>3853.3690587138863</v>
      </c>
      <c r="AB4" s="29" t="s">
        <v>73</v>
      </c>
      <c r="AC4" s="25" t="s">
        <v>74</v>
      </c>
      <c r="AD4" s="25">
        <f>S4-V4</f>
        <v>-2.0495066643586635E-2</v>
      </c>
    </row>
    <row r="5" spans="1:30" x14ac:dyDescent="0.25">
      <c r="A5" s="22">
        <v>2</v>
      </c>
      <c r="B5" s="23">
        <v>45210</v>
      </c>
      <c r="C5" t="s">
        <v>36</v>
      </c>
      <c r="D5">
        <v>715</v>
      </c>
      <c r="E5">
        <v>1041055</v>
      </c>
      <c r="F5">
        <v>2</v>
      </c>
      <c r="G5" t="s">
        <v>71</v>
      </c>
      <c r="I5">
        <v>32702</v>
      </c>
      <c r="J5">
        <v>100</v>
      </c>
      <c r="K5" s="25"/>
      <c r="L5">
        <v>84</v>
      </c>
      <c r="M5">
        <v>85</v>
      </c>
      <c r="O5" s="26">
        <f t="shared" ref="O5:O68" si="0">IF(N5="",((L5+M5)/20),((L5+M5+N5)/30))</f>
        <v>8.4499999999999993</v>
      </c>
      <c r="P5" s="27">
        <v>1211.8</v>
      </c>
      <c r="Q5" s="4">
        <v>54.5</v>
      </c>
      <c r="R5">
        <v>118</v>
      </c>
      <c r="S5" s="28">
        <f t="shared" ref="S5:S68" si="1">Q5/R5</f>
        <v>0.46186440677966101</v>
      </c>
      <c r="T5" s="4">
        <v>52</v>
      </c>
      <c r="U5">
        <v>104</v>
      </c>
      <c r="V5" s="28">
        <f t="shared" ref="V5:V68" si="2">T5/U5</f>
        <v>0.5</v>
      </c>
      <c r="Y5" s="25"/>
      <c r="Z5" s="6">
        <f t="shared" ref="Z5:Z68" si="3">IF(W5="",((Q5+T5)/(R5+U5)),((Q5+T5+W5)/(R5+U5+X5)))</f>
        <v>0.47972972972972971</v>
      </c>
      <c r="AA5" s="10">
        <f t="shared" ref="AA5:AA68" si="4">P5/Z5</f>
        <v>2526.0056338028171</v>
      </c>
      <c r="AB5" s="29" t="s">
        <v>73</v>
      </c>
      <c r="AC5" s="25" t="s">
        <v>75</v>
      </c>
      <c r="AD5" s="25">
        <f t="shared" ref="AD5:AD68" si="5">S5-V5</f>
        <v>-3.8135593220338992E-2</v>
      </c>
    </row>
    <row r="6" spans="1:30" x14ac:dyDescent="0.25">
      <c r="A6" s="22">
        <v>3</v>
      </c>
      <c r="B6" s="23">
        <v>45210</v>
      </c>
      <c r="C6" t="s">
        <v>37</v>
      </c>
      <c r="D6">
        <v>705</v>
      </c>
      <c r="E6">
        <v>1041055</v>
      </c>
      <c r="F6">
        <v>3</v>
      </c>
      <c r="G6" t="s">
        <v>71</v>
      </c>
      <c r="I6">
        <v>32703</v>
      </c>
      <c r="J6">
        <v>100</v>
      </c>
      <c r="K6" s="25"/>
      <c r="L6">
        <v>80</v>
      </c>
      <c r="M6">
        <v>81</v>
      </c>
      <c r="O6" s="26">
        <f t="shared" si="0"/>
        <v>8.0500000000000007</v>
      </c>
      <c r="P6" s="27">
        <v>1564.5</v>
      </c>
      <c r="Q6" s="4">
        <v>62.4</v>
      </c>
      <c r="R6">
        <v>169</v>
      </c>
      <c r="S6" s="28">
        <f t="shared" si="1"/>
        <v>0.3692307692307692</v>
      </c>
      <c r="T6" s="4">
        <v>58.4</v>
      </c>
      <c r="U6">
        <v>152</v>
      </c>
      <c r="V6" s="28">
        <f t="shared" si="2"/>
        <v>0.38421052631578945</v>
      </c>
      <c r="Y6" s="25"/>
      <c r="Z6" s="6">
        <f t="shared" si="3"/>
        <v>0.37632398753894081</v>
      </c>
      <c r="AA6" s="10">
        <f t="shared" si="4"/>
        <v>4157.3220198675499</v>
      </c>
      <c r="AB6" s="29" t="s">
        <v>73</v>
      </c>
      <c r="AC6" s="25" t="s">
        <v>74</v>
      </c>
      <c r="AD6" s="25">
        <f t="shared" si="5"/>
        <v>-1.4979757085020251E-2</v>
      </c>
    </row>
    <row r="7" spans="1:30" x14ac:dyDescent="0.25">
      <c r="A7" s="22">
        <v>4</v>
      </c>
      <c r="B7" s="23">
        <v>45210</v>
      </c>
      <c r="C7" t="s">
        <v>38</v>
      </c>
      <c r="D7">
        <v>695</v>
      </c>
      <c r="E7">
        <v>1041055</v>
      </c>
      <c r="F7">
        <v>4</v>
      </c>
      <c r="G7" t="s">
        <v>71</v>
      </c>
      <c r="I7">
        <v>32704</v>
      </c>
      <c r="J7">
        <v>100</v>
      </c>
      <c r="K7" s="25"/>
      <c r="L7">
        <v>86</v>
      </c>
      <c r="M7">
        <v>84</v>
      </c>
      <c r="O7" s="26">
        <f t="shared" si="0"/>
        <v>8.5</v>
      </c>
      <c r="P7" s="27">
        <v>984.1</v>
      </c>
      <c r="Q7" s="4">
        <v>55.5</v>
      </c>
      <c r="R7">
        <v>122</v>
      </c>
      <c r="S7" s="28">
        <f t="shared" si="1"/>
        <v>0.45491803278688525</v>
      </c>
      <c r="T7" s="4">
        <v>55.1</v>
      </c>
      <c r="U7">
        <v>117</v>
      </c>
      <c r="V7" s="28">
        <f t="shared" si="2"/>
        <v>0.47094017094017093</v>
      </c>
      <c r="Y7" s="25"/>
      <c r="Z7" s="6">
        <f t="shared" si="3"/>
        <v>0.46276150627615059</v>
      </c>
      <c r="AA7" s="10">
        <f t="shared" si="4"/>
        <v>2126.581374321881</v>
      </c>
      <c r="AB7" s="29" t="s">
        <v>73</v>
      </c>
      <c r="AC7" s="25" t="s">
        <v>74</v>
      </c>
      <c r="AD7" s="25">
        <f t="shared" si="5"/>
        <v>-1.6022138153285681E-2</v>
      </c>
    </row>
    <row r="8" spans="1:30" x14ac:dyDescent="0.25">
      <c r="A8" s="22">
        <v>5</v>
      </c>
      <c r="B8" s="23">
        <v>45210</v>
      </c>
      <c r="C8" t="s">
        <v>39</v>
      </c>
      <c r="D8">
        <v>670</v>
      </c>
      <c r="E8">
        <v>1041055</v>
      </c>
      <c r="F8">
        <v>5</v>
      </c>
      <c r="G8" t="s">
        <v>71</v>
      </c>
      <c r="I8">
        <v>32705</v>
      </c>
      <c r="J8">
        <v>95</v>
      </c>
      <c r="K8" s="25"/>
      <c r="L8">
        <v>80</v>
      </c>
      <c r="M8">
        <v>80</v>
      </c>
      <c r="O8" s="26">
        <f t="shared" si="0"/>
        <v>8</v>
      </c>
      <c r="P8" s="27">
        <v>985.7</v>
      </c>
      <c r="Q8" s="4">
        <v>52.2</v>
      </c>
      <c r="R8">
        <v>134</v>
      </c>
      <c r="S8" s="28">
        <f t="shared" si="1"/>
        <v>0.38955223880597017</v>
      </c>
      <c r="T8" s="4">
        <v>56.3</v>
      </c>
      <c r="U8">
        <v>153</v>
      </c>
      <c r="V8" s="28">
        <f t="shared" si="2"/>
        <v>0.3679738562091503</v>
      </c>
      <c r="Y8" s="25"/>
      <c r="Z8" s="6">
        <f t="shared" si="3"/>
        <v>0.37804878048780488</v>
      </c>
      <c r="AA8" s="10">
        <f t="shared" si="4"/>
        <v>2607.3354838709679</v>
      </c>
      <c r="AB8" s="29" t="s">
        <v>73</v>
      </c>
      <c r="AC8" s="25" t="s">
        <v>74</v>
      </c>
      <c r="AD8" s="25">
        <f t="shared" si="5"/>
        <v>2.1578382596819878E-2</v>
      </c>
    </row>
    <row r="9" spans="1:30" x14ac:dyDescent="0.25">
      <c r="A9" s="22">
        <v>6</v>
      </c>
      <c r="B9" s="23">
        <v>45210</v>
      </c>
      <c r="C9" t="s">
        <v>40</v>
      </c>
      <c r="D9">
        <v>590</v>
      </c>
      <c r="E9">
        <v>1041055</v>
      </c>
      <c r="F9">
        <v>6</v>
      </c>
      <c r="G9" t="s">
        <v>71</v>
      </c>
      <c r="I9">
        <v>32706</v>
      </c>
      <c r="J9">
        <v>100</v>
      </c>
      <c r="K9" s="25"/>
      <c r="L9">
        <v>86</v>
      </c>
      <c r="M9">
        <v>74</v>
      </c>
      <c r="N9">
        <v>74</v>
      </c>
      <c r="O9" s="26">
        <f t="shared" si="0"/>
        <v>7.8</v>
      </c>
      <c r="P9" s="27">
        <v>882.8</v>
      </c>
      <c r="Q9" s="4">
        <v>52.4</v>
      </c>
      <c r="R9">
        <v>177</v>
      </c>
      <c r="S9" s="28">
        <f t="shared" si="1"/>
        <v>0.29604519774011301</v>
      </c>
      <c r="T9" s="4">
        <v>53.3</v>
      </c>
      <c r="U9">
        <v>174</v>
      </c>
      <c r="V9" s="28">
        <f t="shared" si="2"/>
        <v>0.30632183908045973</v>
      </c>
      <c r="Y9" s="25"/>
      <c r="Z9" s="6">
        <f t="shared" si="3"/>
        <v>0.30113960113960109</v>
      </c>
      <c r="AA9" s="10">
        <f t="shared" si="4"/>
        <v>2931.5307473982975</v>
      </c>
      <c r="AB9" s="29" t="s">
        <v>73</v>
      </c>
      <c r="AC9" s="25" t="s">
        <v>76</v>
      </c>
      <c r="AD9" s="25">
        <f t="shared" si="5"/>
        <v>-1.0276641340346726E-2</v>
      </c>
    </row>
    <row r="10" spans="1:30" x14ac:dyDescent="0.25">
      <c r="A10" s="22">
        <v>7</v>
      </c>
      <c r="B10" s="23">
        <v>45210</v>
      </c>
      <c r="C10" t="s">
        <v>41</v>
      </c>
      <c r="D10">
        <v>705</v>
      </c>
      <c r="E10">
        <v>1041055</v>
      </c>
      <c r="F10">
        <v>7</v>
      </c>
      <c r="G10" t="s">
        <v>71</v>
      </c>
      <c r="I10">
        <v>32707</v>
      </c>
      <c r="J10">
        <v>100</v>
      </c>
      <c r="K10" s="25"/>
      <c r="L10">
        <v>82</v>
      </c>
      <c r="M10">
        <v>81</v>
      </c>
      <c r="O10" s="26">
        <f t="shared" si="0"/>
        <v>8.15</v>
      </c>
      <c r="P10" s="27">
        <v>1862.7</v>
      </c>
      <c r="Q10" s="4">
        <v>57.4</v>
      </c>
      <c r="R10">
        <v>135</v>
      </c>
      <c r="S10" s="28">
        <f t="shared" si="1"/>
        <v>0.42518518518518517</v>
      </c>
      <c r="T10" s="4">
        <v>55.3</v>
      </c>
      <c r="U10">
        <v>131</v>
      </c>
      <c r="V10" s="28">
        <f t="shared" si="2"/>
        <v>0.42213740458015264</v>
      </c>
      <c r="Y10" s="25"/>
      <c r="Z10" s="6">
        <f t="shared" si="3"/>
        <v>0.42368421052631577</v>
      </c>
      <c r="AA10" s="10">
        <f t="shared" si="4"/>
        <v>4396.434782608696</v>
      </c>
      <c r="AB10" s="29" t="s">
        <v>73</v>
      </c>
      <c r="AC10" s="25" t="s">
        <v>74</v>
      </c>
      <c r="AD10" s="25">
        <f t="shared" si="5"/>
        <v>3.047780605032524E-3</v>
      </c>
    </row>
    <row r="11" spans="1:30" x14ac:dyDescent="0.25">
      <c r="A11" s="22">
        <v>8</v>
      </c>
      <c r="B11" s="23">
        <v>45210</v>
      </c>
      <c r="C11" t="s">
        <v>42</v>
      </c>
      <c r="D11">
        <v>725</v>
      </c>
      <c r="E11">
        <v>1041055</v>
      </c>
      <c r="F11">
        <v>8</v>
      </c>
      <c r="G11" t="s">
        <v>71</v>
      </c>
      <c r="I11">
        <v>32708</v>
      </c>
      <c r="J11">
        <v>100</v>
      </c>
      <c r="K11" s="25"/>
      <c r="L11">
        <v>80</v>
      </c>
      <c r="M11">
        <v>82</v>
      </c>
      <c r="O11" s="26">
        <f t="shared" si="0"/>
        <v>8.1</v>
      </c>
      <c r="P11" s="27">
        <v>1515.2</v>
      </c>
      <c r="Q11" s="4">
        <v>51.1</v>
      </c>
      <c r="R11">
        <v>131</v>
      </c>
      <c r="S11" s="28">
        <f t="shared" si="1"/>
        <v>0.39007633587786261</v>
      </c>
      <c r="T11" s="4">
        <v>59.5</v>
      </c>
      <c r="U11">
        <v>157</v>
      </c>
      <c r="V11" s="28">
        <f t="shared" si="2"/>
        <v>0.37898089171974525</v>
      </c>
      <c r="Y11" s="25"/>
      <c r="Z11" s="6">
        <f t="shared" si="3"/>
        <v>0.38402777777777775</v>
      </c>
      <c r="AA11" s="10">
        <f t="shared" si="4"/>
        <v>3945.5479204339968</v>
      </c>
      <c r="AB11" s="29" t="s">
        <v>73</v>
      </c>
      <c r="AC11" s="25" t="s">
        <v>74</v>
      </c>
      <c r="AD11" s="25">
        <f t="shared" si="5"/>
        <v>1.1095444158117362E-2</v>
      </c>
    </row>
    <row r="12" spans="1:30" x14ac:dyDescent="0.25">
      <c r="A12" s="22">
        <v>9</v>
      </c>
      <c r="B12" s="23">
        <v>45210</v>
      </c>
      <c r="C12" t="s">
        <v>43</v>
      </c>
      <c r="D12">
        <v>735</v>
      </c>
      <c r="E12">
        <v>1041055</v>
      </c>
      <c r="F12">
        <v>9</v>
      </c>
      <c r="G12" t="s">
        <v>71</v>
      </c>
      <c r="I12">
        <v>32709</v>
      </c>
      <c r="J12">
        <v>100</v>
      </c>
      <c r="K12" s="25"/>
      <c r="L12">
        <v>86</v>
      </c>
      <c r="M12">
        <v>85</v>
      </c>
      <c r="O12" s="26">
        <f t="shared" si="0"/>
        <v>8.5500000000000007</v>
      </c>
      <c r="P12" s="27">
        <v>1626.2</v>
      </c>
      <c r="Q12" s="4">
        <v>65.900000000000006</v>
      </c>
      <c r="R12">
        <v>143</v>
      </c>
      <c r="S12" s="28">
        <f t="shared" si="1"/>
        <v>0.46083916083916088</v>
      </c>
      <c r="T12" s="4">
        <v>50.9</v>
      </c>
      <c r="U12">
        <v>112</v>
      </c>
      <c r="V12" s="28">
        <f t="shared" si="2"/>
        <v>0.45446428571428571</v>
      </c>
      <c r="Y12" s="25"/>
      <c r="Z12" s="6">
        <f t="shared" si="3"/>
        <v>0.45803921568627454</v>
      </c>
      <c r="AA12" s="10">
        <f t="shared" si="4"/>
        <v>3550.3510273972602</v>
      </c>
      <c r="AB12" s="29" t="s">
        <v>73</v>
      </c>
      <c r="AC12" s="25" t="s">
        <v>74</v>
      </c>
      <c r="AD12" s="25">
        <f t="shared" si="5"/>
        <v>6.3748751248751678E-3</v>
      </c>
    </row>
    <row r="13" spans="1:30" x14ac:dyDescent="0.25">
      <c r="A13" s="22">
        <v>10</v>
      </c>
      <c r="B13" s="23">
        <v>45210</v>
      </c>
      <c r="C13" t="s">
        <v>44</v>
      </c>
      <c r="D13">
        <v>660</v>
      </c>
      <c r="E13">
        <v>1041055</v>
      </c>
      <c r="F13">
        <v>10</v>
      </c>
      <c r="G13" t="s">
        <v>71</v>
      </c>
      <c r="I13">
        <v>32710</v>
      </c>
      <c r="J13">
        <v>100</v>
      </c>
      <c r="K13" s="25"/>
      <c r="L13">
        <v>84</v>
      </c>
      <c r="M13">
        <v>84</v>
      </c>
      <c r="O13" s="26">
        <f t="shared" si="0"/>
        <v>8.4</v>
      </c>
      <c r="P13" s="27">
        <v>1019.9</v>
      </c>
      <c r="Q13" s="4">
        <v>54.2</v>
      </c>
      <c r="R13">
        <v>133</v>
      </c>
      <c r="S13" s="28">
        <f t="shared" si="1"/>
        <v>0.40751879699248122</v>
      </c>
      <c r="T13" s="4">
        <v>56.3</v>
      </c>
      <c r="U13">
        <v>134</v>
      </c>
      <c r="V13" s="28">
        <f t="shared" si="2"/>
        <v>0.42014925373134326</v>
      </c>
      <c r="Y13" s="25"/>
      <c r="Z13" s="6">
        <f t="shared" si="3"/>
        <v>0.41385767790262173</v>
      </c>
      <c r="AA13" s="10">
        <f t="shared" si="4"/>
        <v>2464.3737556561086</v>
      </c>
      <c r="AB13" s="29" t="s">
        <v>73</v>
      </c>
      <c r="AC13" s="25" t="s">
        <v>74</v>
      </c>
      <c r="AD13" s="25">
        <f t="shared" si="5"/>
        <v>-1.2630456738862039E-2</v>
      </c>
    </row>
    <row r="14" spans="1:30" x14ac:dyDescent="0.25">
      <c r="A14" s="22">
        <v>11</v>
      </c>
      <c r="B14" s="23">
        <v>45210</v>
      </c>
      <c r="C14" t="s">
        <v>45</v>
      </c>
      <c r="D14">
        <v>660</v>
      </c>
      <c r="E14">
        <v>1041056</v>
      </c>
      <c r="F14">
        <v>1</v>
      </c>
      <c r="G14" t="s">
        <v>71</v>
      </c>
      <c r="I14">
        <v>32711</v>
      </c>
      <c r="J14">
        <v>100</v>
      </c>
      <c r="K14" s="25"/>
      <c r="L14">
        <v>71</v>
      </c>
      <c r="M14">
        <v>72</v>
      </c>
      <c r="O14" s="26">
        <f t="shared" si="0"/>
        <v>7.15</v>
      </c>
      <c r="P14" s="27">
        <v>999.8</v>
      </c>
      <c r="Q14" s="4">
        <v>68.900000000000006</v>
      </c>
      <c r="R14">
        <v>258</v>
      </c>
      <c r="S14" s="28">
        <f t="shared" si="1"/>
        <v>0.26705426356589151</v>
      </c>
      <c r="T14" s="4">
        <v>65.900000000000006</v>
      </c>
      <c r="U14">
        <v>240</v>
      </c>
      <c r="V14" s="28">
        <f t="shared" si="2"/>
        <v>0.27458333333333335</v>
      </c>
      <c r="Y14" s="25"/>
      <c r="Z14" s="6">
        <f t="shared" si="3"/>
        <v>0.27068273092369483</v>
      </c>
      <c r="AA14" s="10">
        <f t="shared" si="4"/>
        <v>3693.6231454005929</v>
      </c>
      <c r="AB14" s="29" t="s">
        <v>73</v>
      </c>
      <c r="AC14" s="25" t="s">
        <v>74</v>
      </c>
      <c r="AD14" s="25">
        <f t="shared" si="5"/>
        <v>-7.5290697674418317E-3</v>
      </c>
    </row>
    <row r="15" spans="1:30" x14ac:dyDescent="0.25">
      <c r="A15" s="22">
        <v>12</v>
      </c>
      <c r="B15" s="23">
        <v>45210</v>
      </c>
      <c r="C15" t="s">
        <v>46</v>
      </c>
      <c r="D15">
        <v>700</v>
      </c>
      <c r="E15">
        <v>1041056</v>
      </c>
      <c r="F15">
        <v>2</v>
      </c>
      <c r="G15" t="s">
        <v>71</v>
      </c>
      <c r="I15">
        <v>32712</v>
      </c>
      <c r="J15">
        <v>100</v>
      </c>
      <c r="K15" s="25"/>
      <c r="L15">
        <v>81</v>
      </c>
      <c r="M15">
        <v>79</v>
      </c>
      <c r="O15" s="26">
        <f t="shared" si="0"/>
        <v>8</v>
      </c>
      <c r="P15" s="27">
        <v>1334.3</v>
      </c>
      <c r="Q15" s="4">
        <v>58.5</v>
      </c>
      <c r="R15">
        <v>158</v>
      </c>
      <c r="S15" s="28">
        <f t="shared" si="1"/>
        <v>0.370253164556962</v>
      </c>
      <c r="T15" s="4">
        <v>59.4</v>
      </c>
      <c r="U15">
        <v>161</v>
      </c>
      <c r="V15" s="28">
        <f t="shared" si="2"/>
        <v>0.36894409937888195</v>
      </c>
      <c r="Y15" s="25"/>
      <c r="Z15" s="6">
        <f t="shared" si="3"/>
        <v>0.36959247648902821</v>
      </c>
      <c r="AA15" s="10">
        <f t="shared" si="4"/>
        <v>3610.1925360474979</v>
      </c>
      <c r="AB15" s="29" t="s">
        <v>73</v>
      </c>
      <c r="AC15" s="25" t="s">
        <v>74</v>
      </c>
      <c r="AD15" s="25">
        <f t="shared" si="5"/>
        <v>1.3090651780800489E-3</v>
      </c>
    </row>
    <row r="16" spans="1:30" x14ac:dyDescent="0.25">
      <c r="A16" s="22">
        <v>13</v>
      </c>
      <c r="B16" s="23">
        <v>45210</v>
      </c>
      <c r="C16" t="s">
        <v>47</v>
      </c>
      <c r="D16">
        <v>630</v>
      </c>
      <c r="E16">
        <v>1041056</v>
      </c>
      <c r="F16">
        <v>3</v>
      </c>
      <c r="G16" t="s">
        <v>71</v>
      </c>
      <c r="I16">
        <v>32713</v>
      </c>
      <c r="J16">
        <v>100</v>
      </c>
      <c r="K16" s="25"/>
      <c r="L16">
        <v>84</v>
      </c>
      <c r="M16">
        <v>86</v>
      </c>
      <c r="O16" s="26">
        <f t="shared" si="0"/>
        <v>8.5</v>
      </c>
      <c r="P16" s="27">
        <v>1182.2</v>
      </c>
      <c r="Q16" s="4">
        <v>54.7</v>
      </c>
      <c r="R16">
        <v>124</v>
      </c>
      <c r="S16" s="28">
        <f t="shared" si="1"/>
        <v>0.44112903225806455</v>
      </c>
      <c r="T16" s="4">
        <v>63.9</v>
      </c>
      <c r="U16">
        <v>155</v>
      </c>
      <c r="V16" s="28">
        <f t="shared" si="2"/>
        <v>0.41225806451612901</v>
      </c>
      <c r="Y16" s="25"/>
      <c r="Z16" s="6">
        <f t="shared" si="3"/>
        <v>0.42508960573476701</v>
      </c>
      <c r="AA16" s="10">
        <f t="shared" si="4"/>
        <v>2781.0607082630695</v>
      </c>
      <c r="AB16" s="29" t="s">
        <v>73</v>
      </c>
      <c r="AC16" s="25" t="s">
        <v>76</v>
      </c>
      <c r="AD16" s="25">
        <f t="shared" si="5"/>
        <v>2.8870967741935538E-2</v>
      </c>
    </row>
    <row r="17" spans="1:30" x14ac:dyDescent="0.25">
      <c r="A17" s="22">
        <v>14</v>
      </c>
      <c r="B17" s="23">
        <v>45210</v>
      </c>
      <c r="C17" t="s">
        <v>48</v>
      </c>
      <c r="D17">
        <v>655</v>
      </c>
      <c r="E17">
        <v>1041056</v>
      </c>
      <c r="F17">
        <v>4</v>
      </c>
      <c r="G17" t="s">
        <v>71</v>
      </c>
      <c r="I17">
        <v>32714</v>
      </c>
      <c r="J17">
        <v>100</v>
      </c>
      <c r="K17" s="25"/>
      <c r="L17">
        <v>83</v>
      </c>
      <c r="M17">
        <v>84</v>
      </c>
      <c r="O17" s="26">
        <f t="shared" si="0"/>
        <v>8.35</v>
      </c>
      <c r="P17" s="27">
        <v>1071.3</v>
      </c>
      <c r="Q17" s="4">
        <v>67.400000000000006</v>
      </c>
      <c r="R17">
        <v>164</v>
      </c>
      <c r="S17" s="28">
        <f t="shared" si="1"/>
        <v>0.41097560975609759</v>
      </c>
      <c r="T17" s="4">
        <v>51.9</v>
      </c>
      <c r="U17">
        <v>127</v>
      </c>
      <c r="V17" s="28">
        <f t="shared" si="2"/>
        <v>0.40866141732283462</v>
      </c>
      <c r="Y17" s="25"/>
      <c r="Z17" s="6">
        <f t="shared" si="3"/>
        <v>0.40996563573883166</v>
      </c>
      <c r="AA17" s="10">
        <f t="shared" si="4"/>
        <v>2613.1458507963116</v>
      </c>
      <c r="AB17" s="29" t="s">
        <v>73</v>
      </c>
      <c r="AC17" s="25" t="s">
        <v>74</v>
      </c>
      <c r="AD17" s="25">
        <f t="shared" si="5"/>
        <v>2.3141924332629737E-3</v>
      </c>
    </row>
    <row r="18" spans="1:30" x14ac:dyDescent="0.25">
      <c r="A18" s="22">
        <v>15</v>
      </c>
      <c r="B18" s="23">
        <v>45210</v>
      </c>
      <c r="C18" t="s">
        <v>49</v>
      </c>
      <c r="D18">
        <v>643</v>
      </c>
      <c r="E18">
        <v>1041056</v>
      </c>
      <c r="F18">
        <v>5</v>
      </c>
      <c r="G18" t="s">
        <v>71</v>
      </c>
      <c r="I18">
        <v>32715</v>
      </c>
      <c r="J18">
        <v>100</v>
      </c>
      <c r="K18" s="25"/>
      <c r="L18">
        <v>86</v>
      </c>
      <c r="M18">
        <v>85</v>
      </c>
      <c r="O18" s="26">
        <f t="shared" si="0"/>
        <v>8.5500000000000007</v>
      </c>
      <c r="P18" s="27">
        <v>1349.5</v>
      </c>
      <c r="Q18" s="4">
        <v>57.4</v>
      </c>
      <c r="R18">
        <v>129</v>
      </c>
      <c r="S18" s="28">
        <f t="shared" si="1"/>
        <v>0.4449612403100775</v>
      </c>
      <c r="T18" s="4">
        <v>51.3</v>
      </c>
      <c r="U18">
        <v>112</v>
      </c>
      <c r="V18" s="28">
        <f t="shared" si="2"/>
        <v>0.45803571428571427</v>
      </c>
      <c r="Y18" s="25"/>
      <c r="Z18" s="6">
        <f t="shared" si="3"/>
        <v>0.4510373443983402</v>
      </c>
      <c r="AA18" s="10">
        <f t="shared" si="4"/>
        <v>2991.991720331187</v>
      </c>
      <c r="AB18" s="29" t="s">
        <v>73</v>
      </c>
      <c r="AC18" s="25" t="s">
        <v>74</v>
      </c>
      <c r="AD18" s="25">
        <f t="shared" si="5"/>
        <v>-1.3074473975636769E-2</v>
      </c>
    </row>
    <row r="19" spans="1:30" x14ac:dyDescent="0.25">
      <c r="A19" s="22">
        <v>16</v>
      </c>
      <c r="B19" s="23">
        <v>45210</v>
      </c>
      <c r="C19" t="s">
        <v>50</v>
      </c>
      <c r="D19">
        <v>710</v>
      </c>
      <c r="E19">
        <v>1041056</v>
      </c>
      <c r="F19">
        <v>6</v>
      </c>
      <c r="G19" t="s">
        <v>71</v>
      </c>
      <c r="I19">
        <v>32716</v>
      </c>
      <c r="J19">
        <v>100</v>
      </c>
      <c r="K19" s="25"/>
      <c r="L19">
        <v>79</v>
      </c>
      <c r="M19">
        <v>81</v>
      </c>
      <c r="O19" s="26">
        <f t="shared" si="0"/>
        <v>8</v>
      </c>
      <c r="P19" s="27">
        <v>1646.8</v>
      </c>
      <c r="Q19" s="4">
        <v>54.5</v>
      </c>
      <c r="R19">
        <v>134</v>
      </c>
      <c r="S19" s="28">
        <f t="shared" si="1"/>
        <v>0.40671641791044777</v>
      </c>
      <c r="T19" s="4">
        <v>56.5</v>
      </c>
      <c r="U19">
        <v>139</v>
      </c>
      <c r="V19" s="28">
        <f t="shared" si="2"/>
        <v>0.40647482014388492</v>
      </c>
      <c r="Y19" s="25"/>
      <c r="Z19" s="6">
        <f t="shared" si="3"/>
        <v>0.40659340659340659</v>
      </c>
      <c r="AA19" s="10">
        <f t="shared" si="4"/>
        <v>4050.2378378378376</v>
      </c>
      <c r="AB19" s="29" t="s">
        <v>73</v>
      </c>
      <c r="AC19" s="25" t="s">
        <v>74</v>
      </c>
      <c r="AD19" s="25">
        <f t="shared" si="5"/>
        <v>2.4159776656285104E-4</v>
      </c>
    </row>
    <row r="20" spans="1:30" x14ac:dyDescent="0.25">
      <c r="A20" s="22">
        <v>17</v>
      </c>
      <c r="B20" s="23">
        <v>45210</v>
      </c>
      <c r="C20" t="s">
        <v>51</v>
      </c>
      <c r="D20">
        <v>755</v>
      </c>
      <c r="E20">
        <v>1041056</v>
      </c>
      <c r="F20">
        <v>7</v>
      </c>
      <c r="G20" t="s">
        <v>71</v>
      </c>
      <c r="I20">
        <v>32717</v>
      </c>
      <c r="J20">
        <v>100</v>
      </c>
      <c r="K20" s="25"/>
      <c r="L20">
        <v>85</v>
      </c>
      <c r="M20">
        <v>87</v>
      </c>
      <c r="O20" s="26">
        <f t="shared" si="0"/>
        <v>8.6</v>
      </c>
      <c r="P20" s="27">
        <v>1893.5</v>
      </c>
      <c r="Q20" s="4">
        <v>52.3</v>
      </c>
      <c r="R20">
        <v>107</v>
      </c>
      <c r="S20" s="28">
        <f t="shared" si="1"/>
        <v>0.48878504672897194</v>
      </c>
      <c r="T20" s="4">
        <v>52.2</v>
      </c>
      <c r="U20">
        <v>107</v>
      </c>
      <c r="V20" s="28">
        <f t="shared" si="2"/>
        <v>0.48785046728971965</v>
      </c>
      <c r="Y20" s="25"/>
      <c r="Z20" s="6">
        <f t="shared" si="3"/>
        <v>0.48831775700934582</v>
      </c>
      <c r="AA20" s="10">
        <f t="shared" si="4"/>
        <v>3877.5980861244016</v>
      </c>
      <c r="AB20" s="29" t="s">
        <v>73</v>
      </c>
      <c r="AC20" s="25" t="s">
        <v>76</v>
      </c>
      <c r="AD20" s="25">
        <f t="shared" si="5"/>
        <v>9.3457943925229214E-4</v>
      </c>
    </row>
    <row r="21" spans="1:30" x14ac:dyDescent="0.25">
      <c r="A21" s="22">
        <v>18</v>
      </c>
      <c r="B21" s="23">
        <v>45210</v>
      </c>
      <c r="C21" t="s">
        <v>52</v>
      </c>
      <c r="D21">
        <v>620</v>
      </c>
      <c r="E21">
        <v>1041056</v>
      </c>
      <c r="F21">
        <v>8</v>
      </c>
      <c r="G21" t="s">
        <v>71</v>
      </c>
      <c r="I21">
        <v>32718</v>
      </c>
      <c r="J21">
        <v>100</v>
      </c>
      <c r="K21" s="25"/>
      <c r="L21">
        <v>72</v>
      </c>
      <c r="M21">
        <v>74</v>
      </c>
      <c r="O21" s="26">
        <f t="shared" si="0"/>
        <v>7.3</v>
      </c>
      <c r="P21" s="27">
        <v>644.4</v>
      </c>
      <c r="Q21" s="4">
        <v>58.4</v>
      </c>
      <c r="R21">
        <v>192</v>
      </c>
      <c r="S21" s="28">
        <f t="shared" si="1"/>
        <v>0.30416666666666664</v>
      </c>
      <c r="T21" s="4">
        <v>54.3</v>
      </c>
      <c r="U21">
        <v>175</v>
      </c>
      <c r="V21" s="28">
        <f t="shared" si="2"/>
        <v>0.31028571428571428</v>
      </c>
      <c r="Y21" s="25"/>
      <c r="Z21" s="6">
        <f t="shared" si="3"/>
        <v>0.30708446866485012</v>
      </c>
      <c r="AA21" s="10">
        <f t="shared" si="4"/>
        <v>2098.4454303460516</v>
      </c>
      <c r="AB21" s="29" t="s">
        <v>73</v>
      </c>
      <c r="AC21" s="25" t="s">
        <v>74</v>
      </c>
      <c r="AD21" s="25">
        <f t="shared" si="5"/>
        <v>-6.1190476190476351E-3</v>
      </c>
    </row>
    <row r="22" spans="1:30" x14ac:dyDescent="0.25">
      <c r="A22" s="22">
        <v>19</v>
      </c>
      <c r="B22" s="23">
        <v>45210</v>
      </c>
      <c r="C22" t="s">
        <v>53</v>
      </c>
      <c r="D22">
        <v>620</v>
      </c>
      <c r="E22">
        <v>1041056</v>
      </c>
      <c r="F22">
        <v>9</v>
      </c>
      <c r="G22" t="s">
        <v>71</v>
      </c>
      <c r="I22">
        <v>32719</v>
      </c>
      <c r="J22">
        <v>100</v>
      </c>
      <c r="K22" s="25"/>
      <c r="L22">
        <v>83</v>
      </c>
      <c r="M22">
        <v>84</v>
      </c>
      <c r="O22" s="26">
        <f t="shared" si="0"/>
        <v>8.35</v>
      </c>
      <c r="P22" s="27">
        <v>1135.4000000000001</v>
      </c>
      <c r="Q22" s="4">
        <v>55.9</v>
      </c>
      <c r="R22">
        <v>133</v>
      </c>
      <c r="S22" s="28">
        <f t="shared" si="1"/>
        <v>0.42030075187969923</v>
      </c>
      <c r="T22" s="4">
        <v>59.1</v>
      </c>
      <c r="U22">
        <v>139</v>
      </c>
      <c r="V22" s="28">
        <f t="shared" si="2"/>
        <v>0.42517985611510795</v>
      </c>
      <c r="Y22" s="25"/>
      <c r="Z22" s="6">
        <f t="shared" si="3"/>
        <v>0.42279411764705882</v>
      </c>
      <c r="AA22" s="10">
        <f t="shared" si="4"/>
        <v>2685.4678260869568</v>
      </c>
      <c r="AB22" s="29" t="s">
        <v>73</v>
      </c>
      <c r="AC22" s="25" t="s">
        <v>74</v>
      </c>
      <c r="AD22" s="25">
        <f t="shared" si="5"/>
        <v>-4.8791042354087155E-3</v>
      </c>
    </row>
    <row r="23" spans="1:30" x14ac:dyDescent="0.25">
      <c r="A23" s="22">
        <v>20</v>
      </c>
      <c r="B23" s="23">
        <v>45210</v>
      </c>
      <c r="C23" t="s">
        <v>54</v>
      </c>
      <c r="D23">
        <v>620</v>
      </c>
      <c r="E23">
        <v>1041056</v>
      </c>
      <c r="F23">
        <v>10</v>
      </c>
      <c r="G23" t="s">
        <v>71</v>
      </c>
      <c r="I23">
        <v>32720</v>
      </c>
      <c r="J23">
        <v>100</v>
      </c>
      <c r="K23" s="25"/>
      <c r="L23">
        <v>75</v>
      </c>
      <c r="M23">
        <v>75</v>
      </c>
      <c r="O23" s="26">
        <f t="shared" si="0"/>
        <v>7.5</v>
      </c>
      <c r="P23" s="27">
        <v>1028.2</v>
      </c>
      <c r="Q23" s="4">
        <v>59.7</v>
      </c>
      <c r="R23">
        <v>186</v>
      </c>
      <c r="S23" s="28">
        <f t="shared" si="1"/>
        <v>0.32096774193548389</v>
      </c>
      <c r="T23" s="4">
        <v>60</v>
      </c>
      <c r="U23">
        <v>186</v>
      </c>
      <c r="V23" s="28">
        <f t="shared" si="2"/>
        <v>0.32258064516129031</v>
      </c>
      <c r="Y23" s="25"/>
      <c r="Z23" s="6">
        <f t="shared" si="3"/>
        <v>0.3217741935483871</v>
      </c>
      <c r="AA23" s="10">
        <f t="shared" si="4"/>
        <v>3195.4085213032581</v>
      </c>
      <c r="AB23" s="29" t="s">
        <v>73</v>
      </c>
      <c r="AC23" s="25" t="s">
        <v>76</v>
      </c>
      <c r="AD23" s="25">
        <f t="shared" si="5"/>
        <v>-1.612903225806428E-3</v>
      </c>
    </row>
    <row r="24" spans="1:30" x14ac:dyDescent="0.25">
      <c r="A24" s="22">
        <v>21</v>
      </c>
      <c r="B24" s="23">
        <v>45210</v>
      </c>
      <c r="C24" t="s">
        <v>55</v>
      </c>
      <c r="D24">
        <v>730</v>
      </c>
      <c r="E24">
        <v>1041057</v>
      </c>
      <c r="F24">
        <v>1</v>
      </c>
      <c r="G24" t="s">
        <v>71</v>
      </c>
      <c r="I24">
        <v>32721</v>
      </c>
      <c r="J24">
        <v>100</v>
      </c>
      <c r="K24" s="25"/>
      <c r="L24">
        <v>80</v>
      </c>
      <c r="M24">
        <v>80</v>
      </c>
      <c r="O24" s="26">
        <f t="shared" si="0"/>
        <v>8</v>
      </c>
      <c r="P24" s="27">
        <v>1866.3</v>
      </c>
      <c r="Q24" s="4">
        <v>55.1</v>
      </c>
      <c r="R24">
        <v>139</v>
      </c>
      <c r="S24" s="28">
        <f t="shared" si="1"/>
        <v>0.39640287769784172</v>
      </c>
      <c r="T24" s="4">
        <v>57.4</v>
      </c>
      <c r="U24">
        <v>137</v>
      </c>
      <c r="V24" s="28">
        <f t="shared" si="2"/>
        <v>0.41897810218978099</v>
      </c>
      <c r="W24">
        <v>67.7</v>
      </c>
      <c r="X24">
        <v>148</v>
      </c>
      <c r="Y24" s="25">
        <f>W24/X24</f>
        <v>0.45743243243243248</v>
      </c>
      <c r="Z24" s="6">
        <f t="shared" si="3"/>
        <v>0.42499999999999999</v>
      </c>
      <c r="AA24" s="10">
        <f t="shared" si="4"/>
        <v>4391.2941176470586</v>
      </c>
      <c r="AB24" s="29" t="s">
        <v>73</v>
      </c>
      <c r="AC24" s="25" t="s">
        <v>75</v>
      </c>
      <c r="AD24" s="25">
        <f t="shared" si="5"/>
        <v>-2.2575224491939272E-2</v>
      </c>
    </row>
    <row r="25" spans="1:30" x14ac:dyDescent="0.25">
      <c r="A25" s="22">
        <v>22</v>
      </c>
      <c r="B25" s="23">
        <v>45210</v>
      </c>
      <c r="C25" t="s">
        <v>56</v>
      </c>
      <c r="D25">
        <v>625</v>
      </c>
      <c r="E25">
        <v>1041057</v>
      </c>
      <c r="F25">
        <v>2</v>
      </c>
      <c r="G25" t="s">
        <v>71</v>
      </c>
      <c r="I25">
        <v>32722</v>
      </c>
      <c r="J25">
        <v>100</v>
      </c>
      <c r="K25" s="25"/>
      <c r="L25">
        <v>76</v>
      </c>
      <c r="M25">
        <v>79</v>
      </c>
      <c r="O25" s="26">
        <f t="shared" si="0"/>
        <v>7.75</v>
      </c>
      <c r="P25" s="27">
        <v>523.4</v>
      </c>
      <c r="Q25" s="4">
        <v>59</v>
      </c>
      <c r="R25">
        <v>165</v>
      </c>
      <c r="S25" s="28">
        <f t="shared" si="1"/>
        <v>0.3575757575757576</v>
      </c>
      <c r="T25" s="4">
        <v>61.8</v>
      </c>
      <c r="U25">
        <v>171</v>
      </c>
      <c r="V25" s="28">
        <f t="shared" si="2"/>
        <v>0.36140350877192978</v>
      </c>
      <c r="Y25" s="25"/>
      <c r="Z25" s="6">
        <f t="shared" si="3"/>
        <v>0.35952380952380952</v>
      </c>
      <c r="AA25" s="10">
        <f t="shared" si="4"/>
        <v>1455.8145695364237</v>
      </c>
      <c r="AB25" s="29" t="s">
        <v>73</v>
      </c>
      <c r="AC25" s="25" t="s">
        <v>74</v>
      </c>
      <c r="AD25" s="25">
        <f t="shared" si="5"/>
        <v>-3.82775119617218E-3</v>
      </c>
    </row>
    <row r="26" spans="1:30" x14ac:dyDescent="0.25">
      <c r="A26" s="22">
        <v>23</v>
      </c>
      <c r="B26" s="23">
        <v>45210</v>
      </c>
      <c r="C26" t="s">
        <v>57</v>
      </c>
      <c r="D26">
        <v>550</v>
      </c>
      <c r="E26">
        <v>1041057</v>
      </c>
      <c r="F26">
        <v>3</v>
      </c>
      <c r="G26" t="s">
        <v>72</v>
      </c>
      <c r="I26">
        <v>32723</v>
      </c>
      <c r="J26">
        <v>100</v>
      </c>
      <c r="K26" s="25"/>
      <c r="L26">
        <v>68</v>
      </c>
      <c r="M26">
        <v>69</v>
      </c>
      <c r="O26" s="26">
        <f t="shared" si="0"/>
        <v>6.85</v>
      </c>
      <c r="P26" s="27">
        <v>524.5</v>
      </c>
      <c r="Q26" s="4">
        <v>55.5</v>
      </c>
      <c r="R26">
        <v>232</v>
      </c>
      <c r="S26" s="28">
        <f t="shared" si="1"/>
        <v>0.23922413793103448</v>
      </c>
      <c r="T26" s="4">
        <v>52.3</v>
      </c>
      <c r="U26">
        <v>217</v>
      </c>
      <c r="V26" s="28">
        <f t="shared" si="2"/>
        <v>0.24101382488479262</v>
      </c>
      <c r="Y26" s="25"/>
      <c r="Z26" s="6">
        <f t="shared" si="3"/>
        <v>0.24008908685968819</v>
      </c>
      <c r="AA26" s="10">
        <f t="shared" si="4"/>
        <v>2184.6057513914657</v>
      </c>
      <c r="AB26" s="29" t="s">
        <v>73</v>
      </c>
      <c r="AC26" s="25" t="s">
        <v>76</v>
      </c>
      <c r="AD26" s="25">
        <f t="shared" si="5"/>
        <v>-1.7896869537581406E-3</v>
      </c>
    </row>
    <row r="27" spans="1:30" x14ac:dyDescent="0.25">
      <c r="A27" s="22">
        <v>24</v>
      </c>
      <c r="B27" s="23">
        <v>45210</v>
      </c>
      <c r="C27" t="s">
        <v>58</v>
      </c>
      <c r="D27">
        <v>610</v>
      </c>
      <c r="E27">
        <v>1041057</v>
      </c>
      <c r="F27">
        <v>4</v>
      </c>
      <c r="G27" t="s">
        <v>71</v>
      </c>
      <c r="I27">
        <v>32724</v>
      </c>
      <c r="J27">
        <v>100</v>
      </c>
      <c r="K27" s="25"/>
      <c r="L27">
        <v>70</v>
      </c>
      <c r="M27">
        <v>72</v>
      </c>
      <c r="O27" s="26">
        <f t="shared" si="0"/>
        <v>7.1</v>
      </c>
      <c r="P27" s="27">
        <v>862.6</v>
      </c>
      <c r="Q27" s="4">
        <v>58.9</v>
      </c>
      <c r="R27">
        <v>237</v>
      </c>
      <c r="S27" s="28">
        <f t="shared" si="1"/>
        <v>0.24852320675105485</v>
      </c>
      <c r="T27" s="4">
        <v>60.9</v>
      </c>
      <c r="U27">
        <v>240</v>
      </c>
      <c r="V27" s="28">
        <f t="shared" si="2"/>
        <v>0.25374999999999998</v>
      </c>
      <c r="Y27" s="25"/>
      <c r="Z27" s="6">
        <f t="shared" si="3"/>
        <v>0.2511530398322851</v>
      </c>
      <c r="AA27" s="10">
        <f t="shared" si="4"/>
        <v>3434.5592654424045</v>
      </c>
      <c r="AB27" s="29" t="s">
        <v>73</v>
      </c>
      <c r="AC27" s="25" t="s">
        <v>74</v>
      </c>
      <c r="AD27" s="25">
        <f t="shared" si="5"/>
        <v>-5.2267932489451219E-3</v>
      </c>
    </row>
    <row r="28" spans="1:30" x14ac:dyDescent="0.25">
      <c r="A28" s="22">
        <v>25</v>
      </c>
      <c r="B28" s="23">
        <v>45210</v>
      </c>
      <c r="C28" t="s">
        <v>59</v>
      </c>
      <c r="D28">
        <v>575</v>
      </c>
      <c r="E28">
        <v>1041057</v>
      </c>
      <c r="F28">
        <v>5</v>
      </c>
      <c r="G28" t="s">
        <v>71</v>
      </c>
      <c r="I28">
        <v>32725</v>
      </c>
      <c r="J28">
        <v>100</v>
      </c>
      <c r="K28" s="25"/>
      <c r="L28">
        <v>78</v>
      </c>
      <c r="M28">
        <v>80</v>
      </c>
      <c r="O28" s="26">
        <f t="shared" si="0"/>
        <v>7.9</v>
      </c>
      <c r="P28" s="27">
        <v>752.1</v>
      </c>
      <c r="Q28" s="4">
        <v>55</v>
      </c>
      <c r="R28">
        <v>159</v>
      </c>
      <c r="S28" s="28">
        <f t="shared" si="1"/>
        <v>0.34591194968553457</v>
      </c>
      <c r="T28" s="4">
        <v>57.1</v>
      </c>
      <c r="U28">
        <v>166</v>
      </c>
      <c r="V28" s="28">
        <f t="shared" si="2"/>
        <v>0.34397590361445785</v>
      </c>
      <c r="Y28" s="25"/>
      <c r="Z28" s="6">
        <f t="shared" si="3"/>
        <v>0.34492307692307689</v>
      </c>
      <c r="AA28" s="10">
        <f t="shared" si="4"/>
        <v>2180.4861730597681</v>
      </c>
      <c r="AB28" s="29" t="s">
        <v>73</v>
      </c>
      <c r="AC28" s="25" t="s">
        <v>74</v>
      </c>
      <c r="AD28" s="25">
        <f t="shared" si="5"/>
        <v>1.9360460710767247E-3</v>
      </c>
    </row>
    <row r="29" spans="1:30" x14ac:dyDescent="0.25">
      <c r="A29" s="22">
        <v>26</v>
      </c>
      <c r="B29" s="23">
        <v>45210</v>
      </c>
      <c r="C29" t="s">
        <v>60</v>
      </c>
      <c r="D29">
        <v>620</v>
      </c>
      <c r="E29">
        <v>1041057</v>
      </c>
      <c r="F29">
        <v>6</v>
      </c>
      <c r="G29" t="s">
        <v>71</v>
      </c>
      <c r="I29">
        <v>32726</v>
      </c>
      <c r="J29">
        <v>100</v>
      </c>
      <c r="K29" s="25"/>
      <c r="L29">
        <v>80</v>
      </c>
      <c r="M29">
        <v>81</v>
      </c>
      <c r="O29" s="26">
        <f t="shared" si="0"/>
        <v>8.0500000000000007</v>
      </c>
      <c r="P29" s="27">
        <v>1068.4000000000001</v>
      </c>
      <c r="Q29" s="4">
        <v>53</v>
      </c>
      <c r="R29">
        <v>147</v>
      </c>
      <c r="S29" s="28">
        <f t="shared" si="1"/>
        <v>0.36054421768707484</v>
      </c>
      <c r="T29" s="4">
        <v>59.1</v>
      </c>
      <c r="U29">
        <v>153</v>
      </c>
      <c r="V29" s="28">
        <f t="shared" si="2"/>
        <v>0.38627450980392158</v>
      </c>
      <c r="Y29" s="25"/>
      <c r="Z29" s="6">
        <f t="shared" si="3"/>
        <v>0.37366666666666665</v>
      </c>
      <c r="AA29" s="10">
        <f t="shared" si="4"/>
        <v>2859.232827832293</v>
      </c>
      <c r="AB29" s="29" t="s">
        <v>73</v>
      </c>
      <c r="AC29" s="25" t="s">
        <v>74</v>
      </c>
      <c r="AD29" s="25">
        <f t="shared" si="5"/>
        <v>-2.5730292116846742E-2</v>
      </c>
    </row>
    <row r="30" spans="1:30" s="55" customFormat="1" x14ac:dyDescent="0.25">
      <c r="A30" s="53">
        <v>27</v>
      </c>
      <c r="B30" s="54">
        <v>45210</v>
      </c>
      <c r="C30" t="s">
        <v>61</v>
      </c>
      <c r="D30" s="55">
        <v>530</v>
      </c>
      <c r="E30">
        <v>1041057</v>
      </c>
      <c r="F30" s="55">
        <v>7</v>
      </c>
      <c r="G30" s="55" t="s">
        <v>71</v>
      </c>
      <c r="I30">
        <v>32727</v>
      </c>
      <c r="J30">
        <v>100</v>
      </c>
      <c r="K30" s="56"/>
      <c r="L30" s="55">
        <v>65</v>
      </c>
      <c r="M30" s="65">
        <v>67</v>
      </c>
      <c r="O30" s="57">
        <f t="shared" si="0"/>
        <v>6.6</v>
      </c>
      <c r="P30" s="58">
        <v>441.1</v>
      </c>
      <c r="Q30" s="59">
        <v>54.1</v>
      </c>
      <c r="R30" s="55">
        <v>240</v>
      </c>
      <c r="S30" s="60">
        <f t="shared" si="1"/>
        <v>0.22541666666666668</v>
      </c>
      <c r="T30" s="59">
        <v>53.6</v>
      </c>
      <c r="U30" s="55">
        <v>236</v>
      </c>
      <c r="V30" s="60">
        <f t="shared" si="2"/>
        <v>0.22711864406779661</v>
      </c>
      <c r="Y30" s="25"/>
      <c r="Z30" s="61">
        <f t="shared" si="3"/>
        <v>0.22626050420168067</v>
      </c>
      <c r="AA30" s="62">
        <f t="shared" si="4"/>
        <v>1949.5227483751162</v>
      </c>
      <c r="AB30" s="63" t="s">
        <v>73</v>
      </c>
      <c r="AC30" s="56" t="s">
        <v>74</v>
      </c>
      <c r="AD30" s="56">
        <f t="shared" si="5"/>
        <v>-1.7019774011299282E-3</v>
      </c>
    </row>
    <row r="31" spans="1:30" x14ac:dyDescent="0.25">
      <c r="A31" s="22">
        <v>28</v>
      </c>
      <c r="B31" s="23">
        <v>45210</v>
      </c>
      <c r="C31" t="s">
        <v>62</v>
      </c>
      <c r="D31" s="55">
        <v>740</v>
      </c>
      <c r="E31">
        <v>1041057</v>
      </c>
      <c r="F31">
        <v>8</v>
      </c>
      <c r="G31" t="s">
        <v>71</v>
      </c>
      <c r="I31">
        <v>32728</v>
      </c>
      <c r="J31">
        <v>100</v>
      </c>
      <c r="K31" s="25"/>
      <c r="L31" s="55">
        <v>82</v>
      </c>
      <c r="M31" s="65">
        <v>84</v>
      </c>
      <c r="O31" s="26">
        <f t="shared" si="0"/>
        <v>8.3000000000000007</v>
      </c>
      <c r="P31" s="27">
        <v>1598</v>
      </c>
      <c r="Q31" s="4">
        <v>60.2</v>
      </c>
      <c r="R31" s="55">
        <v>168</v>
      </c>
      <c r="S31" s="28">
        <f t="shared" si="1"/>
        <v>0.35833333333333334</v>
      </c>
      <c r="T31" s="4">
        <v>61.4</v>
      </c>
      <c r="U31" s="55">
        <v>166</v>
      </c>
      <c r="V31" s="28">
        <f t="shared" si="2"/>
        <v>0.36987951807228914</v>
      </c>
      <c r="Y31" s="25"/>
      <c r="Z31" s="6">
        <f t="shared" si="3"/>
        <v>0.36407185628742511</v>
      </c>
      <c r="AA31" s="10">
        <f t="shared" si="4"/>
        <v>4389.2434210526317</v>
      </c>
      <c r="AB31" s="29" t="s">
        <v>73</v>
      </c>
      <c r="AC31" s="25" t="s">
        <v>74</v>
      </c>
      <c r="AD31" s="25">
        <f t="shared" si="5"/>
        <v>-1.15461847389558E-2</v>
      </c>
    </row>
    <row r="32" spans="1:30" x14ac:dyDescent="0.25">
      <c r="A32" s="22">
        <v>29</v>
      </c>
      <c r="B32" s="23">
        <v>45210</v>
      </c>
      <c r="C32" t="s">
        <v>63</v>
      </c>
      <c r="D32" s="55">
        <v>585</v>
      </c>
      <c r="E32">
        <v>1041057</v>
      </c>
      <c r="F32">
        <v>9</v>
      </c>
      <c r="G32" t="s">
        <v>71</v>
      </c>
      <c r="I32">
        <v>32729</v>
      </c>
      <c r="J32">
        <v>100</v>
      </c>
      <c r="K32" s="25"/>
      <c r="L32" s="55">
        <v>78</v>
      </c>
      <c r="M32" s="65">
        <v>79</v>
      </c>
      <c r="O32" s="26">
        <f t="shared" si="0"/>
        <v>7.85</v>
      </c>
      <c r="P32" s="27">
        <v>445</v>
      </c>
      <c r="Q32" s="4">
        <v>54</v>
      </c>
      <c r="R32" s="55">
        <v>143</v>
      </c>
      <c r="S32" s="28">
        <f t="shared" si="1"/>
        <v>0.3776223776223776</v>
      </c>
      <c r="T32" s="4">
        <v>54</v>
      </c>
      <c r="U32" s="55">
        <v>141</v>
      </c>
      <c r="V32" s="28">
        <f t="shared" si="2"/>
        <v>0.38297872340425532</v>
      </c>
      <c r="Y32" s="25"/>
      <c r="Z32" s="6">
        <f t="shared" si="3"/>
        <v>0.38028169014084506</v>
      </c>
      <c r="AA32" s="10">
        <f t="shared" si="4"/>
        <v>1170.1851851851852</v>
      </c>
      <c r="AB32" s="29" t="s">
        <v>73</v>
      </c>
      <c r="AC32" s="25" t="s">
        <v>74</v>
      </c>
      <c r="AD32" s="25">
        <f t="shared" si="5"/>
        <v>-5.3563457818777138E-3</v>
      </c>
    </row>
    <row r="33" spans="1:30" x14ac:dyDescent="0.25">
      <c r="A33" s="22">
        <v>30</v>
      </c>
      <c r="B33" s="23">
        <v>45210</v>
      </c>
      <c r="C33" t="s">
        <v>64</v>
      </c>
      <c r="D33" s="55">
        <v>680</v>
      </c>
      <c r="E33">
        <v>1041057</v>
      </c>
      <c r="F33">
        <v>10</v>
      </c>
      <c r="G33" t="s">
        <v>71</v>
      </c>
      <c r="I33">
        <v>32730</v>
      </c>
      <c r="J33">
        <v>100</v>
      </c>
      <c r="K33" s="25"/>
      <c r="L33" s="55">
        <v>81</v>
      </c>
      <c r="M33" s="65">
        <v>82</v>
      </c>
      <c r="O33" s="26">
        <f t="shared" si="0"/>
        <v>8.15</v>
      </c>
      <c r="P33" s="27">
        <v>1480.2</v>
      </c>
      <c r="Q33" s="4">
        <v>53.4</v>
      </c>
      <c r="R33" s="55">
        <v>132</v>
      </c>
      <c r="S33" s="28">
        <f t="shared" si="1"/>
        <v>0.40454545454545454</v>
      </c>
      <c r="T33" s="4">
        <v>58.9</v>
      </c>
      <c r="U33" s="55">
        <v>148</v>
      </c>
      <c r="V33" s="28">
        <f t="shared" si="2"/>
        <v>0.39797297297297296</v>
      </c>
      <c r="Y33" s="25"/>
      <c r="Z33" s="6">
        <f t="shared" si="3"/>
        <v>0.40107142857142858</v>
      </c>
      <c r="AA33" s="10">
        <f t="shared" si="4"/>
        <v>3690.6144256455923</v>
      </c>
      <c r="AB33" s="29" t="s">
        <v>73</v>
      </c>
      <c r="AC33" s="25" t="s">
        <v>74</v>
      </c>
      <c r="AD33" s="25">
        <f t="shared" si="5"/>
        <v>6.572481572481581E-3</v>
      </c>
    </row>
    <row r="34" spans="1:30" x14ac:dyDescent="0.25">
      <c r="A34" s="22">
        <v>31</v>
      </c>
      <c r="B34" s="23">
        <v>45210</v>
      </c>
      <c r="C34" t="s">
        <v>65</v>
      </c>
      <c r="D34" s="55">
        <v>720</v>
      </c>
      <c r="E34">
        <v>1041058</v>
      </c>
      <c r="F34">
        <v>1</v>
      </c>
      <c r="G34" t="s">
        <v>71</v>
      </c>
      <c r="I34">
        <v>32731</v>
      </c>
      <c r="J34">
        <v>100</v>
      </c>
      <c r="K34" s="25"/>
      <c r="L34" s="55">
        <v>84</v>
      </c>
      <c r="M34" s="65">
        <v>84</v>
      </c>
      <c r="O34" s="26">
        <f t="shared" si="0"/>
        <v>8.4</v>
      </c>
      <c r="P34" s="27">
        <v>1790.6</v>
      </c>
      <c r="Q34" s="4">
        <v>57.3</v>
      </c>
      <c r="R34" s="55">
        <v>128</v>
      </c>
      <c r="S34" s="28">
        <f t="shared" si="1"/>
        <v>0.44765624999999998</v>
      </c>
      <c r="T34" s="4">
        <v>53.2</v>
      </c>
      <c r="U34" s="55">
        <v>113</v>
      </c>
      <c r="V34" s="28">
        <f t="shared" si="2"/>
        <v>0.47079646017699117</v>
      </c>
      <c r="Y34" s="25"/>
      <c r="Z34" s="6">
        <f t="shared" si="3"/>
        <v>0.45850622406639002</v>
      </c>
      <c r="AA34" s="10">
        <f t="shared" si="4"/>
        <v>3905.2904977375565</v>
      </c>
      <c r="AB34" s="29" t="s">
        <v>73</v>
      </c>
      <c r="AC34" s="25" t="s">
        <v>75</v>
      </c>
      <c r="AD34" s="25">
        <f t="shared" si="5"/>
        <v>-2.3140210176991194E-2</v>
      </c>
    </row>
    <row r="35" spans="1:30" x14ac:dyDescent="0.25">
      <c r="A35" s="22">
        <v>32</v>
      </c>
      <c r="B35" s="23">
        <v>45210</v>
      </c>
      <c r="C35" t="s">
        <v>66</v>
      </c>
      <c r="D35" s="55">
        <v>715</v>
      </c>
      <c r="E35">
        <v>1041058</v>
      </c>
      <c r="F35">
        <v>2</v>
      </c>
      <c r="G35" t="s">
        <v>71</v>
      </c>
      <c r="I35">
        <v>32732</v>
      </c>
      <c r="J35">
        <v>100</v>
      </c>
      <c r="K35" s="25"/>
      <c r="L35" s="55">
        <v>79</v>
      </c>
      <c r="M35" s="65">
        <v>78</v>
      </c>
      <c r="O35" s="26">
        <f t="shared" si="0"/>
        <v>7.85</v>
      </c>
      <c r="P35" s="27">
        <v>1222.9000000000001</v>
      </c>
      <c r="Q35" s="4">
        <v>60.3</v>
      </c>
      <c r="R35" s="55">
        <v>172</v>
      </c>
      <c r="S35" s="28">
        <f t="shared" si="1"/>
        <v>0.3505813953488372</v>
      </c>
      <c r="T35" s="4">
        <v>56.3</v>
      </c>
      <c r="U35" s="55">
        <v>155</v>
      </c>
      <c r="V35" s="28">
        <f t="shared" si="2"/>
        <v>0.3632258064516129</v>
      </c>
      <c r="Y35" s="25"/>
      <c r="Z35" s="6">
        <f t="shared" si="3"/>
        <v>0.35657492354740061</v>
      </c>
      <c r="AA35" s="10">
        <f t="shared" si="4"/>
        <v>3429.5737564322471</v>
      </c>
      <c r="AB35" s="29" t="s">
        <v>73</v>
      </c>
      <c r="AC35" s="25" t="s">
        <v>74</v>
      </c>
      <c r="AD35" s="25">
        <f t="shared" si="5"/>
        <v>-1.2644411102775699E-2</v>
      </c>
    </row>
    <row r="36" spans="1:30" x14ac:dyDescent="0.25">
      <c r="A36" s="22">
        <v>33</v>
      </c>
      <c r="B36" s="23">
        <v>45210</v>
      </c>
      <c r="C36" t="s">
        <v>67</v>
      </c>
      <c r="D36" s="55">
        <v>720</v>
      </c>
      <c r="E36">
        <v>1041058</v>
      </c>
      <c r="F36">
        <v>3</v>
      </c>
      <c r="G36" t="s">
        <v>71</v>
      </c>
      <c r="I36">
        <v>32733</v>
      </c>
      <c r="J36">
        <v>100</v>
      </c>
      <c r="K36" s="25"/>
      <c r="L36" s="55">
        <v>81</v>
      </c>
      <c r="M36" s="65">
        <v>82</v>
      </c>
      <c r="O36" s="26">
        <f t="shared" si="0"/>
        <v>8.15</v>
      </c>
      <c r="P36" s="27">
        <v>1739.1</v>
      </c>
      <c r="Q36" s="4">
        <v>65.099999999999994</v>
      </c>
      <c r="R36" s="55">
        <v>157</v>
      </c>
      <c r="S36" s="28">
        <f t="shared" si="1"/>
        <v>0.41464968152866238</v>
      </c>
      <c r="T36" s="4">
        <v>52.4</v>
      </c>
      <c r="U36" s="55">
        <v>121</v>
      </c>
      <c r="V36" s="28">
        <f t="shared" si="2"/>
        <v>0.43305785123966939</v>
      </c>
      <c r="Y36" s="25"/>
      <c r="Z36" s="6">
        <f t="shared" si="3"/>
        <v>0.4226618705035971</v>
      </c>
      <c r="AA36" s="10">
        <f t="shared" si="4"/>
        <v>4114.6365957446806</v>
      </c>
      <c r="AB36" s="29" t="s">
        <v>73</v>
      </c>
      <c r="AC36" s="25" t="s">
        <v>76</v>
      </c>
      <c r="AD36" s="25">
        <f t="shared" si="5"/>
        <v>-1.8408169711007005E-2</v>
      </c>
    </row>
    <row r="37" spans="1:30" x14ac:dyDescent="0.25">
      <c r="A37" s="22">
        <v>34</v>
      </c>
      <c r="B37" s="23">
        <v>45210</v>
      </c>
      <c r="C37" t="s">
        <v>68</v>
      </c>
      <c r="D37" s="55">
        <v>720</v>
      </c>
      <c r="E37">
        <v>1041058</v>
      </c>
      <c r="F37">
        <v>4</v>
      </c>
      <c r="G37" t="s">
        <v>71</v>
      </c>
      <c r="I37">
        <v>32734</v>
      </c>
      <c r="J37">
        <v>100</v>
      </c>
      <c r="K37" s="25"/>
      <c r="L37" s="55">
        <v>83</v>
      </c>
      <c r="M37" s="65">
        <v>84</v>
      </c>
      <c r="O37" s="26">
        <f t="shared" si="0"/>
        <v>8.35</v>
      </c>
      <c r="P37" s="27">
        <v>2212.4</v>
      </c>
      <c r="Q37" s="4">
        <v>53.6</v>
      </c>
      <c r="R37" s="55">
        <v>118</v>
      </c>
      <c r="S37" s="28">
        <f t="shared" si="1"/>
        <v>0.45423728813559322</v>
      </c>
      <c r="T37" s="4">
        <v>53.6</v>
      </c>
      <c r="U37" s="55">
        <v>118</v>
      </c>
      <c r="V37" s="28">
        <f t="shared" si="2"/>
        <v>0.45423728813559322</v>
      </c>
      <c r="Y37" s="25"/>
      <c r="Z37" s="6">
        <f t="shared" si="3"/>
        <v>0.45423728813559322</v>
      </c>
      <c r="AA37" s="10">
        <f t="shared" si="4"/>
        <v>4870.5820895522393</v>
      </c>
      <c r="AB37" s="29" t="s">
        <v>73</v>
      </c>
      <c r="AC37" s="25" t="s">
        <v>75</v>
      </c>
      <c r="AD37" s="25">
        <f t="shared" si="5"/>
        <v>0</v>
      </c>
    </row>
    <row r="38" spans="1:30" x14ac:dyDescent="0.25">
      <c r="A38" s="22">
        <v>35</v>
      </c>
      <c r="B38" s="23">
        <v>45210</v>
      </c>
      <c r="C38" t="s">
        <v>69</v>
      </c>
      <c r="D38" s="55">
        <v>755</v>
      </c>
      <c r="E38">
        <v>1041058</v>
      </c>
      <c r="F38">
        <v>5</v>
      </c>
      <c r="G38" t="s">
        <v>71</v>
      </c>
      <c r="I38">
        <v>32735</v>
      </c>
      <c r="J38">
        <v>100</v>
      </c>
      <c r="K38" s="25"/>
      <c r="L38" s="55">
        <v>84</v>
      </c>
      <c r="M38" s="65">
        <v>85</v>
      </c>
      <c r="O38" s="26">
        <f t="shared" si="0"/>
        <v>8.4499999999999993</v>
      </c>
      <c r="P38" s="27">
        <v>709.8</v>
      </c>
      <c r="Q38" s="4">
        <v>56.8</v>
      </c>
      <c r="R38" s="55">
        <v>123</v>
      </c>
      <c r="S38" s="28">
        <f t="shared" si="1"/>
        <v>0.46178861788617886</v>
      </c>
      <c r="T38" s="4">
        <v>58.6</v>
      </c>
      <c r="U38" s="55">
        <v>123</v>
      </c>
      <c r="V38" s="28">
        <f t="shared" si="2"/>
        <v>0.47642276422764229</v>
      </c>
      <c r="Y38" s="25"/>
      <c r="Z38" s="6">
        <f t="shared" si="3"/>
        <v>0.46910569105691058</v>
      </c>
      <c r="AA38" s="10">
        <f t="shared" si="4"/>
        <v>1513.0918544194105</v>
      </c>
      <c r="AB38" s="29" t="s">
        <v>73</v>
      </c>
      <c r="AC38" s="25" t="s">
        <v>77</v>
      </c>
      <c r="AD38" s="25">
        <f t="shared" si="5"/>
        <v>-1.4634146341463428E-2</v>
      </c>
    </row>
    <row r="39" spans="1:30" x14ac:dyDescent="0.25">
      <c r="A39" s="22">
        <v>36</v>
      </c>
      <c r="B39" s="23">
        <v>45210</v>
      </c>
      <c r="C39" t="s">
        <v>70</v>
      </c>
      <c r="D39" s="55">
        <v>540</v>
      </c>
      <c r="E39">
        <v>1041058</v>
      </c>
      <c r="F39">
        <v>6</v>
      </c>
      <c r="G39" t="s">
        <v>71</v>
      </c>
      <c r="I39">
        <v>32736</v>
      </c>
      <c r="J39">
        <v>100</v>
      </c>
      <c r="K39" s="25"/>
      <c r="L39" s="55">
        <v>81</v>
      </c>
      <c r="M39" s="65">
        <v>83</v>
      </c>
      <c r="O39" s="26">
        <f t="shared" si="0"/>
        <v>8.1999999999999993</v>
      </c>
      <c r="P39" s="27">
        <v>714.9</v>
      </c>
      <c r="Q39" s="4">
        <v>55.9</v>
      </c>
      <c r="R39" s="55">
        <v>144</v>
      </c>
      <c r="S39" s="28">
        <f t="shared" si="1"/>
        <v>0.38819444444444445</v>
      </c>
      <c r="T39" s="4">
        <v>53</v>
      </c>
      <c r="U39" s="55">
        <v>137</v>
      </c>
      <c r="V39" s="28">
        <f t="shared" si="2"/>
        <v>0.38686131386861317</v>
      </c>
      <c r="Y39" s="25"/>
      <c r="Z39" s="6">
        <f t="shared" si="3"/>
        <v>0.38754448398576513</v>
      </c>
      <c r="AA39" s="10">
        <f t="shared" si="4"/>
        <v>1844.6914600550963</v>
      </c>
      <c r="AB39" s="29" t="s">
        <v>73</v>
      </c>
      <c r="AC39" s="25" t="s">
        <v>74</v>
      </c>
      <c r="AD39" s="25">
        <f t="shared" si="5"/>
        <v>1.3331305758312872E-3</v>
      </c>
    </row>
    <row r="40" spans="1:30" x14ac:dyDescent="0.25">
      <c r="A40" s="22">
        <v>37</v>
      </c>
      <c r="B40" s="23">
        <v>45212</v>
      </c>
      <c r="C40" t="s">
        <v>78</v>
      </c>
      <c r="D40" s="55">
        <v>590</v>
      </c>
      <c r="E40">
        <v>1041058</v>
      </c>
      <c r="F40">
        <v>7</v>
      </c>
      <c r="G40" t="s">
        <v>71</v>
      </c>
      <c r="I40">
        <v>32737</v>
      </c>
      <c r="J40">
        <v>100</v>
      </c>
      <c r="K40" s="25"/>
      <c r="L40" s="55">
        <v>84</v>
      </c>
      <c r="M40" s="65">
        <v>85</v>
      </c>
      <c r="O40" s="26">
        <f t="shared" si="0"/>
        <v>8.4499999999999993</v>
      </c>
      <c r="P40" s="27">
        <v>908.1</v>
      </c>
      <c r="Q40" s="4">
        <v>58.5</v>
      </c>
      <c r="R40" s="55">
        <v>135</v>
      </c>
      <c r="S40" s="28">
        <f t="shared" si="1"/>
        <v>0.43333333333333335</v>
      </c>
      <c r="T40" s="4">
        <v>54.6</v>
      </c>
      <c r="U40" s="55">
        <v>125</v>
      </c>
      <c r="V40" s="28">
        <f t="shared" si="2"/>
        <v>0.43680000000000002</v>
      </c>
      <c r="Y40" s="25"/>
      <c r="Z40" s="6">
        <f t="shared" si="3"/>
        <v>0.435</v>
      </c>
      <c r="AA40" s="10">
        <f t="shared" si="4"/>
        <v>2087.5862068965516</v>
      </c>
      <c r="AB40" s="29" t="s">
        <v>73</v>
      </c>
      <c r="AC40" s="25" t="s">
        <v>76</v>
      </c>
      <c r="AD40" s="25">
        <f t="shared" si="5"/>
        <v>-3.4666666666666734E-3</v>
      </c>
    </row>
    <row r="41" spans="1:30" x14ac:dyDescent="0.25">
      <c r="A41" s="22">
        <v>38</v>
      </c>
      <c r="B41" s="23">
        <v>45212</v>
      </c>
      <c r="C41" t="s">
        <v>79</v>
      </c>
      <c r="D41" s="55">
        <v>710</v>
      </c>
      <c r="E41">
        <v>1041058</v>
      </c>
      <c r="F41">
        <v>8</v>
      </c>
      <c r="G41" t="s">
        <v>71</v>
      </c>
      <c r="I41">
        <v>32738</v>
      </c>
      <c r="J41">
        <v>100</v>
      </c>
      <c r="K41" s="25"/>
      <c r="L41" s="55">
        <v>83</v>
      </c>
      <c r="M41" s="65">
        <v>85</v>
      </c>
      <c r="O41" s="26">
        <f t="shared" si="0"/>
        <v>8.4</v>
      </c>
      <c r="P41" s="27">
        <v>1556.6</v>
      </c>
      <c r="Q41" s="4">
        <v>59.8</v>
      </c>
      <c r="R41" s="55">
        <v>132</v>
      </c>
      <c r="S41" s="28">
        <f t="shared" si="1"/>
        <v>0.45303030303030301</v>
      </c>
      <c r="T41" s="4">
        <v>54.1</v>
      </c>
      <c r="U41" s="55">
        <v>120</v>
      </c>
      <c r="V41" s="28">
        <f t="shared" si="2"/>
        <v>0.45083333333333336</v>
      </c>
      <c r="Y41" s="25"/>
      <c r="Z41" s="6">
        <f t="shared" si="3"/>
        <v>0.45198412698412699</v>
      </c>
      <c r="AA41" s="10">
        <f t="shared" si="4"/>
        <v>3443.9262510974536</v>
      </c>
      <c r="AB41" s="29" t="s">
        <v>73</v>
      </c>
      <c r="AC41" s="25" t="s">
        <v>76</v>
      </c>
      <c r="AD41" s="25">
        <f t="shared" si="5"/>
        <v>2.1969696969696417E-3</v>
      </c>
    </row>
    <row r="42" spans="1:30" x14ac:dyDescent="0.25">
      <c r="A42" s="22">
        <v>39</v>
      </c>
      <c r="B42" s="23">
        <v>45212</v>
      </c>
      <c r="C42" t="s">
        <v>80</v>
      </c>
      <c r="D42" s="55">
        <v>730</v>
      </c>
      <c r="E42">
        <v>1041058</v>
      </c>
      <c r="F42">
        <v>9</v>
      </c>
      <c r="G42" t="s">
        <v>71</v>
      </c>
      <c r="I42">
        <v>32739</v>
      </c>
      <c r="J42">
        <v>100</v>
      </c>
      <c r="K42" s="25"/>
      <c r="L42" s="55">
        <v>87</v>
      </c>
      <c r="M42" s="65">
        <v>88</v>
      </c>
      <c r="O42" s="26">
        <f t="shared" si="0"/>
        <v>8.75</v>
      </c>
      <c r="P42" s="27">
        <v>1987.2</v>
      </c>
      <c r="Q42" s="4">
        <v>51.6</v>
      </c>
      <c r="R42" s="55">
        <v>91</v>
      </c>
      <c r="S42" s="28">
        <f t="shared" si="1"/>
        <v>0.56703296703296702</v>
      </c>
      <c r="T42" s="4">
        <v>53.4</v>
      </c>
      <c r="U42" s="55">
        <v>92</v>
      </c>
      <c r="V42" s="28">
        <f t="shared" si="2"/>
        <v>0.58043478260869563</v>
      </c>
      <c r="Y42" s="25"/>
      <c r="Z42" s="6">
        <f t="shared" si="3"/>
        <v>0.57377049180327866</v>
      </c>
      <c r="AA42" s="10">
        <f t="shared" si="4"/>
        <v>3463.4057142857146</v>
      </c>
      <c r="AB42" s="29" t="s">
        <v>73</v>
      </c>
      <c r="AC42" s="25" t="s">
        <v>75</v>
      </c>
      <c r="AD42" s="25">
        <f t="shared" si="5"/>
        <v>-1.3401815575728615E-2</v>
      </c>
    </row>
    <row r="43" spans="1:30" x14ac:dyDescent="0.25">
      <c r="A43" s="22">
        <v>40</v>
      </c>
      <c r="B43" s="23">
        <v>45212</v>
      </c>
      <c r="C43" t="s">
        <v>81</v>
      </c>
      <c r="D43" s="55">
        <v>590</v>
      </c>
      <c r="E43">
        <v>1041058</v>
      </c>
      <c r="F43">
        <v>10</v>
      </c>
      <c r="G43" t="s">
        <v>71</v>
      </c>
      <c r="I43">
        <v>32740</v>
      </c>
      <c r="J43">
        <v>100</v>
      </c>
      <c r="K43" s="25"/>
      <c r="L43" s="55">
        <v>80</v>
      </c>
      <c r="M43" s="65">
        <v>80</v>
      </c>
      <c r="O43" s="26">
        <f t="shared" si="0"/>
        <v>8</v>
      </c>
      <c r="P43" s="27">
        <v>907.3</v>
      </c>
      <c r="Q43" s="4">
        <v>59.7</v>
      </c>
      <c r="R43" s="55">
        <v>133</v>
      </c>
      <c r="S43" s="28">
        <f t="shared" si="1"/>
        <v>0.44887218045112787</v>
      </c>
      <c r="T43" s="4">
        <v>55.7</v>
      </c>
      <c r="U43" s="55">
        <v>138</v>
      </c>
      <c r="V43" s="28">
        <f t="shared" si="2"/>
        <v>0.40362318840579714</v>
      </c>
      <c r="W43">
        <v>54.7</v>
      </c>
      <c r="X43">
        <v>144</v>
      </c>
      <c r="Y43" s="25">
        <f t="shared" ref="Y43:Y79" si="6">W43/X43</f>
        <v>0.37986111111111115</v>
      </c>
      <c r="Z43" s="6">
        <f t="shared" si="3"/>
        <v>0.40987951807228923</v>
      </c>
      <c r="AA43" s="10">
        <f t="shared" si="4"/>
        <v>2213.5773074661956</v>
      </c>
      <c r="AB43" s="29" t="s">
        <v>73</v>
      </c>
      <c r="AC43" s="25" t="s">
        <v>74</v>
      </c>
      <c r="AD43" s="25">
        <f t="shared" si="5"/>
        <v>4.5248992045330727E-2</v>
      </c>
    </row>
    <row r="44" spans="1:30" x14ac:dyDescent="0.25">
      <c r="A44" s="22">
        <v>41</v>
      </c>
      <c r="B44" s="23">
        <v>45212</v>
      </c>
      <c r="C44" t="s">
        <v>82</v>
      </c>
      <c r="D44" s="55">
        <v>600</v>
      </c>
      <c r="E44">
        <v>1041059</v>
      </c>
      <c r="F44">
        <v>1</v>
      </c>
      <c r="G44" t="s">
        <v>71</v>
      </c>
      <c r="I44">
        <v>32741</v>
      </c>
      <c r="J44">
        <v>100</v>
      </c>
      <c r="K44" s="25"/>
      <c r="L44" s="55">
        <v>83</v>
      </c>
      <c r="M44" s="65">
        <v>81</v>
      </c>
      <c r="O44" s="26">
        <f t="shared" si="0"/>
        <v>8.1999999999999993</v>
      </c>
      <c r="P44" s="27">
        <v>1061.5999999999999</v>
      </c>
      <c r="Q44" s="4">
        <v>55.1</v>
      </c>
      <c r="R44" s="55">
        <v>136</v>
      </c>
      <c r="S44" s="28">
        <f t="shared" si="1"/>
        <v>0.40514705882352942</v>
      </c>
      <c r="T44" s="4">
        <v>52.1</v>
      </c>
      <c r="U44" s="55">
        <v>125</v>
      </c>
      <c r="V44" s="28">
        <f t="shared" si="2"/>
        <v>0.4168</v>
      </c>
      <c r="Y44" s="25"/>
      <c r="Z44" s="6">
        <f t="shared" si="3"/>
        <v>0.41072796934865902</v>
      </c>
      <c r="AA44" s="10">
        <f t="shared" si="4"/>
        <v>2584.6791044776114</v>
      </c>
      <c r="AB44" s="29" t="s">
        <v>73</v>
      </c>
      <c r="AC44" s="25" t="s">
        <v>76</v>
      </c>
      <c r="AD44" s="25">
        <f t="shared" si="5"/>
        <v>-1.1652941176470588E-2</v>
      </c>
    </row>
    <row r="45" spans="1:30" x14ac:dyDescent="0.25">
      <c r="A45" s="22">
        <v>42</v>
      </c>
      <c r="B45" s="23">
        <v>45212</v>
      </c>
      <c r="C45" t="s">
        <v>83</v>
      </c>
      <c r="D45" s="55">
        <v>610</v>
      </c>
      <c r="E45">
        <v>1041059</v>
      </c>
      <c r="F45">
        <v>2</v>
      </c>
      <c r="G45" t="s">
        <v>71</v>
      </c>
      <c r="I45">
        <v>32742</v>
      </c>
      <c r="J45">
        <v>100</v>
      </c>
      <c r="K45" s="25"/>
      <c r="L45" s="55">
        <v>76</v>
      </c>
      <c r="M45" s="65">
        <v>75</v>
      </c>
      <c r="O45" s="26">
        <f t="shared" si="0"/>
        <v>7.55</v>
      </c>
      <c r="P45" s="27">
        <v>1311.8</v>
      </c>
      <c r="Q45" s="4">
        <v>59.7</v>
      </c>
      <c r="R45" s="55">
        <v>192</v>
      </c>
      <c r="S45" s="28">
        <f t="shared" si="1"/>
        <v>0.31093750000000003</v>
      </c>
      <c r="T45" s="4">
        <v>53.1</v>
      </c>
      <c r="U45" s="55">
        <v>170</v>
      </c>
      <c r="V45" s="28">
        <f t="shared" si="2"/>
        <v>0.31235294117647061</v>
      </c>
      <c r="Y45" s="25"/>
      <c r="Z45" s="6">
        <f t="shared" si="3"/>
        <v>0.31160220994475141</v>
      </c>
      <c r="AA45" s="10">
        <f t="shared" si="4"/>
        <v>4209.8546099290779</v>
      </c>
      <c r="AB45" s="29" t="s">
        <v>73</v>
      </c>
      <c r="AC45" s="25" t="s">
        <v>74</v>
      </c>
      <c r="AD45" s="25">
        <f t="shared" si="5"/>
        <v>-1.4154411764705777E-3</v>
      </c>
    </row>
    <row r="46" spans="1:30" x14ac:dyDescent="0.25">
      <c r="A46" s="22">
        <v>43</v>
      </c>
      <c r="B46" s="23">
        <v>45212</v>
      </c>
      <c r="C46" t="s">
        <v>84</v>
      </c>
      <c r="D46" s="55">
        <v>530</v>
      </c>
      <c r="E46">
        <v>1041059</v>
      </c>
      <c r="F46">
        <v>3</v>
      </c>
      <c r="G46" t="s">
        <v>71</v>
      </c>
      <c r="I46">
        <v>32743</v>
      </c>
      <c r="J46">
        <v>100</v>
      </c>
      <c r="K46" s="25"/>
      <c r="L46" s="55">
        <v>68</v>
      </c>
      <c r="M46" s="65">
        <v>69</v>
      </c>
      <c r="O46" s="26">
        <f t="shared" si="0"/>
        <v>6.85</v>
      </c>
      <c r="P46" s="27">
        <v>508.9</v>
      </c>
      <c r="Q46" s="4">
        <v>56.7</v>
      </c>
      <c r="R46" s="55">
        <v>243</v>
      </c>
      <c r="S46" s="28">
        <f t="shared" si="1"/>
        <v>0.23333333333333334</v>
      </c>
      <c r="T46" s="4">
        <v>56</v>
      </c>
      <c r="U46" s="55">
        <v>244</v>
      </c>
      <c r="V46" s="28">
        <f t="shared" si="2"/>
        <v>0.22950819672131148</v>
      </c>
      <c r="Y46" s="25"/>
      <c r="Z46" s="6">
        <f t="shared" si="3"/>
        <v>0.23141683778234087</v>
      </c>
      <c r="AA46" s="10">
        <f t="shared" si="4"/>
        <v>2199.0621118012418</v>
      </c>
      <c r="AB46" s="29" t="s">
        <v>73</v>
      </c>
      <c r="AC46" s="25" t="s">
        <v>74</v>
      </c>
      <c r="AD46" s="25">
        <f t="shared" si="5"/>
        <v>3.8251366120218566E-3</v>
      </c>
    </row>
    <row r="47" spans="1:30" x14ac:dyDescent="0.25">
      <c r="A47" s="22">
        <v>44</v>
      </c>
      <c r="B47" s="23">
        <v>45212</v>
      </c>
      <c r="C47" t="s">
        <v>85</v>
      </c>
      <c r="D47" s="55">
        <v>570</v>
      </c>
      <c r="E47">
        <v>1041059</v>
      </c>
      <c r="F47">
        <v>4</v>
      </c>
      <c r="G47" t="s">
        <v>71</v>
      </c>
      <c r="I47">
        <v>32744</v>
      </c>
      <c r="J47">
        <v>100</v>
      </c>
      <c r="K47" s="25"/>
      <c r="L47" s="55">
        <v>78</v>
      </c>
      <c r="M47" s="65">
        <v>79</v>
      </c>
      <c r="O47" s="26">
        <f t="shared" si="0"/>
        <v>7.85</v>
      </c>
      <c r="P47" s="27">
        <v>636.1</v>
      </c>
      <c r="Q47" s="4">
        <v>63.7</v>
      </c>
      <c r="R47" s="55">
        <v>166</v>
      </c>
      <c r="S47" s="28">
        <f t="shared" si="1"/>
        <v>0.38373493975903616</v>
      </c>
      <c r="T47" s="4">
        <v>64.8</v>
      </c>
      <c r="U47" s="55">
        <v>170</v>
      </c>
      <c r="V47" s="28">
        <f t="shared" si="2"/>
        <v>0.38117647058823528</v>
      </c>
      <c r="Y47" s="25"/>
      <c r="Z47" s="6">
        <f t="shared" si="3"/>
        <v>0.38244047619047616</v>
      </c>
      <c r="AA47" s="10">
        <f t="shared" si="4"/>
        <v>1663.2653696498057</v>
      </c>
      <c r="AB47" s="29" t="s">
        <v>73</v>
      </c>
      <c r="AC47" s="25" t="s">
        <v>74</v>
      </c>
      <c r="AD47" s="25">
        <f t="shared" si="5"/>
        <v>2.5584691708008811E-3</v>
      </c>
    </row>
    <row r="48" spans="1:30" x14ac:dyDescent="0.25">
      <c r="A48" s="22">
        <v>45</v>
      </c>
      <c r="B48" s="23">
        <v>45212</v>
      </c>
      <c r="C48" t="s">
        <v>86</v>
      </c>
      <c r="D48" s="55">
        <v>700</v>
      </c>
      <c r="E48">
        <v>1041059</v>
      </c>
      <c r="F48">
        <v>5</v>
      </c>
      <c r="G48" t="s">
        <v>71</v>
      </c>
      <c r="I48">
        <v>32745</v>
      </c>
      <c r="J48">
        <v>100</v>
      </c>
      <c r="K48" s="25"/>
      <c r="L48" s="55">
        <v>80</v>
      </c>
      <c r="M48" s="65">
        <v>80</v>
      </c>
      <c r="O48" s="26">
        <f t="shared" si="0"/>
        <v>8</v>
      </c>
      <c r="P48" s="27">
        <v>1782.9</v>
      </c>
      <c r="Q48" s="4">
        <v>65.2</v>
      </c>
      <c r="R48" s="55">
        <v>166</v>
      </c>
      <c r="S48" s="28">
        <f t="shared" si="1"/>
        <v>0.39277108433734942</v>
      </c>
      <c r="T48" s="4">
        <v>68.099999999999994</v>
      </c>
      <c r="U48" s="55">
        <v>175</v>
      </c>
      <c r="V48" s="28">
        <f t="shared" si="2"/>
        <v>0.38914285714285712</v>
      </c>
      <c r="Y48" s="25"/>
      <c r="Z48" s="6">
        <f t="shared" si="3"/>
        <v>0.39090909090909093</v>
      </c>
      <c r="AA48" s="10">
        <f t="shared" si="4"/>
        <v>4560.9069767441861</v>
      </c>
      <c r="AB48" s="29" t="s">
        <v>73</v>
      </c>
      <c r="AC48" s="25" t="s">
        <v>76</v>
      </c>
      <c r="AD48" s="25">
        <f t="shared" si="5"/>
        <v>3.628227194492295E-3</v>
      </c>
    </row>
    <row r="49" spans="1:30" x14ac:dyDescent="0.25">
      <c r="A49" s="22">
        <v>46</v>
      </c>
      <c r="B49" s="23">
        <v>45212</v>
      </c>
      <c r="C49" t="s">
        <v>87</v>
      </c>
      <c r="D49" s="55">
        <v>695</v>
      </c>
      <c r="E49">
        <v>1041059</v>
      </c>
      <c r="F49">
        <v>6</v>
      </c>
      <c r="G49" t="s">
        <v>71</v>
      </c>
      <c r="I49">
        <v>32746</v>
      </c>
      <c r="J49">
        <v>100</v>
      </c>
      <c r="K49" s="25"/>
      <c r="L49" s="55">
        <v>81</v>
      </c>
      <c r="M49" s="65">
        <v>81</v>
      </c>
      <c r="O49" s="26">
        <f t="shared" si="0"/>
        <v>8.1</v>
      </c>
      <c r="P49" s="27">
        <v>1586.2</v>
      </c>
      <c r="Q49" s="4">
        <v>65</v>
      </c>
      <c r="R49" s="55">
        <v>158</v>
      </c>
      <c r="S49" s="28">
        <f t="shared" si="1"/>
        <v>0.41139240506329117</v>
      </c>
      <c r="T49" s="4">
        <v>68</v>
      </c>
      <c r="U49" s="55">
        <v>167</v>
      </c>
      <c r="V49" s="28">
        <f t="shared" si="2"/>
        <v>0.40718562874251496</v>
      </c>
      <c r="Y49" s="25"/>
      <c r="Z49" s="6">
        <f t="shared" si="3"/>
        <v>0.40923076923076923</v>
      </c>
      <c r="AA49" s="10">
        <f t="shared" si="4"/>
        <v>3876.0526315789475</v>
      </c>
      <c r="AB49" s="29" t="s">
        <v>73</v>
      </c>
      <c r="AC49" s="25" t="s">
        <v>75</v>
      </c>
      <c r="AD49" s="25">
        <f t="shared" si="5"/>
        <v>4.2067763207762066E-3</v>
      </c>
    </row>
    <row r="50" spans="1:30" x14ac:dyDescent="0.25">
      <c r="A50" s="22">
        <v>47</v>
      </c>
      <c r="B50" s="23">
        <v>45212</v>
      </c>
      <c r="C50" t="s">
        <v>88</v>
      </c>
      <c r="D50" s="55">
        <v>465</v>
      </c>
      <c r="E50">
        <v>1041059</v>
      </c>
      <c r="F50">
        <v>7</v>
      </c>
      <c r="G50" t="s">
        <v>71</v>
      </c>
      <c r="I50">
        <v>32747</v>
      </c>
      <c r="J50">
        <v>100</v>
      </c>
      <c r="K50" s="25"/>
      <c r="L50" s="55">
        <v>79</v>
      </c>
      <c r="M50" s="65">
        <v>80</v>
      </c>
      <c r="O50" s="26">
        <f t="shared" si="0"/>
        <v>7.95</v>
      </c>
      <c r="P50" s="27">
        <v>481.4</v>
      </c>
      <c r="Q50" s="4">
        <v>60.8</v>
      </c>
      <c r="R50" s="55">
        <v>169</v>
      </c>
      <c r="S50" s="28">
        <f t="shared" si="1"/>
        <v>0.35976331360946745</v>
      </c>
      <c r="T50" s="4">
        <v>63.2</v>
      </c>
      <c r="U50" s="55">
        <v>176</v>
      </c>
      <c r="V50" s="28">
        <f t="shared" si="2"/>
        <v>0.35909090909090913</v>
      </c>
      <c r="Y50" s="25"/>
      <c r="Z50" s="6">
        <f t="shared" si="3"/>
        <v>0.35942028985507246</v>
      </c>
      <c r="AA50" s="10">
        <f t="shared" si="4"/>
        <v>1339.3790322580644</v>
      </c>
      <c r="AB50" s="29" t="s">
        <v>73</v>
      </c>
      <c r="AC50" s="25" t="s">
        <v>74</v>
      </c>
      <c r="AD50" s="25">
        <f t="shared" si="5"/>
        <v>6.7240451855832273E-4</v>
      </c>
    </row>
    <row r="51" spans="1:30" x14ac:dyDescent="0.25">
      <c r="A51" s="22">
        <v>48</v>
      </c>
      <c r="B51" s="23">
        <v>45212</v>
      </c>
      <c r="C51" t="s">
        <v>89</v>
      </c>
      <c r="D51" s="55">
        <v>610</v>
      </c>
      <c r="E51">
        <v>1041059</v>
      </c>
      <c r="F51">
        <v>8</v>
      </c>
      <c r="G51" t="s">
        <v>71</v>
      </c>
      <c r="I51">
        <v>32748</v>
      </c>
      <c r="J51">
        <v>100</v>
      </c>
      <c r="K51" s="25"/>
      <c r="L51" s="55">
        <v>78</v>
      </c>
      <c r="M51" s="65">
        <v>79</v>
      </c>
      <c r="O51" s="26">
        <f t="shared" si="0"/>
        <v>7.85</v>
      </c>
      <c r="P51" s="27">
        <v>720.7</v>
      </c>
      <c r="Q51" s="4">
        <v>58.7</v>
      </c>
      <c r="R51" s="55">
        <v>135</v>
      </c>
      <c r="S51" s="28">
        <f t="shared" si="1"/>
        <v>0.43481481481481482</v>
      </c>
      <c r="T51" s="4">
        <v>55.5</v>
      </c>
      <c r="U51" s="55">
        <v>121</v>
      </c>
      <c r="V51" s="28">
        <f t="shared" si="2"/>
        <v>0.45867768595041325</v>
      </c>
      <c r="Y51" s="25"/>
      <c r="Z51" s="6">
        <f t="shared" si="3"/>
        <v>0.44609375000000001</v>
      </c>
      <c r="AA51" s="10">
        <f t="shared" si="4"/>
        <v>1615.5796847635727</v>
      </c>
      <c r="AB51" s="29" t="s">
        <v>73</v>
      </c>
      <c r="AC51" s="25" t="s">
        <v>75</v>
      </c>
      <c r="AD51" s="25">
        <f t="shared" si="5"/>
        <v>-2.3862871135598429E-2</v>
      </c>
    </row>
    <row r="52" spans="1:30" x14ac:dyDescent="0.25">
      <c r="A52" s="22">
        <v>49</v>
      </c>
      <c r="B52" s="23">
        <v>45212</v>
      </c>
      <c r="C52" t="s">
        <v>90</v>
      </c>
      <c r="D52" s="55">
        <v>750</v>
      </c>
      <c r="E52">
        <v>1041059</v>
      </c>
      <c r="F52">
        <v>9</v>
      </c>
      <c r="G52" t="s">
        <v>71</v>
      </c>
      <c r="I52">
        <v>32749</v>
      </c>
      <c r="J52">
        <v>90</v>
      </c>
      <c r="K52" s="25"/>
      <c r="L52" s="55">
        <v>70</v>
      </c>
      <c r="M52" s="65">
        <v>68</v>
      </c>
      <c r="O52" s="26">
        <f t="shared" si="0"/>
        <v>6.9</v>
      </c>
      <c r="P52" s="27">
        <v>605.29999999999995</v>
      </c>
      <c r="Q52" s="4">
        <v>60</v>
      </c>
      <c r="R52" s="55">
        <v>240</v>
      </c>
      <c r="S52" s="28">
        <f t="shared" si="1"/>
        <v>0.25</v>
      </c>
      <c r="T52" s="4">
        <v>58.3</v>
      </c>
      <c r="U52" s="55">
        <v>234</v>
      </c>
      <c r="V52" s="28">
        <f t="shared" si="2"/>
        <v>0.24914529914529912</v>
      </c>
      <c r="Y52" s="25"/>
      <c r="Z52" s="6">
        <f t="shared" si="3"/>
        <v>0.24957805907172995</v>
      </c>
      <c r="AA52" s="10">
        <f t="shared" si="4"/>
        <v>2425.2933220625528</v>
      </c>
      <c r="AB52" s="29" t="s">
        <v>73</v>
      </c>
      <c r="AC52" s="25" t="s">
        <v>74</v>
      </c>
      <c r="AD52" s="25">
        <f t="shared" si="5"/>
        <v>8.5470085470087942E-4</v>
      </c>
    </row>
    <row r="53" spans="1:30" x14ac:dyDescent="0.25">
      <c r="A53" s="22">
        <v>50</v>
      </c>
      <c r="B53" s="23">
        <v>45212</v>
      </c>
      <c r="C53" t="s">
        <v>91</v>
      </c>
      <c r="D53" s="55">
        <v>690</v>
      </c>
      <c r="E53">
        <v>1041059</v>
      </c>
      <c r="F53">
        <v>10</v>
      </c>
      <c r="G53" t="s">
        <v>71</v>
      </c>
      <c r="I53">
        <v>32750</v>
      </c>
      <c r="J53">
        <v>100</v>
      </c>
      <c r="K53" s="25"/>
      <c r="L53" s="55">
        <v>80</v>
      </c>
      <c r="M53" s="65">
        <v>79</v>
      </c>
      <c r="O53" s="26">
        <f t="shared" si="0"/>
        <v>7.95</v>
      </c>
      <c r="P53" s="27">
        <v>1663.4</v>
      </c>
      <c r="Q53" s="4">
        <v>58.6</v>
      </c>
      <c r="R53" s="55">
        <v>166</v>
      </c>
      <c r="S53" s="28">
        <f t="shared" si="1"/>
        <v>0.3530120481927711</v>
      </c>
      <c r="T53" s="4">
        <v>54.6</v>
      </c>
      <c r="U53" s="55">
        <v>150</v>
      </c>
      <c r="V53" s="28">
        <f t="shared" si="2"/>
        <v>0.36399999999999999</v>
      </c>
      <c r="Y53" s="25"/>
      <c r="Z53" s="6">
        <f t="shared" si="3"/>
        <v>0.35822784810126584</v>
      </c>
      <c r="AA53" s="10">
        <f t="shared" si="4"/>
        <v>4643.4134275618371</v>
      </c>
      <c r="AB53" s="29" t="s">
        <v>73</v>
      </c>
      <c r="AC53" s="25" t="s">
        <v>74</v>
      </c>
      <c r="AD53" s="25">
        <f t="shared" si="5"/>
        <v>-1.0987951807228891E-2</v>
      </c>
    </row>
    <row r="54" spans="1:30" x14ac:dyDescent="0.25">
      <c r="A54" s="22">
        <v>51</v>
      </c>
      <c r="B54" s="23">
        <v>45212</v>
      </c>
      <c r="C54" t="s">
        <v>92</v>
      </c>
      <c r="D54" s="55">
        <v>510</v>
      </c>
      <c r="E54">
        <v>1041060</v>
      </c>
      <c r="F54">
        <v>1</v>
      </c>
      <c r="G54" t="s">
        <v>71</v>
      </c>
      <c r="I54">
        <v>32751</v>
      </c>
      <c r="J54">
        <v>100</v>
      </c>
      <c r="K54" s="25"/>
      <c r="L54" s="55">
        <v>70</v>
      </c>
      <c r="M54" s="65">
        <v>71</v>
      </c>
      <c r="O54" s="26">
        <f t="shared" si="0"/>
        <v>7.05</v>
      </c>
      <c r="P54" s="27">
        <v>621.1</v>
      </c>
      <c r="Q54" s="4">
        <v>53</v>
      </c>
      <c r="R54" s="55">
        <v>205</v>
      </c>
      <c r="S54" s="28">
        <f t="shared" si="1"/>
        <v>0.25853658536585367</v>
      </c>
      <c r="T54" s="4">
        <v>52.6</v>
      </c>
      <c r="U54" s="55">
        <v>201</v>
      </c>
      <c r="V54" s="28">
        <f t="shared" si="2"/>
        <v>0.26169154228855723</v>
      </c>
      <c r="Y54" s="25"/>
      <c r="Z54" s="6">
        <f t="shared" si="3"/>
        <v>0.26009852216748769</v>
      </c>
      <c r="AA54" s="10">
        <f t="shared" si="4"/>
        <v>2387.941287878788</v>
      </c>
      <c r="AB54" s="29" t="s">
        <v>73</v>
      </c>
      <c r="AC54" s="25" t="s">
        <v>74</v>
      </c>
      <c r="AD54" s="25">
        <f t="shared" si="5"/>
        <v>-3.1549569227035668E-3</v>
      </c>
    </row>
    <row r="55" spans="1:30" x14ac:dyDescent="0.25">
      <c r="A55" s="22">
        <v>52</v>
      </c>
      <c r="B55" s="23">
        <v>45212</v>
      </c>
      <c r="C55" t="s">
        <v>93</v>
      </c>
      <c r="D55" s="55">
        <v>690</v>
      </c>
      <c r="E55">
        <v>1041060</v>
      </c>
      <c r="F55">
        <v>2</v>
      </c>
      <c r="G55" t="s">
        <v>72</v>
      </c>
      <c r="I55">
        <v>32752</v>
      </c>
      <c r="J55">
        <v>100</v>
      </c>
      <c r="K55" s="25"/>
      <c r="L55" s="55">
        <v>83</v>
      </c>
      <c r="M55" s="65">
        <v>82</v>
      </c>
      <c r="O55" s="26">
        <f t="shared" si="0"/>
        <v>8.25</v>
      </c>
      <c r="P55" s="27">
        <v>1578.8</v>
      </c>
      <c r="Q55" s="4">
        <v>59.9</v>
      </c>
      <c r="R55" s="55">
        <v>148</v>
      </c>
      <c r="S55" s="28">
        <f t="shared" si="1"/>
        <v>0.4047297297297297</v>
      </c>
      <c r="T55" s="4">
        <v>54.3</v>
      </c>
      <c r="U55" s="55">
        <v>132</v>
      </c>
      <c r="V55" s="28">
        <f t="shared" si="2"/>
        <v>0.41136363636363632</v>
      </c>
      <c r="Y55" s="25"/>
      <c r="Z55" s="6">
        <f t="shared" si="3"/>
        <v>0.40785714285714281</v>
      </c>
      <c r="AA55" s="10">
        <f t="shared" si="4"/>
        <v>3870.9632224168131</v>
      </c>
      <c r="AB55" s="29" t="s">
        <v>73</v>
      </c>
      <c r="AC55" s="25" t="s">
        <v>76</v>
      </c>
      <c r="AD55" s="25">
        <f t="shared" si="5"/>
        <v>-6.6339066339066166E-3</v>
      </c>
    </row>
    <row r="56" spans="1:30" x14ac:dyDescent="0.25">
      <c r="A56" s="22">
        <v>53</v>
      </c>
      <c r="B56" s="23">
        <v>45212</v>
      </c>
      <c r="C56" t="s">
        <v>94</v>
      </c>
      <c r="D56" s="55">
        <v>590</v>
      </c>
      <c r="E56">
        <v>1041060</v>
      </c>
      <c r="F56">
        <v>3</v>
      </c>
      <c r="G56" t="s">
        <v>72</v>
      </c>
      <c r="I56">
        <v>32753</v>
      </c>
      <c r="J56">
        <v>100</v>
      </c>
      <c r="K56" s="25"/>
      <c r="L56" s="55">
        <v>75</v>
      </c>
      <c r="M56" s="65">
        <v>74</v>
      </c>
      <c r="O56" s="26">
        <f t="shared" si="0"/>
        <v>7.45</v>
      </c>
      <c r="P56" s="27">
        <v>844.4</v>
      </c>
      <c r="Q56" s="4">
        <v>64.2</v>
      </c>
      <c r="R56" s="55">
        <v>220</v>
      </c>
      <c r="S56" s="28">
        <f t="shared" si="1"/>
        <v>0.29181818181818181</v>
      </c>
      <c r="T56" s="4">
        <v>68</v>
      </c>
      <c r="U56" s="55">
        <v>230</v>
      </c>
      <c r="V56" s="28">
        <f t="shared" si="2"/>
        <v>0.29565217391304349</v>
      </c>
      <c r="Y56" s="25"/>
      <c r="Z56" s="6">
        <f t="shared" si="3"/>
        <v>0.29377777777777775</v>
      </c>
      <c r="AA56" s="10">
        <f t="shared" si="4"/>
        <v>2874.2813918305601</v>
      </c>
      <c r="AB56" s="29" t="s">
        <v>73</v>
      </c>
      <c r="AC56" s="25" t="s">
        <v>74</v>
      </c>
      <c r="AD56" s="25">
        <f t="shared" si="5"/>
        <v>-3.8339920948616824E-3</v>
      </c>
    </row>
    <row r="57" spans="1:30" x14ac:dyDescent="0.25">
      <c r="A57" s="22">
        <v>54</v>
      </c>
      <c r="B57" s="23">
        <v>45212</v>
      </c>
      <c r="C57" t="s">
        <v>95</v>
      </c>
      <c r="D57" s="55">
        <v>565</v>
      </c>
      <c r="E57">
        <v>1041060</v>
      </c>
      <c r="F57">
        <v>4</v>
      </c>
      <c r="G57" t="s">
        <v>72</v>
      </c>
      <c r="I57">
        <v>32754</v>
      </c>
      <c r="J57">
        <v>100</v>
      </c>
      <c r="K57" s="25"/>
      <c r="L57" s="55">
        <v>74</v>
      </c>
      <c r="M57" s="65">
        <v>74</v>
      </c>
      <c r="O57" s="26">
        <f t="shared" si="0"/>
        <v>7.4</v>
      </c>
      <c r="P57" s="27">
        <v>678.9</v>
      </c>
      <c r="Q57" s="4">
        <v>58.7</v>
      </c>
      <c r="R57" s="55">
        <v>200</v>
      </c>
      <c r="S57" s="28">
        <f t="shared" si="1"/>
        <v>0.29350000000000004</v>
      </c>
      <c r="T57" s="4">
        <v>60.8</v>
      </c>
      <c r="U57" s="55">
        <v>208</v>
      </c>
      <c r="V57" s="28">
        <f t="shared" si="2"/>
        <v>0.29230769230769227</v>
      </c>
      <c r="Y57" s="25"/>
      <c r="Z57" s="6">
        <f t="shared" si="3"/>
        <v>0.29289215686274511</v>
      </c>
      <c r="AA57" s="10">
        <f t="shared" si="4"/>
        <v>2317.9179916317989</v>
      </c>
      <c r="AB57" s="29" t="s">
        <v>73</v>
      </c>
      <c r="AC57" s="25" t="s">
        <v>74</v>
      </c>
      <c r="AD57" s="25">
        <f t="shared" si="5"/>
        <v>1.1923076923077702E-3</v>
      </c>
    </row>
    <row r="58" spans="1:30" x14ac:dyDescent="0.25">
      <c r="A58" s="22">
        <v>55</v>
      </c>
      <c r="B58" s="23">
        <v>45212</v>
      </c>
      <c r="C58" t="s">
        <v>96</v>
      </c>
      <c r="D58" s="55">
        <v>625</v>
      </c>
      <c r="E58">
        <v>1041060</v>
      </c>
      <c r="F58">
        <v>5</v>
      </c>
      <c r="G58" t="s">
        <v>71</v>
      </c>
      <c r="I58">
        <v>32755</v>
      </c>
      <c r="J58">
        <v>100</v>
      </c>
      <c r="K58" s="25"/>
      <c r="L58" s="55">
        <v>82</v>
      </c>
      <c r="M58" s="65">
        <v>82</v>
      </c>
      <c r="O58" s="26">
        <f t="shared" si="0"/>
        <v>8.1999999999999993</v>
      </c>
      <c r="P58" s="27">
        <v>1017.9</v>
      </c>
      <c r="Q58" s="4">
        <v>57.2</v>
      </c>
      <c r="R58" s="55">
        <v>146</v>
      </c>
      <c r="S58" s="28">
        <f t="shared" si="1"/>
        <v>0.39178082191780822</v>
      </c>
      <c r="T58" s="4">
        <v>59.9</v>
      </c>
      <c r="U58" s="55">
        <v>151</v>
      </c>
      <c r="V58" s="28">
        <f t="shared" si="2"/>
        <v>0.39668874172185431</v>
      </c>
      <c r="Y58" s="25"/>
      <c r="Z58" s="6">
        <f t="shared" si="3"/>
        <v>0.39427609427609428</v>
      </c>
      <c r="AA58" s="10">
        <f t="shared" si="4"/>
        <v>2581.6934244235695</v>
      </c>
      <c r="AB58" s="29" t="s">
        <v>73</v>
      </c>
      <c r="AC58" s="25" t="s">
        <v>74</v>
      </c>
      <c r="AD58" s="25">
        <f t="shared" si="5"/>
        <v>-4.9079198040460903E-3</v>
      </c>
    </row>
    <row r="59" spans="1:30" x14ac:dyDescent="0.25">
      <c r="A59" s="22">
        <v>56</v>
      </c>
      <c r="B59" s="23">
        <v>45212</v>
      </c>
      <c r="C59" t="s">
        <v>97</v>
      </c>
      <c r="D59" s="55">
        <v>745</v>
      </c>
      <c r="E59">
        <v>1041060</v>
      </c>
      <c r="F59">
        <v>6</v>
      </c>
      <c r="G59" t="s">
        <v>71</v>
      </c>
      <c r="I59">
        <v>32756</v>
      </c>
      <c r="J59">
        <v>100</v>
      </c>
      <c r="K59" s="25"/>
      <c r="L59" s="55">
        <v>84</v>
      </c>
      <c r="M59" s="65">
        <v>86</v>
      </c>
      <c r="O59" s="26">
        <f t="shared" si="0"/>
        <v>8.5</v>
      </c>
      <c r="P59" s="27">
        <v>2225.3000000000002</v>
      </c>
      <c r="Q59" s="4">
        <v>72.900000000000006</v>
      </c>
      <c r="R59" s="55">
        <v>153</v>
      </c>
      <c r="S59" s="28">
        <f t="shared" si="1"/>
        <v>0.47647058823529415</v>
      </c>
      <c r="T59" s="4">
        <v>79.7</v>
      </c>
      <c r="U59" s="55">
        <v>155</v>
      </c>
      <c r="V59" s="28">
        <f t="shared" si="2"/>
        <v>0.51419354838709674</v>
      </c>
      <c r="W59">
        <v>83.5</v>
      </c>
      <c r="X59">
        <v>172</v>
      </c>
      <c r="Y59" s="25">
        <f t="shared" si="6"/>
        <v>0.48546511627906974</v>
      </c>
      <c r="Z59" s="6">
        <f t="shared" si="3"/>
        <v>0.49187500000000006</v>
      </c>
      <c r="AA59" s="10">
        <f t="shared" si="4"/>
        <v>4524.1168996188053</v>
      </c>
      <c r="AB59" s="29" t="s">
        <v>73</v>
      </c>
      <c r="AC59" s="25" t="s">
        <v>75</v>
      </c>
      <c r="AD59" s="25">
        <f t="shared" si="5"/>
        <v>-3.7722960151802598E-2</v>
      </c>
    </row>
    <row r="60" spans="1:30" x14ac:dyDescent="0.25">
      <c r="A60" s="22">
        <v>57</v>
      </c>
      <c r="B60" s="23">
        <v>45212</v>
      </c>
      <c r="C60" t="s">
        <v>98</v>
      </c>
      <c r="D60" s="55">
        <v>685</v>
      </c>
      <c r="E60">
        <v>1041060</v>
      </c>
      <c r="F60">
        <v>7</v>
      </c>
      <c r="G60" t="s">
        <v>71</v>
      </c>
      <c r="I60">
        <v>32757</v>
      </c>
      <c r="J60">
        <v>100</v>
      </c>
      <c r="K60" s="25"/>
      <c r="L60" s="55">
        <v>84</v>
      </c>
      <c r="M60" s="65">
        <v>85</v>
      </c>
      <c r="O60" s="26">
        <f t="shared" si="0"/>
        <v>8.4499999999999993</v>
      </c>
      <c r="P60" s="27">
        <v>1841.1</v>
      </c>
      <c r="Q60" s="4">
        <v>54.3</v>
      </c>
      <c r="R60" s="55">
        <v>108</v>
      </c>
      <c r="S60" s="28">
        <f t="shared" si="1"/>
        <v>0.50277777777777777</v>
      </c>
      <c r="T60" s="4">
        <v>55.4</v>
      </c>
      <c r="U60" s="55">
        <v>117</v>
      </c>
      <c r="V60" s="28">
        <f t="shared" si="2"/>
        <v>0.47350427350427349</v>
      </c>
      <c r="Y60" s="25"/>
      <c r="Z60" s="6">
        <f t="shared" si="3"/>
        <v>0.48755555555555552</v>
      </c>
      <c r="AA60" s="10">
        <f t="shared" si="4"/>
        <v>3776.1850501367367</v>
      </c>
      <c r="AB60" s="29" t="s">
        <v>73</v>
      </c>
      <c r="AC60" s="25" t="s">
        <v>76</v>
      </c>
      <c r="AD60" s="25">
        <f t="shared" si="5"/>
        <v>2.9273504273504281E-2</v>
      </c>
    </row>
    <row r="61" spans="1:30" x14ac:dyDescent="0.25">
      <c r="A61" s="22">
        <v>58</v>
      </c>
      <c r="B61" s="23">
        <v>45212</v>
      </c>
      <c r="C61" t="s">
        <v>99</v>
      </c>
      <c r="D61" s="55">
        <v>575</v>
      </c>
      <c r="E61">
        <v>1041060</v>
      </c>
      <c r="F61">
        <v>8</v>
      </c>
      <c r="G61" t="s">
        <v>71</v>
      </c>
      <c r="I61">
        <v>32758</v>
      </c>
      <c r="J61">
        <v>100</v>
      </c>
      <c r="K61" s="25"/>
      <c r="L61" s="55">
        <v>78</v>
      </c>
      <c r="M61" s="65">
        <v>80</v>
      </c>
      <c r="O61" s="26">
        <f t="shared" si="0"/>
        <v>7.9</v>
      </c>
      <c r="P61" s="27">
        <v>767.4</v>
      </c>
      <c r="Q61" s="4">
        <v>53.8</v>
      </c>
      <c r="R61" s="55">
        <v>152</v>
      </c>
      <c r="S61" s="28">
        <f t="shared" si="1"/>
        <v>0.35394736842105262</v>
      </c>
      <c r="T61" s="4">
        <v>57.3</v>
      </c>
      <c r="U61" s="55">
        <v>158</v>
      </c>
      <c r="V61" s="28">
        <f t="shared" si="2"/>
        <v>0.36265822784810126</v>
      </c>
      <c r="Y61" s="25"/>
      <c r="Z61" s="6">
        <f t="shared" si="3"/>
        <v>0.3583870967741935</v>
      </c>
      <c r="AA61" s="10">
        <f t="shared" si="4"/>
        <v>2141.2601260126016</v>
      </c>
      <c r="AB61" s="29" t="s">
        <v>73</v>
      </c>
      <c r="AC61" s="25" t="s">
        <v>74</v>
      </c>
      <c r="AD61" s="25">
        <f t="shared" si="5"/>
        <v>-8.7108594270486339E-3</v>
      </c>
    </row>
    <row r="62" spans="1:30" x14ac:dyDescent="0.25">
      <c r="A62" s="22">
        <v>59</v>
      </c>
      <c r="B62" s="23">
        <v>45212</v>
      </c>
      <c r="C62" t="s">
        <v>100</v>
      </c>
      <c r="D62" s="55">
        <v>720</v>
      </c>
      <c r="E62">
        <v>1041060</v>
      </c>
      <c r="F62">
        <v>9</v>
      </c>
      <c r="G62" t="s">
        <v>71</v>
      </c>
      <c r="I62">
        <v>32759</v>
      </c>
      <c r="J62">
        <v>100</v>
      </c>
      <c r="K62" s="25"/>
      <c r="L62" s="55">
        <v>82</v>
      </c>
      <c r="M62" s="65">
        <v>83</v>
      </c>
      <c r="O62" s="26">
        <f t="shared" si="0"/>
        <v>8.25</v>
      </c>
      <c r="P62" s="27">
        <v>1456.1</v>
      </c>
      <c r="Q62" s="4">
        <v>69.599999999999994</v>
      </c>
      <c r="R62" s="55">
        <v>172</v>
      </c>
      <c r="S62" s="28">
        <f t="shared" si="1"/>
        <v>0.40465116279069763</v>
      </c>
      <c r="T62" s="4">
        <v>64.2</v>
      </c>
      <c r="U62" s="55">
        <v>157</v>
      </c>
      <c r="V62" s="28">
        <f t="shared" si="2"/>
        <v>0.40891719745222932</v>
      </c>
      <c r="Y62" s="25"/>
      <c r="Z62" s="6">
        <f t="shared" si="3"/>
        <v>0.40668693009118545</v>
      </c>
      <c r="AA62" s="10">
        <f t="shared" si="4"/>
        <v>3580.3953662182357</v>
      </c>
      <c r="AB62" s="29" t="s">
        <v>73</v>
      </c>
      <c r="AC62" s="25" t="s">
        <v>74</v>
      </c>
      <c r="AD62" s="25">
        <f t="shared" si="5"/>
        <v>-4.2660346615316924E-3</v>
      </c>
    </row>
    <row r="63" spans="1:30" x14ac:dyDescent="0.25">
      <c r="A63" s="22">
        <v>60</v>
      </c>
      <c r="B63" s="23">
        <v>45212</v>
      </c>
      <c r="C63" t="s">
        <v>101</v>
      </c>
      <c r="D63" s="55">
        <v>715</v>
      </c>
      <c r="E63">
        <v>1041060</v>
      </c>
      <c r="F63">
        <v>10</v>
      </c>
      <c r="G63" t="s">
        <v>71</v>
      </c>
      <c r="I63">
        <v>32760</v>
      </c>
      <c r="J63">
        <v>100</v>
      </c>
      <c r="K63" s="25"/>
      <c r="L63" s="55">
        <v>84</v>
      </c>
      <c r="M63" s="65">
        <v>85</v>
      </c>
      <c r="O63" s="26">
        <f t="shared" si="0"/>
        <v>8.4499999999999993</v>
      </c>
      <c r="P63" s="27">
        <v>1446</v>
      </c>
      <c r="Q63" s="4">
        <v>68.599999999999994</v>
      </c>
      <c r="R63" s="55">
        <v>140</v>
      </c>
      <c r="S63" s="28">
        <f t="shared" si="1"/>
        <v>0.48999999999999994</v>
      </c>
      <c r="T63" s="4">
        <v>69.599999999999994</v>
      </c>
      <c r="U63" s="55">
        <v>142</v>
      </c>
      <c r="V63" s="28">
        <f t="shared" si="2"/>
        <v>0.49014084507042249</v>
      </c>
      <c r="Y63" s="25"/>
      <c r="Z63" s="6">
        <f t="shared" si="3"/>
        <v>0.49007092198581559</v>
      </c>
      <c r="AA63" s="10">
        <f t="shared" si="4"/>
        <v>2950.5933429811867</v>
      </c>
      <c r="AB63" s="29" t="s">
        <v>73</v>
      </c>
      <c r="AC63" s="25" t="s">
        <v>76</v>
      </c>
      <c r="AD63" s="25">
        <f t="shared" si="5"/>
        <v>-1.4084507042255723E-4</v>
      </c>
    </row>
    <row r="64" spans="1:30" x14ac:dyDescent="0.25">
      <c r="A64" s="22">
        <v>61</v>
      </c>
      <c r="B64" s="23">
        <v>45212</v>
      </c>
      <c r="C64" t="s">
        <v>102</v>
      </c>
      <c r="D64" s="55">
        <v>665</v>
      </c>
      <c r="E64">
        <v>1041061</v>
      </c>
      <c r="F64">
        <v>1</v>
      </c>
      <c r="G64" t="s">
        <v>71</v>
      </c>
      <c r="I64">
        <v>32761</v>
      </c>
      <c r="J64">
        <v>100</v>
      </c>
      <c r="K64" s="25"/>
      <c r="L64" s="55">
        <v>78</v>
      </c>
      <c r="M64" s="65">
        <v>77</v>
      </c>
      <c r="O64" s="26">
        <f t="shared" si="0"/>
        <v>7.75</v>
      </c>
      <c r="P64" s="27">
        <v>1024.3</v>
      </c>
      <c r="Q64" s="4">
        <v>65.599999999999994</v>
      </c>
      <c r="R64" s="55">
        <v>194</v>
      </c>
      <c r="S64" s="28">
        <f t="shared" si="1"/>
        <v>0.33814432989690718</v>
      </c>
      <c r="T64" s="4">
        <v>56.2</v>
      </c>
      <c r="U64" s="55">
        <v>170</v>
      </c>
      <c r="V64" s="28">
        <f t="shared" si="2"/>
        <v>0.33058823529411768</v>
      </c>
      <c r="Y64" s="25"/>
      <c r="Z64" s="6">
        <f t="shared" si="3"/>
        <v>0.33461538461538459</v>
      </c>
      <c r="AA64" s="10">
        <f t="shared" si="4"/>
        <v>3061.1264367816093</v>
      </c>
      <c r="AB64" s="29" t="s">
        <v>73</v>
      </c>
      <c r="AC64" s="25" t="s">
        <v>74</v>
      </c>
      <c r="AD64" s="25">
        <f t="shared" si="5"/>
        <v>7.5560946027894982E-3</v>
      </c>
    </row>
    <row r="65" spans="1:30" x14ac:dyDescent="0.25">
      <c r="A65" s="22">
        <v>62</v>
      </c>
      <c r="B65" s="23">
        <v>45212</v>
      </c>
      <c r="C65" t="s">
        <v>103</v>
      </c>
      <c r="D65" s="55">
        <v>754</v>
      </c>
      <c r="E65">
        <v>1041061</v>
      </c>
      <c r="F65">
        <v>2</v>
      </c>
      <c r="G65" t="s">
        <v>71</v>
      </c>
      <c r="I65">
        <v>32762</v>
      </c>
      <c r="J65">
        <v>100</v>
      </c>
      <c r="K65" s="25"/>
      <c r="L65" s="55">
        <v>85</v>
      </c>
      <c r="M65" s="65">
        <v>86</v>
      </c>
      <c r="O65" s="26">
        <f t="shared" si="0"/>
        <v>8.5500000000000007</v>
      </c>
      <c r="P65" s="27">
        <v>1757</v>
      </c>
      <c r="Q65" s="4">
        <v>55.9</v>
      </c>
      <c r="R65" s="55">
        <v>120</v>
      </c>
      <c r="S65" s="28">
        <f t="shared" si="1"/>
        <v>0.46583333333333332</v>
      </c>
      <c r="T65" s="4">
        <v>52.2</v>
      </c>
      <c r="U65" s="55">
        <v>111</v>
      </c>
      <c r="V65" s="28">
        <f t="shared" si="2"/>
        <v>0.4702702702702703</v>
      </c>
      <c r="Y65" s="25"/>
      <c r="Z65" s="6">
        <f t="shared" si="3"/>
        <v>0.46796536796536792</v>
      </c>
      <c r="AA65" s="10">
        <f t="shared" si="4"/>
        <v>3754.5513413506019</v>
      </c>
      <c r="AB65" s="29" t="s">
        <v>73</v>
      </c>
      <c r="AC65" s="25" t="s">
        <v>74</v>
      </c>
      <c r="AD65" s="25">
        <f t="shared" si="5"/>
        <v>-4.4369369369369749E-3</v>
      </c>
    </row>
    <row r="66" spans="1:30" x14ac:dyDescent="0.25">
      <c r="A66" s="22">
        <v>63</v>
      </c>
      <c r="B66" s="23">
        <v>45212</v>
      </c>
      <c r="C66" t="s">
        <v>104</v>
      </c>
      <c r="D66" s="55">
        <v>555</v>
      </c>
      <c r="E66">
        <v>1041061</v>
      </c>
      <c r="F66">
        <v>3</v>
      </c>
      <c r="G66" t="s">
        <v>71</v>
      </c>
      <c r="I66">
        <v>32763</v>
      </c>
      <c r="J66">
        <v>100</v>
      </c>
      <c r="K66" s="25"/>
      <c r="L66" s="55">
        <v>77</v>
      </c>
      <c r="M66" s="65">
        <v>77</v>
      </c>
      <c r="O66" s="26">
        <f t="shared" si="0"/>
        <v>7.7</v>
      </c>
      <c r="P66" s="27">
        <v>825.5</v>
      </c>
      <c r="Q66" s="4">
        <v>53</v>
      </c>
      <c r="R66" s="55">
        <v>146</v>
      </c>
      <c r="S66" s="28">
        <f t="shared" si="1"/>
        <v>0.36301369863013699</v>
      </c>
      <c r="T66" s="4">
        <v>53.6</v>
      </c>
      <c r="U66" s="55">
        <v>145</v>
      </c>
      <c r="V66" s="28">
        <f t="shared" si="2"/>
        <v>0.36965517241379309</v>
      </c>
      <c r="Y66" s="25"/>
      <c r="Z66" s="6">
        <f t="shared" si="3"/>
        <v>0.36632302405498279</v>
      </c>
      <c r="AA66" s="10">
        <f t="shared" si="4"/>
        <v>2253.4756097560976</v>
      </c>
      <c r="AB66" s="29" t="s">
        <v>73</v>
      </c>
      <c r="AC66" s="25" t="s">
        <v>76</v>
      </c>
      <c r="AD66" s="25">
        <f t="shared" si="5"/>
        <v>-6.6414737836560933E-3</v>
      </c>
    </row>
    <row r="67" spans="1:30" x14ac:dyDescent="0.25">
      <c r="A67" s="22">
        <v>64</v>
      </c>
      <c r="B67" s="23">
        <v>45212</v>
      </c>
      <c r="C67" t="s">
        <v>105</v>
      </c>
      <c r="D67" s="55">
        <v>690</v>
      </c>
      <c r="E67">
        <v>1041061</v>
      </c>
      <c r="F67">
        <v>4</v>
      </c>
      <c r="G67" t="s">
        <v>71</v>
      </c>
      <c r="I67">
        <v>32764</v>
      </c>
      <c r="J67">
        <v>100</v>
      </c>
      <c r="K67" s="25"/>
      <c r="L67" s="55">
        <v>84</v>
      </c>
      <c r="M67" s="65">
        <v>83</v>
      </c>
      <c r="O67" s="26">
        <f t="shared" si="0"/>
        <v>8.35</v>
      </c>
      <c r="P67" s="27">
        <v>1820.5</v>
      </c>
      <c r="Q67" s="4">
        <v>62.4</v>
      </c>
      <c r="R67" s="55">
        <v>146</v>
      </c>
      <c r="S67" s="28">
        <f t="shared" si="1"/>
        <v>0.42739726027397257</v>
      </c>
      <c r="T67" s="4">
        <v>54.2</v>
      </c>
      <c r="U67" s="55">
        <v>130</v>
      </c>
      <c r="V67" s="28">
        <f t="shared" si="2"/>
        <v>0.41692307692307695</v>
      </c>
      <c r="Y67" s="25"/>
      <c r="Z67" s="6">
        <f t="shared" si="3"/>
        <v>0.422463768115942</v>
      </c>
      <c r="AA67" s="10">
        <f t="shared" si="4"/>
        <v>4309.2452830188686</v>
      </c>
      <c r="AB67" s="29" t="s">
        <v>73</v>
      </c>
      <c r="AC67" s="25" t="s">
        <v>75</v>
      </c>
      <c r="AD67" s="25">
        <f t="shared" si="5"/>
        <v>1.0474183350895616E-2</v>
      </c>
    </row>
    <row r="68" spans="1:30" x14ac:dyDescent="0.25">
      <c r="A68" s="22">
        <v>65</v>
      </c>
      <c r="B68" s="23">
        <v>45212</v>
      </c>
      <c r="C68" t="s">
        <v>106</v>
      </c>
      <c r="D68" s="55">
        <v>530</v>
      </c>
      <c r="E68">
        <v>1041061</v>
      </c>
      <c r="F68">
        <v>5</v>
      </c>
      <c r="G68" t="s">
        <v>72</v>
      </c>
      <c r="I68">
        <v>32765</v>
      </c>
      <c r="J68">
        <v>100</v>
      </c>
      <c r="K68" s="25"/>
      <c r="L68" s="55">
        <v>74</v>
      </c>
      <c r="M68" s="65">
        <v>74</v>
      </c>
      <c r="O68" s="26">
        <f t="shared" si="0"/>
        <v>7.4</v>
      </c>
      <c r="P68" s="27">
        <v>621.5</v>
      </c>
      <c r="Q68" s="4">
        <v>51.8</v>
      </c>
      <c r="R68" s="55">
        <v>178</v>
      </c>
      <c r="S68" s="28">
        <f t="shared" si="1"/>
        <v>0.29101123595505618</v>
      </c>
      <c r="T68" s="4">
        <v>59.8</v>
      </c>
      <c r="U68" s="55">
        <v>207</v>
      </c>
      <c r="V68" s="28">
        <f t="shared" si="2"/>
        <v>0.28888888888888886</v>
      </c>
      <c r="Y68" s="25"/>
      <c r="Z68" s="6">
        <f t="shared" si="3"/>
        <v>0.28987012987012983</v>
      </c>
      <c r="AA68" s="10">
        <f t="shared" si="4"/>
        <v>2144.0636200716849</v>
      </c>
      <c r="AB68" s="29" t="s">
        <v>73</v>
      </c>
      <c r="AC68" s="25" t="s">
        <v>74</v>
      </c>
      <c r="AD68" s="25">
        <f t="shared" si="5"/>
        <v>2.1223470661673183E-3</v>
      </c>
    </row>
    <row r="69" spans="1:30" x14ac:dyDescent="0.25">
      <c r="A69" s="22">
        <v>66</v>
      </c>
      <c r="B69" s="23">
        <v>45212</v>
      </c>
      <c r="C69" t="s">
        <v>107</v>
      </c>
      <c r="D69" s="55">
        <v>630</v>
      </c>
      <c r="E69">
        <v>1041061</v>
      </c>
      <c r="F69">
        <v>6</v>
      </c>
      <c r="G69" t="s">
        <v>71</v>
      </c>
      <c r="I69">
        <v>32766</v>
      </c>
      <c r="J69">
        <v>100</v>
      </c>
      <c r="K69" s="25"/>
      <c r="L69" s="55">
        <v>83</v>
      </c>
      <c r="M69" s="65">
        <v>82</v>
      </c>
      <c r="O69" s="26">
        <f t="shared" ref="O69:O153" si="7">IF(N69="",((L69+M69)/20),((L69+M69+N69)/30))</f>
        <v>8.25</v>
      </c>
      <c r="P69" s="27">
        <v>686.8</v>
      </c>
      <c r="Q69" s="4">
        <v>56</v>
      </c>
      <c r="R69" s="55">
        <v>133</v>
      </c>
      <c r="S69" s="28">
        <f t="shared" ref="S69:S153" si="8">Q69/R69</f>
        <v>0.42105263157894735</v>
      </c>
      <c r="T69" s="4">
        <v>63.3</v>
      </c>
      <c r="U69" s="55">
        <v>142</v>
      </c>
      <c r="V69" s="28">
        <f t="shared" ref="V69:V153" si="9">T69/U69</f>
        <v>0.4457746478873239</v>
      </c>
      <c r="Y69" s="25"/>
      <c r="Z69" s="6">
        <f t="shared" ref="Z69:Z153" si="10">IF(W69="",((Q69+T69)/(R69+U69)),((Q69+T69+W69)/(R69+U69+X69)))</f>
        <v>0.43381818181818183</v>
      </c>
      <c r="AA69" s="10">
        <f t="shared" ref="AA69:AA152" si="11">P69/Z69</f>
        <v>1583.1517183570829</v>
      </c>
      <c r="AB69" s="29" t="s">
        <v>73</v>
      </c>
      <c r="AC69" s="25" t="s">
        <v>76</v>
      </c>
      <c r="AD69" s="25">
        <f t="shared" ref="AD69:AD153" si="12">S69-V69</f>
        <v>-2.472201630837656E-2</v>
      </c>
    </row>
    <row r="70" spans="1:30" x14ac:dyDescent="0.25">
      <c r="A70" s="22">
        <v>67</v>
      </c>
      <c r="B70" s="23">
        <v>45212</v>
      </c>
      <c r="C70" t="s">
        <v>108</v>
      </c>
      <c r="D70" s="55">
        <v>550</v>
      </c>
      <c r="E70">
        <v>1041061</v>
      </c>
      <c r="F70">
        <v>7</v>
      </c>
      <c r="G70" t="s">
        <v>71</v>
      </c>
      <c r="I70">
        <v>32767</v>
      </c>
      <c r="J70">
        <v>100</v>
      </c>
      <c r="K70" s="25"/>
      <c r="L70" s="55">
        <v>69</v>
      </c>
      <c r="M70" s="65">
        <v>65</v>
      </c>
      <c r="N70" s="65">
        <v>68</v>
      </c>
      <c r="O70" s="26">
        <f t="shared" si="7"/>
        <v>6.7333333333333334</v>
      </c>
      <c r="P70" s="27">
        <v>697.3</v>
      </c>
      <c r="Q70" s="4">
        <v>65.400000000000006</v>
      </c>
      <c r="R70" s="55">
        <v>258</v>
      </c>
      <c r="S70" s="28">
        <f t="shared" si="8"/>
        <v>0.25348837209302327</v>
      </c>
      <c r="T70" s="4">
        <v>65</v>
      </c>
      <c r="U70" s="55">
        <v>251</v>
      </c>
      <c r="V70" s="28">
        <f t="shared" si="9"/>
        <v>0.25896414342629481</v>
      </c>
      <c r="Y70" s="25"/>
      <c r="Z70" s="6">
        <f t="shared" si="10"/>
        <v>0.25618860510805502</v>
      </c>
      <c r="AA70" s="10">
        <f t="shared" si="11"/>
        <v>2721.8228527607357</v>
      </c>
      <c r="AB70" s="29" t="s">
        <v>73</v>
      </c>
      <c r="AC70" s="25" t="s">
        <v>76</v>
      </c>
      <c r="AD70" s="25">
        <f t="shared" si="12"/>
        <v>-5.4757713332715396E-3</v>
      </c>
    </row>
    <row r="71" spans="1:30" x14ac:dyDescent="0.25">
      <c r="A71" s="22">
        <v>68</v>
      </c>
      <c r="B71" s="23">
        <v>45212</v>
      </c>
      <c r="C71" t="s">
        <v>109</v>
      </c>
      <c r="D71" s="55">
        <v>660</v>
      </c>
      <c r="E71">
        <v>1041061</v>
      </c>
      <c r="F71">
        <v>8</v>
      </c>
      <c r="G71" t="s">
        <v>71</v>
      </c>
      <c r="I71">
        <v>32768</v>
      </c>
      <c r="J71">
        <v>100</v>
      </c>
      <c r="K71" s="25"/>
      <c r="L71" s="55">
        <v>80</v>
      </c>
      <c r="M71" s="65">
        <v>80</v>
      </c>
      <c r="O71" s="26">
        <f t="shared" si="7"/>
        <v>8</v>
      </c>
      <c r="P71" s="27">
        <v>1893.3</v>
      </c>
      <c r="Q71" s="4">
        <v>69.099999999999994</v>
      </c>
      <c r="R71" s="55">
        <v>186</v>
      </c>
      <c r="S71" s="28">
        <f t="shared" si="8"/>
        <v>0.37150537634408598</v>
      </c>
      <c r="T71" s="4">
        <v>67.8</v>
      </c>
      <c r="U71" s="55">
        <v>182</v>
      </c>
      <c r="V71" s="28">
        <f t="shared" si="9"/>
        <v>0.37252747252747254</v>
      </c>
      <c r="Y71" s="25"/>
      <c r="Z71" s="6">
        <f t="shared" si="10"/>
        <v>0.37201086956521734</v>
      </c>
      <c r="AA71" s="10">
        <f t="shared" si="11"/>
        <v>5089.3674214755301</v>
      </c>
      <c r="AB71" s="29" t="s">
        <v>73</v>
      </c>
      <c r="AC71" s="25" t="s">
        <v>75</v>
      </c>
      <c r="AD71" s="25">
        <f t="shared" si="12"/>
        <v>-1.0220961833865561E-3</v>
      </c>
    </row>
    <row r="72" spans="1:30" x14ac:dyDescent="0.25">
      <c r="A72" s="22">
        <v>69</v>
      </c>
      <c r="B72" s="23">
        <v>45212</v>
      </c>
      <c r="C72" t="s">
        <v>110</v>
      </c>
      <c r="D72" s="55">
        <v>685</v>
      </c>
      <c r="E72">
        <v>1041061</v>
      </c>
      <c r="F72">
        <v>9</v>
      </c>
      <c r="G72" t="s">
        <v>71</v>
      </c>
      <c r="I72">
        <v>32769</v>
      </c>
      <c r="J72">
        <v>100</v>
      </c>
      <c r="K72" s="25"/>
      <c r="L72" s="55">
        <v>81</v>
      </c>
      <c r="M72" s="65">
        <v>80</v>
      </c>
      <c r="O72" s="26">
        <f t="shared" si="7"/>
        <v>8.0500000000000007</v>
      </c>
      <c r="P72" s="27">
        <v>1268.8</v>
      </c>
      <c r="Q72" s="4">
        <v>59.8</v>
      </c>
      <c r="R72" s="55">
        <v>155</v>
      </c>
      <c r="S72" s="28">
        <f t="shared" si="8"/>
        <v>0.38580645161290322</v>
      </c>
      <c r="T72" s="4">
        <v>56.9</v>
      </c>
      <c r="U72" s="55">
        <v>145</v>
      </c>
      <c r="V72" s="28">
        <f t="shared" si="9"/>
        <v>0.39241379310344826</v>
      </c>
      <c r="Y72" s="25"/>
      <c r="Z72" s="6">
        <f t="shared" si="10"/>
        <v>0.38899999999999996</v>
      </c>
      <c r="AA72" s="10">
        <f t="shared" si="11"/>
        <v>3261.6966580976864</v>
      </c>
      <c r="AB72" s="29" t="s">
        <v>73</v>
      </c>
      <c r="AC72" s="25" t="s">
        <v>76</v>
      </c>
      <c r="AD72" s="25">
        <f t="shared" si="12"/>
        <v>-6.6073414905450378E-3</v>
      </c>
    </row>
    <row r="73" spans="1:30" x14ac:dyDescent="0.25">
      <c r="A73" s="22">
        <v>70</v>
      </c>
      <c r="B73" s="23">
        <v>45212</v>
      </c>
      <c r="C73" t="s">
        <v>111</v>
      </c>
      <c r="D73" s="55">
        <v>710</v>
      </c>
      <c r="E73">
        <v>1041061</v>
      </c>
      <c r="F73">
        <v>10</v>
      </c>
      <c r="G73" t="s">
        <v>71</v>
      </c>
      <c r="I73">
        <v>32770</v>
      </c>
      <c r="J73">
        <v>100</v>
      </c>
      <c r="K73" s="25"/>
      <c r="L73" s="55">
        <v>82</v>
      </c>
      <c r="M73" s="65">
        <v>83</v>
      </c>
      <c r="O73" s="26">
        <f t="shared" si="7"/>
        <v>8.25</v>
      </c>
      <c r="P73" s="27">
        <v>1911.2</v>
      </c>
      <c r="Q73" s="4">
        <v>62.5</v>
      </c>
      <c r="R73" s="55">
        <v>157</v>
      </c>
      <c r="S73" s="28">
        <f t="shared" si="8"/>
        <v>0.39808917197452232</v>
      </c>
      <c r="T73" s="4">
        <v>50.5</v>
      </c>
      <c r="U73" s="55">
        <v>119</v>
      </c>
      <c r="V73" s="28">
        <f t="shared" si="9"/>
        <v>0.42436974789915966</v>
      </c>
      <c r="Y73" s="25"/>
      <c r="Z73" s="6">
        <f t="shared" si="10"/>
        <v>0.40942028985507245</v>
      </c>
      <c r="AA73" s="10">
        <f t="shared" si="11"/>
        <v>4668.0637168141593</v>
      </c>
      <c r="AB73" s="29" t="s">
        <v>73</v>
      </c>
      <c r="AC73" s="25" t="s">
        <v>75</v>
      </c>
      <c r="AD73" s="25">
        <f t="shared" si="12"/>
        <v>-2.6280575924637339E-2</v>
      </c>
    </row>
    <row r="74" spans="1:30" x14ac:dyDescent="0.25">
      <c r="A74" s="22">
        <v>71</v>
      </c>
      <c r="B74" s="23">
        <v>45212</v>
      </c>
      <c r="C74" t="s">
        <v>112</v>
      </c>
      <c r="D74" s="55">
        <v>765</v>
      </c>
      <c r="E74">
        <v>1041062</v>
      </c>
      <c r="F74">
        <v>1</v>
      </c>
      <c r="G74" t="s">
        <v>71</v>
      </c>
      <c r="I74">
        <v>32771</v>
      </c>
      <c r="J74">
        <v>100</v>
      </c>
      <c r="K74" s="25"/>
      <c r="L74" s="55">
        <v>84</v>
      </c>
      <c r="M74" s="65">
        <v>82</v>
      </c>
      <c r="O74" s="26">
        <f t="shared" si="7"/>
        <v>8.3000000000000007</v>
      </c>
      <c r="P74" s="27">
        <v>1874.9</v>
      </c>
      <c r="Q74" s="4">
        <v>60.9</v>
      </c>
      <c r="R74" s="55">
        <v>133</v>
      </c>
      <c r="S74" s="28">
        <f t="shared" si="8"/>
        <v>0.45789473684210524</v>
      </c>
      <c r="T74" s="4">
        <v>57.3</v>
      </c>
      <c r="U74" s="55">
        <v>127</v>
      </c>
      <c r="V74" s="28">
        <f t="shared" si="9"/>
        <v>0.45118110236220471</v>
      </c>
      <c r="Y74" s="25"/>
      <c r="Z74" s="6">
        <f t="shared" si="10"/>
        <v>0.45461538461538459</v>
      </c>
      <c r="AA74" s="10">
        <f t="shared" si="11"/>
        <v>4124.1455160744508</v>
      </c>
      <c r="AB74" s="29" t="s">
        <v>73</v>
      </c>
      <c r="AC74" s="25" t="s">
        <v>75</v>
      </c>
      <c r="AD74" s="25">
        <f t="shared" si="12"/>
        <v>6.7136344799005321E-3</v>
      </c>
    </row>
    <row r="75" spans="1:30" x14ac:dyDescent="0.25">
      <c r="A75" s="22">
        <v>72</v>
      </c>
      <c r="B75" s="23">
        <v>45212</v>
      </c>
      <c r="C75" t="s">
        <v>113</v>
      </c>
      <c r="D75" s="55">
        <v>585</v>
      </c>
      <c r="E75">
        <v>1041062</v>
      </c>
      <c r="F75">
        <v>2</v>
      </c>
      <c r="G75" t="s">
        <v>71</v>
      </c>
      <c r="I75">
        <v>32772</v>
      </c>
      <c r="J75">
        <v>100</v>
      </c>
      <c r="K75" s="25"/>
      <c r="L75" s="55">
        <v>80</v>
      </c>
      <c r="M75" s="65">
        <v>80</v>
      </c>
      <c r="O75" s="26">
        <f t="shared" si="7"/>
        <v>8</v>
      </c>
      <c r="P75" s="27">
        <v>1043.9000000000001</v>
      </c>
      <c r="Q75" s="4">
        <v>62.4</v>
      </c>
      <c r="R75" s="55">
        <v>165</v>
      </c>
      <c r="S75" s="28">
        <f t="shared" si="8"/>
        <v>0.37818181818181817</v>
      </c>
      <c r="T75" s="4">
        <v>60</v>
      </c>
      <c r="U75" s="55">
        <v>155</v>
      </c>
      <c r="V75" s="28">
        <f t="shared" si="9"/>
        <v>0.38709677419354838</v>
      </c>
      <c r="Y75" s="25"/>
      <c r="Z75" s="6">
        <f t="shared" si="10"/>
        <v>0.38250000000000001</v>
      </c>
      <c r="AA75" s="10">
        <f t="shared" si="11"/>
        <v>2729.1503267973858</v>
      </c>
      <c r="AB75" s="29" t="s">
        <v>73</v>
      </c>
      <c r="AC75" s="25" t="s">
        <v>76</v>
      </c>
      <c r="AD75" s="25">
        <f t="shared" si="12"/>
        <v>-8.9149560117302018E-3</v>
      </c>
    </row>
    <row r="76" spans="1:30" x14ac:dyDescent="0.25">
      <c r="A76" s="22">
        <v>73</v>
      </c>
      <c r="B76" s="23">
        <v>45212</v>
      </c>
      <c r="C76" t="s">
        <v>114</v>
      </c>
      <c r="D76" s="55">
        <v>630</v>
      </c>
      <c r="E76">
        <v>1041062</v>
      </c>
      <c r="F76">
        <v>3</v>
      </c>
      <c r="G76" t="s">
        <v>71</v>
      </c>
      <c r="I76">
        <v>32773</v>
      </c>
      <c r="J76">
        <v>100</v>
      </c>
      <c r="K76" s="25"/>
      <c r="L76" s="55">
        <v>82</v>
      </c>
      <c r="M76" s="65">
        <v>81</v>
      </c>
      <c r="O76" s="26">
        <f t="shared" si="7"/>
        <v>8.15</v>
      </c>
      <c r="P76" s="27">
        <v>1115</v>
      </c>
      <c r="Q76" s="4">
        <v>56.7</v>
      </c>
      <c r="R76" s="55">
        <v>141</v>
      </c>
      <c r="S76" s="28">
        <f t="shared" si="8"/>
        <v>0.40212765957446811</v>
      </c>
      <c r="T76" s="4">
        <v>56.9</v>
      </c>
      <c r="U76" s="55">
        <v>144</v>
      </c>
      <c r="V76" s="28">
        <f t="shared" si="9"/>
        <v>0.39513888888888887</v>
      </c>
      <c r="Y76" s="25"/>
      <c r="Z76" s="6">
        <f t="shared" si="10"/>
        <v>0.39859649122807017</v>
      </c>
      <c r="AA76" s="10">
        <f t="shared" si="11"/>
        <v>2797.3151408450703</v>
      </c>
      <c r="AB76" s="29" t="s">
        <v>73</v>
      </c>
      <c r="AC76" s="25" t="s">
        <v>76</v>
      </c>
      <c r="AD76" s="25">
        <f t="shared" si="12"/>
        <v>6.9887706855792375E-3</v>
      </c>
    </row>
    <row r="77" spans="1:30" x14ac:dyDescent="0.25">
      <c r="A77" s="22">
        <v>74</v>
      </c>
      <c r="B77" s="23">
        <v>45215</v>
      </c>
      <c r="C77" t="s">
        <v>115</v>
      </c>
      <c r="D77" s="55">
        <v>570</v>
      </c>
      <c r="E77">
        <v>1041062</v>
      </c>
      <c r="F77">
        <v>4</v>
      </c>
      <c r="G77" t="s">
        <v>71</v>
      </c>
      <c r="I77">
        <v>32774</v>
      </c>
      <c r="J77">
        <v>100</v>
      </c>
      <c r="K77" s="25"/>
      <c r="L77" s="55">
        <v>74</v>
      </c>
      <c r="M77" s="65">
        <v>73</v>
      </c>
      <c r="O77" s="26">
        <f t="shared" si="7"/>
        <v>7.35</v>
      </c>
      <c r="P77" s="27">
        <v>801.8</v>
      </c>
      <c r="Q77" s="4">
        <v>55.7</v>
      </c>
      <c r="R77" s="55">
        <v>173</v>
      </c>
      <c r="S77" s="28">
        <f t="shared" si="8"/>
        <v>0.32196531791907518</v>
      </c>
      <c r="T77" s="4">
        <v>58.7</v>
      </c>
      <c r="U77" s="55">
        <v>191</v>
      </c>
      <c r="V77" s="28">
        <f t="shared" si="9"/>
        <v>0.30732984293193721</v>
      </c>
      <c r="Y77" s="25"/>
      <c r="Z77" s="6">
        <f t="shared" si="10"/>
        <v>0.31428571428571428</v>
      </c>
      <c r="AA77" s="10">
        <f t="shared" si="11"/>
        <v>2551.181818181818</v>
      </c>
      <c r="AB77" s="29" t="s">
        <v>142</v>
      </c>
      <c r="AC77" s="25" t="s">
        <v>76</v>
      </c>
      <c r="AD77" s="25">
        <f t="shared" si="12"/>
        <v>1.4635474987137964E-2</v>
      </c>
    </row>
    <row r="78" spans="1:30" x14ac:dyDescent="0.25">
      <c r="A78" s="22">
        <v>75</v>
      </c>
      <c r="B78" s="23">
        <v>45215</v>
      </c>
      <c r="C78" t="s">
        <v>116</v>
      </c>
      <c r="D78" s="55">
        <v>575</v>
      </c>
      <c r="E78">
        <v>1041062</v>
      </c>
      <c r="F78">
        <v>5</v>
      </c>
      <c r="G78" t="s">
        <v>71</v>
      </c>
      <c r="I78">
        <v>32775</v>
      </c>
      <c r="J78">
        <v>100</v>
      </c>
      <c r="K78" s="25"/>
      <c r="L78" s="55">
        <v>70</v>
      </c>
      <c r="M78" s="65">
        <v>70</v>
      </c>
      <c r="O78" s="26">
        <f t="shared" si="7"/>
        <v>7</v>
      </c>
      <c r="P78" s="27">
        <v>717.4</v>
      </c>
      <c r="Q78" s="4">
        <v>64.5</v>
      </c>
      <c r="R78" s="55">
        <v>256</v>
      </c>
      <c r="S78" s="28">
        <f t="shared" si="8"/>
        <v>0.251953125</v>
      </c>
      <c r="T78" s="4">
        <v>61.4</v>
      </c>
      <c r="U78" s="55">
        <v>235</v>
      </c>
      <c r="V78" s="28">
        <f t="shared" si="9"/>
        <v>0.26127659574468082</v>
      </c>
      <c r="Y78" s="25"/>
      <c r="Z78" s="6">
        <f t="shared" si="10"/>
        <v>0.2564154786150713</v>
      </c>
      <c r="AA78" s="10">
        <f t="shared" si="11"/>
        <v>2797.8030182684665</v>
      </c>
      <c r="AB78" s="29" t="s">
        <v>142</v>
      </c>
      <c r="AC78" s="25" t="s">
        <v>74</v>
      </c>
      <c r="AD78" s="25">
        <f t="shared" si="12"/>
        <v>-9.3234707446808174E-3</v>
      </c>
    </row>
    <row r="79" spans="1:30" x14ac:dyDescent="0.25">
      <c r="A79" s="22">
        <v>76</v>
      </c>
      <c r="B79" s="23">
        <v>45215</v>
      </c>
      <c r="C79" t="s">
        <v>117</v>
      </c>
      <c r="D79" s="55">
        <v>675</v>
      </c>
      <c r="E79">
        <v>1041062</v>
      </c>
      <c r="F79">
        <v>6</v>
      </c>
      <c r="G79" t="s">
        <v>71</v>
      </c>
      <c r="I79">
        <v>32776</v>
      </c>
      <c r="J79">
        <v>100</v>
      </c>
      <c r="K79" s="25"/>
      <c r="L79" s="55">
        <v>79</v>
      </c>
      <c r="M79" s="65">
        <v>79</v>
      </c>
      <c r="O79" s="26">
        <f t="shared" si="7"/>
        <v>7.9</v>
      </c>
      <c r="P79" s="27">
        <v>801.5</v>
      </c>
      <c r="Q79" s="4">
        <v>53.9</v>
      </c>
      <c r="R79" s="55">
        <v>143</v>
      </c>
      <c r="S79" s="28">
        <f t="shared" si="8"/>
        <v>0.37692307692307692</v>
      </c>
      <c r="T79" s="4">
        <v>56</v>
      </c>
      <c r="U79" s="55">
        <v>138</v>
      </c>
      <c r="V79" s="28">
        <f t="shared" si="9"/>
        <v>0.40579710144927539</v>
      </c>
      <c r="W79">
        <v>52.9</v>
      </c>
      <c r="X79">
        <v>139</v>
      </c>
      <c r="Y79" s="25">
        <f t="shared" si="6"/>
        <v>0.38057553956834533</v>
      </c>
      <c r="Z79" s="6">
        <f t="shared" si="10"/>
        <v>0.38761904761904764</v>
      </c>
      <c r="AA79" s="10">
        <f t="shared" si="11"/>
        <v>2067.7518427518426</v>
      </c>
      <c r="AB79" s="29" t="s">
        <v>142</v>
      </c>
      <c r="AC79" s="25" t="s">
        <v>74</v>
      </c>
      <c r="AD79" s="25">
        <f t="shared" si="12"/>
        <v>-2.8874024526198472E-2</v>
      </c>
    </row>
    <row r="80" spans="1:30" x14ac:dyDescent="0.25">
      <c r="A80" s="22">
        <v>77</v>
      </c>
      <c r="B80" s="23">
        <v>45215</v>
      </c>
      <c r="C80" t="s">
        <v>118</v>
      </c>
      <c r="D80" s="55">
        <v>800</v>
      </c>
      <c r="E80">
        <v>1041062</v>
      </c>
      <c r="F80">
        <v>7</v>
      </c>
      <c r="G80" t="s">
        <v>71</v>
      </c>
      <c r="I80">
        <v>32777</v>
      </c>
      <c r="J80">
        <v>100</v>
      </c>
      <c r="K80" s="25"/>
      <c r="L80" s="55">
        <v>83</v>
      </c>
      <c r="M80" s="65">
        <v>84</v>
      </c>
      <c r="O80" s="26">
        <f t="shared" si="7"/>
        <v>8.35</v>
      </c>
      <c r="P80" s="27">
        <v>2306.4</v>
      </c>
      <c r="Q80" s="4">
        <v>56.6</v>
      </c>
      <c r="R80" s="55">
        <v>122</v>
      </c>
      <c r="S80" s="28">
        <f t="shared" si="8"/>
        <v>0.4639344262295082</v>
      </c>
      <c r="T80" s="4">
        <v>51</v>
      </c>
      <c r="U80" s="55">
        <v>106</v>
      </c>
      <c r="V80" s="28">
        <f t="shared" si="9"/>
        <v>0.48113207547169812</v>
      </c>
      <c r="Y80" s="25"/>
      <c r="Z80" s="6">
        <f t="shared" si="10"/>
        <v>0.47192982456140348</v>
      </c>
      <c r="AA80" s="10">
        <f t="shared" si="11"/>
        <v>4887.1672862453534</v>
      </c>
      <c r="AB80" s="29" t="s">
        <v>142</v>
      </c>
      <c r="AC80" s="25" t="s">
        <v>76</v>
      </c>
      <c r="AD80" s="25">
        <f t="shared" si="12"/>
        <v>-1.7197649242189916E-2</v>
      </c>
    </row>
    <row r="81" spans="1:30" x14ac:dyDescent="0.25">
      <c r="A81" s="22">
        <v>78</v>
      </c>
      <c r="B81" s="23">
        <v>45215</v>
      </c>
      <c r="C81" t="s">
        <v>119</v>
      </c>
      <c r="D81" s="55">
        <v>600</v>
      </c>
      <c r="E81">
        <v>1041062</v>
      </c>
      <c r="F81">
        <v>8</v>
      </c>
      <c r="G81" t="s">
        <v>71</v>
      </c>
      <c r="I81">
        <v>32778</v>
      </c>
      <c r="J81">
        <v>100</v>
      </c>
      <c r="K81" s="25"/>
      <c r="L81" s="55">
        <v>80</v>
      </c>
      <c r="M81" s="65">
        <v>80</v>
      </c>
      <c r="O81" s="26">
        <f t="shared" si="7"/>
        <v>8</v>
      </c>
      <c r="P81" s="27">
        <v>381.8</v>
      </c>
      <c r="Q81" s="4">
        <v>57.5</v>
      </c>
      <c r="R81" s="55">
        <v>155</v>
      </c>
      <c r="S81" s="28">
        <f t="shared" si="8"/>
        <v>0.37096774193548387</v>
      </c>
      <c r="T81" s="4">
        <v>58</v>
      </c>
      <c r="U81" s="55">
        <v>153</v>
      </c>
      <c r="V81" s="28">
        <f t="shared" si="9"/>
        <v>0.37908496732026142</v>
      </c>
      <c r="Y81" s="25"/>
      <c r="Z81" s="6">
        <f t="shared" si="10"/>
        <v>0.375</v>
      </c>
      <c r="AA81" s="10">
        <f t="shared" si="11"/>
        <v>1018.1333333333333</v>
      </c>
      <c r="AB81" s="29" t="s">
        <v>142</v>
      </c>
      <c r="AC81" s="25" t="s">
        <v>74</v>
      </c>
      <c r="AD81" s="25">
        <f t="shared" si="12"/>
        <v>-8.1172253847775488E-3</v>
      </c>
    </row>
    <row r="82" spans="1:30" x14ac:dyDescent="0.25">
      <c r="A82" s="22">
        <v>79</v>
      </c>
      <c r="B82" s="23">
        <v>45215</v>
      </c>
      <c r="C82" t="s">
        <v>120</v>
      </c>
      <c r="D82" s="55">
        <v>550</v>
      </c>
      <c r="E82">
        <v>1041062</v>
      </c>
      <c r="F82">
        <v>9</v>
      </c>
      <c r="G82" t="s">
        <v>71</v>
      </c>
      <c r="I82">
        <v>32779</v>
      </c>
      <c r="J82">
        <v>100</v>
      </c>
      <c r="K82" s="25"/>
      <c r="L82" s="55">
        <v>69</v>
      </c>
      <c r="M82" s="65">
        <v>70</v>
      </c>
      <c r="O82" s="26">
        <f t="shared" si="7"/>
        <v>6.95</v>
      </c>
      <c r="P82" s="27">
        <v>441</v>
      </c>
      <c r="Q82" s="4">
        <v>58.7</v>
      </c>
      <c r="R82" s="55">
        <v>231</v>
      </c>
      <c r="S82" s="28">
        <f t="shared" si="8"/>
        <v>0.25411255411255412</v>
      </c>
      <c r="T82" s="4">
        <v>53.9</v>
      </c>
      <c r="U82" s="55">
        <v>206</v>
      </c>
      <c r="V82" s="28">
        <f t="shared" si="9"/>
        <v>0.26165048543689318</v>
      </c>
      <c r="Y82" s="25"/>
      <c r="Z82" s="6">
        <f t="shared" si="10"/>
        <v>0.2576659038901602</v>
      </c>
      <c r="AA82" s="10">
        <f t="shared" si="11"/>
        <v>1711.5186500888099</v>
      </c>
      <c r="AB82" s="29" t="s">
        <v>142</v>
      </c>
      <c r="AC82" s="25" t="s">
        <v>74</v>
      </c>
      <c r="AD82" s="25">
        <f t="shared" si="12"/>
        <v>-7.5379313243390533E-3</v>
      </c>
    </row>
    <row r="83" spans="1:30" x14ac:dyDescent="0.25">
      <c r="A83" s="22">
        <v>80</v>
      </c>
      <c r="B83" s="23">
        <v>45215</v>
      </c>
      <c r="C83" t="s">
        <v>121</v>
      </c>
      <c r="D83" s="55">
        <v>650</v>
      </c>
      <c r="E83">
        <v>1041062</v>
      </c>
      <c r="F83">
        <v>10</v>
      </c>
      <c r="G83" t="s">
        <v>71</v>
      </c>
      <c r="I83">
        <v>32780</v>
      </c>
      <c r="J83">
        <v>100</v>
      </c>
      <c r="K83" s="25"/>
      <c r="L83" s="55">
        <v>80</v>
      </c>
      <c r="M83" s="65">
        <v>80</v>
      </c>
      <c r="O83" s="26">
        <f t="shared" si="7"/>
        <v>8</v>
      </c>
      <c r="P83" s="27">
        <v>1584.6</v>
      </c>
      <c r="Q83" s="4">
        <v>51.6</v>
      </c>
      <c r="R83" s="55">
        <v>135</v>
      </c>
      <c r="S83" s="28">
        <f t="shared" si="8"/>
        <v>0.38222222222222224</v>
      </c>
      <c r="T83" s="4">
        <v>57.1</v>
      </c>
      <c r="U83" s="55">
        <v>151</v>
      </c>
      <c r="V83" s="28">
        <f t="shared" si="9"/>
        <v>0.37814569536423842</v>
      </c>
      <c r="Y83" s="25"/>
      <c r="Z83" s="6">
        <f t="shared" si="10"/>
        <v>0.38006993006993006</v>
      </c>
      <c r="AA83" s="10">
        <f t="shared" si="11"/>
        <v>4169.2327506899719</v>
      </c>
      <c r="AB83" s="29" t="s">
        <v>142</v>
      </c>
      <c r="AC83" s="25" t="s">
        <v>74</v>
      </c>
      <c r="AD83" s="25">
        <f t="shared" si="12"/>
        <v>4.0765268579838199E-3</v>
      </c>
    </row>
    <row r="84" spans="1:30" x14ac:dyDescent="0.25">
      <c r="A84" s="22">
        <v>81</v>
      </c>
      <c r="B84" s="23">
        <v>45215</v>
      </c>
      <c r="C84" t="s">
        <v>122</v>
      </c>
      <c r="D84" s="55">
        <v>640</v>
      </c>
      <c r="E84">
        <v>1041063</v>
      </c>
      <c r="F84">
        <v>1</v>
      </c>
      <c r="G84" t="s">
        <v>71</v>
      </c>
      <c r="I84">
        <v>32781</v>
      </c>
      <c r="J84">
        <v>100</v>
      </c>
      <c r="K84" s="25"/>
      <c r="L84" s="55">
        <v>78</v>
      </c>
      <c r="M84" s="65">
        <v>80</v>
      </c>
      <c r="O84" s="26">
        <f t="shared" si="7"/>
        <v>7.9</v>
      </c>
      <c r="P84" s="27">
        <v>334.4</v>
      </c>
      <c r="Q84" s="4">
        <v>52.2</v>
      </c>
      <c r="R84" s="55">
        <v>138</v>
      </c>
      <c r="S84" s="28">
        <f t="shared" si="8"/>
        <v>0.37826086956521743</v>
      </c>
      <c r="T84" s="4">
        <v>56.5</v>
      </c>
      <c r="U84" s="55">
        <v>156</v>
      </c>
      <c r="V84" s="28">
        <f t="shared" si="9"/>
        <v>0.36217948717948717</v>
      </c>
      <c r="Y84" s="25"/>
      <c r="Z84" s="6">
        <f t="shared" si="10"/>
        <v>0.3697278911564626</v>
      </c>
      <c r="AA84" s="10">
        <f t="shared" si="11"/>
        <v>904.44894204231821</v>
      </c>
      <c r="AB84" s="29" t="s">
        <v>142</v>
      </c>
      <c r="AC84" s="25" t="s">
        <v>76</v>
      </c>
      <c r="AD84" s="25">
        <f t="shared" si="12"/>
        <v>1.6081382385730258E-2</v>
      </c>
    </row>
    <row r="85" spans="1:30" x14ac:dyDescent="0.25">
      <c r="A85" s="22">
        <v>82</v>
      </c>
      <c r="B85" s="23">
        <v>45215</v>
      </c>
      <c r="C85" t="s">
        <v>123</v>
      </c>
      <c r="D85" s="55">
        <v>585</v>
      </c>
      <c r="E85">
        <v>1041063</v>
      </c>
      <c r="F85">
        <v>2</v>
      </c>
      <c r="G85" t="s">
        <v>71</v>
      </c>
      <c r="I85">
        <v>32782</v>
      </c>
      <c r="J85">
        <v>100</v>
      </c>
      <c r="K85" s="25"/>
      <c r="L85" s="55">
        <v>81</v>
      </c>
      <c r="M85" s="65">
        <v>80</v>
      </c>
      <c r="O85" s="26">
        <f t="shared" si="7"/>
        <v>8.0500000000000007</v>
      </c>
      <c r="P85" s="27">
        <v>1096.8</v>
      </c>
      <c r="Q85" s="4">
        <v>54.4</v>
      </c>
      <c r="R85" s="55">
        <v>141</v>
      </c>
      <c r="S85" s="28">
        <f t="shared" si="8"/>
        <v>0.38581560283687943</v>
      </c>
      <c r="T85" s="4">
        <v>54.6</v>
      </c>
      <c r="U85" s="55">
        <v>142</v>
      </c>
      <c r="V85" s="28">
        <f t="shared" si="9"/>
        <v>0.38450704225352111</v>
      </c>
      <c r="Y85" s="25"/>
      <c r="Z85" s="6">
        <f t="shared" si="10"/>
        <v>0.38515901060070673</v>
      </c>
      <c r="AA85" s="10">
        <f t="shared" si="11"/>
        <v>2847.6550458715592</v>
      </c>
      <c r="AB85" s="29" t="s">
        <v>142</v>
      </c>
      <c r="AC85" s="25" t="s">
        <v>74</v>
      </c>
      <c r="AD85" s="25">
        <f t="shared" si="12"/>
        <v>1.3085605833583203E-3</v>
      </c>
    </row>
    <row r="86" spans="1:30" x14ac:dyDescent="0.25">
      <c r="A86" s="22">
        <v>83</v>
      </c>
      <c r="B86" s="23">
        <v>45215</v>
      </c>
      <c r="C86" t="s">
        <v>124</v>
      </c>
      <c r="D86" s="55">
        <v>570</v>
      </c>
      <c r="E86">
        <v>1041063</v>
      </c>
      <c r="F86">
        <v>3</v>
      </c>
      <c r="G86" t="s">
        <v>71</v>
      </c>
      <c r="I86">
        <v>32783</v>
      </c>
      <c r="J86">
        <v>100</v>
      </c>
      <c r="K86" s="25"/>
      <c r="L86" s="55">
        <v>78</v>
      </c>
      <c r="M86" s="65">
        <v>79</v>
      </c>
      <c r="O86" s="26">
        <f t="shared" si="7"/>
        <v>7.85</v>
      </c>
      <c r="P86" s="27">
        <v>701.4</v>
      </c>
      <c r="Q86" s="4">
        <v>52.2</v>
      </c>
      <c r="R86" s="55">
        <v>145</v>
      </c>
      <c r="S86" s="28">
        <f t="shared" si="8"/>
        <v>0.36000000000000004</v>
      </c>
      <c r="T86" s="4">
        <v>54.4</v>
      </c>
      <c r="U86" s="55">
        <v>149</v>
      </c>
      <c r="V86" s="28">
        <f t="shared" si="9"/>
        <v>0.36510067114093958</v>
      </c>
      <c r="Y86" s="25"/>
      <c r="Z86" s="6">
        <f t="shared" si="10"/>
        <v>0.36258503401360542</v>
      </c>
      <c r="AA86" s="10">
        <f t="shared" si="11"/>
        <v>1934.4427767354598</v>
      </c>
      <c r="AB86" s="29" t="s">
        <v>142</v>
      </c>
      <c r="AC86" s="25" t="s">
        <v>74</v>
      </c>
      <c r="AD86" s="25">
        <f t="shared" si="12"/>
        <v>-5.1006711409395389E-3</v>
      </c>
    </row>
    <row r="87" spans="1:30" x14ac:dyDescent="0.25">
      <c r="A87" s="22">
        <v>84</v>
      </c>
      <c r="B87" s="23">
        <v>45215</v>
      </c>
      <c r="C87" t="s">
        <v>125</v>
      </c>
      <c r="D87" s="55">
        <v>520</v>
      </c>
      <c r="E87">
        <v>1041063</v>
      </c>
      <c r="F87">
        <v>4</v>
      </c>
      <c r="G87" t="s">
        <v>71</v>
      </c>
      <c r="I87">
        <v>32784</v>
      </c>
      <c r="J87">
        <v>100</v>
      </c>
      <c r="K87" s="25"/>
      <c r="L87" s="55">
        <v>65</v>
      </c>
      <c r="M87" s="65">
        <v>65</v>
      </c>
      <c r="O87" s="26">
        <f t="shared" si="7"/>
        <v>6.5</v>
      </c>
      <c r="P87" s="27">
        <v>563.1</v>
      </c>
      <c r="Q87" s="4">
        <v>52.1</v>
      </c>
      <c r="R87" s="55">
        <v>203</v>
      </c>
      <c r="S87" s="28">
        <f t="shared" si="8"/>
        <v>0.25665024630541872</v>
      </c>
      <c r="T87" s="4">
        <v>53.3</v>
      </c>
      <c r="U87" s="55">
        <v>205</v>
      </c>
      <c r="V87" s="28">
        <f t="shared" si="9"/>
        <v>0.26</v>
      </c>
      <c r="Y87" s="25"/>
      <c r="Z87" s="6">
        <f t="shared" si="10"/>
        <v>0.25833333333333336</v>
      </c>
      <c r="AA87" s="10">
        <f t="shared" si="11"/>
        <v>2179.7419354838707</v>
      </c>
      <c r="AB87" s="29" t="s">
        <v>142</v>
      </c>
      <c r="AC87" s="25" t="s">
        <v>74</v>
      </c>
      <c r="AD87" s="25">
        <f t="shared" si="12"/>
        <v>-3.3497536945812922E-3</v>
      </c>
    </row>
    <row r="88" spans="1:30" x14ac:dyDescent="0.25">
      <c r="A88" s="22">
        <v>85</v>
      </c>
      <c r="B88" s="23">
        <v>45215</v>
      </c>
      <c r="C88" t="s">
        <v>126</v>
      </c>
      <c r="D88" s="55">
        <v>550</v>
      </c>
      <c r="E88">
        <v>1041063</v>
      </c>
      <c r="F88">
        <v>5</v>
      </c>
      <c r="G88" t="s">
        <v>71</v>
      </c>
      <c r="I88">
        <v>32785</v>
      </c>
      <c r="J88">
        <v>100</v>
      </c>
      <c r="K88" s="25"/>
      <c r="L88" s="55">
        <v>69</v>
      </c>
      <c r="M88" s="65">
        <v>69</v>
      </c>
      <c r="O88" s="26">
        <f t="shared" si="7"/>
        <v>6.9</v>
      </c>
      <c r="P88" s="27">
        <v>829.9</v>
      </c>
      <c r="Q88" s="4">
        <v>58.1</v>
      </c>
      <c r="R88" s="55">
        <v>206</v>
      </c>
      <c r="S88" s="28">
        <f t="shared" si="8"/>
        <v>0.28203883495145632</v>
      </c>
      <c r="T88" s="4">
        <v>51.4</v>
      </c>
      <c r="U88" s="55">
        <v>178</v>
      </c>
      <c r="V88" s="28">
        <f t="shared" si="9"/>
        <v>0.28876404494382024</v>
      </c>
      <c r="Y88" s="25"/>
      <c r="Z88" s="6">
        <f t="shared" si="10"/>
        <v>0.28515625</v>
      </c>
      <c r="AA88" s="10">
        <f t="shared" si="11"/>
        <v>2910.3342465753426</v>
      </c>
      <c r="AB88" s="29" t="s">
        <v>142</v>
      </c>
      <c r="AC88" s="25" t="s">
        <v>74</v>
      </c>
      <c r="AD88" s="25">
        <f t="shared" si="12"/>
        <v>-6.725209992363923E-3</v>
      </c>
    </row>
    <row r="89" spans="1:30" x14ac:dyDescent="0.25">
      <c r="A89" s="22">
        <v>86</v>
      </c>
      <c r="B89" s="23">
        <v>45215</v>
      </c>
      <c r="C89" t="s">
        <v>127</v>
      </c>
      <c r="D89" s="55">
        <v>650</v>
      </c>
      <c r="E89">
        <v>1041063</v>
      </c>
      <c r="F89">
        <v>6</v>
      </c>
      <c r="G89" t="s">
        <v>71</v>
      </c>
      <c r="I89">
        <v>32786</v>
      </c>
      <c r="J89">
        <v>100</v>
      </c>
      <c r="K89" s="25"/>
      <c r="L89" s="55">
        <v>74</v>
      </c>
      <c r="M89" s="65">
        <v>73</v>
      </c>
      <c r="O89" s="26">
        <f t="shared" si="7"/>
        <v>7.35</v>
      </c>
      <c r="P89" s="27">
        <v>1339.8</v>
      </c>
      <c r="Q89" s="4">
        <v>52.6</v>
      </c>
      <c r="R89" s="55">
        <v>189</v>
      </c>
      <c r="S89" s="28">
        <f t="shared" si="8"/>
        <v>0.27830687830687834</v>
      </c>
      <c r="T89" s="4">
        <v>51.4</v>
      </c>
      <c r="U89" s="55">
        <v>178</v>
      </c>
      <c r="V89" s="28">
        <f t="shared" si="9"/>
        <v>0.28876404494382024</v>
      </c>
      <c r="Y89" s="25"/>
      <c r="Z89" s="6">
        <f t="shared" si="10"/>
        <v>0.28337874659400547</v>
      </c>
      <c r="AA89" s="10">
        <f t="shared" si="11"/>
        <v>4727.9480769230768</v>
      </c>
      <c r="AB89" s="29" t="s">
        <v>142</v>
      </c>
      <c r="AC89" s="25" t="s">
        <v>74</v>
      </c>
      <c r="AD89" s="25">
        <f t="shared" si="12"/>
        <v>-1.0457166636941906E-2</v>
      </c>
    </row>
    <row r="90" spans="1:30" x14ac:dyDescent="0.25">
      <c r="A90" s="22">
        <v>87</v>
      </c>
      <c r="B90" s="23">
        <v>45215</v>
      </c>
      <c r="C90" t="s">
        <v>128</v>
      </c>
      <c r="D90" s="55">
        <v>660</v>
      </c>
      <c r="E90">
        <v>1041063</v>
      </c>
      <c r="F90">
        <v>7</v>
      </c>
      <c r="G90" t="s">
        <v>71</v>
      </c>
      <c r="I90">
        <v>32787</v>
      </c>
      <c r="J90">
        <v>100</v>
      </c>
      <c r="K90" s="25"/>
      <c r="L90" s="55">
        <v>81</v>
      </c>
      <c r="M90" s="65">
        <v>81</v>
      </c>
      <c r="O90" s="26">
        <f t="shared" si="7"/>
        <v>8.1</v>
      </c>
      <c r="P90" s="27">
        <v>828.9</v>
      </c>
      <c r="Q90" s="4">
        <v>56.7</v>
      </c>
      <c r="R90" s="55">
        <v>142</v>
      </c>
      <c r="S90" s="28">
        <f t="shared" si="8"/>
        <v>0.39929577464788735</v>
      </c>
      <c r="T90" s="4">
        <v>52.2</v>
      </c>
      <c r="U90" s="55">
        <v>124</v>
      </c>
      <c r="V90" s="28">
        <f t="shared" si="9"/>
        <v>0.42096774193548392</v>
      </c>
      <c r="Y90" s="25"/>
      <c r="Z90" s="6">
        <f t="shared" si="10"/>
        <v>0.40939849624060154</v>
      </c>
      <c r="AA90" s="10">
        <f t="shared" si="11"/>
        <v>2024.677685950413</v>
      </c>
      <c r="AB90" s="29" t="s">
        <v>142</v>
      </c>
      <c r="AC90" s="25" t="s">
        <v>74</v>
      </c>
      <c r="AD90" s="25">
        <f t="shared" si="12"/>
        <v>-2.1671967287596572E-2</v>
      </c>
    </row>
    <row r="91" spans="1:30" x14ac:dyDescent="0.25">
      <c r="A91" s="22">
        <v>88</v>
      </c>
      <c r="B91" s="23">
        <v>45215</v>
      </c>
      <c r="C91" t="s">
        <v>129</v>
      </c>
      <c r="D91" s="55">
        <v>520</v>
      </c>
      <c r="E91">
        <v>1041063</v>
      </c>
      <c r="F91">
        <v>8</v>
      </c>
      <c r="G91" t="s">
        <v>71</v>
      </c>
      <c r="I91">
        <v>32788</v>
      </c>
      <c r="J91">
        <v>100</v>
      </c>
      <c r="K91" s="25"/>
      <c r="L91" s="55">
        <v>75</v>
      </c>
      <c r="M91" s="65">
        <v>75</v>
      </c>
      <c r="O91" s="26">
        <f t="shared" si="7"/>
        <v>7.5</v>
      </c>
      <c r="P91" s="27">
        <v>571.79999999999995</v>
      </c>
      <c r="Q91" s="4">
        <v>56</v>
      </c>
      <c r="R91" s="55">
        <v>183</v>
      </c>
      <c r="S91" s="28">
        <f t="shared" si="8"/>
        <v>0.30601092896174864</v>
      </c>
      <c r="T91" s="4">
        <v>51.5</v>
      </c>
      <c r="U91" s="55">
        <v>165</v>
      </c>
      <c r="V91" s="28">
        <f t="shared" si="9"/>
        <v>0.31212121212121213</v>
      </c>
      <c r="Y91" s="25"/>
      <c r="Z91" s="6">
        <f t="shared" si="10"/>
        <v>0.30890804597701149</v>
      </c>
      <c r="AA91" s="10">
        <f t="shared" si="11"/>
        <v>1851.0362790697673</v>
      </c>
      <c r="AB91" s="29" t="s">
        <v>142</v>
      </c>
      <c r="AC91" s="25" t="s">
        <v>74</v>
      </c>
      <c r="AD91" s="25">
        <f t="shared" si="12"/>
        <v>-6.1102831594634921E-3</v>
      </c>
    </row>
    <row r="92" spans="1:30" x14ac:dyDescent="0.25">
      <c r="A92" s="22">
        <v>89</v>
      </c>
      <c r="B92" s="23">
        <v>45215</v>
      </c>
      <c r="C92" t="s">
        <v>130</v>
      </c>
      <c r="D92" s="55">
        <v>650</v>
      </c>
      <c r="E92">
        <v>1041063</v>
      </c>
      <c r="F92">
        <v>9</v>
      </c>
      <c r="G92" t="s">
        <v>71</v>
      </c>
      <c r="I92">
        <v>32789</v>
      </c>
      <c r="J92">
        <v>100</v>
      </c>
      <c r="K92" s="25"/>
      <c r="L92" s="55">
        <v>79</v>
      </c>
      <c r="M92" s="65">
        <v>78</v>
      </c>
      <c r="O92" s="26">
        <f t="shared" si="7"/>
        <v>7.85</v>
      </c>
      <c r="P92" s="27">
        <v>485.7</v>
      </c>
      <c r="Q92" s="4">
        <v>50</v>
      </c>
      <c r="R92" s="55">
        <v>137</v>
      </c>
      <c r="S92" s="28">
        <f t="shared" si="8"/>
        <v>0.36496350364963503</v>
      </c>
      <c r="T92" s="4">
        <v>58.8</v>
      </c>
      <c r="U92" s="24">
        <v>160</v>
      </c>
      <c r="V92" s="28">
        <f t="shared" si="9"/>
        <v>0.36749999999999999</v>
      </c>
      <c r="Y92" s="25"/>
      <c r="Z92" s="6">
        <f t="shared" ref="Z92:Z127" si="13">IF(W92="",((Q92+T92)/(R92+U92)),((Q92+T92+W92)/(R92+U92+X92)))</f>
        <v>0.36632996632996634</v>
      </c>
      <c r="AA92" s="10">
        <f t="shared" ref="AA92:AA127" si="14">P92/Z92</f>
        <v>1325.8538602941176</v>
      </c>
      <c r="AB92" s="29" t="s">
        <v>142</v>
      </c>
      <c r="AC92" s="25" t="s">
        <v>74</v>
      </c>
      <c r="AD92" s="25">
        <f t="shared" si="12"/>
        <v>-2.5364963503649585E-3</v>
      </c>
    </row>
    <row r="93" spans="1:30" x14ac:dyDescent="0.25">
      <c r="A93" s="22">
        <v>90</v>
      </c>
      <c r="B93" s="23">
        <v>45215</v>
      </c>
      <c r="C93" t="s">
        <v>131</v>
      </c>
      <c r="D93" s="55">
        <v>525</v>
      </c>
      <c r="E93">
        <v>1041063</v>
      </c>
      <c r="F93">
        <v>10</v>
      </c>
      <c r="G93" t="s">
        <v>71</v>
      </c>
      <c r="I93">
        <v>32790</v>
      </c>
      <c r="J93">
        <v>100</v>
      </c>
      <c r="K93" s="25"/>
      <c r="L93" s="55">
        <v>60</v>
      </c>
      <c r="M93" s="65">
        <v>61</v>
      </c>
      <c r="O93" s="26">
        <f t="shared" si="7"/>
        <v>6.05</v>
      </c>
      <c r="P93" s="27">
        <v>320.2</v>
      </c>
      <c r="Q93" s="4">
        <v>52.9</v>
      </c>
      <c r="R93" s="55">
        <v>275</v>
      </c>
      <c r="S93" s="28">
        <f t="shared" si="8"/>
        <v>0.19236363636363635</v>
      </c>
      <c r="T93" s="4">
        <v>52</v>
      </c>
      <c r="U93" s="24">
        <v>259</v>
      </c>
      <c r="V93" s="28">
        <f t="shared" si="9"/>
        <v>0.20077220077220076</v>
      </c>
      <c r="Y93" s="25"/>
      <c r="Z93" s="6">
        <f t="shared" si="13"/>
        <v>0.19644194756554309</v>
      </c>
      <c r="AA93" s="10">
        <f t="shared" si="14"/>
        <v>1629.9980934223067</v>
      </c>
      <c r="AB93" s="29" t="s">
        <v>142</v>
      </c>
      <c r="AC93" s="25" t="s">
        <v>74</v>
      </c>
      <c r="AD93" s="25">
        <f t="shared" si="12"/>
        <v>-8.4085644085644118E-3</v>
      </c>
    </row>
    <row r="94" spans="1:30" x14ac:dyDescent="0.25">
      <c r="A94" s="22">
        <v>91</v>
      </c>
      <c r="B94" s="23">
        <v>45215</v>
      </c>
      <c r="C94" t="s">
        <v>132</v>
      </c>
      <c r="D94" s="55">
        <v>665</v>
      </c>
      <c r="E94">
        <v>1041064</v>
      </c>
      <c r="F94">
        <v>1</v>
      </c>
      <c r="G94" t="s">
        <v>71</v>
      </c>
      <c r="I94">
        <v>32791</v>
      </c>
      <c r="J94">
        <v>100</v>
      </c>
      <c r="K94" s="25"/>
      <c r="L94" s="55">
        <v>80</v>
      </c>
      <c r="M94" s="65">
        <v>80</v>
      </c>
      <c r="O94" s="26">
        <f t="shared" si="7"/>
        <v>8</v>
      </c>
      <c r="P94" s="27">
        <v>591.5</v>
      </c>
      <c r="Q94" s="4">
        <v>55.5</v>
      </c>
      <c r="R94" s="55">
        <v>123</v>
      </c>
      <c r="S94" s="28">
        <f t="shared" si="8"/>
        <v>0.45121951219512196</v>
      </c>
      <c r="T94" s="4">
        <v>55.5</v>
      </c>
      <c r="U94" s="24">
        <v>122</v>
      </c>
      <c r="V94" s="28">
        <f t="shared" si="9"/>
        <v>0.45491803278688525</v>
      </c>
      <c r="Y94" s="25"/>
      <c r="Z94" s="6">
        <f t="shared" si="13"/>
        <v>0.45306122448979591</v>
      </c>
      <c r="AA94" s="10">
        <f t="shared" si="14"/>
        <v>1305.5630630630631</v>
      </c>
      <c r="AB94" s="29" t="s">
        <v>142</v>
      </c>
      <c r="AC94" s="25" t="s">
        <v>74</v>
      </c>
      <c r="AD94" s="25">
        <f t="shared" si="12"/>
        <v>-3.698520591763288E-3</v>
      </c>
    </row>
    <row r="95" spans="1:30" x14ac:dyDescent="0.25">
      <c r="A95" s="22">
        <v>92</v>
      </c>
      <c r="B95" s="23">
        <v>45215</v>
      </c>
      <c r="C95" t="s">
        <v>133</v>
      </c>
      <c r="D95" s="55">
        <v>725</v>
      </c>
      <c r="E95">
        <v>1041064</v>
      </c>
      <c r="F95">
        <v>2</v>
      </c>
      <c r="G95" t="s">
        <v>71</v>
      </c>
      <c r="I95">
        <v>32792</v>
      </c>
      <c r="J95">
        <v>100</v>
      </c>
      <c r="K95" s="25"/>
      <c r="L95" s="55">
        <v>83</v>
      </c>
      <c r="M95" s="65">
        <v>83</v>
      </c>
      <c r="O95" s="26">
        <f t="shared" si="7"/>
        <v>8.3000000000000007</v>
      </c>
      <c r="P95" s="27">
        <v>1692.8</v>
      </c>
      <c r="Q95" s="4">
        <v>51.5</v>
      </c>
      <c r="R95" s="55">
        <v>128</v>
      </c>
      <c r="S95" s="28">
        <f t="shared" si="8"/>
        <v>0.40234375</v>
      </c>
      <c r="T95" s="4">
        <v>53.1</v>
      </c>
      <c r="U95" s="24">
        <v>128</v>
      </c>
      <c r="V95" s="28">
        <f t="shared" si="9"/>
        <v>0.41484375000000001</v>
      </c>
      <c r="W95">
        <v>54.4</v>
      </c>
      <c r="X95">
        <v>129</v>
      </c>
      <c r="Y95" s="25">
        <f t="shared" ref="Y95:Y123" si="15">W95/X95</f>
        <v>0.42170542635658914</v>
      </c>
      <c r="Z95" s="6">
        <f t="shared" si="13"/>
        <v>0.41298701298701301</v>
      </c>
      <c r="AA95" s="10">
        <f t="shared" si="14"/>
        <v>4098.9182389937105</v>
      </c>
      <c r="AB95" s="29" t="s">
        <v>142</v>
      </c>
      <c r="AC95" s="25" t="s">
        <v>76</v>
      </c>
      <c r="AD95" s="25">
        <f t="shared" si="12"/>
        <v>-1.2500000000000011E-2</v>
      </c>
    </row>
    <row r="96" spans="1:30" x14ac:dyDescent="0.25">
      <c r="A96" s="22">
        <v>93</v>
      </c>
      <c r="B96" s="23">
        <v>45215</v>
      </c>
      <c r="C96" t="s">
        <v>134</v>
      </c>
      <c r="D96" s="55">
        <v>540</v>
      </c>
      <c r="E96">
        <v>1041064</v>
      </c>
      <c r="F96">
        <v>3</v>
      </c>
      <c r="G96" t="s">
        <v>71</v>
      </c>
      <c r="I96">
        <v>32793</v>
      </c>
      <c r="J96">
        <v>100</v>
      </c>
      <c r="K96" s="25"/>
      <c r="L96" s="55">
        <v>67</v>
      </c>
      <c r="M96" s="65">
        <v>65</v>
      </c>
      <c r="N96" s="65">
        <v>65</v>
      </c>
      <c r="O96" s="26">
        <f t="shared" si="7"/>
        <v>6.5666666666666664</v>
      </c>
      <c r="P96" s="27">
        <v>532.4</v>
      </c>
      <c r="Q96" s="4">
        <v>51.4</v>
      </c>
      <c r="R96" s="55">
        <v>227</v>
      </c>
      <c r="S96" s="28">
        <f t="shared" si="8"/>
        <v>0.226431718061674</v>
      </c>
      <c r="T96" s="4">
        <v>56.4</v>
      </c>
      <c r="U96" s="24">
        <v>230</v>
      </c>
      <c r="V96" s="28">
        <f t="shared" si="9"/>
        <v>0.24521739130434783</v>
      </c>
      <c r="Y96" s="25"/>
      <c r="Z96" s="6">
        <f t="shared" si="13"/>
        <v>0.23588621444201313</v>
      </c>
      <c r="AA96" s="10">
        <f t="shared" si="14"/>
        <v>2257.0204081632651</v>
      </c>
      <c r="AB96" s="29" t="s">
        <v>142</v>
      </c>
      <c r="AC96" s="25" t="s">
        <v>143</v>
      </c>
      <c r="AD96" s="25">
        <f t="shared" si="12"/>
        <v>-1.8785673242673828E-2</v>
      </c>
    </row>
    <row r="97" spans="1:30" x14ac:dyDescent="0.25">
      <c r="A97" s="22">
        <v>94</v>
      </c>
      <c r="B97" s="23">
        <v>45215</v>
      </c>
      <c r="C97" t="s">
        <v>135</v>
      </c>
      <c r="D97" s="55"/>
      <c r="E97">
        <v>1041064</v>
      </c>
      <c r="F97">
        <v>4</v>
      </c>
      <c r="G97" t="s">
        <v>71</v>
      </c>
      <c r="I97">
        <v>32794</v>
      </c>
      <c r="J97">
        <v>100</v>
      </c>
      <c r="K97" s="25"/>
      <c r="O97" s="26">
        <f t="shared" si="7"/>
        <v>0</v>
      </c>
      <c r="P97" s="27"/>
      <c r="S97" s="28" t="e">
        <f t="shared" si="8"/>
        <v>#DIV/0!</v>
      </c>
      <c r="U97" s="24"/>
      <c r="V97" s="28" t="e">
        <f t="shared" si="9"/>
        <v>#DIV/0!</v>
      </c>
      <c r="Y97" s="25"/>
      <c r="Z97" s="6" t="e">
        <f t="shared" si="13"/>
        <v>#DIV/0!</v>
      </c>
      <c r="AA97" s="10" t="e">
        <f t="shared" si="14"/>
        <v>#DIV/0!</v>
      </c>
      <c r="AB97" s="29" t="s">
        <v>142</v>
      </c>
      <c r="AC97" s="25" t="s">
        <v>144</v>
      </c>
      <c r="AD97" s="25" t="e">
        <f t="shared" si="12"/>
        <v>#DIV/0!</v>
      </c>
    </row>
    <row r="98" spans="1:30" x14ac:dyDescent="0.25">
      <c r="A98" s="22">
        <v>95</v>
      </c>
      <c r="B98" s="23">
        <v>45215</v>
      </c>
      <c r="C98" t="s">
        <v>136</v>
      </c>
      <c r="D98" s="55">
        <v>755</v>
      </c>
      <c r="E98">
        <v>1041064</v>
      </c>
      <c r="F98">
        <v>5</v>
      </c>
      <c r="G98" t="s">
        <v>71</v>
      </c>
      <c r="I98">
        <v>32795</v>
      </c>
      <c r="J98">
        <v>100</v>
      </c>
      <c r="K98" s="25"/>
      <c r="L98">
        <v>98</v>
      </c>
      <c r="M98">
        <v>91</v>
      </c>
      <c r="N98">
        <v>91</v>
      </c>
      <c r="O98" s="26">
        <f t="shared" si="7"/>
        <v>9.3333333333333339</v>
      </c>
      <c r="P98" s="27">
        <v>2255.4</v>
      </c>
      <c r="Q98" s="4">
        <v>52.7</v>
      </c>
      <c r="R98">
        <v>86</v>
      </c>
      <c r="S98" s="28">
        <f t="shared" si="8"/>
        <v>0.61279069767441863</v>
      </c>
      <c r="T98" s="4">
        <v>52.3</v>
      </c>
      <c r="U98" s="24">
        <v>83</v>
      </c>
      <c r="V98" s="28">
        <f t="shared" si="9"/>
        <v>0.63012048192771086</v>
      </c>
      <c r="Y98" s="25"/>
      <c r="Z98" s="6">
        <f t="shared" si="13"/>
        <v>0.62130177514792895</v>
      </c>
      <c r="AA98" s="10">
        <f t="shared" si="14"/>
        <v>3630.1200000000003</v>
      </c>
      <c r="AB98" s="29" t="s">
        <v>142</v>
      </c>
      <c r="AC98" s="25" t="s">
        <v>74</v>
      </c>
      <c r="AD98" s="25">
        <f t="shared" si="12"/>
        <v>-1.7329784253292235E-2</v>
      </c>
    </row>
    <row r="99" spans="1:30" x14ac:dyDescent="0.25">
      <c r="A99" s="22">
        <v>96</v>
      </c>
      <c r="B99" s="23">
        <v>45215</v>
      </c>
      <c r="C99" t="s">
        <v>137</v>
      </c>
      <c r="D99" s="55">
        <v>775</v>
      </c>
      <c r="E99">
        <v>1041064</v>
      </c>
      <c r="F99">
        <v>6</v>
      </c>
      <c r="G99" t="s">
        <v>71</v>
      </c>
      <c r="I99">
        <v>32796</v>
      </c>
      <c r="J99">
        <v>100</v>
      </c>
      <c r="K99" s="25"/>
      <c r="L99">
        <v>82</v>
      </c>
      <c r="M99">
        <v>82</v>
      </c>
      <c r="O99" s="26">
        <f t="shared" si="7"/>
        <v>8.1999999999999993</v>
      </c>
      <c r="P99" s="27">
        <v>1916.8</v>
      </c>
      <c r="Q99" s="4">
        <v>54.9</v>
      </c>
      <c r="R99">
        <v>123</v>
      </c>
      <c r="S99" s="28">
        <f t="shared" si="8"/>
        <v>0.44634146341463415</v>
      </c>
      <c r="T99" s="4">
        <v>52.6</v>
      </c>
      <c r="U99" s="24">
        <v>114</v>
      </c>
      <c r="V99" s="28">
        <f t="shared" si="9"/>
        <v>0.46140350877192982</v>
      </c>
      <c r="Y99" s="25"/>
      <c r="Z99" s="6">
        <f t="shared" si="13"/>
        <v>0.45358649789029537</v>
      </c>
      <c r="AA99" s="10">
        <f t="shared" si="14"/>
        <v>4225.8753488372095</v>
      </c>
      <c r="AB99" s="29" t="s">
        <v>142</v>
      </c>
      <c r="AC99" s="25" t="s">
        <v>74</v>
      </c>
      <c r="AD99" s="25">
        <f t="shared" si="12"/>
        <v>-1.5062045357295661E-2</v>
      </c>
    </row>
    <row r="100" spans="1:30" x14ac:dyDescent="0.25">
      <c r="A100" s="22">
        <v>97</v>
      </c>
      <c r="B100" s="23">
        <v>45215</v>
      </c>
      <c r="C100" t="s">
        <v>138</v>
      </c>
      <c r="D100" s="55">
        <v>520</v>
      </c>
      <c r="E100">
        <v>1041064</v>
      </c>
      <c r="F100">
        <v>7</v>
      </c>
      <c r="G100" t="s">
        <v>72</v>
      </c>
      <c r="I100">
        <v>32797</v>
      </c>
      <c r="J100">
        <v>100</v>
      </c>
      <c r="K100" s="25"/>
      <c r="L100">
        <v>67</v>
      </c>
      <c r="M100">
        <v>69</v>
      </c>
      <c r="N100">
        <v>68</v>
      </c>
      <c r="O100" s="26">
        <f t="shared" si="7"/>
        <v>6.8</v>
      </c>
      <c r="P100" s="27">
        <v>714.7</v>
      </c>
      <c r="Q100" s="4">
        <v>52.8</v>
      </c>
      <c r="R100">
        <v>205</v>
      </c>
      <c r="S100" s="28">
        <f t="shared" si="8"/>
        <v>0.2575609756097561</v>
      </c>
      <c r="T100" s="4">
        <v>51.8</v>
      </c>
      <c r="U100" s="24">
        <v>206</v>
      </c>
      <c r="V100" s="28">
        <f t="shared" si="9"/>
        <v>0.25145631067961166</v>
      </c>
      <c r="W100">
        <v>52.5</v>
      </c>
      <c r="X100">
        <v>210</v>
      </c>
      <c r="Y100" s="25">
        <f t="shared" si="15"/>
        <v>0.25</v>
      </c>
      <c r="Z100" s="6">
        <f t="shared" si="13"/>
        <v>0.25297906602254427</v>
      </c>
      <c r="AA100" s="10">
        <f t="shared" si="14"/>
        <v>2825.134945894335</v>
      </c>
      <c r="AB100" s="29" t="s">
        <v>142</v>
      </c>
      <c r="AC100" s="25" t="s">
        <v>74</v>
      </c>
      <c r="AD100" s="25">
        <f t="shared" si="12"/>
        <v>6.1046649301444433E-3</v>
      </c>
    </row>
    <row r="101" spans="1:30" x14ac:dyDescent="0.25">
      <c r="A101" s="22">
        <v>98</v>
      </c>
      <c r="B101" s="23">
        <v>45215</v>
      </c>
      <c r="C101" t="s">
        <v>139</v>
      </c>
      <c r="D101" s="55">
        <v>530</v>
      </c>
      <c r="E101">
        <v>1041064</v>
      </c>
      <c r="F101">
        <v>8</v>
      </c>
      <c r="G101" t="s">
        <v>71</v>
      </c>
      <c r="I101">
        <v>32798</v>
      </c>
      <c r="J101">
        <v>100</v>
      </c>
      <c r="K101" s="25"/>
      <c r="L101">
        <v>65</v>
      </c>
      <c r="M101">
        <v>69</v>
      </c>
      <c r="N101">
        <v>67</v>
      </c>
      <c r="O101" s="26">
        <f t="shared" si="7"/>
        <v>6.7</v>
      </c>
      <c r="P101" s="27">
        <v>542.6</v>
      </c>
      <c r="Q101" s="4">
        <v>54.2</v>
      </c>
      <c r="R101">
        <v>245</v>
      </c>
      <c r="S101" s="28">
        <f t="shared" si="8"/>
        <v>0.22122448979591838</v>
      </c>
      <c r="T101" s="4">
        <v>52.4</v>
      </c>
      <c r="U101" s="24">
        <v>225</v>
      </c>
      <c r="V101" s="28">
        <f t="shared" si="9"/>
        <v>0.2328888888888889</v>
      </c>
      <c r="Y101" s="25"/>
      <c r="Z101" s="6">
        <f t="shared" si="13"/>
        <v>0.22680851063829785</v>
      </c>
      <c r="AA101" s="10">
        <f t="shared" si="14"/>
        <v>2392.3264540337714</v>
      </c>
      <c r="AB101" s="29" t="s">
        <v>142</v>
      </c>
      <c r="AC101" s="25" t="s">
        <v>75</v>
      </c>
      <c r="AD101" s="25">
        <f t="shared" si="12"/>
        <v>-1.1664399092970512E-2</v>
      </c>
    </row>
    <row r="102" spans="1:30" x14ac:dyDescent="0.25">
      <c r="A102" s="22">
        <v>99</v>
      </c>
      <c r="B102" s="23">
        <v>45215</v>
      </c>
      <c r="C102" t="s">
        <v>140</v>
      </c>
      <c r="D102" s="55">
        <v>760</v>
      </c>
      <c r="E102">
        <v>1041064</v>
      </c>
      <c r="F102">
        <v>9</v>
      </c>
      <c r="G102" t="s">
        <v>71</v>
      </c>
      <c r="I102">
        <v>32799</v>
      </c>
      <c r="J102">
        <v>100</v>
      </c>
      <c r="K102" s="25"/>
      <c r="L102">
        <v>80</v>
      </c>
      <c r="M102">
        <v>81</v>
      </c>
      <c r="O102" s="26">
        <f t="shared" si="7"/>
        <v>8.0500000000000007</v>
      </c>
      <c r="P102" s="27">
        <v>1870.7</v>
      </c>
      <c r="Q102" s="4">
        <v>57.2</v>
      </c>
      <c r="R102">
        <v>122</v>
      </c>
      <c r="S102" s="28">
        <f t="shared" si="8"/>
        <v>0.46885245901639344</v>
      </c>
      <c r="T102" s="4">
        <v>56.2</v>
      </c>
      <c r="U102" s="24">
        <v>107</v>
      </c>
      <c r="V102" s="28">
        <f t="shared" si="9"/>
        <v>0.52523364485981316</v>
      </c>
      <c r="Y102" s="25"/>
      <c r="Z102" s="6">
        <f t="shared" si="13"/>
        <v>0.49519650655021835</v>
      </c>
      <c r="AA102" s="10">
        <f t="shared" si="14"/>
        <v>3777.6922398589068</v>
      </c>
      <c r="AB102" s="29" t="s">
        <v>142</v>
      </c>
      <c r="AC102" s="25" t="s">
        <v>74</v>
      </c>
      <c r="AD102" s="25">
        <f t="shared" si="12"/>
        <v>-5.6381185843419723E-2</v>
      </c>
    </row>
    <row r="103" spans="1:30" x14ac:dyDescent="0.25">
      <c r="A103" s="22">
        <v>100</v>
      </c>
      <c r="B103" s="23">
        <v>45215</v>
      </c>
      <c r="C103" t="s">
        <v>141</v>
      </c>
      <c r="D103" s="55">
        <v>610</v>
      </c>
      <c r="E103">
        <v>1041064</v>
      </c>
      <c r="F103">
        <v>10</v>
      </c>
      <c r="G103" t="s">
        <v>71</v>
      </c>
      <c r="I103">
        <v>32800</v>
      </c>
      <c r="J103">
        <v>100</v>
      </c>
      <c r="K103" s="25"/>
      <c r="L103">
        <v>76</v>
      </c>
      <c r="M103">
        <v>76</v>
      </c>
      <c r="O103" s="26">
        <f t="shared" si="7"/>
        <v>7.6</v>
      </c>
      <c r="P103" s="27">
        <v>1208.5999999999999</v>
      </c>
      <c r="Q103" s="4">
        <v>55.1</v>
      </c>
      <c r="R103">
        <v>166</v>
      </c>
      <c r="S103" s="28">
        <f t="shared" si="8"/>
        <v>0.33192771084337352</v>
      </c>
      <c r="T103" s="4">
        <v>52.3</v>
      </c>
      <c r="U103" s="24">
        <v>156</v>
      </c>
      <c r="V103" s="28">
        <f t="shared" si="9"/>
        <v>0.33525641025641023</v>
      </c>
      <c r="Y103" s="25"/>
      <c r="Z103" s="6">
        <f t="shared" si="13"/>
        <v>0.33354037267080749</v>
      </c>
      <c r="AA103" s="10">
        <f t="shared" si="14"/>
        <v>3623.5493482309116</v>
      </c>
      <c r="AB103" s="29" t="s">
        <v>142</v>
      </c>
      <c r="AC103" s="25" t="s">
        <v>74</v>
      </c>
      <c r="AD103" s="25">
        <f t="shared" si="12"/>
        <v>-3.3286994130367065E-3</v>
      </c>
    </row>
    <row r="104" spans="1:30" x14ac:dyDescent="0.25">
      <c r="A104" s="22">
        <v>101</v>
      </c>
      <c r="B104" s="23">
        <v>45217</v>
      </c>
      <c r="C104" t="s">
        <v>145</v>
      </c>
      <c r="D104" s="55">
        <v>550</v>
      </c>
      <c r="E104">
        <v>1039102</v>
      </c>
      <c r="F104">
        <v>1</v>
      </c>
      <c r="G104" t="s">
        <v>71</v>
      </c>
      <c r="I104">
        <v>32801</v>
      </c>
      <c r="J104">
        <v>100</v>
      </c>
      <c r="K104" s="25"/>
      <c r="L104">
        <v>67</v>
      </c>
      <c r="M104">
        <v>69</v>
      </c>
      <c r="O104" s="26">
        <f t="shared" si="7"/>
        <v>6.8</v>
      </c>
      <c r="P104" s="27">
        <v>780.6</v>
      </c>
      <c r="Q104" s="4">
        <v>56.4</v>
      </c>
      <c r="R104">
        <v>237</v>
      </c>
      <c r="S104" s="28">
        <f t="shared" si="8"/>
        <v>0.23797468354430379</v>
      </c>
      <c r="T104" s="4">
        <v>53</v>
      </c>
      <c r="U104" s="24">
        <v>221</v>
      </c>
      <c r="V104" s="28">
        <f t="shared" si="9"/>
        <v>0.23981900452488689</v>
      </c>
      <c r="Y104" s="25"/>
      <c r="Z104" s="6">
        <f t="shared" si="13"/>
        <v>0.23886462882096071</v>
      </c>
      <c r="AA104" s="10">
        <f t="shared" si="14"/>
        <v>3267.959780621572</v>
      </c>
      <c r="AB104" s="29" t="s">
        <v>156</v>
      </c>
      <c r="AC104" s="25" t="s">
        <v>74</v>
      </c>
      <c r="AD104" s="25">
        <f t="shared" si="12"/>
        <v>-1.8443209805830973E-3</v>
      </c>
    </row>
    <row r="105" spans="1:30" x14ac:dyDescent="0.25">
      <c r="A105" s="22">
        <v>102</v>
      </c>
      <c r="B105" s="23">
        <v>45217</v>
      </c>
      <c r="C105" t="s">
        <v>146</v>
      </c>
      <c r="D105" s="55">
        <v>590</v>
      </c>
      <c r="E105">
        <v>1039102</v>
      </c>
      <c r="F105">
        <v>2</v>
      </c>
      <c r="G105" t="s">
        <v>71</v>
      </c>
      <c r="I105">
        <v>32802</v>
      </c>
      <c r="J105">
        <v>100</v>
      </c>
      <c r="K105" s="25"/>
      <c r="L105">
        <v>78</v>
      </c>
      <c r="M105">
        <v>78</v>
      </c>
      <c r="O105" s="26">
        <f t="shared" si="7"/>
        <v>7.8</v>
      </c>
      <c r="P105" s="27">
        <v>944.2</v>
      </c>
      <c r="Q105" s="4">
        <v>60.2</v>
      </c>
      <c r="R105">
        <v>168</v>
      </c>
      <c r="S105" s="28">
        <f t="shared" si="8"/>
        <v>0.35833333333333334</v>
      </c>
      <c r="T105" s="4">
        <v>55.5</v>
      </c>
      <c r="U105" s="24">
        <v>144</v>
      </c>
      <c r="V105" s="28">
        <f t="shared" si="9"/>
        <v>0.38541666666666669</v>
      </c>
      <c r="Y105" s="25"/>
      <c r="Z105" s="6">
        <f t="shared" si="13"/>
        <v>0.37083333333333335</v>
      </c>
      <c r="AA105" s="10">
        <f t="shared" si="14"/>
        <v>2546.1573033707864</v>
      </c>
      <c r="AB105" s="29" t="s">
        <v>156</v>
      </c>
      <c r="AC105" s="25" t="s">
        <v>74</v>
      </c>
      <c r="AD105" s="25">
        <f t="shared" si="12"/>
        <v>-2.7083333333333348E-2</v>
      </c>
    </row>
    <row r="106" spans="1:30" x14ac:dyDescent="0.25">
      <c r="A106" s="22">
        <v>103</v>
      </c>
      <c r="B106" s="23">
        <v>45217</v>
      </c>
      <c r="C106" t="s">
        <v>147</v>
      </c>
      <c r="D106" s="55">
        <v>565</v>
      </c>
      <c r="E106">
        <v>1039102</v>
      </c>
      <c r="F106">
        <v>3</v>
      </c>
      <c r="G106" t="s">
        <v>71</v>
      </c>
      <c r="I106">
        <v>32803</v>
      </c>
      <c r="J106">
        <v>100</v>
      </c>
      <c r="K106" s="25"/>
      <c r="L106">
        <v>81</v>
      </c>
      <c r="M106">
        <v>81</v>
      </c>
      <c r="O106" s="26">
        <f t="shared" si="7"/>
        <v>8.1</v>
      </c>
      <c r="P106" s="27">
        <v>578.20000000000005</v>
      </c>
      <c r="Q106" s="4">
        <v>55.8</v>
      </c>
      <c r="R106">
        <v>152</v>
      </c>
      <c r="S106" s="28">
        <f t="shared" si="8"/>
        <v>0.36710526315789471</v>
      </c>
      <c r="T106" s="4">
        <v>61.7</v>
      </c>
      <c r="U106" s="24">
        <v>163</v>
      </c>
      <c r="V106" s="28">
        <f t="shared" si="9"/>
        <v>0.37852760736196323</v>
      </c>
      <c r="Y106" s="25"/>
      <c r="Z106" s="6">
        <f t="shared" si="13"/>
        <v>0.37301587301587302</v>
      </c>
      <c r="AA106" s="10">
        <f t="shared" si="14"/>
        <v>1550.068085106383</v>
      </c>
      <c r="AB106" s="29" t="s">
        <v>156</v>
      </c>
      <c r="AC106" s="25" t="s">
        <v>74</v>
      </c>
      <c r="AD106" s="25">
        <f t="shared" si="12"/>
        <v>-1.1422344204068513E-2</v>
      </c>
    </row>
    <row r="107" spans="1:30" x14ac:dyDescent="0.25">
      <c r="A107" s="22">
        <v>104</v>
      </c>
      <c r="B107" s="23">
        <v>45217</v>
      </c>
      <c r="C107" t="s">
        <v>148</v>
      </c>
      <c r="D107" s="55">
        <v>753</v>
      </c>
      <c r="E107">
        <v>1039102</v>
      </c>
      <c r="F107">
        <v>4</v>
      </c>
      <c r="G107" t="s">
        <v>71</v>
      </c>
      <c r="I107">
        <v>32804</v>
      </c>
      <c r="J107">
        <v>100</v>
      </c>
      <c r="K107" s="25"/>
      <c r="L107">
        <v>88</v>
      </c>
      <c r="M107">
        <v>86</v>
      </c>
      <c r="O107" s="26">
        <f t="shared" si="7"/>
        <v>8.6999999999999993</v>
      </c>
      <c r="P107" s="27">
        <v>2262.3000000000002</v>
      </c>
      <c r="Q107" s="4">
        <v>57.5</v>
      </c>
      <c r="R107">
        <v>118</v>
      </c>
      <c r="S107" s="28">
        <f t="shared" si="8"/>
        <v>0.48728813559322032</v>
      </c>
      <c r="T107" s="4">
        <v>54.4</v>
      </c>
      <c r="U107" s="24">
        <v>117</v>
      </c>
      <c r="V107" s="28">
        <f t="shared" si="9"/>
        <v>0.46495726495726497</v>
      </c>
      <c r="W107">
        <v>56</v>
      </c>
      <c r="X107">
        <v>122</v>
      </c>
      <c r="Y107" s="25">
        <f t="shared" si="15"/>
        <v>0.45901639344262296</v>
      </c>
      <c r="Z107" s="6">
        <f t="shared" si="13"/>
        <v>0.47030812324929971</v>
      </c>
      <c r="AA107" s="10">
        <f t="shared" si="14"/>
        <v>4810.2507444907687</v>
      </c>
      <c r="AB107" s="29" t="s">
        <v>156</v>
      </c>
      <c r="AC107" s="25" t="s">
        <v>157</v>
      </c>
      <c r="AD107" s="25">
        <f t="shared" si="12"/>
        <v>2.2330870635955347E-2</v>
      </c>
    </row>
    <row r="108" spans="1:30" x14ac:dyDescent="0.25">
      <c r="A108" s="22">
        <v>105</v>
      </c>
      <c r="B108" s="23">
        <v>45217</v>
      </c>
      <c r="C108" t="s">
        <v>149</v>
      </c>
      <c r="D108" s="55">
        <v>550</v>
      </c>
      <c r="E108">
        <v>1039102</v>
      </c>
      <c r="F108">
        <v>5</v>
      </c>
      <c r="G108" t="s">
        <v>71</v>
      </c>
      <c r="I108">
        <v>32805</v>
      </c>
      <c r="J108">
        <v>100</v>
      </c>
      <c r="K108" s="25"/>
      <c r="L108">
        <v>69</v>
      </c>
      <c r="M108">
        <v>69</v>
      </c>
      <c r="O108" s="26">
        <f t="shared" si="7"/>
        <v>6.9</v>
      </c>
      <c r="P108" s="27">
        <v>983.1</v>
      </c>
      <c r="Q108" s="4">
        <v>58.1</v>
      </c>
      <c r="R108">
        <v>220</v>
      </c>
      <c r="S108" s="28">
        <f t="shared" si="8"/>
        <v>0.2640909090909091</v>
      </c>
      <c r="T108" s="4">
        <v>60.4</v>
      </c>
      <c r="U108" s="24">
        <v>230</v>
      </c>
      <c r="V108" s="28">
        <f t="shared" si="9"/>
        <v>0.26260869565217393</v>
      </c>
      <c r="Y108" s="25"/>
      <c r="Z108" s="6">
        <f t="shared" si="13"/>
        <v>0.26333333333333331</v>
      </c>
      <c r="AA108" s="10">
        <f t="shared" si="14"/>
        <v>3733.2911392405067</v>
      </c>
      <c r="AB108" s="29" t="s">
        <v>156</v>
      </c>
      <c r="AC108" s="25" t="s">
        <v>74</v>
      </c>
      <c r="AD108" s="25">
        <f t="shared" si="12"/>
        <v>1.4822134387351693E-3</v>
      </c>
    </row>
    <row r="109" spans="1:30" x14ac:dyDescent="0.25">
      <c r="A109" s="22">
        <v>106</v>
      </c>
      <c r="B109" s="23">
        <v>45217</v>
      </c>
      <c r="C109" t="s">
        <v>150</v>
      </c>
      <c r="D109" s="55">
        <v>535</v>
      </c>
      <c r="E109">
        <v>1039102</v>
      </c>
      <c r="F109">
        <v>6</v>
      </c>
      <c r="G109" t="s">
        <v>71</v>
      </c>
      <c r="I109">
        <v>32806</v>
      </c>
      <c r="J109">
        <v>100</v>
      </c>
      <c r="K109" s="25"/>
      <c r="L109">
        <v>76</v>
      </c>
      <c r="M109">
        <v>75</v>
      </c>
      <c r="O109" s="26">
        <f t="shared" si="7"/>
        <v>7.55</v>
      </c>
      <c r="P109" s="27">
        <v>810.3</v>
      </c>
      <c r="Q109" s="4">
        <v>57.9</v>
      </c>
      <c r="R109">
        <v>172</v>
      </c>
      <c r="S109" s="28">
        <f t="shared" si="8"/>
        <v>0.33662790697674416</v>
      </c>
      <c r="T109" s="4">
        <v>57.5</v>
      </c>
      <c r="U109" s="24">
        <v>174</v>
      </c>
      <c r="V109" s="28">
        <f t="shared" si="9"/>
        <v>0.33045977011494254</v>
      </c>
      <c r="Y109" s="25"/>
      <c r="Z109" s="6">
        <f t="shared" si="13"/>
        <v>0.33352601156069367</v>
      </c>
      <c r="AA109" s="10">
        <f t="shared" si="14"/>
        <v>2429.4956672443673</v>
      </c>
      <c r="AB109" s="29" t="s">
        <v>156</v>
      </c>
      <c r="AC109" s="25" t="s">
        <v>74</v>
      </c>
      <c r="AD109" s="25">
        <f t="shared" si="12"/>
        <v>6.1681368618016208E-3</v>
      </c>
    </row>
    <row r="110" spans="1:30" x14ac:dyDescent="0.25">
      <c r="A110" s="22">
        <v>107</v>
      </c>
      <c r="B110" s="23">
        <v>45217</v>
      </c>
      <c r="C110" t="s">
        <v>151</v>
      </c>
      <c r="D110" s="55">
        <v>540</v>
      </c>
      <c r="E110">
        <v>1039102</v>
      </c>
      <c r="F110">
        <v>7</v>
      </c>
      <c r="G110" t="s">
        <v>71</v>
      </c>
      <c r="I110">
        <v>32807</v>
      </c>
      <c r="J110">
        <v>100</v>
      </c>
      <c r="K110" s="25"/>
      <c r="L110">
        <v>80</v>
      </c>
      <c r="M110">
        <v>81</v>
      </c>
      <c r="O110" s="26">
        <f t="shared" si="7"/>
        <v>8.0500000000000007</v>
      </c>
      <c r="P110" s="27">
        <v>848.1</v>
      </c>
      <c r="Q110" s="4">
        <v>52.6</v>
      </c>
      <c r="R110">
        <v>138</v>
      </c>
      <c r="S110" s="28">
        <f t="shared" si="8"/>
        <v>0.38115942028985506</v>
      </c>
      <c r="T110" s="4">
        <v>56.1</v>
      </c>
      <c r="U110" s="24">
        <v>150</v>
      </c>
      <c r="V110" s="28">
        <f t="shared" si="9"/>
        <v>0.374</v>
      </c>
      <c r="Y110" s="25"/>
      <c r="Z110" s="6">
        <f t="shared" si="13"/>
        <v>0.37743055555555555</v>
      </c>
      <c r="AA110" s="10">
        <f t="shared" si="14"/>
        <v>2247.0358785648577</v>
      </c>
      <c r="AB110" s="29" t="s">
        <v>156</v>
      </c>
      <c r="AC110" s="25" t="s">
        <v>74</v>
      </c>
      <c r="AD110" s="25">
        <f t="shared" si="12"/>
        <v>7.1594202898550563E-3</v>
      </c>
    </row>
    <row r="111" spans="1:30" x14ac:dyDescent="0.25">
      <c r="A111" s="22">
        <v>108</v>
      </c>
      <c r="B111" s="23">
        <v>45217</v>
      </c>
      <c r="C111" t="s">
        <v>152</v>
      </c>
      <c r="D111" s="55">
        <v>530</v>
      </c>
      <c r="E111">
        <v>1039102</v>
      </c>
      <c r="F111">
        <v>8</v>
      </c>
      <c r="G111" t="s">
        <v>71</v>
      </c>
      <c r="I111">
        <v>32808</v>
      </c>
      <c r="J111">
        <v>100</v>
      </c>
      <c r="K111" s="25"/>
      <c r="L111">
        <v>73</v>
      </c>
      <c r="M111">
        <v>73</v>
      </c>
      <c r="O111" s="26">
        <f t="shared" si="7"/>
        <v>7.3</v>
      </c>
      <c r="P111" s="27">
        <v>590.5</v>
      </c>
      <c r="Q111" s="4">
        <v>57.9</v>
      </c>
      <c r="R111">
        <v>208</v>
      </c>
      <c r="S111" s="28">
        <f t="shared" si="8"/>
        <v>0.27836538461538463</v>
      </c>
      <c r="T111" s="4">
        <v>60.3</v>
      </c>
      <c r="U111" s="24">
        <v>213</v>
      </c>
      <c r="V111" s="28">
        <f t="shared" si="9"/>
        <v>0.28309859154929579</v>
      </c>
      <c r="W111">
        <v>60</v>
      </c>
      <c r="X111">
        <v>209</v>
      </c>
      <c r="Y111" s="25">
        <f t="shared" si="15"/>
        <v>0.28708133971291866</v>
      </c>
      <c r="Z111" s="6">
        <f t="shared" si="13"/>
        <v>0.28285714285714286</v>
      </c>
      <c r="AA111" s="10">
        <f t="shared" si="14"/>
        <v>2087.6262626262624</v>
      </c>
      <c r="AB111" s="29" t="s">
        <v>156</v>
      </c>
      <c r="AC111" s="25" t="s">
        <v>74</v>
      </c>
      <c r="AD111" s="25">
        <f t="shared" si="12"/>
        <v>-4.7332069339111604E-3</v>
      </c>
    </row>
    <row r="112" spans="1:30" x14ac:dyDescent="0.25">
      <c r="A112" s="22">
        <v>109</v>
      </c>
      <c r="B112" s="23">
        <v>45217</v>
      </c>
      <c r="C112" t="s">
        <v>153</v>
      </c>
      <c r="D112" s="55">
        <v>545</v>
      </c>
      <c r="E112">
        <v>1039102</v>
      </c>
      <c r="F112">
        <v>9</v>
      </c>
      <c r="G112" t="s">
        <v>71</v>
      </c>
      <c r="I112">
        <v>32809</v>
      </c>
      <c r="J112">
        <v>100</v>
      </c>
      <c r="K112" s="25"/>
      <c r="L112">
        <v>77</v>
      </c>
      <c r="M112">
        <v>77</v>
      </c>
      <c r="O112" s="26">
        <f t="shared" si="7"/>
        <v>7.7</v>
      </c>
      <c r="P112" s="27">
        <v>806.4</v>
      </c>
      <c r="Q112" s="4">
        <v>52.2</v>
      </c>
      <c r="R112">
        <v>211</v>
      </c>
      <c r="S112" s="28">
        <f t="shared" si="8"/>
        <v>0.24739336492890995</v>
      </c>
      <c r="T112" s="4">
        <v>56.7</v>
      </c>
      <c r="U112" s="24">
        <v>233</v>
      </c>
      <c r="V112" s="28">
        <f t="shared" si="9"/>
        <v>0.24334763948497856</v>
      </c>
      <c r="Y112" s="25"/>
      <c r="Z112" s="6">
        <f t="shared" si="13"/>
        <v>0.24527027027027029</v>
      </c>
      <c r="AA112" s="10">
        <f t="shared" si="14"/>
        <v>3287.8016528925618</v>
      </c>
      <c r="AB112" s="29" t="s">
        <v>156</v>
      </c>
      <c r="AC112" s="25" t="s">
        <v>158</v>
      </c>
      <c r="AD112" s="25">
        <f t="shared" si="12"/>
        <v>4.0457254439313917E-3</v>
      </c>
    </row>
    <row r="113" spans="1:30" x14ac:dyDescent="0.25">
      <c r="A113" s="22">
        <v>110</v>
      </c>
      <c r="B113" s="23">
        <v>45217</v>
      </c>
      <c r="C113" t="s">
        <v>154</v>
      </c>
      <c r="D113" s="55">
        <v>755</v>
      </c>
      <c r="E113">
        <v>1039102</v>
      </c>
      <c r="F113">
        <v>10</v>
      </c>
      <c r="G113" t="s">
        <v>71</v>
      </c>
      <c r="I113">
        <v>32810</v>
      </c>
      <c r="J113">
        <v>100</v>
      </c>
      <c r="K113" s="25"/>
      <c r="L113">
        <v>88</v>
      </c>
      <c r="M113">
        <v>89</v>
      </c>
      <c r="O113" s="26">
        <f t="shared" si="7"/>
        <v>8.85</v>
      </c>
      <c r="P113" s="27">
        <v>1761.2</v>
      </c>
      <c r="Q113" s="4">
        <v>67.2</v>
      </c>
      <c r="R113">
        <v>126</v>
      </c>
      <c r="S113" s="28">
        <f t="shared" si="8"/>
        <v>0.53333333333333333</v>
      </c>
      <c r="T113" s="4">
        <v>68.8</v>
      </c>
      <c r="U113" s="24">
        <v>125</v>
      </c>
      <c r="V113" s="28">
        <f t="shared" si="9"/>
        <v>0.5504</v>
      </c>
      <c r="Y113" s="25"/>
      <c r="Z113" s="6">
        <f t="shared" si="13"/>
        <v>0.54183266932270913</v>
      </c>
      <c r="AA113" s="10">
        <f t="shared" si="14"/>
        <v>3250.4500000000003</v>
      </c>
      <c r="AB113" s="29" t="s">
        <v>156</v>
      </c>
      <c r="AC113" s="25" t="s">
        <v>74</v>
      </c>
      <c r="AD113" s="25">
        <f t="shared" si="12"/>
        <v>-1.7066666666666674E-2</v>
      </c>
    </row>
    <row r="114" spans="1:30" x14ac:dyDescent="0.25">
      <c r="A114" s="22">
        <v>111</v>
      </c>
      <c r="B114" s="23">
        <v>45217</v>
      </c>
      <c r="C114" t="s">
        <v>155</v>
      </c>
      <c r="D114" s="55">
        <v>535</v>
      </c>
      <c r="E114">
        <v>1039103</v>
      </c>
      <c r="F114">
        <v>1</v>
      </c>
      <c r="G114" t="s">
        <v>71</v>
      </c>
      <c r="I114">
        <v>32811</v>
      </c>
      <c r="J114">
        <v>100</v>
      </c>
      <c r="K114" s="25"/>
      <c r="L114">
        <v>75</v>
      </c>
      <c r="M114">
        <v>77</v>
      </c>
      <c r="O114" s="26">
        <f t="shared" si="7"/>
        <v>7.6</v>
      </c>
      <c r="P114" s="27">
        <v>570.29999999999995</v>
      </c>
      <c r="Q114" s="4">
        <v>55.4</v>
      </c>
      <c r="R114">
        <v>164</v>
      </c>
      <c r="S114" s="28">
        <f t="shared" si="8"/>
        <v>0.33780487804878045</v>
      </c>
      <c r="T114" s="4">
        <v>59</v>
      </c>
      <c r="U114" s="24">
        <v>175</v>
      </c>
      <c r="V114" s="28">
        <f t="shared" si="9"/>
        <v>0.33714285714285713</v>
      </c>
      <c r="Y114" s="25"/>
      <c r="Z114" s="6">
        <f t="shared" si="13"/>
        <v>0.33746312684365781</v>
      </c>
      <c r="AA114" s="10">
        <f t="shared" si="14"/>
        <v>1689.9624125874125</v>
      </c>
      <c r="AB114" s="29" t="s">
        <v>156</v>
      </c>
      <c r="AC114" s="25" t="s">
        <v>74</v>
      </c>
      <c r="AD114" s="25">
        <f t="shared" si="12"/>
        <v>6.6202090592332175E-4</v>
      </c>
    </row>
    <row r="115" spans="1:30" x14ac:dyDescent="0.25">
      <c r="A115" s="22">
        <v>112</v>
      </c>
      <c r="B115" s="23">
        <v>45219</v>
      </c>
      <c r="C115" t="s">
        <v>159</v>
      </c>
      <c r="D115" s="55">
        <v>780</v>
      </c>
      <c r="E115">
        <v>1039103</v>
      </c>
      <c r="F115">
        <v>2</v>
      </c>
      <c r="G115" t="s">
        <v>71</v>
      </c>
      <c r="I115">
        <v>32812</v>
      </c>
      <c r="J115">
        <v>100</v>
      </c>
      <c r="K115" s="25"/>
      <c r="L115">
        <v>85</v>
      </c>
      <c r="M115">
        <v>88</v>
      </c>
      <c r="O115" s="26">
        <f t="shared" si="7"/>
        <v>8.65</v>
      </c>
      <c r="P115" s="27">
        <v>2298.4</v>
      </c>
      <c r="Q115" s="4">
        <v>52.6</v>
      </c>
      <c r="R115">
        <v>111</v>
      </c>
      <c r="S115" s="28">
        <f t="shared" si="8"/>
        <v>0.47387387387387386</v>
      </c>
      <c r="T115" s="4">
        <v>57.4</v>
      </c>
      <c r="U115" s="24">
        <v>119</v>
      </c>
      <c r="V115" s="28">
        <f t="shared" si="9"/>
        <v>0.4823529411764706</v>
      </c>
      <c r="Y115" s="25"/>
      <c r="Z115" s="6">
        <f t="shared" si="13"/>
        <v>0.47826086956521741</v>
      </c>
      <c r="AA115" s="10">
        <f t="shared" si="14"/>
        <v>4805.7454545454548</v>
      </c>
      <c r="AB115" s="29" t="s">
        <v>167</v>
      </c>
      <c r="AC115" s="25" t="s">
        <v>74</v>
      </c>
      <c r="AD115" s="25">
        <f t="shared" si="12"/>
        <v>-8.4790673025967322E-3</v>
      </c>
    </row>
    <row r="116" spans="1:30" x14ac:dyDescent="0.25">
      <c r="A116" s="22">
        <v>113</v>
      </c>
      <c r="B116" s="23">
        <v>45219</v>
      </c>
      <c r="C116" t="s">
        <v>160</v>
      </c>
      <c r="D116" s="55">
        <v>755</v>
      </c>
      <c r="E116">
        <v>1039103</v>
      </c>
      <c r="F116">
        <v>3</v>
      </c>
      <c r="G116" t="s">
        <v>71</v>
      </c>
      <c r="I116">
        <v>32813</v>
      </c>
      <c r="J116">
        <v>100</v>
      </c>
      <c r="K116" s="25"/>
      <c r="L116">
        <v>78</v>
      </c>
      <c r="M116">
        <v>79</v>
      </c>
      <c r="O116" s="26">
        <f t="shared" si="7"/>
        <v>7.85</v>
      </c>
      <c r="P116" s="27">
        <v>1694.9</v>
      </c>
      <c r="Q116" s="4">
        <v>52.1</v>
      </c>
      <c r="R116">
        <v>122</v>
      </c>
      <c r="S116" s="28">
        <f t="shared" si="8"/>
        <v>0.42704918032786887</v>
      </c>
      <c r="T116" s="4">
        <v>54.2</v>
      </c>
      <c r="U116" s="24">
        <v>132</v>
      </c>
      <c r="V116" s="28">
        <f t="shared" si="9"/>
        <v>0.41060606060606064</v>
      </c>
      <c r="Y116" s="25"/>
      <c r="Z116" s="6">
        <f t="shared" si="13"/>
        <v>0.41850393700787408</v>
      </c>
      <c r="AA116" s="10">
        <f t="shared" si="14"/>
        <v>4049.902163687676</v>
      </c>
      <c r="AB116" s="29" t="s">
        <v>167</v>
      </c>
      <c r="AC116" s="25" t="s">
        <v>76</v>
      </c>
      <c r="AD116" s="25">
        <f t="shared" si="12"/>
        <v>1.644311972180823E-2</v>
      </c>
    </row>
    <row r="117" spans="1:30" x14ac:dyDescent="0.25">
      <c r="A117" s="22">
        <v>114</v>
      </c>
      <c r="B117" s="23">
        <v>45219</v>
      </c>
      <c r="C117" t="s">
        <v>161</v>
      </c>
      <c r="D117" s="55">
        <v>780</v>
      </c>
      <c r="E117">
        <v>1039103</v>
      </c>
      <c r="F117">
        <v>4</v>
      </c>
      <c r="G117" t="s">
        <v>71</v>
      </c>
      <c r="I117">
        <v>32814</v>
      </c>
      <c r="J117">
        <v>100</v>
      </c>
      <c r="K117" s="25"/>
      <c r="L117">
        <v>89</v>
      </c>
      <c r="M117">
        <v>89</v>
      </c>
      <c r="O117" s="26">
        <f t="shared" si="7"/>
        <v>8.9</v>
      </c>
      <c r="P117" s="27">
        <v>1912.8</v>
      </c>
      <c r="Q117" s="4">
        <v>51.5</v>
      </c>
      <c r="R117">
        <v>101</v>
      </c>
      <c r="S117" s="28">
        <f t="shared" si="8"/>
        <v>0.50990099009900991</v>
      </c>
      <c r="T117" s="4">
        <v>55.3</v>
      </c>
      <c r="U117" s="24">
        <v>107</v>
      </c>
      <c r="V117" s="28">
        <f t="shared" si="9"/>
        <v>0.51682242990654204</v>
      </c>
      <c r="Y117" s="25"/>
      <c r="Z117" s="6">
        <f t="shared" si="13"/>
        <v>0.51346153846153841</v>
      </c>
      <c r="AA117" s="10">
        <f t="shared" si="14"/>
        <v>3725.303370786517</v>
      </c>
      <c r="AB117" s="29" t="s">
        <v>167</v>
      </c>
      <c r="AC117" s="25" t="s">
        <v>74</v>
      </c>
      <c r="AD117" s="25">
        <f t="shared" si="12"/>
        <v>-6.921439807532126E-3</v>
      </c>
    </row>
    <row r="118" spans="1:30" x14ac:dyDescent="0.25">
      <c r="A118" s="22">
        <v>115</v>
      </c>
      <c r="B118" s="23">
        <v>45219</v>
      </c>
      <c r="C118" t="s">
        <v>162</v>
      </c>
      <c r="D118" s="55">
        <v>840</v>
      </c>
      <c r="E118">
        <v>1039103</v>
      </c>
      <c r="F118">
        <v>5</v>
      </c>
      <c r="G118" t="s">
        <v>71</v>
      </c>
      <c r="I118">
        <v>32815</v>
      </c>
      <c r="J118">
        <v>100</v>
      </c>
      <c r="K118" s="25"/>
      <c r="L118">
        <v>89</v>
      </c>
      <c r="M118">
        <v>89</v>
      </c>
      <c r="O118" s="26">
        <f t="shared" si="7"/>
        <v>8.9</v>
      </c>
      <c r="P118" s="27">
        <v>2700.1</v>
      </c>
      <c r="Q118" s="4">
        <v>52.3</v>
      </c>
      <c r="R118">
        <v>101</v>
      </c>
      <c r="S118" s="28">
        <f t="shared" si="8"/>
        <v>0.51782178217821784</v>
      </c>
      <c r="T118" s="4">
        <v>55.4</v>
      </c>
      <c r="U118" s="24">
        <v>102</v>
      </c>
      <c r="V118" s="28">
        <f t="shared" si="9"/>
        <v>0.54313725490196074</v>
      </c>
      <c r="W118">
        <v>56.6</v>
      </c>
      <c r="X118">
        <v>110</v>
      </c>
      <c r="Y118" s="25">
        <f t="shared" si="15"/>
        <v>0.51454545454545453</v>
      </c>
      <c r="Z118" s="6">
        <f t="shared" si="13"/>
        <v>0.5249201277955271</v>
      </c>
      <c r="AA118" s="10">
        <f t="shared" si="14"/>
        <v>5143.830188679246</v>
      </c>
      <c r="AB118" s="29" t="s">
        <v>167</v>
      </c>
      <c r="AC118" s="25" t="s">
        <v>76</v>
      </c>
      <c r="AD118" s="25">
        <f t="shared" si="12"/>
        <v>-2.5315472723742904E-2</v>
      </c>
    </row>
    <row r="119" spans="1:30" x14ac:dyDescent="0.25">
      <c r="A119" s="22">
        <v>116</v>
      </c>
      <c r="B119" s="23">
        <v>45219</v>
      </c>
      <c r="C119" t="s">
        <v>163</v>
      </c>
      <c r="D119" s="55">
        <v>700</v>
      </c>
      <c r="E119">
        <v>1039103</v>
      </c>
      <c r="F119">
        <v>6</v>
      </c>
      <c r="G119" t="s">
        <v>71</v>
      </c>
      <c r="I119">
        <v>32816</v>
      </c>
      <c r="J119">
        <v>100</v>
      </c>
      <c r="K119" s="25"/>
      <c r="L119">
        <v>84</v>
      </c>
      <c r="M119">
        <v>85</v>
      </c>
      <c r="O119" s="26">
        <f t="shared" si="7"/>
        <v>8.4499999999999993</v>
      </c>
      <c r="P119" s="27">
        <v>1844.9</v>
      </c>
      <c r="Q119" s="4">
        <v>56.2</v>
      </c>
      <c r="R119">
        <v>128</v>
      </c>
      <c r="S119" s="28">
        <f t="shared" si="8"/>
        <v>0.43906250000000002</v>
      </c>
      <c r="T119" s="4">
        <v>52.3</v>
      </c>
      <c r="U119" s="24">
        <v>117</v>
      </c>
      <c r="V119" s="28">
        <f t="shared" si="9"/>
        <v>0.44700854700854697</v>
      </c>
      <c r="Y119" s="25"/>
      <c r="Z119" s="6">
        <f t="shared" si="13"/>
        <v>0.44285714285714284</v>
      </c>
      <c r="AA119" s="10">
        <f t="shared" si="14"/>
        <v>4165.9032258064517</v>
      </c>
      <c r="AB119" s="29" t="s">
        <v>167</v>
      </c>
      <c r="AC119" s="25" t="s">
        <v>74</v>
      </c>
      <c r="AD119" s="25">
        <f t="shared" si="12"/>
        <v>-7.9460470085469526E-3</v>
      </c>
    </row>
    <row r="120" spans="1:30" x14ac:dyDescent="0.25">
      <c r="A120" s="22">
        <v>117</v>
      </c>
      <c r="B120" s="23">
        <v>45219</v>
      </c>
      <c r="C120" t="s">
        <v>164</v>
      </c>
      <c r="D120" s="55">
        <v>765</v>
      </c>
      <c r="E120">
        <v>1039103</v>
      </c>
      <c r="F120">
        <v>7</v>
      </c>
      <c r="G120" t="s">
        <v>71</v>
      </c>
      <c r="I120">
        <v>32817</v>
      </c>
      <c r="J120">
        <v>100</v>
      </c>
      <c r="K120" s="25"/>
      <c r="L120">
        <v>85</v>
      </c>
      <c r="M120">
        <v>84</v>
      </c>
      <c r="O120" s="26">
        <f t="shared" si="7"/>
        <v>8.4499999999999993</v>
      </c>
      <c r="P120" s="27">
        <v>2048.3000000000002</v>
      </c>
      <c r="Q120" s="4">
        <v>53.1</v>
      </c>
      <c r="R120">
        <v>114</v>
      </c>
      <c r="S120" s="28">
        <f t="shared" si="8"/>
        <v>0.46578947368421053</v>
      </c>
      <c r="T120" s="4">
        <v>53.6</v>
      </c>
      <c r="U120" s="24">
        <v>112</v>
      </c>
      <c r="V120" s="28">
        <f t="shared" si="9"/>
        <v>0.47857142857142859</v>
      </c>
      <c r="W120">
        <v>58.1</v>
      </c>
      <c r="X120">
        <v>123</v>
      </c>
      <c r="Y120" s="25">
        <f t="shared" si="15"/>
        <v>0.47235772357723577</v>
      </c>
      <c r="Z120" s="6">
        <f t="shared" si="13"/>
        <v>0.47220630372492839</v>
      </c>
      <c r="AA120" s="10">
        <f t="shared" si="14"/>
        <v>4337.7226941747576</v>
      </c>
      <c r="AB120" s="29" t="s">
        <v>167</v>
      </c>
      <c r="AC120" s="25" t="s">
        <v>74</v>
      </c>
      <c r="AD120" s="25">
        <f t="shared" si="12"/>
        <v>-1.2781954887218061E-2</v>
      </c>
    </row>
    <row r="121" spans="1:30" x14ac:dyDescent="0.25">
      <c r="A121" s="22">
        <v>118</v>
      </c>
      <c r="B121" s="23">
        <v>45219</v>
      </c>
      <c r="C121" t="s">
        <v>165</v>
      </c>
      <c r="D121" s="55">
        <v>755</v>
      </c>
      <c r="E121">
        <v>1039103</v>
      </c>
      <c r="F121">
        <v>8</v>
      </c>
      <c r="G121" t="s">
        <v>71</v>
      </c>
      <c r="I121">
        <v>32818</v>
      </c>
      <c r="J121">
        <v>100</v>
      </c>
      <c r="K121" s="25"/>
      <c r="L121">
        <v>87</v>
      </c>
      <c r="M121">
        <v>89</v>
      </c>
      <c r="O121" s="26">
        <f t="shared" si="7"/>
        <v>8.8000000000000007</v>
      </c>
      <c r="P121" s="27">
        <v>1794.6</v>
      </c>
      <c r="Q121" s="4">
        <v>56.8</v>
      </c>
      <c r="R121">
        <v>112</v>
      </c>
      <c r="S121" s="28">
        <f t="shared" si="8"/>
        <v>0.50714285714285712</v>
      </c>
      <c r="T121" s="4">
        <v>56</v>
      </c>
      <c r="U121" s="24">
        <v>104</v>
      </c>
      <c r="V121" s="28">
        <f t="shared" si="9"/>
        <v>0.53846153846153844</v>
      </c>
      <c r="Y121" s="25"/>
      <c r="Z121" s="6">
        <f t="shared" si="13"/>
        <v>0.52222222222222225</v>
      </c>
      <c r="AA121" s="10">
        <f t="shared" si="14"/>
        <v>3436.4680851063827</v>
      </c>
      <c r="AB121" s="29" t="s">
        <v>167</v>
      </c>
      <c r="AC121" s="25" t="s">
        <v>76</v>
      </c>
      <c r="AD121" s="25">
        <f t="shared" si="12"/>
        <v>-3.1318681318681318E-2</v>
      </c>
    </row>
    <row r="122" spans="1:30" x14ac:dyDescent="0.25">
      <c r="A122" s="22">
        <v>119</v>
      </c>
      <c r="B122" s="23">
        <v>45219</v>
      </c>
      <c r="C122" t="s">
        <v>166</v>
      </c>
      <c r="D122" s="55">
        <v>770</v>
      </c>
      <c r="E122">
        <v>1039103</v>
      </c>
      <c r="F122">
        <v>9</v>
      </c>
      <c r="G122" t="s">
        <v>71</v>
      </c>
      <c r="I122">
        <v>32819</v>
      </c>
      <c r="J122">
        <v>100</v>
      </c>
      <c r="K122" s="25"/>
      <c r="L122">
        <v>86</v>
      </c>
      <c r="M122">
        <v>86</v>
      </c>
      <c r="O122" s="26">
        <f t="shared" si="7"/>
        <v>8.6</v>
      </c>
      <c r="P122" s="27">
        <v>2242.1999999999998</v>
      </c>
      <c r="Q122" s="4">
        <v>53</v>
      </c>
      <c r="R122">
        <v>95</v>
      </c>
      <c r="S122" s="28">
        <f t="shared" si="8"/>
        <v>0.55789473684210522</v>
      </c>
      <c r="T122" s="4">
        <v>56.2</v>
      </c>
      <c r="U122" s="24">
        <v>94</v>
      </c>
      <c r="V122" s="28">
        <f t="shared" si="9"/>
        <v>0.59787234042553195</v>
      </c>
      <c r="W122">
        <v>55.1</v>
      </c>
      <c r="X122">
        <v>110</v>
      </c>
      <c r="Y122" s="25">
        <f t="shared" si="15"/>
        <v>0.50090909090909097</v>
      </c>
      <c r="Z122" s="6">
        <f t="shared" si="13"/>
        <v>0.54949832775919738</v>
      </c>
      <c r="AA122" s="10">
        <f t="shared" si="14"/>
        <v>4080.4491783323183</v>
      </c>
      <c r="AB122" s="29" t="s">
        <v>167</v>
      </c>
      <c r="AC122" s="25" t="s">
        <v>75</v>
      </c>
      <c r="AD122" s="25">
        <f t="shared" si="12"/>
        <v>-3.9977603583426724E-2</v>
      </c>
    </row>
    <row r="123" spans="1:30" x14ac:dyDescent="0.25">
      <c r="A123" s="22">
        <v>120</v>
      </c>
      <c r="B123" s="23">
        <v>45223</v>
      </c>
      <c r="C123" t="s">
        <v>170</v>
      </c>
      <c r="D123" s="55">
        <v>505</v>
      </c>
      <c r="E123">
        <v>1039103</v>
      </c>
      <c r="F123">
        <v>10</v>
      </c>
      <c r="G123" t="s">
        <v>71</v>
      </c>
      <c r="I123">
        <v>32820</v>
      </c>
      <c r="J123">
        <v>100</v>
      </c>
      <c r="K123" s="25"/>
      <c r="L123">
        <v>61</v>
      </c>
      <c r="M123">
        <v>62</v>
      </c>
      <c r="O123" s="26">
        <f t="shared" si="7"/>
        <v>6.15</v>
      </c>
      <c r="P123" s="27">
        <v>466.1</v>
      </c>
      <c r="Q123" s="4">
        <v>58.9</v>
      </c>
      <c r="R123">
        <v>271</v>
      </c>
      <c r="S123" s="28">
        <f t="shared" si="8"/>
        <v>0.21734317343173432</v>
      </c>
      <c r="T123" s="4">
        <v>58.3</v>
      </c>
      <c r="U123" s="24">
        <v>276</v>
      </c>
      <c r="V123" s="28">
        <f t="shared" si="9"/>
        <v>0.211231884057971</v>
      </c>
      <c r="W123">
        <v>57.1</v>
      </c>
      <c r="X123">
        <v>279</v>
      </c>
      <c r="Y123" s="25">
        <f t="shared" si="15"/>
        <v>0.20465949820788532</v>
      </c>
      <c r="Z123" s="6">
        <f t="shared" si="13"/>
        <v>0.21101694915254235</v>
      </c>
      <c r="AA123" s="10">
        <f t="shared" si="14"/>
        <v>2208.8273092369482</v>
      </c>
      <c r="AB123" s="29" t="s">
        <v>168</v>
      </c>
      <c r="AC123" s="25" t="s">
        <v>75</v>
      </c>
      <c r="AD123" s="25">
        <f t="shared" si="12"/>
        <v>6.1112893737633178E-3</v>
      </c>
    </row>
    <row r="124" spans="1:30" x14ac:dyDescent="0.25">
      <c r="A124" s="22">
        <v>121</v>
      </c>
      <c r="B124" s="23">
        <v>45224</v>
      </c>
      <c r="C124" t="s">
        <v>171</v>
      </c>
      <c r="D124" s="55">
        <v>505</v>
      </c>
      <c r="E124" s="65">
        <v>1039104</v>
      </c>
      <c r="F124" s="65">
        <v>1</v>
      </c>
      <c r="G124" t="s">
        <v>71</v>
      </c>
      <c r="I124">
        <v>32821</v>
      </c>
      <c r="J124">
        <v>100</v>
      </c>
      <c r="K124" s="25"/>
      <c r="L124">
        <v>68</v>
      </c>
      <c r="M124">
        <v>69</v>
      </c>
      <c r="O124" s="26">
        <f t="shared" si="7"/>
        <v>6.85</v>
      </c>
      <c r="P124" s="27">
        <v>486.5</v>
      </c>
      <c r="Q124" s="4">
        <v>57.3</v>
      </c>
      <c r="R124">
        <v>243</v>
      </c>
      <c r="S124" s="28">
        <f t="shared" si="8"/>
        <v>0.23580246913580247</v>
      </c>
      <c r="T124" s="4">
        <v>56.3</v>
      </c>
      <c r="U124" s="24">
        <v>234</v>
      </c>
      <c r="V124" s="28">
        <f t="shared" si="9"/>
        <v>0.24059829059829058</v>
      </c>
      <c r="Y124" s="25"/>
      <c r="Z124" s="6">
        <f t="shared" si="13"/>
        <v>0.23815513626834381</v>
      </c>
      <c r="AA124" s="10">
        <f t="shared" si="14"/>
        <v>2042.7860915492959</v>
      </c>
      <c r="AB124" s="29" t="s">
        <v>169</v>
      </c>
      <c r="AC124" s="25" t="s">
        <v>75</v>
      </c>
      <c r="AD124" s="25">
        <f t="shared" si="12"/>
        <v>-4.795821462488109E-3</v>
      </c>
    </row>
    <row r="125" spans="1:30" x14ac:dyDescent="0.25">
      <c r="A125" s="22">
        <v>122</v>
      </c>
      <c r="B125" s="23"/>
      <c r="K125" s="25"/>
      <c r="O125" s="26">
        <f t="shared" si="7"/>
        <v>0</v>
      </c>
      <c r="P125" s="27"/>
      <c r="S125" s="28" t="e">
        <f t="shared" si="8"/>
        <v>#DIV/0!</v>
      </c>
      <c r="U125" s="24"/>
      <c r="V125" s="28" t="e">
        <f t="shared" si="9"/>
        <v>#DIV/0!</v>
      </c>
      <c r="Y125" s="25"/>
      <c r="Z125" s="6" t="e">
        <f t="shared" si="13"/>
        <v>#DIV/0!</v>
      </c>
      <c r="AA125" s="10" t="e">
        <f t="shared" si="14"/>
        <v>#DIV/0!</v>
      </c>
      <c r="AB125" s="29"/>
      <c r="AC125" s="25"/>
      <c r="AD125" s="25" t="e">
        <f t="shared" si="12"/>
        <v>#DIV/0!</v>
      </c>
    </row>
    <row r="126" spans="1:30" x14ac:dyDescent="0.25">
      <c r="A126" s="22">
        <v>123</v>
      </c>
      <c r="B126" s="23"/>
      <c r="K126" s="25"/>
      <c r="O126" s="26">
        <f t="shared" si="7"/>
        <v>0</v>
      </c>
      <c r="P126" s="27"/>
      <c r="S126" s="28" t="e">
        <f t="shared" si="8"/>
        <v>#DIV/0!</v>
      </c>
      <c r="U126" s="24"/>
      <c r="V126" s="28" t="e">
        <f t="shared" si="9"/>
        <v>#DIV/0!</v>
      </c>
      <c r="Y126" s="25"/>
      <c r="Z126" s="6" t="e">
        <f t="shared" si="13"/>
        <v>#DIV/0!</v>
      </c>
      <c r="AA126" s="10" t="e">
        <f t="shared" si="14"/>
        <v>#DIV/0!</v>
      </c>
      <c r="AB126" s="29"/>
      <c r="AC126" s="25"/>
      <c r="AD126" s="25" t="e">
        <f t="shared" si="12"/>
        <v>#DIV/0!</v>
      </c>
    </row>
    <row r="127" spans="1:30" x14ac:dyDescent="0.25">
      <c r="A127" s="22">
        <v>124</v>
      </c>
      <c r="B127" s="23"/>
      <c r="K127" s="25"/>
      <c r="O127" s="26">
        <f t="shared" si="7"/>
        <v>0</v>
      </c>
      <c r="P127" s="27"/>
      <c r="S127" s="28" t="e">
        <f t="shared" si="8"/>
        <v>#DIV/0!</v>
      </c>
      <c r="U127" s="24"/>
      <c r="V127" s="28" t="e">
        <f t="shared" si="9"/>
        <v>#DIV/0!</v>
      </c>
      <c r="Y127" s="25"/>
      <c r="Z127" s="6" t="e">
        <f t="shared" si="13"/>
        <v>#DIV/0!</v>
      </c>
      <c r="AA127" s="10" t="e">
        <f t="shared" si="14"/>
        <v>#DIV/0!</v>
      </c>
      <c r="AB127" s="29"/>
      <c r="AC127" s="25"/>
      <c r="AD127" s="25" t="e">
        <f t="shared" si="12"/>
        <v>#DIV/0!</v>
      </c>
    </row>
    <row r="128" spans="1:30" x14ac:dyDescent="0.25">
      <c r="A128" s="22">
        <v>125</v>
      </c>
      <c r="B128" s="23"/>
      <c r="K128" s="25"/>
      <c r="O128" s="26">
        <f t="shared" si="7"/>
        <v>0</v>
      </c>
      <c r="P128" s="27"/>
      <c r="S128" s="28" t="e">
        <f t="shared" si="8"/>
        <v>#DIV/0!</v>
      </c>
      <c r="U128" s="24"/>
      <c r="V128" s="28" t="e">
        <f t="shared" si="9"/>
        <v>#DIV/0!</v>
      </c>
      <c r="Y128" s="25"/>
      <c r="Z128" s="6" t="e">
        <f t="shared" si="10"/>
        <v>#DIV/0!</v>
      </c>
      <c r="AA128" s="10" t="e">
        <f t="shared" si="11"/>
        <v>#DIV/0!</v>
      </c>
      <c r="AB128" s="29"/>
      <c r="AC128" s="25"/>
      <c r="AD128" s="25" t="e">
        <f t="shared" si="12"/>
        <v>#DIV/0!</v>
      </c>
    </row>
    <row r="129" spans="1:30" x14ac:dyDescent="0.25">
      <c r="A129" s="22">
        <v>126</v>
      </c>
      <c r="B129" s="23"/>
      <c r="K129" s="25"/>
      <c r="O129" s="26">
        <f t="shared" si="7"/>
        <v>0</v>
      </c>
      <c r="P129" s="27"/>
      <c r="S129" s="28" t="e">
        <f t="shared" si="8"/>
        <v>#DIV/0!</v>
      </c>
      <c r="U129" s="24"/>
      <c r="V129" s="28" t="e">
        <f t="shared" si="9"/>
        <v>#DIV/0!</v>
      </c>
      <c r="Y129" s="25"/>
      <c r="Z129" s="6" t="e">
        <f t="shared" si="10"/>
        <v>#DIV/0!</v>
      </c>
      <c r="AA129" s="10" t="e">
        <f t="shared" si="11"/>
        <v>#DIV/0!</v>
      </c>
      <c r="AB129" s="29"/>
      <c r="AC129" s="25"/>
      <c r="AD129" s="25" t="e">
        <f t="shared" si="12"/>
        <v>#DIV/0!</v>
      </c>
    </row>
    <row r="130" spans="1:30" x14ac:dyDescent="0.25">
      <c r="A130" s="22">
        <v>127</v>
      </c>
      <c r="B130" s="23"/>
      <c r="K130" s="25"/>
      <c r="O130" s="26">
        <f t="shared" si="7"/>
        <v>0</v>
      </c>
      <c r="P130" s="27"/>
      <c r="S130" s="28" t="e">
        <f t="shared" si="8"/>
        <v>#DIV/0!</v>
      </c>
      <c r="U130" s="24"/>
      <c r="V130" s="28" t="e">
        <f t="shared" si="9"/>
        <v>#DIV/0!</v>
      </c>
      <c r="Y130" s="25"/>
      <c r="Z130" s="6" t="e">
        <f t="shared" si="10"/>
        <v>#DIV/0!</v>
      </c>
      <c r="AA130" s="10" t="e">
        <f t="shared" si="11"/>
        <v>#DIV/0!</v>
      </c>
      <c r="AB130" s="29"/>
      <c r="AC130" s="25"/>
      <c r="AD130" s="25" t="e">
        <f t="shared" si="12"/>
        <v>#DIV/0!</v>
      </c>
    </row>
    <row r="131" spans="1:30" x14ac:dyDescent="0.25">
      <c r="A131" s="22">
        <v>128</v>
      </c>
      <c r="B131" s="23"/>
      <c r="K131" s="25"/>
      <c r="O131" s="26">
        <f t="shared" si="7"/>
        <v>0</v>
      </c>
      <c r="P131" s="27"/>
      <c r="S131" s="28" t="e">
        <f t="shared" si="8"/>
        <v>#DIV/0!</v>
      </c>
      <c r="U131" s="24"/>
      <c r="V131" s="28" t="e">
        <f t="shared" si="9"/>
        <v>#DIV/0!</v>
      </c>
      <c r="Y131" s="25"/>
      <c r="Z131" s="6" t="e">
        <f t="shared" si="10"/>
        <v>#DIV/0!</v>
      </c>
      <c r="AA131" s="10" t="e">
        <f t="shared" si="11"/>
        <v>#DIV/0!</v>
      </c>
      <c r="AB131" s="29"/>
      <c r="AC131" s="25"/>
      <c r="AD131" s="25" t="e">
        <f t="shared" si="12"/>
        <v>#DIV/0!</v>
      </c>
    </row>
    <row r="132" spans="1:30" x14ac:dyDescent="0.25">
      <c r="A132" s="22">
        <v>129</v>
      </c>
      <c r="B132" s="23"/>
      <c r="K132" s="25"/>
      <c r="O132" s="26">
        <f t="shared" si="7"/>
        <v>0</v>
      </c>
      <c r="P132" s="27"/>
      <c r="S132" s="28" t="e">
        <f t="shared" si="8"/>
        <v>#DIV/0!</v>
      </c>
      <c r="U132" s="24"/>
      <c r="V132" s="28" t="e">
        <f t="shared" si="9"/>
        <v>#DIV/0!</v>
      </c>
      <c r="Y132" s="25"/>
      <c r="Z132" s="6" t="e">
        <f t="shared" si="10"/>
        <v>#DIV/0!</v>
      </c>
      <c r="AA132" s="10" t="e">
        <f t="shared" si="11"/>
        <v>#DIV/0!</v>
      </c>
      <c r="AB132" s="29"/>
      <c r="AC132" s="25"/>
      <c r="AD132" s="25" t="e">
        <f t="shared" si="12"/>
        <v>#DIV/0!</v>
      </c>
    </row>
    <row r="133" spans="1:30" x14ac:dyDescent="0.25">
      <c r="A133" s="22">
        <v>130</v>
      </c>
      <c r="B133" s="23"/>
      <c r="K133" s="25"/>
      <c r="O133" s="26">
        <f t="shared" si="7"/>
        <v>0</v>
      </c>
      <c r="P133" s="27"/>
      <c r="S133" s="28" t="e">
        <f t="shared" si="8"/>
        <v>#DIV/0!</v>
      </c>
      <c r="U133" s="24"/>
      <c r="V133" s="28" t="e">
        <f t="shared" si="9"/>
        <v>#DIV/0!</v>
      </c>
      <c r="Y133" s="25"/>
      <c r="Z133" s="6" t="e">
        <f t="shared" si="10"/>
        <v>#DIV/0!</v>
      </c>
      <c r="AA133" s="10" t="e">
        <f t="shared" si="11"/>
        <v>#DIV/0!</v>
      </c>
      <c r="AB133" s="29"/>
      <c r="AC133" s="25"/>
      <c r="AD133" s="25" t="e">
        <f t="shared" si="12"/>
        <v>#DIV/0!</v>
      </c>
    </row>
    <row r="134" spans="1:30" x14ac:dyDescent="0.25">
      <c r="A134" s="22">
        <v>131</v>
      </c>
      <c r="B134" s="23"/>
      <c r="K134" s="25"/>
      <c r="O134" s="26">
        <f t="shared" si="7"/>
        <v>0</v>
      </c>
      <c r="P134" s="27"/>
      <c r="S134" s="28" t="e">
        <f t="shared" si="8"/>
        <v>#DIV/0!</v>
      </c>
      <c r="U134" s="24"/>
      <c r="V134" s="28" t="e">
        <f t="shared" si="9"/>
        <v>#DIV/0!</v>
      </c>
      <c r="Y134" s="25"/>
      <c r="Z134" s="6" t="e">
        <f t="shared" si="10"/>
        <v>#DIV/0!</v>
      </c>
      <c r="AA134" s="10" t="e">
        <f t="shared" si="11"/>
        <v>#DIV/0!</v>
      </c>
      <c r="AB134" s="29"/>
      <c r="AC134" s="25"/>
      <c r="AD134" s="25" t="e">
        <f t="shared" si="12"/>
        <v>#DIV/0!</v>
      </c>
    </row>
    <row r="135" spans="1:30" x14ac:dyDescent="0.25">
      <c r="A135" s="22">
        <v>132</v>
      </c>
      <c r="B135" s="23"/>
      <c r="K135" s="25"/>
      <c r="O135" s="26">
        <f t="shared" si="7"/>
        <v>0</v>
      </c>
      <c r="P135" s="27"/>
      <c r="S135" s="28" t="e">
        <f t="shared" si="8"/>
        <v>#DIV/0!</v>
      </c>
      <c r="U135" s="24"/>
      <c r="V135" s="28" t="e">
        <f t="shared" si="9"/>
        <v>#DIV/0!</v>
      </c>
      <c r="Y135" s="25"/>
      <c r="Z135" s="6" t="e">
        <f t="shared" si="10"/>
        <v>#DIV/0!</v>
      </c>
      <c r="AA135" s="10" t="e">
        <f t="shared" si="11"/>
        <v>#DIV/0!</v>
      </c>
      <c r="AB135" s="29"/>
      <c r="AC135" s="25"/>
      <c r="AD135" s="25" t="e">
        <f t="shared" si="12"/>
        <v>#DIV/0!</v>
      </c>
    </row>
    <row r="136" spans="1:30" x14ac:dyDescent="0.25">
      <c r="A136" s="22">
        <v>133</v>
      </c>
      <c r="B136" s="23"/>
      <c r="K136" s="25"/>
      <c r="O136" s="26">
        <f t="shared" si="7"/>
        <v>0</v>
      </c>
      <c r="P136" s="27"/>
      <c r="S136" s="28" t="e">
        <f t="shared" si="8"/>
        <v>#DIV/0!</v>
      </c>
      <c r="U136" s="24"/>
      <c r="V136" s="28" t="e">
        <f t="shared" si="9"/>
        <v>#DIV/0!</v>
      </c>
      <c r="Y136" s="25"/>
      <c r="Z136" s="6" t="e">
        <f t="shared" si="10"/>
        <v>#DIV/0!</v>
      </c>
      <c r="AA136" s="10" t="e">
        <f t="shared" si="11"/>
        <v>#DIV/0!</v>
      </c>
      <c r="AB136" s="29"/>
      <c r="AC136" s="25"/>
      <c r="AD136" s="25" t="e">
        <f t="shared" si="12"/>
        <v>#DIV/0!</v>
      </c>
    </row>
    <row r="137" spans="1:30" x14ac:dyDescent="0.25">
      <c r="A137" s="22">
        <v>134</v>
      </c>
      <c r="B137" s="23"/>
      <c r="K137" s="25"/>
      <c r="O137" s="26">
        <f t="shared" si="7"/>
        <v>0</v>
      </c>
      <c r="P137" s="27"/>
      <c r="S137" s="28" t="e">
        <f t="shared" si="8"/>
        <v>#DIV/0!</v>
      </c>
      <c r="U137" s="24"/>
      <c r="V137" s="28" t="e">
        <f t="shared" si="9"/>
        <v>#DIV/0!</v>
      </c>
      <c r="Y137" s="25"/>
      <c r="Z137" s="6" t="e">
        <f t="shared" si="10"/>
        <v>#DIV/0!</v>
      </c>
      <c r="AA137" s="10" t="e">
        <f t="shared" si="11"/>
        <v>#DIV/0!</v>
      </c>
      <c r="AB137" s="29"/>
      <c r="AC137" s="25"/>
      <c r="AD137" s="25" t="e">
        <f t="shared" si="12"/>
        <v>#DIV/0!</v>
      </c>
    </row>
    <row r="138" spans="1:30" x14ac:dyDescent="0.25">
      <c r="A138" s="22">
        <v>135</v>
      </c>
      <c r="B138" s="23"/>
      <c r="K138" s="25"/>
      <c r="O138" s="26">
        <f t="shared" si="7"/>
        <v>0</v>
      </c>
      <c r="P138" s="27"/>
      <c r="S138" s="28" t="e">
        <f t="shared" si="8"/>
        <v>#DIV/0!</v>
      </c>
      <c r="U138" s="24"/>
      <c r="V138" s="28" t="e">
        <f t="shared" si="9"/>
        <v>#DIV/0!</v>
      </c>
      <c r="Y138" s="25"/>
      <c r="Z138" s="6" t="e">
        <f t="shared" si="10"/>
        <v>#DIV/0!</v>
      </c>
      <c r="AA138" s="10" t="e">
        <f t="shared" si="11"/>
        <v>#DIV/0!</v>
      </c>
      <c r="AB138" s="29"/>
      <c r="AC138" s="25"/>
      <c r="AD138" s="25" t="e">
        <f t="shared" si="12"/>
        <v>#DIV/0!</v>
      </c>
    </row>
    <row r="139" spans="1:30" x14ac:dyDescent="0.25">
      <c r="A139" s="22">
        <v>136</v>
      </c>
      <c r="B139" s="23"/>
      <c r="K139" s="25"/>
      <c r="O139" s="26">
        <f t="shared" si="7"/>
        <v>0</v>
      </c>
      <c r="P139" s="27"/>
      <c r="S139" s="28" t="e">
        <f t="shared" si="8"/>
        <v>#DIV/0!</v>
      </c>
      <c r="U139" s="24"/>
      <c r="V139" s="28" t="e">
        <f t="shared" si="9"/>
        <v>#DIV/0!</v>
      </c>
      <c r="Y139" s="25"/>
      <c r="Z139" s="6" t="e">
        <f t="shared" si="10"/>
        <v>#DIV/0!</v>
      </c>
      <c r="AA139" s="10" t="e">
        <f t="shared" si="11"/>
        <v>#DIV/0!</v>
      </c>
      <c r="AB139" s="29"/>
      <c r="AC139" s="25"/>
      <c r="AD139" s="25" t="e">
        <f t="shared" si="12"/>
        <v>#DIV/0!</v>
      </c>
    </row>
    <row r="140" spans="1:30" x14ac:dyDescent="0.25">
      <c r="A140" s="22">
        <v>137</v>
      </c>
      <c r="B140" s="23"/>
      <c r="K140" s="25"/>
      <c r="O140" s="26">
        <f t="shared" si="7"/>
        <v>0</v>
      </c>
      <c r="P140" s="27"/>
      <c r="S140" s="28" t="e">
        <f t="shared" si="8"/>
        <v>#DIV/0!</v>
      </c>
      <c r="U140" s="24"/>
      <c r="V140" s="28" t="e">
        <f t="shared" si="9"/>
        <v>#DIV/0!</v>
      </c>
      <c r="Y140" s="25"/>
      <c r="Z140" s="6" t="e">
        <f t="shared" si="10"/>
        <v>#DIV/0!</v>
      </c>
      <c r="AA140" s="10" t="e">
        <f t="shared" si="11"/>
        <v>#DIV/0!</v>
      </c>
      <c r="AB140" s="29"/>
      <c r="AC140" s="25"/>
      <c r="AD140" s="25" t="e">
        <f t="shared" si="12"/>
        <v>#DIV/0!</v>
      </c>
    </row>
    <row r="141" spans="1:30" s="55" customFormat="1" x14ac:dyDescent="0.25">
      <c r="A141" s="53">
        <v>138</v>
      </c>
      <c r="B141" s="54"/>
      <c r="K141" s="56"/>
      <c r="O141" s="57">
        <f t="shared" si="7"/>
        <v>0</v>
      </c>
      <c r="P141" s="58"/>
      <c r="Q141" s="59"/>
      <c r="S141" s="60" t="e">
        <f t="shared" si="8"/>
        <v>#DIV/0!</v>
      </c>
      <c r="T141" s="59"/>
      <c r="U141" s="64"/>
      <c r="V141" s="60" t="e">
        <f t="shared" si="9"/>
        <v>#DIV/0!</v>
      </c>
      <c r="Y141" s="56"/>
      <c r="Z141" s="61" t="e">
        <f t="shared" si="10"/>
        <v>#DIV/0!</v>
      </c>
      <c r="AA141" s="62" t="e">
        <f t="shared" si="11"/>
        <v>#DIV/0!</v>
      </c>
      <c r="AB141" s="63"/>
      <c r="AC141" s="56"/>
      <c r="AD141" s="56" t="e">
        <f t="shared" si="12"/>
        <v>#DIV/0!</v>
      </c>
    </row>
    <row r="142" spans="1:30" x14ac:dyDescent="0.25">
      <c r="A142" s="22">
        <v>139</v>
      </c>
      <c r="B142" s="23"/>
      <c r="K142" s="25"/>
      <c r="O142" s="26">
        <f t="shared" si="7"/>
        <v>0</v>
      </c>
      <c r="P142" s="27"/>
      <c r="S142" s="28" t="e">
        <f t="shared" si="8"/>
        <v>#DIV/0!</v>
      </c>
      <c r="U142" s="24"/>
      <c r="V142" s="28" t="e">
        <f t="shared" si="9"/>
        <v>#DIV/0!</v>
      </c>
      <c r="Y142" s="25"/>
      <c r="Z142" s="6" t="e">
        <f t="shared" si="10"/>
        <v>#DIV/0!</v>
      </c>
      <c r="AA142" s="10" t="e">
        <f t="shared" si="11"/>
        <v>#DIV/0!</v>
      </c>
      <c r="AB142" s="29"/>
      <c r="AC142" s="25"/>
      <c r="AD142" s="25" t="e">
        <f t="shared" si="12"/>
        <v>#DIV/0!</v>
      </c>
    </row>
    <row r="143" spans="1:30" x14ac:dyDescent="0.25">
      <c r="A143" s="22">
        <v>140</v>
      </c>
      <c r="B143" s="23"/>
      <c r="K143" s="25"/>
      <c r="O143" s="26">
        <f t="shared" si="7"/>
        <v>0</v>
      </c>
      <c r="P143" s="27"/>
      <c r="S143" s="28" t="e">
        <f t="shared" si="8"/>
        <v>#DIV/0!</v>
      </c>
      <c r="U143" s="24"/>
      <c r="V143" s="28" t="e">
        <f t="shared" si="9"/>
        <v>#DIV/0!</v>
      </c>
      <c r="Y143" s="25"/>
      <c r="Z143" s="6" t="e">
        <f t="shared" si="10"/>
        <v>#DIV/0!</v>
      </c>
      <c r="AA143" s="10" t="e">
        <f t="shared" si="11"/>
        <v>#DIV/0!</v>
      </c>
      <c r="AB143" s="29"/>
      <c r="AC143" s="25"/>
      <c r="AD143" s="25" t="e">
        <f t="shared" si="12"/>
        <v>#DIV/0!</v>
      </c>
    </row>
    <row r="144" spans="1:30" x14ac:dyDescent="0.25">
      <c r="A144" s="22">
        <v>141</v>
      </c>
      <c r="B144" s="23"/>
      <c r="K144" s="25"/>
      <c r="O144" s="26">
        <f t="shared" si="7"/>
        <v>0</v>
      </c>
      <c r="P144" s="27"/>
      <c r="S144" s="28" t="e">
        <f t="shared" si="8"/>
        <v>#DIV/0!</v>
      </c>
      <c r="U144" s="24"/>
      <c r="V144" s="28" t="e">
        <f t="shared" si="9"/>
        <v>#DIV/0!</v>
      </c>
      <c r="Y144" s="25"/>
      <c r="Z144" s="6" t="e">
        <f t="shared" si="10"/>
        <v>#DIV/0!</v>
      </c>
      <c r="AA144" s="10" t="e">
        <f t="shared" si="11"/>
        <v>#DIV/0!</v>
      </c>
      <c r="AB144" s="29"/>
      <c r="AC144" s="25"/>
      <c r="AD144" s="25" t="e">
        <f t="shared" si="12"/>
        <v>#DIV/0!</v>
      </c>
    </row>
    <row r="145" spans="1:30" x14ac:dyDescent="0.25">
      <c r="A145" s="22">
        <v>142</v>
      </c>
      <c r="B145" s="23"/>
      <c r="K145" s="25"/>
      <c r="O145" s="26">
        <f t="shared" si="7"/>
        <v>0</v>
      </c>
      <c r="P145" s="27"/>
      <c r="S145" s="28" t="e">
        <f t="shared" si="8"/>
        <v>#DIV/0!</v>
      </c>
      <c r="U145" s="24"/>
      <c r="V145" s="28" t="e">
        <f t="shared" si="9"/>
        <v>#DIV/0!</v>
      </c>
      <c r="Y145" s="25"/>
      <c r="Z145" s="6" t="e">
        <f t="shared" si="10"/>
        <v>#DIV/0!</v>
      </c>
      <c r="AA145" s="10" t="e">
        <f t="shared" si="11"/>
        <v>#DIV/0!</v>
      </c>
      <c r="AB145" s="29"/>
      <c r="AC145" s="25"/>
      <c r="AD145" s="25" t="e">
        <f t="shared" si="12"/>
        <v>#DIV/0!</v>
      </c>
    </row>
    <row r="146" spans="1:30" x14ac:dyDescent="0.25">
      <c r="A146" s="22">
        <v>143</v>
      </c>
      <c r="B146" s="23"/>
      <c r="K146" s="25"/>
      <c r="O146" s="26">
        <f t="shared" si="7"/>
        <v>0</v>
      </c>
      <c r="P146" s="27"/>
      <c r="S146" s="28" t="e">
        <f t="shared" si="8"/>
        <v>#DIV/0!</v>
      </c>
      <c r="U146" s="24"/>
      <c r="V146" s="28" t="e">
        <f t="shared" si="9"/>
        <v>#DIV/0!</v>
      </c>
      <c r="Y146" s="25"/>
      <c r="Z146" s="6" t="e">
        <f t="shared" si="10"/>
        <v>#DIV/0!</v>
      </c>
      <c r="AA146" s="10" t="e">
        <f t="shared" si="11"/>
        <v>#DIV/0!</v>
      </c>
      <c r="AB146" s="29"/>
      <c r="AC146" s="25"/>
      <c r="AD146" s="25" t="e">
        <f t="shared" si="12"/>
        <v>#DIV/0!</v>
      </c>
    </row>
    <row r="147" spans="1:30" x14ac:dyDescent="0.25">
      <c r="A147" s="22">
        <v>144</v>
      </c>
      <c r="B147" s="23"/>
      <c r="K147" s="25"/>
      <c r="O147" s="26">
        <f t="shared" si="7"/>
        <v>0</v>
      </c>
      <c r="P147" s="27"/>
      <c r="S147" s="28" t="e">
        <f t="shared" si="8"/>
        <v>#DIV/0!</v>
      </c>
      <c r="U147" s="24"/>
      <c r="V147" s="28" t="e">
        <f t="shared" si="9"/>
        <v>#DIV/0!</v>
      </c>
      <c r="Y147" s="25"/>
      <c r="Z147" s="6" t="e">
        <f t="shared" si="10"/>
        <v>#DIV/0!</v>
      </c>
      <c r="AA147" s="10" t="e">
        <f t="shared" si="11"/>
        <v>#DIV/0!</v>
      </c>
      <c r="AB147" s="29"/>
      <c r="AC147" s="25"/>
      <c r="AD147" s="25" t="e">
        <f t="shared" si="12"/>
        <v>#DIV/0!</v>
      </c>
    </row>
    <row r="148" spans="1:30" x14ac:dyDescent="0.25">
      <c r="A148" s="22">
        <v>145</v>
      </c>
      <c r="B148" s="23"/>
      <c r="K148" s="25"/>
      <c r="O148" s="26">
        <f t="shared" si="7"/>
        <v>0</v>
      </c>
      <c r="P148" s="27"/>
      <c r="S148" s="28" t="e">
        <f t="shared" si="8"/>
        <v>#DIV/0!</v>
      </c>
      <c r="U148" s="24"/>
      <c r="V148" s="28" t="e">
        <f t="shared" si="9"/>
        <v>#DIV/0!</v>
      </c>
      <c r="Y148" s="25"/>
      <c r="Z148" s="6" t="e">
        <f t="shared" si="10"/>
        <v>#DIV/0!</v>
      </c>
      <c r="AA148" s="10" t="e">
        <f t="shared" si="11"/>
        <v>#DIV/0!</v>
      </c>
      <c r="AB148" s="29"/>
      <c r="AC148" s="25"/>
      <c r="AD148" s="25" t="e">
        <f t="shared" si="12"/>
        <v>#DIV/0!</v>
      </c>
    </row>
    <row r="149" spans="1:30" x14ac:dyDescent="0.25">
      <c r="A149" s="22">
        <v>146</v>
      </c>
      <c r="B149" s="23"/>
      <c r="K149" s="25"/>
      <c r="O149" s="26">
        <f t="shared" si="7"/>
        <v>0</v>
      </c>
      <c r="P149" s="27"/>
      <c r="S149" s="28" t="e">
        <f t="shared" si="8"/>
        <v>#DIV/0!</v>
      </c>
      <c r="U149" s="24"/>
      <c r="V149" s="28" t="e">
        <f t="shared" si="9"/>
        <v>#DIV/0!</v>
      </c>
      <c r="Y149" s="25"/>
      <c r="Z149" s="6" t="e">
        <f t="shared" si="10"/>
        <v>#DIV/0!</v>
      </c>
      <c r="AA149" s="10" t="e">
        <f t="shared" si="11"/>
        <v>#DIV/0!</v>
      </c>
      <c r="AB149" s="29"/>
      <c r="AC149" s="25"/>
      <c r="AD149" s="25" t="e">
        <f t="shared" si="12"/>
        <v>#DIV/0!</v>
      </c>
    </row>
    <row r="150" spans="1:30" x14ac:dyDescent="0.25">
      <c r="A150" s="22">
        <v>147</v>
      </c>
      <c r="B150" s="23"/>
      <c r="K150" s="25"/>
      <c r="O150" s="26">
        <f t="shared" si="7"/>
        <v>0</v>
      </c>
      <c r="P150" s="27"/>
      <c r="S150" s="28" t="e">
        <f t="shared" si="8"/>
        <v>#DIV/0!</v>
      </c>
      <c r="U150" s="24"/>
      <c r="V150" s="28" t="e">
        <f t="shared" si="9"/>
        <v>#DIV/0!</v>
      </c>
      <c r="Y150" s="25"/>
      <c r="Z150" s="6" t="e">
        <f t="shared" si="10"/>
        <v>#DIV/0!</v>
      </c>
      <c r="AA150" s="10" t="e">
        <f t="shared" si="11"/>
        <v>#DIV/0!</v>
      </c>
      <c r="AB150" s="29"/>
      <c r="AC150" s="25"/>
      <c r="AD150" s="25" t="e">
        <f t="shared" si="12"/>
        <v>#DIV/0!</v>
      </c>
    </row>
    <row r="151" spans="1:30" x14ac:dyDescent="0.25">
      <c r="A151" s="22">
        <v>148</v>
      </c>
      <c r="B151" s="23"/>
      <c r="K151" s="25"/>
      <c r="O151" s="26">
        <f t="shared" si="7"/>
        <v>0</v>
      </c>
      <c r="P151" s="27"/>
      <c r="S151" s="28" t="e">
        <f t="shared" si="8"/>
        <v>#DIV/0!</v>
      </c>
      <c r="U151" s="24"/>
      <c r="V151" s="28" t="e">
        <f t="shared" si="9"/>
        <v>#DIV/0!</v>
      </c>
      <c r="Y151" s="25"/>
      <c r="Z151" s="6" t="e">
        <f t="shared" si="10"/>
        <v>#DIV/0!</v>
      </c>
      <c r="AA151" s="10" t="e">
        <f t="shared" si="11"/>
        <v>#DIV/0!</v>
      </c>
      <c r="AB151" s="29"/>
      <c r="AC151" s="25"/>
      <c r="AD151" s="25" t="e">
        <f t="shared" si="12"/>
        <v>#DIV/0!</v>
      </c>
    </row>
    <row r="152" spans="1:30" x14ac:dyDescent="0.25">
      <c r="A152" s="22">
        <v>149</v>
      </c>
      <c r="B152" s="23"/>
      <c r="K152" s="25"/>
      <c r="O152" s="26">
        <f t="shared" si="7"/>
        <v>0</v>
      </c>
      <c r="P152" s="27"/>
      <c r="S152" s="28" t="e">
        <f t="shared" si="8"/>
        <v>#DIV/0!</v>
      </c>
      <c r="U152" s="24"/>
      <c r="V152" s="28" t="e">
        <f t="shared" si="9"/>
        <v>#DIV/0!</v>
      </c>
      <c r="Y152" s="25"/>
      <c r="Z152" s="6" t="e">
        <f t="shared" si="10"/>
        <v>#DIV/0!</v>
      </c>
      <c r="AA152" s="10" t="e">
        <f t="shared" si="11"/>
        <v>#DIV/0!</v>
      </c>
      <c r="AB152" s="29"/>
      <c r="AC152" s="25"/>
      <c r="AD152" s="25" t="e">
        <f t="shared" si="12"/>
        <v>#DIV/0!</v>
      </c>
    </row>
    <row r="153" spans="1:30" x14ac:dyDescent="0.25">
      <c r="A153" s="22">
        <v>150</v>
      </c>
      <c r="B153" s="23"/>
      <c r="K153" s="25"/>
      <c r="O153" s="26">
        <f t="shared" si="7"/>
        <v>0</v>
      </c>
      <c r="P153" s="27"/>
      <c r="S153" s="28" t="e">
        <f t="shared" si="8"/>
        <v>#DIV/0!</v>
      </c>
      <c r="U153" s="24"/>
      <c r="V153" s="28" t="e">
        <f t="shared" si="9"/>
        <v>#DIV/0!</v>
      </c>
      <c r="Y153" s="25"/>
      <c r="Z153" s="6" t="e">
        <f t="shared" si="10"/>
        <v>#DIV/0!</v>
      </c>
      <c r="AA153" s="10" t="e">
        <f>P153/Z153</f>
        <v>#DIV/0!</v>
      </c>
      <c r="AB153" s="29"/>
      <c r="AC153" s="25"/>
      <c r="AD153" s="25" t="e">
        <f t="shared" si="12"/>
        <v>#DIV/0!</v>
      </c>
    </row>
    <row r="154" spans="1:30" x14ac:dyDescent="0.25">
      <c r="A154" s="22"/>
      <c r="C154" s="30" t="s">
        <v>33</v>
      </c>
      <c r="D154">
        <f>AVERAGE(D4:D153)</f>
        <v>645.33333333333337</v>
      </c>
      <c r="K154" s="25"/>
      <c r="L154" s="31">
        <f>AVERAGE(L4:L153)</f>
        <v>78.88333333333334</v>
      </c>
      <c r="M154" s="31">
        <f>AVERAGE(M4:M153)</f>
        <v>79.075000000000003</v>
      </c>
      <c r="N154" s="30"/>
      <c r="O154" s="31">
        <f t="shared" ref="O154:V154" si="16">AVERAGE(O4:O153)</f>
        <v>6.3162222222222209</v>
      </c>
      <c r="P154" s="32">
        <f t="shared" si="16"/>
        <v>1186.6933333333334</v>
      </c>
      <c r="Q154" s="33">
        <f t="shared" si="16"/>
        <v>57.292499999999976</v>
      </c>
      <c r="R154" s="31">
        <f t="shared" si="16"/>
        <v>160.71666666666667</v>
      </c>
      <c r="S154" s="34" t="e">
        <f t="shared" si="16"/>
        <v>#DIV/0!</v>
      </c>
      <c r="T154" s="33">
        <f t="shared" si="16"/>
        <v>56.92416666666665</v>
      </c>
      <c r="U154" s="35">
        <f t="shared" si="16"/>
        <v>157.67500000000001</v>
      </c>
      <c r="V154" s="34" t="e">
        <f t="shared" si="16"/>
        <v>#DIV/0!</v>
      </c>
      <c r="W154" s="31">
        <f t="shared" ref="W154:Y154" si="17">AVERAGE(W4:W134)</f>
        <v>59.050000000000004</v>
      </c>
      <c r="X154" s="31">
        <f t="shared" si="17"/>
        <v>157.91666666666666</v>
      </c>
      <c r="Y154" s="36">
        <f t="shared" si="17"/>
        <v>0.40113409384522969</v>
      </c>
      <c r="Z154" s="37" t="e">
        <f>AVERAGE(Z4:Z153)</f>
        <v>#DIV/0!</v>
      </c>
      <c r="AA154" s="38" t="e">
        <f>AVERAGE(AA4:AA153)</f>
        <v>#DIV/0!</v>
      </c>
      <c r="AB154" s="39"/>
      <c r="AC154" s="39"/>
      <c r="AD154" s="39" t="e">
        <f>AVERAGE(AD4:AD153)</f>
        <v>#DIV/0!</v>
      </c>
    </row>
    <row r="155" spans="1:30" x14ac:dyDescent="0.25">
      <c r="A155" s="22"/>
      <c r="K155" s="25"/>
      <c r="P155" s="41"/>
      <c r="S155" s="28"/>
      <c r="U155" s="24"/>
      <c r="V155" s="28"/>
      <c r="Y155" s="25"/>
      <c r="Z155" s="6"/>
      <c r="AA155" s="10"/>
      <c r="AB155" s="42"/>
      <c r="AC155" s="25"/>
      <c r="AD155" s="25"/>
    </row>
    <row r="156" spans="1:30" ht="15.75" thickBot="1" x14ac:dyDescent="0.3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5"/>
      <c r="L156" s="44"/>
      <c r="M156" s="44"/>
      <c r="N156" s="44"/>
      <c r="O156" s="46"/>
      <c r="P156" s="47"/>
      <c r="Q156" s="48"/>
      <c r="R156" s="44"/>
      <c r="S156" s="49"/>
      <c r="T156" s="48"/>
      <c r="U156" s="44"/>
      <c r="V156" s="49"/>
      <c r="W156" s="44"/>
      <c r="X156" s="44"/>
      <c r="Y156" s="45"/>
      <c r="Z156" s="48"/>
      <c r="AA156" s="50"/>
      <c r="AB156" s="51"/>
      <c r="AC156" s="45"/>
      <c r="AD156" s="45"/>
    </row>
  </sheetData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Bohlender, Nicholas</dc:creator>
  <cp:lastModifiedBy>Brown, Nicholas</cp:lastModifiedBy>
  <dcterms:created xsi:type="dcterms:W3CDTF">2022-09-15T17:40:46Z</dcterms:created>
  <dcterms:modified xsi:type="dcterms:W3CDTF">2023-11-07T17:19:54Z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2022-09-15T18:50:14Z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9a276538-99fd-41ae-8026-000063dcf3bc</vt:lpwstr>
  </property>
</Properties>
</file>