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1\"/>
    </mc:Choice>
  </mc:AlternateContent>
  <xr:revisionPtr revIDLastSave="0" documentId="13_ncr:1_{9D633A6D-FA71-4563-9289-357902BE2929}" xr6:coauthVersionLast="44" xr6:coauthVersionMax="44" xr10:uidLastSave="{00000000-0000-0000-0000-000000000000}"/>
  <bookViews>
    <workbookView xWindow="3120" yWindow="1065" windowWidth="21885" windowHeight="15135" tabRatio="188" xr2:uid="{00000000-000D-0000-FFFF-FFFF00000000}"/>
  </bookViews>
  <sheets>
    <sheet name=" " sheetId="1" r:id="rId1"/>
    <sheet name="Extra Sites" sheetId="4" r:id="rId2"/>
    <sheet name="Sheet2" sheetId="3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0" hidden="1">1</definedName>
    <definedName name="_Regression_Int" localSheetId="1" hidden="1">1</definedName>
    <definedName name="_xlnm.Print_Area" localSheetId="0">' '!$A$1:$O$62</definedName>
    <definedName name="_xlnm.Print_Area" localSheetId="1">'Extra Sites'!$A$1:$O$62</definedName>
    <definedName name="Print_Area_MI" localSheetId="1">'Extra Sites'!$A$1:$T$32</definedName>
    <definedName name="Print_Area_MI">' '!$A$1:$T$32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" i="1" l="1"/>
  <c r="N9" i="1"/>
  <c r="R20" i="1" l="1"/>
  <c r="R18" i="1" l="1"/>
  <c r="R21" i="1" l="1"/>
  <c r="R9" i="1" l="1"/>
  <c r="G27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N51" i="1" l="1"/>
  <c r="N14" i="1" l="1"/>
  <c r="G8" i="1" l="1"/>
  <c r="N22" i="1"/>
  <c r="G7" i="1"/>
  <c r="N7" i="1"/>
  <c r="N8" i="1"/>
  <c r="G9" i="1"/>
  <c r="G10" i="1"/>
  <c r="G11" i="1"/>
  <c r="N11" i="1"/>
  <c r="G12" i="1"/>
  <c r="N12" i="1"/>
  <c r="G13" i="1"/>
  <c r="N13" i="1"/>
  <c r="G14" i="1"/>
  <c r="G15" i="1"/>
  <c r="N15" i="1"/>
  <c r="G16" i="1"/>
  <c r="N16" i="1"/>
  <c r="G17" i="1"/>
  <c r="N17" i="1"/>
  <c r="G18" i="1"/>
  <c r="N18" i="1"/>
  <c r="G19" i="1"/>
  <c r="N19" i="1"/>
  <c r="G20" i="1"/>
  <c r="N20" i="1"/>
  <c r="G21" i="1"/>
  <c r="N21" i="1"/>
  <c r="G22" i="1"/>
  <c r="G23" i="1"/>
  <c r="N23" i="1"/>
  <c r="R23" i="1"/>
  <c r="G24" i="1"/>
  <c r="N24" i="1"/>
  <c r="R24" i="1"/>
  <c r="G25" i="1"/>
  <c r="G26" i="1"/>
  <c r="N36" i="1"/>
  <c r="G37" i="1"/>
  <c r="N37" i="1"/>
  <c r="G38" i="1"/>
  <c r="N38" i="1"/>
  <c r="R38" i="1"/>
  <c r="G39" i="1"/>
  <c r="N39" i="1"/>
  <c r="G40" i="1"/>
  <c r="N40" i="1"/>
  <c r="G41" i="1"/>
  <c r="N41" i="1"/>
  <c r="G42" i="1"/>
  <c r="N42" i="1"/>
  <c r="G43" i="1"/>
  <c r="N43" i="1"/>
  <c r="G44" i="1"/>
  <c r="N44" i="1"/>
  <c r="G45" i="1"/>
  <c r="N45" i="1"/>
  <c r="G46" i="1"/>
  <c r="N46" i="1"/>
  <c r="G47" i="1"/>
  <c r="N47" i="1"/>
  <c r="R47" i="1"/>
  <c r="G48" i="1"/>
  <c r="N48" i="1"/>
  <c r="G49" i="1"/>
  <c r="N49" i="1"/>
  <c r="R49" i="1"/>
  <c r="G50" i="1"/>
  <c r="N50" i="1"/>
  <c r="R50" i="1"/>
  <c r="R52" i="1"/>
  <c r="R53" i="1"/>
  <c r="C67" i="1"/>
  <c r="E67" i="1"/>
</calcChain>
</file>

<file path=xl/sharedStrings.xml><?xml version="1.0" encoding="utf-8"?>
<sst xmlns="http://schemas.openxmlformats.org/spreadsheetml/2006/main" count="255" uniqueCount="71">
  <si>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</si>
  <si>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</si>
  <si>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</si>
  <si>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</si>
  <si>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</si>
  <si>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</si>
  <si>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</si>
  <si>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</si>
  <si>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</si>
  <si>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</si>
  <si>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</si>
  <si>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</si>
  <si>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</si>
  <si>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</si>
  <si>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</si>
  <si>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</si>
  <si>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</si>
  <si>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</si>
  <si>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</si>
  <si>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</si>
  <si>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</si>
  <si>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</si>
  <si>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</si>
  <si>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</si>
  <si>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</si>
  <si>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</si>
  <si>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</si>
  <si>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</si>
  <si>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</si>
  <si>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</si>
  <si>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</si>
  <si>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</si>
  <si>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</si>
  <si>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</si>
  <si>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</si>
  <si>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</si>
  <si>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</si>
  <si>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</si>
  <si>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</si>
  <si>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</si>
  <si>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</si>
  <si>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</si>
  <si>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</si>
  <si>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</si>
  <si>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</si>
  <si>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</si>
  <si>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</si>
  <si>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</si>
  <si>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</si>
  <si>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</si>
  <si>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</si>
  <si>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</si>
  <si>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</si>
  <si>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</si>
  <si>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</si>
  <si>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 xml:space="preserve">End of cable </t>
  </si>
  <si>
    <t>*28.4</t>
  </si>
  <si>
    <t>*35</t>
  </si>
  <si>
    <t>*12</t>
  </si>
  <si>
    <t>*17.4</t>
  </si>
  <si>
    <t>*44.1</t>
  </si>
  <si>
    <t>Using charter boat (Greg Pilgrim)</t>
  </si>
  <si>
    <t>Eureka Manta 2</t>
  </si>
  <si>
    <t>Survey ended at 25m, cable on angle</t>
  </si>
  <si>
    <t>Overcast, calm, slight Southerly</t>
  </si>
  <si>
    <t>10:01 PDT</t>
  </si>
  <si>
    <t>09:36PDT</t>
  </si>
  <si>
    <t>2.9m @ 05:35Hrs PST</t>
  </si>
  <si>
    <t>1.4m @ 12:04Hrs PST</t>
  </si>
  <si>
    <t xml:space="preserve">10:30 Hrs PDT </t>
  </si>
  <si>
    <t xml:space="preserve">10:19 pm Hrs PDT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</si>
</sst>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</numFmts>
  <fonts count="20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</borders>
  <cellStyleXfs count="2">
    <xf numFmtId="164" fontId="0" fillId="0" borderId="0"/>
    <xf numFmtId="9" fontId="1" fillId="0" borderId="0" applyFont="0" applyFill="0" applyBorder="0" applyAlignment="0" applyProtection="0"/>
  </cellStyleXfs>
  <cellXfs count="133">
    <xf numFmtId="164" fontId="0" fillId="0" borderId="0" xfId="0"/>
    <xf numFmtId="164" fontId="2" fillId="0" borderId="0" xfId="0" applyFont="1"/>
    <xf numFmtId="165" fontId="2" fillId="0" borderId="0" xfId="0" applyNumberFormat="1" applyFont="1" applyProtection="1"/>
    <xf numFmtId="166" fontId="2" fillId="0" borderId="0" xfId="0" applyNumberFormat="1" applyFont="1" applyProtection="1"/>
    <xf numFmtId="167" fontId="2" fillId="0" borderId="0" xfId="0" applyNumberFormat="1" applyFont="1" applyProtection="1"/>
    <xf numFmtId="164" fontId="2" fillId="0" borderId="0" xfId="0" quotePrefix="1" applyFont="1" applyAlignment="1" applyProtection="1">
      <alignment horizontal="right"/>
    </xf>
    <xf numFmtId="164" fontId="3" fillId="0" borderId="0" xfId="0" quotePrefix="1" applyFont="1" applyFill="1" applyBorder="1" applyAlignment="1" applyProtection="1">
      <alignment horizontal="right"/>
    </xf>
    <xf numFmtId="164" fontId="2" fillId="0" borderId="0" xfId="0" applyFont="1" applyBorder="1" applyAlignment="1" applyProtection="1">
      <alignment horizontal="right"/>
    </xf>
    <xf numFmtId="167" fontId="2" fillId="0" borderId="1" xfId="0" applyNumberFormat="1" applyFont="1" applyBorder="1" applyAlignment="1" applyProtection="1">
      <alignment horizontal="center"/>
    </xf>
    <xf numFmtId="167" fontId="2" fillId="0" borderId="1" xfId="0" quotePrefix="1" applyNumberFormat="1" applyFont="1" applyBorder="1" applyAlignment="1" applyProtection="1">
      <alignment horizontal="center"/>
    </xf>
    <xf numFmtId="167" fontId="2" fillId="0" borderId="0" xfId="0" quotePrefix="1" applyNumberFormat="1" applyFont="1" applyBorder="1" applyAlignment="1" applyProtection="1">
      <alignment horizontal="center"/>
    </xf>
    <xf numFmtId="2" fontId="2" fillId="0" borderId="1" xfId="0" applyNumberFormat="1" applyFont="1" applyBorder="1" applyAlignment="1" applyProtection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2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164" fontId="6" fillId="2" borderId="4" xfId="0" quotePrefix="1" applyFont="1" applyFill="1" applyBorder="1" applyAlignment="1" applyProtection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 applyProtection="1">
      <alignment horizontal="center"/>
    </xf>
    <xf numFmtId="164" fontId="6" fillId="2" borderId="5" xfId="0" applyFont="1" applyFill="1" applyBorder="1" applyAlignment="1" applyProtection="1">
      <alignment horizontal="center"/>
    </xf>
    <xf numFmtId="164" fontId="6" fillId="2" borderId="6" xfId="0" quotePrefix="1" applyFont="1" applyFill="1" applyBorder="1" applyAlignment="1" applyProtection="1">
      <alignment horizontal="right"/>
    </xf>
    <xf numFmtId="164" fontId="6" fillId="2" borderId="7" xfId="0" quotePrefix="1" applyFont="1" applyFill="1" applyBorder="1" applyAlignment="1" applyProtection="1">
      <alignment horizontal="right"/>
    </xf>
    <xf numFmtId="164" fontId="7" fillId="0" borderId="1" xfId="0" applyFont="1" applyBorder="1" applyAlignment="1" applyProtection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 applyProtection="1">
      <alignment horizontal="right"/>
    </xf>
    <xf numFmtId="164" fontId="7" fillId="0" borderId="0" xfId="0" quotePrefix="1" applyFont="1" applyAlignment="1" applyProtection="1">
      <alignment horizontal="right"/>
    </xf>
    <xf numFmtId="164" fontId="7" fillId="0" borderId="0" xfId="0" applyFont="1"/>
    <xf numFmtId="14" fontId="3" fillId="0" borderId="0" xfId="0" quotePrefix="1" applyNumberFormat="1" applyFont="1" applyAlignment="1" applyProtection="1">
      <alignment horizontal="left"/>
    </xf>
    <xf numFmtId="168" fontId="2" fillId="0" borderId="0" xfId="0" applyNumberFormat="1" applyFont="1" applyBorder="1" applyAlignment="1" applyProtection="1">
      <alignment horizontal="center"/>
    </xf>
    <xf numFmtId="164" fontId="2" fillId="0" borderId="0" xfId="0" applyFont="1" applyBorder="1"/>
    <xf numFmtId="164" fontId="8" fillId="0" borderId="0" xfId="0" quotePrefix="1" applyFont="1" applyBorder="1" applyAlignment="1" applyProtection="1">
      <alignment horizontal="right"/>
    </xf>
    <xf numFmtId="164" fontId="11" fillId="0" borderId="0" xfId="0" quotePrefix="1" applyFont="1" applyAlignment="1" applyProtection="1">
      <alignment horizontal="left"/>
    </xf>
    <xf numFmtId="164" fontId="3" fillId="0" borderId="8" xfId="0" quotePrefix="1" applyFont="1" applyFill="1" applyBorder="1" applyAlignment="1" applyProtection="1">
      <alignment horizontal="right"/>
    </xf>
    <xf numFmtId="164" fontId="7" fillId="0" borderId="0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</xf>
    <xf numFmtId="168" fontId="2" fillId="0" borderId="9" xfId="0" applyNumberFormat="1" applyFont="1" applyBorder="1" applyAlignment="1" applyProtection="1">
      <alignment horizontal="center"/>
    </xf>
    <xf numFmtId="164" fontId="8" fillId="0" borderId="0" xfId="0" applyFont="1" applyBorder="1" applyAlignment="1">
      <alignment horizontal="right"/>
    </xf>
    <xf numFmtId="168" fontId="7" fillId="0" borderId="0" xfId="0" applyNumberFormat="1" applyFont="1" applyBorder="1" applyAlignment="1" applyProtection="1">
      <alignment horizontal="center"/>
    </xf>
    <xf numFmtId="164" fontId="7" fillId="0" borderId="0" xfId="0" applyFont="1" applyBorder="1"/>
    <xf numFmtId="164" fontId="8" fillId="0" borderId="0" xfId="0" quotePrefix="1" applyFont="1" applyFill="1" applyAlignment="1" applyProtection="1">
      <alignment horizontal="right"/>
    </xf>
    <xf numFmtId="168" fontId="7" fillId="0" borderId="1" xfId="0" applyNumberFormat="1" applyFont="1" applyBorder="1" applyAlignment="1" applyProtection="1">
      <alignment horizontal="center"/>
    </xf>
    <xf numFmtId="167" fontId="7" fillId="0" borderId="0" xfId="0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left"/>
    </xf>
    <xf numFmtId="164" fontId="6" fillId="0" borderId="0" xfId="0" applyFont="1" applyAlignment="1" applyProtection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quotePrefix="1" applyFont="1" applyAlignment="1">
      <alignment horizontal="right"/>
    </xf>
    <xf numFmtId="164" fontId="8" fillId="0" borderId="0" xfId="0" applyFont="1" applyBorder="1" applyAlignment="1"/>
    <xf numFmtId="164" fontId="6" fillId="2" borderId="5" xfId="0" quotePrefix="1" applyFont="1" applyFill="1" applyBorder="1" applyAlignment="1" applyProtection="1">
      <alignment horizontal="center"/>
    </xf>
    <xf numFmtId="2" fontId="12" fillId="0" borderId="1" xfId="0" quotePrefix="1" applyNumberFormat="1" applyFont="1" applyBorder="1" applyAlignment="1" applyProtection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 applyProtection="1">
      <alignment horizontal="right"/>
    </xf>
    <xf numFmtId="164" fontId="8" fillId="0" borderId="1" xfId="0" applyFont="1" applyBorder="1" applyAlignment="1" applyProtection="1">
      <alignment horizontal="right"/>
    </xf>
    <xf numFmtId="2" fontId="5" fillId="4" borderId="0" xfId="0" applyNumberFormat="1" applyFont="1" applyFill="1" applyAlignment="1">
      <alignment horizontal="center"/>
    </xf>
    <xf numFmtId="164" fontId="7" fillId="0" borderId="0" xfId="0" quotePrefix="1" applyFont="1" applyAlignment="1">
      <alignment horizontal="right"/>
    </xf>
    <xf numFmtId="164" fontId="2" fillId="3" borderId="0" xfId="0" applyFont="1" applyFill="1" applyBorder="1" applyAlignment="1" applyProtection="1">
      <alignment horizontal="right"/>
    </xf>
    <xf numFmtId="164" fontId="8" fillId="3" borderId="0" xfId="0" quotePrefix="1" applyFont="1" applyFill="1" applyAlignment="1" applyProtection="1">
      <alignment horizontal="right"/>
    </xf>
    <xf numFmtId="164" fontId="11" fillId="3" borderId="0" xfId="0" quotePrefix="1" applyFont="1" applyFill="1" applyAlignment="1" applyProtection="1">
      <alignment horizontal="left"/>
    </xf>
    <xf numFmtId="164" fontId="3" fillId="3" borderId="0" xfId="0" quotePrefix="1" applyFont="1" applyFill="1" applyBorder="1" applyAlignment="1" applyProtection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 applyAlignme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 applyProtection="1">
      <alignment horizontal="right"/>
    </xf>
    <xf numFmtId="164" fontId="2" fillId="6" borderId="0" xfId="0" applyFont="1" applyFill="1" applyBorder="1"/>
    <xf numFmtId="167" fontId="2" fillId="6" borderId="0" xfId="0" quotePrefix="1" applyNumberFormat="1" applyFont="1" applyFill="1" applyBorder="1" applyAlignment="1" applyProtection="1">
      <alignment horizontal="center"/>
    </xf>
    <xf numFmtId="164" fontId="11" fillId="6" borderId="0" xfId="0" quotePrefix="1" applyFont="1" applyFill="1" applyAlignment="1" applyProtection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NumberFormat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4" fillId="6" borderId="0" xfId="0" applyFont="1" applyFill="1" applyBorder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8" fillId="6" borderId="0" xfId="0" quotePrefix="1" applyFont="1" applyFill="1" applyBorder="1" applyAlignment="1" applyProtection="1">
      <alignment horizontal="right"/>
    </xf>
    <xf numFmtId="164" fontId="6" fillId="6" borderId="0" xfId="0" applyFont="1" applyFill="1" applyAlignment="1" applyProtection="1">
      <alignment horizontal="left"/>
    </xf>
    <xf numFmtId="168" fontId="7" fillId="0" borderId="12" xfId="0" applyNumberFormat="1" applyFont="1" applyBorder="1" applyAlignment="1" applyProtection="1">
      <alignment horizontal="center"/>
    </xf>
    <xf numFmtId="164" fontId="8" fillId="0" borderId="12" xfId="0" applyFont="1" applyBorder="1" applyAlignment="1" applyProtection="1">
      <alignment horizontal="right"/>
    </xf>
    <xf numFmtId="167" fontId="12" fillId="0" borderId="1" xfId="0" quotePrefix="1" applyNumberFormat="1" applyFont="1" applyBorder="1" applyAlignment="1" applyProtection="1">
      <alignment horizontal="left"/>
    </xf>
    <xf numFmtId="167" fontId="2" fillId="0" borderId="1" xfId="0" applyNumberFormat="1" applyFont="1" applyBorder="1" applyAlignment="1" applyProtection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7" fontId="12" fillId="0" borderId="0" xfId="0" quotePrefix="1" applyNumberFormat="1" applyFont="1" applyBorder="1" applyAlignment="1" applyProtection="1">
      <alignment horizontal="left"/>
    </xf>
    <xf numFmtId="167" fontId="2" fillId="0" borderId="9" xfId="0" applyNumberFormat="1" applyFont="1" applyBorder="1" applyAlignment="1" applyProtection="1">
      <alignment horizontal="center"/>
    </xf>
    <xf numFmtId="168" fontId="7" fillId="0" borderId="9" xfId="0" applyNumberFormat="1" applyFont="1" applyBorder="1" applyAlignment="1" applyProtection="1">
      <alignment horizontal="center"/>
    </xf>
    <xf numFmtId="167" fontId="12" fillId="0" borderId="4" xfId="0" quotePrefix="1" applyNumberFormat="1" applyFont="1" applyBorder="1" applyAlignment="1" applyProtection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 applyProtection="1">
      <alignment horizontal="center"/>
    </xf>
    <xf numFmtId="168" fontId="7" fillId="0" borderId="4" xfId="0" applyNumberFormat="1" applyFont="1" applyBorder="1" applyAlignment="1" applyProtection="1">
      <alignment horizontal="center"/>
    </xf>
    <xf numFmtId="164" fontId="7" fillId="0" borderId="13" xfId="0" applyFont="1" applyBorder="1" applyAlignment="1" applyProtection="1">
      <alignment horizontal="right"/>
    </xf>
    <xf numFmtId="169" fontId="2" fillId="0" borderId="13" xfId="0" applyNumberFormat="1" applyFont="1" applyBorder="1" applyAlignment="1" applyProtection="1">
      <alignment horizontal="center"/>
    </xf>
    <xf numFmtId="167" fontId="2" fillId="0" borderId="13" xfId="0" applyNumberFormat="1" applyFont="1" applyBorder="1" applyAlignment="1" applyProtection="1">
      <alignment horizontal="center"/>
    </xf>
    <xf numFmtId="168" fontId="7" fillId="0" borderId="13" xfId="0" applyNumberFormat="1" applyFont="1" applyBorder="1" applyAlignment="1" applyProtection="1">
      <alignment horizontal="center"/>
    </xf>
    <xf numFmtId="164" fontId="2" fillId="0" borderId="0" xfId="0" applyFont="1" applyAlignment="1">
      <alignment horizontal="left"/>
    </xf>
    <xf numFmtId="164" fontId="2" fillId="0" borderId="0" xfId="0" applyFont="1" applyAlignment="1">
      <alignment horizontal="right"/>
    </xf>
    <xf numFmtId="164" fontId="2" fillId="0" borderId="0" xfId="0" applyFont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" fontId="6" fillId="0" borderId="14" xfId="0" quotePrefix="1" applyNumberFormat="1" applyFont="1" applyBorder="1" applyAlignment="1">
      <alignment horizontal="center"/>
    </xf>
    <xf numFmtId="20" fontId="2" fillId="0" borderId="0" xfId="0" applyNumberFormat="1" applyFont="1"/>
    <xf numFmtId="164" fontId="8" fillId="0" borderId="0" xfId="0" applyFont="1" applyBorder="1" applyAlignment="1" applyProtection="1">
      <alignment horizontal="right"/>
    </xf>
    <xf numFmtId="167" fontId="2" fillId="0" borderId="0" xfId="0" applyNumberFormat="1" applyFont="1" applyBorder="1" applyAlignment="1" applyProtection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Border="1" applyAlignment="1" applyProtection="1">
      <alignment horizontal="center" vertical="center"/>
    </xf>
    <xf numFmtId="164" fontId="8" fillId="0" borderId="15" xfId="0" applyFont="1" applyBorder="1" applyAlignment="1" applyProtection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 applyProtection="1">
      <alignment horizontal="center"/>
    </xf>
    <xf numFmtId="167" fontId="2" fillId="0" borderId="17" xfId="0" applyNumberFormat="1" applyFont="1" applyBorder="1" applyAlignment="1" applyProtection="1">
      <alignment horizontal="center"/>
    </xf>
    <xf numFmtId="168" fontId="7" fillId="0" borderId="16" xfId="0" applyNumberFormat="1" applyFont="1" applyBorder="1" applyAlignment="1" applyProtection="1">
      <alignment horizontal="center"/>
    </xf>
    <xf numFmtId="167" fontId="2" fillId="0" borderId="18" xfId="0" quotePrefix="1" applyNumberFormat="1" applyFont="1" applyBorder="1" applyAlignment="1" applyProtection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13" fillId="0" borderId="0" xfId="0" quotePrefix="1" applyFont="1" applyAlignment="1" applyProtection="1">
      <alignment horizontal="center"/>
    </xf>
    <xf numFmtId="170" fontId="15" fillId="0" borderId="0" xfId="0" applyNumberFormat="1" applyFont="1" applyBorder="1" applyAlignment="1" applyProtection="1">
      <alignment horizontal="center"/>
    </xf>
    <xf numFmtId="170" fontId="15" fillId="0" borderId="0" xfId="0" quotePrefix="1" applyNumberFormat="1" applyFont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164" fontId="10" fillId="0" borderId="4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4" transitionEvaluation="1">
    <pageSetUpPr fitToPage="1"/>
  </sheetPr>
  <dimension ref="A1:AK101"/>
  <sheetViews>
    <sheetView showGridLines="0" tabSelected="1" topLeftCell="A4" zoomScale="115" workbookViewId="0">
      <selection activeCell="N9" sqref="N9:N10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6" width="12.7109375" style="1" customWidth="1"/>
    <col min="7" max="7" width="6.8554687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28" t="s">
        <v>28</v>
      </c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129">
        <v>44216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6" customHeight="1" x14ac:dyDescent="0.2">
      <c r="B3" s="22"/>
      <c r="C3" s="26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B4" s="132" t="s">
        <v>27</v>
      </c>
      <c r="C4" s="132"/>
      <c r="D4" s="132"/>
      <c r="E4" s="132"/>
      <c r="F4" s="132"/>
      <c r="G4" s="132"/>
      <c r="I4" s="132" t="s">
        <v>26</v>
      </c>
      <c r="J4" s="132"/>
      <c r="K4" s="132"/>
      <c r="L4" s="132"/>
      <c r="M4" s="132"/>
      <c r="N4" s="132"/>
      <c r="O4" s="132"/>
      <c r="Q4" s="45"/>
      <c r="R4" s="64"/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27" t="s">
        <v>33</v>
      </c>
      <c r="G5" s="127"/>
      <c r="H5" s="31"/>
      <c r="I5" s="19" t="s">
        <v>0</v>
      </c>
      <c r="J5" s="12" t="s">
        <v>1</v>
      </c>
      <c r="K5" s="12" t="s">
        <v>2</v>
      </c>
      <c r="L5" s="13"/>
      <c r="M5" s="127" t="s">
        <v>33</v>
      </c>
      <c r="N5" s="127"/>
      <c r="O5" s="14" t="s">
        <v>24</v>
      </c>
      <c r="P5" s="6"/>
      <c r="Q5" s="60"/>
      <c r="R5" s="69" t="s">
        <v>24</v>
      </c>
      <c r="S5" s="64"/>
      <c r="T5" s="64"/>
      <c r="U5" s="45"/>
      <c r="V5" s="45"/>
      <c r="W5" s="45"/>
      <c r="X5" s="45"/>
      <c r="Y5" s="45"/>
      <c r="Z5" s="45"/>
    </row>
    <row r="6" spans="1:37" ht="12" customHeight="1" x14ac:dyDescent="0.2">
      <c r="A6" s="6"/>
      <c r="B6" s="20" t="s">
        <v>3</v>
      </c>
      <c r="C6" s="15" t="s">
        <v>12</v>
      </c>
      <c r="D6" s="63" t="s">
        <v>30</v>
      </c>
      <c r="E6" s="16" t="s">
        <v>4</v>
      </c>
      <c r="F6" s="17" t="s">
        <v>13</v>
      </c>
      <c r="G6" s="15" t="s">
        <v>14</v>
      </c>
      <c r="H6" s="31"/>
      <c r="I6" s="20" t="s">
        <v>3</v>
      </c>
      <c r="J6" s="15" t="s">
        <v>12</v>
      </c>
      <c r="K6" s="63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60"/>
      <c r="R6" s="61" t="s">
        <v>25</v>
      </c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53" t="s">
        <v>5</v>
      </c>
      <c r="C7" s="33"/>
      <c r="D7" s="33"/>
      <c r="E7" s="33"/>
      <c r="F7" s="33"/>
      <c r="G7" s="84">
        <f t="shared" ref="G7:G26" si="0">F7*(33.5+D7)/(475-2.65*C7)</f>
        <v>0</v>
      </c>
      <c r="H7" s="7"/>
      <c r="I7" s="53" t="s">
        <v>5</v>
      </c>
      <c r="J7" s="33"/>
      <c r="K7" s="93"/>
      <c r="L7" s="93"/>
      <c r="M7" s="93"/>
      <c r="N7" s="94">
        <f t="shared" ref="N7:N19" si="1">M7*(33.5+K7)/(475-2.65*J7)</f>
        <v>0</v>
      </c>
      <c r="O7" s="34"/>
      <c r="P7" s="7"/>
      <c r="Q7" s="57"/>
      <c r="R7" s="64"/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x14ac:dyDescent="0.2">
      <c r="A8" s="7"/>
      <c r="B8" s="85">
        <v>0</v>
      </c>
      <c r="C8" s="33">
        <v>1.84</v>
      </c>
      <c r="D8" s="33">
        <v>6.02</v>
      </c>
      <c r="E8" s="33"/>
      <c r="F8" s="33">
        <v>12.17</v>
      </c>
      <c r="G8" s="84">
        <f t="shared" si="0"/>
        <v>1.023045834715947</v>
      </c>
      <c r="H8" s="7"/>
      <c r="I8" s="85">
        <v>0</v>
      </c>
      <c r="J8" s="33">
        <v>3.48</v>
      </c>
      <c r="K8" s="33">
        <v>6.35</v>
      </c>
      <c r="L8" s="33"/>
      <c r="M8" s="33">
        <v>12.16</v>
      </c>
      <c r="N8" s="39">
        <f t="shared" si="1"/>
        <v>1.0403582822718118</v>
      </c>
      <c r="O8" s="9" t="s">
        <v>6</v>
      </c>
      <c r="P8" s="7"/>
      <c r="Q8" s="57"/>
      <c r="R8" s="64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85">
        <v>1</v>
      </c>
      <c r="C9" s="33">
        <v>3.01</v>
      </c>
      <c r="D9" s="33">
        <v>6.34</v>
      </c>
      <c r="E9" s="33"/>
      <c r="F9" s="33">
        <v>12.25</v>
      </c>
      <c r="G9" s="84">
        <f t="shared" si="0"/>
        <v>1.0450009474897943</v>
      </c>
      <c r="H9" s="7"/>
      <c r="I9" s="54">
        <v>1</v>
      </c>
      <c r="J9" s="33">
        <v>3.42</v>
      </c>
      <c r="K9" s="33">
        <v>6.33</v>
      </c>
      <c r="L9" s="33"/>
      <c r="M9" s="33">
        <v>12.19</v>
      </c>
      <c r="N9" s="39">
        <f>M9*(33.5+K9)/(475-2.65*J9)</f>
        <v>1.0420458130605639</v>
      </c>
      <c r="O9" s="8">
        <v>12</v>
      </c>
      <c r="P9" s="7"/>
      <c r="Q9" s="57"/>
      <c r="R9" s="55">
        <f>M9-O9</f>
        <v>0.1899999999999995</v>
      </c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85">
        <v>2</v>
      </c>
      <c r="C10" s="33">
        <v>8.68</v>
      </c>
      <c r="D10" s="33">
        <v>6.93</v>
      </c>
      <c r="E10" s="33"/>
      <c r="F10" s="33">
        <v>11.38</v>
      </c>
      <c r="G10" s="84">
        <f t="shared" si="0"/>
        <v>1.0179102562400719</v>
      </c>
      <c r="H10" s="7"/>
      <c r="I10" s="54">
        <v>2</v>
      </c>
      <c r="J10" s="33">
        <v>4.3499999999999996</v>
      </c>
      <c r="K10" s="33">
        <v>6.43</v>
      </c>
      <c r="L10" s="33"/>
      <c r="M10" s="33">
        <v>12.09</v>
      </c>
      <c r="N10" s="39">
        <f>M10*(33.5+K10)/(475-2.65*J10)</f>
        <v>1.0416016052732362</v>
      </c>
      <c r="O10" s="9"/>
      <c r="P10" s="7"/>
      <c r="Q10" s="57"/>
      <c r="R10" s="70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85">
        <v>3</v>
      </c>
      <c r="C11" s="33">
        <v>25.05</v>
      </c>
      <c r="D11" s="33">
        <v>8.41</v>
      </c>
      <c r="E11" s="33"/>
      <c r="F11" s="33">
        <v>9.3000000000000007</v>
      </c>
      <c r="G11" s="84">
        <f t="shared" si="0"/>
        <v>0.95385782547247722</v>
      </c>
      <c r="H11" s="7"/>
      <c r="I11" s="54">
        <v>3</v>
      </c>
      <c r="J11" s="33">
        <v>25.26</v>
      </c>
      <c r="K11" s="33">
        <v>8.4600000000000009</v>
      </c>
      <c r="L11" s="33"/>
      <c r="M11" s="33">
        <v>9.17</v>
      </c>
      <c r="N11" s="39">
        <f t="shared" si="1"/>
        <v>0.94293059125964018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85">
        <v>4</v>
      </c>
      <c r="C12" s="33">
        <v>28.08</v>
      </c>
      <c r="D12" s="33">
        <v>8.65</v>
      </c>
      <c r="E12" s="33"/>
      <c r="F12" s="33">
        <v>8.2899999999999991</v>
      </c>
      <c r="G12" s="84">
        <f t="shared" si="0"/>
        <v>0.87227650353979624</v>
      </c>
      <c r="H12" s="7"/>
      <c r="I12" s="54">
        <v>4</v>
      </c>
      <c r="J12" s="33">
        <v>28.65</v>
      </c>
      <c r="K12" s="33">
        <v>8.81</v>
      </c>
      <c r="L12" s="33"/>
      <c r="M12" s="33">
        <v>8.57</v>
      </c>
      <c r="N12" s="39">
        <f t="shared" si="1"/>
        <v>0.90858717918198861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85">
        <v>5</v>
      </c>
      <c r="C13" s="33">
        <v>28.73</v>
      </c>
      <c r="D13" s="33">
        <v>8.74</v>
      </c>
      <c r="E13" s="33"/>
      <c r="F13" s="33">
        <v>8.16</v>
      </c>
      <c r="G13" s="84">
        <f t="shared" si="0"/>
        <v>0.86414693674935539</v>
      </c>
      <c r="H13" s="7"/>
      <c r="I13" s="54">
        <v>5</v>
      </c>
      <c r="J13" s="33">
        <v>28.89</v>
      </c>
      <c r="K13" s="33">
        <v>8.92</v>
      </c>
      <c r="L13" s="33"/>
      <c r="M13" s="33">
        <v>8.17</v>
      </c>
      <c r="N13" s="39">
        <f t="shared" si="1"/>
        <v>0.86981752653777267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85">
        <v>6</v>
      </c>
      <c r="C14" s="33">
        <v>28.9</v>
      </c>
      <c r="D14" s="33">
        <v>8.76</v>
      </c>
      <c r="E14" s="33"/>
      <c r="F14" s="33">
        <v>8.1300000000000008</v>
      </c>
      <c r="G14" s="84">
        <f t="shared" si="0"/>
        <v>0.86235156808855085</v>
      </c>
      <c r="H14" s="7"/>
      <c r="I14" s="54">
        <v>6</v>
      </c>
      <c r="J14" s="33">
        <v>29.04</v>
      </c>
      <c r="K14" s="33">
        <v>8.91</v>
      </c>
      <c r="L14" s="33"/>
      <c r="M14" s="33">
        <v>7.89</v>
      </c>
      <c r="N14" s="39">
        <f t="shared" si="1"/>
        <v>0.84064801881199058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85">
        <v>7</v>
      </c>
      <c r="C15" s="33">
        <v>29.05</v>
      </c>
      <c r="D15" s="33">
        <v>8.82</v>
      </c>
      <c r="E15" s="33"/>
      <c r="F15" s="33">
        <v>8.11</v>
      </c>
      <c r="G15" s="84">
        <f t="shared" si="0"/>
        <v>0.86231183302241732</v>
      </c>
      <c r="H15" s="7"/>
      <c r="I15" s="54">
        <v>7</v>
      </c>
      <c r="J15" s="33">
        <v>29.18</v>
      </c>
      <c r="K15" s="33">
        <v>8.9</v>
      </c>
      <c r="L15" s="33"/>
      <c r="M15" s="33">
        <v>7.6</v>
      </c>
      <c r="N15" s="39">
        <f t="shared" si="1"/>
        <v>0.81031400170491819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85">
        <v>8</v>
      </c>
      <c r="C16" s="33">
        <v>29.2</v>
      </c>
      <c r="D16" s="33">
        <v>8.92</v>
      </c>
      <c r="E16" s="33"/>
      <c r="F16" s="33">
        <v>7.93</v>
      </c>
      <c r="G16" s="84">
        <f t="shared" si="0"/>
        <v>0.84601026105326693</v>
      </c>
      <c r="H16" s="7"/>
      <c r="I16" s="54">
        <v>8</v>
      </c>
      <c r="J16" s="33">
        <v>29.18</v>
      </c>
      <c r="K16" s="33">
        <v>8.9499999999999993</v>
      </c>
      <c r="L16" s="33"/>
      <c r="M16" s="33">
        <v>7.55</v>
      </c>
      <c r="N16" s="39">
        <f t="shared" si="1"/>
        <v>0.80593226092794834</v>
      </c>
      <c r="O16" s="9" t="s">
        <v>6</v>
      </c>
      <c r="P16" s="7"/>
      <c r="Q16" s="57"/>
      <c r="R16" s="64"/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85">
        <v>9</v>
      </c>
      <c r="C17" s="33">
        <v>29.19</v>
      </c>
      <c r="D17" s="33">
        <v>8.84</v>
      </c>
      <c r="E17" s="33"/>
      <c r="F17" s="33">
        <v>7.76</v>
      </c>
      <c r="G17" s="84">
        <f t="shared" si="0"/>
        <v>0.82625749252162406</v>
      </c>
      <c r="H17" s="7"/>
      <c r="I17" s="54">
        <v>9</v>
      </c>
      <c r="J17" s="8">
        <v>29.3</v>
      </c>
      <c r="K17" s="11">
        <v>8.94</v>
      </c>
      <c r="L17" s="8"/>
      <c r="M17" s="8">
        <v>7.5</v>
      </c>
      <c r="N17" s="39">
        <f t="shared" si="1"/>
        <v>0.80104692277686185</v>
      </c>
      <c r="O17" s="9" t="s">
        <v>6</v>
      </c>
      <c r="P17" s="7"/>
      <c r="Q17" s="57"/>
      <c r="R17" s="64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85">
        <v>10</v>
      </c>
      <c r="C18" s="33">
        <v>29.25</v>
      </c>
      <c r="D18" s="33">
        <v>8.85</v>
      </c>
      <c r="E18" s="33"/>
      <c r="F18" s="33">
        <v>7.81</v>
      </c>
      <c r="G18" s="84">
        <f t="shared" si="0"/>
        <v>0.83211044372464538</v>
      </c>
      <c r="H18" s="7"/>
      <c r="I18" s="54">
        <v>10</v>
      </c>
      <c r="J18" s="8">
        <v>29.43</v>
      </c>
      <c r="K18" s="11">
        <v>9.0399999999999991</v>
      </c>
      <c r="L18" s="8"/>
      <c r="M18" s="8">
        <v>7.46</v>
      </c>
      <c r="N18" s="39">
        <f t="shared" si="1"/>
        <v>0.79934510548209681</v>
      </c>
      <c r="O18" s="8">
        <v>7.44</v>
      </c>
      <c r="P18" s="7"/>
      <c r="Q18" s="57"/>
      <c r="R18" s="55">
        <f>M18-O18</f>
        <v>1.9999999999999574E-2</v>
      </c>
      <c r="S18" s="64"/>
      <c r="T18" s="64"/>
      <c r="U18" s="45"/>
      <c r="V18" s="45"/>
      <c r="W18" s="45"/>
      <c r="X18" s="45"/>
      <c r="Y18" s="45"/>
      <c r="Z18" s="45"/>
    </row>
    <row r="19" spans="1:37" ht="12" customHeight="1" x14ac:dyDescent="0.2">
      <c r="A19" s="7"/>
      <c r="B19" s="85">
        <v>12</v>
      </c>
      <c r="C19" s="33">
        <v>29.3</v>
      </c>
      <c r="D19" s="33">
        <v>8.7899999999999991</v>
      </c>
      <c r="E19" s="33"/>
      <c r="F19" s="33">
        <v>8</v>
      </c>
      <c r="G19" s="84">
        <f t="shared" si="0"/>
        <v>0.85143008141334564</v>
      </c>
      <c r="H19" s="7"/>
      <c r="I19" s="54">
        <v>12</v>
      </c>
      <c r="J19" s="8">
        <v>29.39</v>
      </c>
      <c r="K19" s="11">
        <v>8.86</v>
      </c>
      <c r="L19" s="8"/>
      <c r="M19" s="8">
        <v>7.23</v>
      </c>
      <c r="N19" s="39">
        <f t="shared" si="1"/>
        <v>0.77121650699479882</v>
      </c>
      <c r="O19" s="9" t="s">
        <v>6</v>
      </c>
      <c r="P19" s="7"/>
      <c r="Q19" s="57"/>
      <c r="R19" s="70"/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ht="12" customHeight="1" x14ac:dyDescent="0.2">
      <c r="A20" s="7"/>
      <c r="B20" s="85">
        <v>15</v>
      </c>
      <c r="C20" s="33">
        <v>29.36</v>
      </c>
      <c r="D20" s="33">
        <v>8.83</v>
      </c>
      <c r="E20" s="33"/>
      <c r="F20" s="33">
        <v>8.11</v>
      </c>
      <c r="G20" s="84">
        <f t="shared" si="0"/>
        <v>0.86429948942084001</v>
      </c>
      <c r="H20" s="7"/>
      <c r="I20" s="54">
        <v>15</v>
      </c>
      <c r="J20" s="8">
        <v>29.48</v>
      </c>
      <c r="K20" s="11">
        <v>8.89</v>
      </c>
      <c r="L20" s="8"/>
      <c r="M20" s="8">
        <v>7.52</v>
      </c>
      <c r="N20" s="39">
        <f>M20*(33.5+K20)/(475-2.65*J20)</f>
        <v>0.80320098367760362</v>
      </c>
      <c r="O20" s="9">
        <v>0</v>
      </c>
      <c r="P20" s="7"/>
      <c r="Q20" s="57"/>
      <c r="R20" s="126">
        <f>M20-O20</f>
        <v>7.52</v>
      </c>
      <c r="S20" s="64"/>
      <c r="T20" s="64"/>
      <c r="U20" s="45"/>
      <c r="V20" s="45"/>
      <c r="W20" s="45"/>
      <c r="X20" s="45"/>
      <c r="Y20" s="45"/>
      <c r="Z20" s="45"/>
    </row>
    <row r="21" spans="1:37" ht="12" customHeight="1" x14ac:dyDescent="0.2">
      <c r="A21" s="7"/>
      <c r="B21" s="85">
        <v>20</v>
      </c>
      <c r="C21" s="33">
        <v>29.65</v>
      </c>
      <c r="D21" s="33">
        <v>8.98</v>
      </c>
      <c r="E21" s="33"/>
      <c r="F21" s="33">
        <v>7.95</v>
      </c>
      <c r="G21" s="84">
        <f t="shared" si="0"/>
        <v>0.85189851864464516</v>
      </c>
      <c r="H21" s="7"/>
      <c r="I21" s="54">
        <v>20</v>
      </c>
      <c r="J21" s="8">
        <v>29.71</v>
      </c>
      <c r="K21" s="11">
        <v>9.17</v>
      </c>
      <c r="L21" s="8"/>
      <c r="M21" s="8">
        <v>6.3</v>
      </c>
      <c r="N21" s="39">
        <f>M21*(33.5+K21)/(475-2.65*J21)</f>
        <v>0.67838094625235168</v>
      </c>
      <c r="O21" s="87">
        <v>6.16</v>
      </c>
      <c r="P21" s="7"/>
      <c r="Q21" s="57"/>
      <c r="R21" s="55">
        <f>M21-O21</f>
        <v>0.13999999999999968</v>
      </c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ht="12" customHeight="1" x14ac:dyDescent="0.2">
      <c r="A22" s="7"/>
      <c r="B22" s="85">
        <v>25</v>
      </c>
      <c r="C22" s="33">
        <v>29.76</v>
      </c>
      <c r="D22" s="33">
        <v>9.24</v>
      </c>
      <c r="E22" s="33"/>
      <c r="F22" s="33">
        <v>7.56</v>
      </c>
      <c r="G22" s="84">
        <f t="shared" si="0"/>
        <v>0.81566532705939376</v>
      </c>
      <c r="H22" s="7"/>
      <c r="I22" s="85">
        <v>25</v>
      </c>
      <c r="J22" s="8"/>
      <c r="K22" s="11"/>
      <c r="L22" s="8"/>
      <c r="M22" s="8"/>
      <c r="N22" s="39">
        <f>M22*(33.5+K22)/(475-2.65*J22)</f>
        <v>0</v>
      </c>
      <c r="O22" s="9"/>
      <c r="P22" s="7"/>
      <c r="Q22" s="57"/>
      <c r="R22" s="125"/>
      <c r="S22" s="64"/>
      <c r="T22" s="64"/>
      <c r="U22" s="45" t="s">
        <v>34</v>
      </c>
      <c r="V22" s="45"/>
      <c r="W22" s="45"/>
      <c r="X22" s="45"/>
      <c r="Y22" s="45"/>
      <c r="Z22" s="45"/>
    </row>
    <row r="23" spans="1:37" ht="12" customHeight="1" x14ac:dyDescent="0.2">
      <c r="A23" s="7"/>
      <c r="B23" s="85">
        <v>30</v>
      </c>
      <c r="C23" s="33"/>
      <c r="D23" s="33"/>
      <c r="E23" s="33"/>
      <c r="F23" s="33"/>
      <c r="G23" s="84">
        <f t="shared" si="0"/>
        <v>0</v>
      </c>
      <c r="H23" s="7" t="s">
        <v>34</v>
      </c>
      <c r="I23" s="85">
        <v>30</v>
      </c>
      <c r="J23" s="8"/>
      <c r="K23" s="8"/>
      <c r="L23" s="8"/>
      <c r="M23" s="8"/>
      <c r="N23" s="39">
        <f>M23*(33.5+K23)/(475-2.65*J23)</f>
        <v>0</v>
      </c>
      <c r="O23" s="9" t="s">
        <v>6</v>
      </c>
      <c r="P23" s="7"/>
      <c r="Q23" s="57"/>
      <c r="R23" s="71">
        <f>R19</f>
        <v>0</v>
      </c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ht="12" customHeight="1" x14ac:dyDescent="0.2">
      <c r="A24" s="7"/>
      <c r="B24" s="85">
        <v>35</v>
      </c>
      <c r="C24" s="33"/>
      <c r="D24" s="33"/>
      <c r="E24" s="33"/>
      <c r="F24" s="33"/>
      <c r="G24" s="84">
        <f t="shared" si="0"/>
        <v>0</v>
      </c>
      <c r="H24" s="7"/>
      <c r="I24" s="85">
        <v>35</v>
      </c>
      <c r="J24" s="8"/>
      <c r="K24" s="9"/>
      <c r="L24" s="8"/>
      <c r="M24" s="8"/>
      <c r="N24" s="39">
        <f>M24*(33.5+K24)/(475-2.65*J24)</f>
        <v>0</v>
      </c>
      <c r="O24" s="9"/>
      <c r="P24" s="7"/>
      <c r="Q24" s="57"/>
      <c r="R24" s="72">
        <f>R10</f>
        <v>0</v>
      </c>
      <c r="S24" s="64"/>
      <c r="T24" s="64"/>
      <c r="U24" s="45"/>
      <c r="V24" s="45"/>
      <c r="W24" s="45"/>
      <c r="X24" s="45"/>
      <c r="Y24" s="45"/>
      <c r="Z24" s="45"/>
    </row>
    <row r="25" spans="1:37" ht="12" customHeight="1" x14ac:dyDescent="0.2">
      <c r="A25" s="7"/>
      <c r="B25" s="85">
        <v>40</v>
      </c>
      <c r="C25" s="33"/>
      <c r="D25" s="33"/>
      <c r="E25" s="33"/>
      <c r="F25" s="33"/>
      <c r="G25" s="84">
        <f t="shared" si="0"/>
        <v>0</v>
      </c>
      <c r="H25" s="7"/>
      <c r="I25" s="89" t="s">
        <v>32</v>
      </c>
      <c r="J25" s="105"/>
      <c r="K25" s="27"/>
      <c r="L25" s="27"/>
      <c r="M25" s="27"/>
      <c r="N25" s="36"/>
      <c r="O25" s="10"/>
      <c r="P25" s="7"/>
      <c r="Q25" s="57"/>
      <c r="R25" s="72"/>
      <c r="S25" s="64"/>
      <c r="T25" s="64"/>
      <c r="U25" s="45"/>
      <c r="V25" s="45"/>
      <c r="W25" s="45"/>
      <c r="X25" s="45"/>
      <c r="Y25" s="45"/>
      <c r="Z25" s="45"/>
      <c r="AJ25" s="2"/>
      <c r="AK25" s="3"/>
    </row>
    <row r="26" spans="1:37" ht="12" customHeight="1" x14ac:dyDescent="0.2">
      <c r="A26" s="7"/>
      <c r="B26" s="85">
        <v>45</v>
      </c>
      <c r="C26" s="33"/>
      <c r="D26" s="33"/>
      <c r="E26" s="33"/>
      <c r="F26" s="33"/>
      <c r="G26" s="84">
        <f t="shared" si="0"/>
        <v>0</v>
      </c>
      <c r="H26" s="7"/>
      <c r="I26" s="35" t="s">
        <v>20</v>
      </c>
      <c r="J26" s="108" t="s">
        <v>66</v>
      </c>
      <c r="M26" s="29"/>
      <c r="N26" s="42"/>
      <c r="O26" s="27"/>
      <c r="P26" s="7"/>
      <c r="Q26" s="57"/>
      <c r="R26" s="72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90"/>
      <c r="B27" s="85">
        <v>50</v>
      </c>
      <c r="C27" s="33"/>
      <c r="D27" s="33"/>
      <c r="E27" s="33"/>
      <c r="F27" s="33"/>
      <c r="G27" s="84">
        <f t="shared" ref="G27" si="2">F27*(33.5+D27)/(475-2.65*C27)</f>
        <v>0</v>
      </c>
      <c r="H27" s="7"/>
      <c r="I27" s="38" t="s">
        <v>22</v>
      </c>
      <c r="J27" s="1" t="s">
        <v>64</v>
      </c>
      <c r="N27" s="48"/>
      <c r="O27" s="25"/>
      <c r="P27" s="7"/>
      <c r="Q27" s="57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B28" s="1" t="s">
        <v>55</v>
      </c>
      <c r="G28" s="32"/>
      <c r="I28" s="56"/>
      <c r="J28" s="103"/>
      <c r="K28" s="37"/>
      <c r="L28" s="25"/>
      <c r="M28" s="49"/>
      <c r="N28" s="37"/>
      <c r="O28" s="46"/>
      <c r="P28" s="7"/>
      <c r="Q28" s="57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35" t="s">
        <v>36</v>
      </c>
      <c r="C29" s="1" t="s">
        <v>65</v>
      </c>
      <c r="F29" s="29"/>
      <c r="G29" s="42"/>
      <c r="H29" s="25"/>
      <c r="K29" s="28"/>
      <c r="L29" s="28"/>
      <c r="M29" s="28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B30" s="23" t="s">
        <v>22</v>
      </c>
      <c r="C30" s="1" t="s">
        <v>64</v>
      </c>
      <c r="G30" s="48"/>
      <c r="H30" s="25"/>
      <c r="I30" s="104"/>
      <c r="O30" s="25"/>
      <c r="Q30" s="45"/>
      <c r="R30" s="64"/>
      <c r="S30" s="64"/>
      <c r="T30" s="64"/>
      <c r="U30" s="45"/>
      <c r="V30" s="45"/>
      <c r="W30" s="45"/>
      <c r="X30" s="45"/>
      <c r="Y30" s="45"/>
      <c r="Z30" s="45"/>
    </row>
    <row r="31" spans="1:37" ht="12" customHeight="1" x14ac:dyDescent="0.2">
      <c r="A31" s="5"/>
      <c r="B31" s="24"/>
      <c r="C31" s="1" t="s">
        <v>41</v>
      </c>
      <c r="G31" s="49"/>
      <c r="H31" s="25"/>
      <c r="K31" s="62"/>
      <c r="L31" s="62"/>
      <c r="M31" s="62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A32" s="5"/>
      <c r="C32" s="1" t="s">
        <v>61</v>
      </c>
      <c r="G32" s="23"/>
      <c r="H32" s="23"/>
      <c r="P32" s="23"/>
      <c r="Q32" s="58"/>
      <c r="R32" s="65"/>
      <c r="S32" s="64"/>
      <c r="T32" s="66"/>
      <c r="U32" s="45"/>
      <c r="V32" s="45"/>
      <c r="W32" s="45"/>
      <c r="X32" s="45"/>
      <c r="Y32" s="45"/>
      <c r="Z32" s="45"/>
    </row>
    <row r="33" spans="2:26" ht="12" customHeight="1" x14ac:dyDescent="0.2">
      <c r="C33" s="1" t="s">
        <v>63</v>
      </c>
      <c r="I33" s="132" t="s">
        <v>18</v>
      </c>
      <c r="J33" s="132"/>
      <c r="K33" s="132"/>
      <c r="L33" s="132"/>
      <c r="M33" s="132"/>
      <c r="N33" s="132"/>
      <c r="O33" s="132"/>
      <c r="Q33" s="45"/>
      <c r="R33" s="64"/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132" t="s">
        <v>19</v>
      </c>
      <c r="C34" s="132"/>
      <c r="D34" s="132"/>
      <c r="E34" s="132"/>
      <c r="F34" s="132"/>
      <c r="G34" s="132"/>
      <c r="H34" s="6"/>
      <c r="I34" s="19" t="s">
        <v>0</v>
      </c>
      <c r="J34" s="12" t="s">
        <v>1</v>
      </c>
      <c r="K34" s="12" t="s">
        <v>2</v>
      </c>
      <c r="L34" s="13"/>
      <c r="M34" s="127" t="s">
        <v>33</v>
      </c>
      <c r="N34" s="127"/>
      <c r="O34" s="14" t="s">
        <v>24</v>
      </c>
      <c r="P34" s="6"/>
      <c r="Q34" s="60"/>
      <c r="R34" s="69" t="s">
        <v>24</v>
      </c>
      <c r="S34" s="64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27" t="s">
        <v>33</v>
      </c>
      <c r="G35" s="131"/>
      <c r="H35" s="6"/>
      <c r="I35" s="20" t="s">
        <v>3</v>
      </c>
      <c r="J35" s="15" t="s">
        <v>12</v>
      </c>
      <c r="K35" s="63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60"/>
      <c r="R35" s="61" t="s">
        <v>25</v>
      </c>
      <c r="S35" s="64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20" t="s">
        <v>3</v>
      </c>
      <c r="C36" s="15" t="s">
        <v>12</v>
      </c>
      <c r="D36" s="63" t="s">
        <v>30</v>
      </c>
      <c r="E36" s="16" t="s">
        <v>4</v>
      </c>
      <c r="F36" s="17" t="s">
        <v>13</v>
      </c>
      <c r="G36" s="50" t="s">
        <v>14</v>
      </c>
      <c r="H36" s="7"/>
      <c r="I36" s="54" t="s">
        <v>5</v>
      </c>
      <c r="J36" s="11"/>
      <c r="K36" s="8"/>
      <c r="L36" s="8"/>
      <c r="M36" s="8"/>
      <c r="N36" s="39">
        <f t="shared" ref="N36:N50" si="3">M36*(33.5+K36)/(475-2.65*J36)</f>
        <v>0</v>
      </c>
      <c r="O36" s="34"/>
      <c r="P36" s="7"/>
      <c r="Q36" s="57"/>
      <c r="R36" s="64"/>
      <c r="S36" s="66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53" t="s">
        <v>5</v>
      </c>
      <c r="C37" s="33">
        <v>0.02</v>
      </c>
      <c r="D37" s="93">
        <v>5.85</v>
      </c>
      <c r="E37" s="93"/>
      <c r="F37" s="93">
        <v>12.36</v>
      </c>
      <c r="G37" s="94">
        <f t="shared" ref="G37:G50" si="4">F37*(33.5+D37)/(475-2.65*C37)</f>
        <v>1.0240426826572229</v>
      </c>
      <c r="H37" s="7"/>
      <c r="I37" s="54">
        <v>0</v>
      </c>
      <c r="J37" s="11">
        <v>3.29</v>
      </c>
      <c r="K37" s="11">
        <v>6.36</v>
      </c>
      <c r="L37" s="8"/>
      <c r="M37" s="8">
        <v>12.19</v>
      </c>
      <c r="N37" s="39">
        <f t="shared" si="3"/>
        <v>1.0420602146986315</v>
      </c>
      <c r="O37" s="9" t="s">
        <v>6</v>
      </c>
      <c r="P37" s="7"/>
      <c r="Q37" s="57"/>
      <c r="R37" s="64"/>
      <c r="S37" s="67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54">
        <v>0</v>
      </c>
      <c r="C38" s="11">
        <v>2.09</v>
      </c>
      <c r="D38" s="8">
        <v>6.81</v>
      </c>
      <c r="E38" s="8"/>
      <c r="F38" s="8">
        <v>11.85</v>
      </c>
      <c r="G38" s="39">
        <f t="shared" si="4"/>
        <v>1.0174923822294266</v>
      </c>
      <c r="H38" s="7"/>
      <c r="I38" s="54">
        <v>1</v>
      </c>
      <c r="J38" s="11">
        <v>4.09</v>
      </c>
      <c r="K38" s="11">
        <v>6.44</v>
      </c>
      <c r="L38" s="8"/>
      <c r="M38" s="8">
        <v>12.1</v>
      </c>
      <c r="N38" s="39">
        <f t="shared" si="3"/>
        <v>1.0411764008863293</v>
      </c>
      <c r="O38" s="9">
        <v>0</v>
      </c>
      <c r="P38" s="7"/>
      <c r="Q38" s="57"/>
      <c r="R38" s="55">
        <f>M38-O38</f>
        <v>12.1</v>
      </c>
      <c r="S38" s="66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54">
        <v>1</v>
      </c>
      <c r="C39" s="11">
        <v>2.71</v>
      </c>
      <c r="D39" s="8">
        <v>6.65</v>
      </c>
      <c r="E39" s="8"/>
      <c r="F39" s="8">
        <v>12.13</v>
      </c>
      <c r="G39" s="39">
        <f t="shared" si="4"/>
        <v>1.0410436953647622</v>
      </c>
      <c r="H39" s="7"/>
      <c r="I39" s="54">
        <v>2</v>
      </c>
      <c r="J39" s="11">
        <v>11.76</v>
      </c>
      <c r="K39" s="11">
        <v>6.75</v>
      </c>
      <c r="L39" s="8"/>
      <c r="M39" s="8">
        <v>11.6</v>
      </c>
      <c r="N39" s="39">
        <f t="shared" si="3"/>
        <v>1.0519651402770391</v>
      </c>
      <c r="O39" s="9" t="s">
        <v>6</v>
      </c>
      <c r="P39" s="7"/>
      <c r="Q39" s="57"/>
      <c r="R39" s="70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54">
        <v>2</v>
      </c>
      <c r="C40" s="11">
        <v>5.6</v>
      </c>
      <c r="D40" s="8">
        <v>6.67</v>
      </c>
      <c r="E40" s="8"/>
      <c r="F40" s="8">
        <v>11.81</v>
      </c>
      <c r="G40" s="39">
        <f t="shared" si="4"/>
        <v>1.0309624913073714</v>
      </c>
      <c r="H40" s="7"/>
      <c r="I40" s="54">
        <v>3</v>
      </c>
      <c r="J40" s="11">
        <v>20.3</v>
      </c>
      <c r="K40" s="11">
        <v>7.88</v>
      </c>
      <c r="L40" s="8"/>
      <c r="M40" s="8">
        <v>9.32</v>
      </c>
      <c r="N40" s="39">
        <f t="shared" si="3"/>
        <v>0.9156149618356858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54">
        <v>3</v>
      </c>
      <c r="C41" s="11">
        <v>19.61</v>
      </c>
      <c r="D41" s="8">
        <v>7.91</v>
      </c>
      <c r="E41" s="8"/>
      <c r="F41" s="8">
        <v>9.7899999999999991</v>
      </c>
      <c r="G41" s="39">
        <f t="shared" si="4"/>
        <v>0.95832575907108986</v>
      </c>
      <c r="H41" s="7"/>
      <c r="I41" s="54">
        <v>4</v>
      </c>
      <c r="J41" s="11">
        <v>27.48</v>
      </c>
      <c r="K41" s="11">
        <v>8.81</v>
      </c>
      <c r="L41" s="8"/>
      <c r="M41" s="8">
        <v>8.16</v>
      </c>
      <c r="N41" s="39">
        <f t="shared" si="3"/>
        <v>0.85844974115938721</v>
      </c>
      <c r="O41" s="9" t="s">
        <v>6</v>
      </c>
      <c r="P41" s="7"/>
      <c r="Q41" s="57"/>
      <c r="R41" s="64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54">
        <v>4</v>
      </c>
      <c r="C42" s="11">
        <v>28.55</v>
      </c>
      <c r="D42" s="8">
        <v>9.0299999999999994</v>
      </c>
      <c r="E42" s="8"/>
      <c r="F42" s="8">
        <v>8.5399999999999991</v>
      </c>
      <c r="G42" s="39">
        <f t="shared" si="4"/>
        <v>0.90951050789735621</v>
      </c>
      <c r="H42" s="7"/>
      <c r="I42" s="54">
        <v>5</v>
      </c>
      <c r="J42" s="11">
        <v>28.6</v>
      </c>
      <c r="K42" s="11">
        <v>8.92</v>
      </c>
      <c r="L42" s="8"/>
      <c r="M42" s="8">
        <v>7.59</v>
      </c>
      <c r="N42" s="39">
        <f t="shared" si="3"/>
        <v>0.80651236191478182</v>
      </c>
      <c r="O42" s="9" t="s">
        <v>6</v>
      </c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54">
        <v>5</v>
      </c>
      <c r="C43" s="11">
        <v>28.69</v>
      </c>
      <c r="D43" s="8">
        <v>9.0500000000000007</v>
      </c>
      <c r="E43" s="8"/>
      <c r="F43" s="8">
        <v>7.46</v>
      </c>
      <c r="G43" s="39">
        <f t="shared" si="4"/>
        <v>0.79560319471440943</v>
      </c>
      <c r="H43" s="7"/>
      <c r="I43" s="54">
        <v>6</v>
      </c>
      <c r="J43" s="11">
        <v>28.83</v>
      </c>
      <c r="K43" s="8">
        <v>8.9499999999999993</v>
      </c>
      <c r="L43" s="8"/>
      <c r="M43" s="8">
        <v>7.2</v>
      </c>
      <c r="N43" s="39">
        <f t="shared" si="3"/>
        <v>0.76678278125591925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54">
        <v>6</v>
      </c>
      <c r="C44" s="11">
        <v>28.75</v>
      </c>
      <c r="D44" s="8">
        <v>9.06</v>
      </c>
      <c r="E44" s="8"/>
      <c r="F44" s="8">
        <v>6.55</v>
      </c>
      <c r="G44" s="39">
        <f t="shared" si="4"/>
        <v>0.69899514182729983</v>
      </c>
      <c r="H44" s="7"/>
      <c r="I44" s="54">
        <v>7</v>
      </c>
      <c r="J44" s="11">
        <v>29.2</v>
      </c>
      <c r="K44" s="8">
        <v>9.1</v>
      </c>
      <c r="L44" s="8"/>
      <c r="M44" s="8">
        <v>6.89</v>
      </c>
      <c r="N44" s="39">
        <f t="shared" si="3"/>
        <v>0.73817715406669682</v>
      </c>
      <c r="O44" s="9" t="s">
        <v>6</v>
      </c>
      <c r="P44" s="7"/>
      <c r="Q44" s="57"/>
      <c r="R44" s="55"/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54">
        <v>7</v>
      </c>
      <c r="C45" s="11">
        <v>28.95</v>
      </c>
      <c r="D45" s="11">
        <v>9.08</v>
      </c>
      <c r="E45" s="11"/>
      <c r="F45" s="11">
        <v>6.36</v>
      </c>
      <c r="G45" s="39">
        <f t="shared" si="4"/>
        <v>0.67994149881051769</v>
      </c>
      <c r="H45" s="7"/>
      <c r="I45" s="54">
        <v>8</v>
      </c>
      <c r="J45" s="11">
        <v>29.29</v>
      </c>
      <c r="K45" s="8">
        <v>9.1199999999999992</v>
      </c>
      <c r="L45" s="8"/>
      <c r="M45" s="8">
        <v>6.62</v>
      </c>
      <c r="N45" s="39">
        <f t="shared" si="3"/>
        <v>0.71000889573369663</v>
      </c>
      <c r="O45" s="9" t="s">
        <v>6</v>
      </c>
      <c r="P45" s="7"/>
      <c r="Q45" s="57"/>
      <c r="R45" s="64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54">
        <v>8</v>
      </c>
      <c r="C46" s="11">
        <v>29.15</v>
      </c>
      <c r="D46" s="11">
        <v>9.08</v>
      </c>
      <c r="E46" s="11"/>
      <c r="F46" s="11">
        <v>6.25</v>
      </c>
      <c r="G46" s="39">
        <f t="shared" si="4"/>
        <v>0.66907184744281933</v>
      </c>
      <c r="H46" s="7"/>
      <c r="I46" s="54">
        <v>9</v>
      </c>
      <c r="J46" s="11">
        <v>29.35</v>
      </c>
      <c r="K46" s="8">
        <v>9.09</v>
      </c>
      <c r="L46" s="8"/>
      <c r="M46" s="8">
        <v>6.64</v>
      </c>
      <c r="N46" s="39">
        <f t="shared" si="3"/>
        <v>0.71193751612761114</v>
      </c>
      <c r="O46" s="9" t="s">
        <v>6</v>
      </c>
      <c r="P46" s="7"/>
      <c r="Q46" s="57"/>
      <c r="R46" s="64"/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54">
        <v>9</v>
      </c>
      <c r="C47" s="11">
        <v>29.23</v>
      </c>
      <c r="D47" s="11">
        <v>9.09</v>
      </c>
      <c r="E47" s="11"/>
      <c r="F47" s="11">
        <v>6.09</v>
      </c>
      <c r="G47" s="39">
        <f t="shared" si="4"/>
        <v>0.65244446792213628</v>
      </c>
      <c r="H47" s="7"/>
      <c r="I47" s="54">
        <v>10</v>
      </c>
      <c r="J47" s="11">
        <v>29.38</v>
      </c>
      <c r="K47" s="8">
        <v>9.0399999999999991</v>
      </c>
      <c r="L47" s="8"/>
      <c r="M47" s="8">
        <v>6.63</v>
      </c>
      <c r="N47" s="39">
        <f t="shared" si="3"/>
        <v>0.71017291000974447</v>
      </c>
      <c r="O47" s="9">
        <v>0</v>
      </c>
      <c r="P47" s="7"/>
      <c r="Q47" s="57"/>
      <c r="R47" s="55">
        <f>M47-O47</f>
        <v>6.63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54">
        <v>10</v>
      </c>
      <c r="C48" s="11">
        <v>29.31</v>
      </c>
      <c r="D48" s="11">
        <v>9.1</v>
      </c>
      <c r="E48" s="11"/>
      <c r="F48" s="11">
        <v>5.96</v>
      </c>
      <c r="G48" s="39">
        <f t="shared" si="4"/>
        <v>0.63900777316502588</v>
      </c>
      <c r="H48" s="7"/>
      <c r="I48" s="54">
        <v>12</v>
      </c>
      <c r="J48" s="11">
        <v>29.73</v>
      </c>
      <c r="K48" s="8">
        <v>9.06</v>
      </c>
      <c r="L48" s="8"/>
      <c r="M48" s="8">
        <v>6.77</v>
      </c>
      <c r="N48" s="39">
        <f t="shared" si="3"/>
        <v>0.72720829952387012</v>
      </c>
      <c r="O48" s="9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54">
        <v>12</v>
      </c>
      <c r="C49" s="11"/>
      <c r="D49" s="11"/>
      <c r="E49" s="11"/>
      <c r="F49" s="11"/>
      <c r="G49" s="39">
        <f t="shared" si="4"/>
        <v>0</v>
      </c>
      <c r="H49" s="7"/>
      <c r="I49" s="54">
        <v>15</v>
      </c>
      <c r="J49" s="11"/>
      <c r="K49" s="8"/>
      <c r="L49" s="8"/>
      <c r="M49" s="8"/>
      <c r="N49" s="39">
        <f t="shared" si="3"/>
        <v>0</v>
      </c>
      <c r="O49" s="9">
        <v>0</v>
      </c>
      <c r="P49" s="7"/>
      <c r="Q49" s="57"/>
      <c r="R49" s="55">
        <f>M49-O49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54">
        <v>15</v>
      </c>
      <c r="C50" s="107"/>
      <c r="D50" s="96"/>
      <c r="E50" s="97"/>
      <c r="F50" s="97"/>
      <c r="G50" s="98">
        <f t="shared" si="4"/>
        <v>0</v>
      </c>
      <c r="H50" s="7"/>
      <c r="I50" s="109">
        <v>20</v>
      </c>
      <c r="J50" s="116"/>
      <c r="K50" s="110"/>
      <c r="L50" s="110"/>
      <c r="M50" s="110"/>
      <c r="N50" s="36">
        <f t="shared" si="3"/>
        <v>0</v>
      </c>
      <c r="O50" s="117"/>
      <c r="P50" s="7"/>
      <c r="Q50" s="57"/>
      <c r="R50" s="55">
        <f>M50-O50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111"/>
      <c r="C51" s="112"/>
      <c r="D51" s="113"/>
      <c r="E51" s="110"/>
      <c r="F51" s="110"/>
      <c r="G51" s="36"/>
      <c r="H51" s="7"/>
      <c r="I51" s="118" t="s">
        <v>39</v>
      </c>
      <c r="J51" s="119"/>
      <c r="K51" s="120"/>
      <c r="L51" s="120"/>
      <c r="M51" s="121"/>
      <c r="N51" s="122">
        <f>M51*(33.5+K51)/(475-2.65*J53)</f>
        <v>0</v>
      </c>
      <c r="O51" s="123" t="s">
        <v>6</v>
      </c>
      <c r="P51" s="7"/>
      <c r="Q51" s="57"/>
      <c r="R51" s="70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95" t="s">
        <v>32</v>
      </c>
      <c r="D52" s="40"/>
      <c r="G52" s="4"/>
      <c r="H52" s="3"/>
      <c r="I52" s="92" t="s">
        <v>32</v>
      </c>
      <c r="J52" s="28"/>
      <c r="O52" s="9" t="s">
        <v>6</v>
      </c>
      <c r="P52" s="7"/>
      <c r="Q52" s="57"/>
      <c r="R52" s="71">
        <f>R48</f>
        <v>0</v>
      </c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B53" s="35" t="s">
        <v>20</v>
      </c>
      <c r="C53" s="1" t="s">
        <v>69</v>
      </c>
      <c r="H53" s="3"/>
      <c r="I53" s="35" t="s">
        <v>20</v>
      </c>
      <c r="J53" s="1" t="s">
        <v>70</v>
      </c>
      <c r="M53" s="29"/>
      <c r="N53" s="42"/>
      <c r="O53" s="9"/>
      <c r="P53" s="7"/>
      <c r="Q53" s="57"/>
      <c r="R53" s="72">
        <f>R39</f>
        <v>0</v>
      </c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B54" s="23" t="s">
        <v>22</v>
      </c>
      <c r="C54" s="1" t="s">
        <v>64</v>
      </c>
      <c r="G54" s="1" t="s">
        <v>34</v>
      </c>
      <c r="H54" s="4"/>
      <c r="I54" s="23" t="s">
        <v>22</v>
      </c>
      <c r="J54" s="1" t="s">
        <v>64</v>
      </c>
      <c r="K54" s="25"/>
      <c r="L54" s="25"/>
      <c r="M54" s="37"/>
      <c r="N54" s="47"/>
      <c r="O54" s="10"/>
      <c r="P54" s="7"/>
      <c r="Q54" s="57"/>
      <c r="R54" s="72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F55" s="4"/>
      <c r="G55" s="4"/>
      <c r="H55" s="4"/>
      <c r="J55" s="103"/>
      <c r="O55" s="52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C56" s="103"/>
      <c r="F56" s="4"/>
      <c r="G56" s="4"/>
      <c r="H56" s="4"/>
      <c r="O56" s="52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F57" s="4"/>
      <c r="J57" s="88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F58" s="4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2" customHeight="1" x14ac:dyDescent="0.2">
      <c r="G59" s="24" t="s">
        <v>8</v>
      </c>
      <c r="H59" s="91" t="s">
        <v>67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</v>
      </c>
      <c r="H60" s="91" t="s">
        <v>68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13.5" customHeight="1" x14ac:dyDescent="0.2">
      <c r="G61" s="24" t="s">
        <v>10</v>
      </c>
      <c r="H61" s="41">
        <v>223</v>
      </c>
      <c r="Q61" s="45"/>
      <c r="R61" s="64"/>
      <c r="S61" s="64"/>
      <c r="T61" s="64"/>
      <c r="U61" s="45"/>
      <c r="V61" s="45"/>
      <c r="W61" s="45"/>
      <c r="X61" s="45"/>
      <c r="Y61" s="45"/>
      <c r="Z61" s="45"/>
    </row>
    <row r="62" spans="1:26" ht="12" customHeight="1" x14ac:dyDescent="0.2">
      <c r="G62" s="24" t="s">
        <v>11</v>
      </c>
      <c r="H62" s="41" t="s">
        <v>62</v>
      </c>
      <c r="Q62" s="45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6" customHeight="1" x14ac:dyDescent="0.2">
      <c r="Q63" s="45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3.95" customHeight="1" x14ac:dyDescent="0.2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74" t="s">
        <v>23</v>
      </c>
      <c r="C65" s="43">
        <v>11.1</v>
      </c>
      <c r="D65" s="75" t="s">
        <v>17</v>
      </c>
      <c r="E65" s="43">
        <v>5.6</v>
      </c>
      <c r="F65" s="75" t="s">
        <v>17</v>
      </c>
      <c r="G65" s="78"/>
      <c r="H65" s="64"/>
      <c r="I65" s="64"/>
      <c r="J65" s="64"/>
      <c r="K65" s="64"/>
      <c r="L65" s="64"/>
      <c r="M65" s="79"/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64"/>
      <c r="C66" s="44">
        <v>0.30480000000000002</v>
      </c>
      <c r="D66" s="76" t="s">
        <v>16</v>
      </c>
      <c r="E66" s="44">
        <v>0.30480000000000002</v>
      </c>
      <c r="F66" s="76" t="s">
        <v>16</v>
      </c>
      <c r="G66" s="76"/>
      <c r="H66" s="64"/>
      <c r="I66" s="64"/>
      <c r="J66" s="64"/>
      <c r="K66" s="80"/>
      <c r="L66" s="64"/>
      <c r="M66" s="81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64"/>
      <c r="C67" s="43">
        <f>C65*C66</f>
        <v>3.3832800000000001</v>
      </c>
      <c r="D67" s="77" t="s">
        <v>15</v>
      </c>
      <c r="E67" s="43">
        <f>E65*E66</f>
        <v>1.70688</v>
      </c>
      <c r="F67" s="77" t="s">
        <v>15</v>
      </c>
      <c r="G67" s="77"/>
      <c r="H67" s="64"/>
      <c r="I67" s="64"/>
      <c r="J67" s="64"/>
      <c r="K67" s="80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80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64"/>
      <c r="C69" s="64"/>
      <c r="D69" s="82" t="s">
        <v>21</v>
      </c>
      <c r="E69" s="83" t="s">
        <v>29</v>
      </c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45"/>
      <c r="V69" s="45"/>
      <c r="W69" s="45"/>
      <c r="X69" s="45"/>
      <c r="Y69" s="45"/>
      <c r="Z69" s="45"/>
    </row>
    <row r="70" spans="1:26" ht="12" customHeight="1" x14ac:dyDescent="0.2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45"/>
      <c r="V70" s="45"/>
      <c r="W70" s="45"/>
      <c r="X70" s="45"/>
      <c r="Y70" s="45"/>
      <c r="Z70" s="45"/>
    </row>
    <row r="71" spans="1:26" ht="12" customHeight="1" x14ac:dyDescent="0.2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64"/>
      <c r="C72" s="51" t="s">
        <v>31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54" t="s">
        <v>60</v>
      </c>
      <c r="C75" s="11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21"/>
      <c r="C76" s="86" t="s">
        <v>31</v>
      </c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C77" s="86" t="s">
        <v>31</v>
      </c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</row>
    <row r="100" spans="1:20" ht="12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</row>
    <row r="101" spans="1:20" ht="12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</row>
  </sheetData>
  <mergeCells count="10">
    <mergeCell ref="M34:N34"/>
    <mergeCell ref="B1:O1"/>
    <mergeCell ref="B2:O2"/>
    <mergeCell ref="F35:G35"/>
    <mergeCell ref="F5:G5"/>
    <mergeCell ref="M5:N5"/>
    <mergeCell ref="B4:G4"/>
    <mergeCell ref="I4:O4"/>
    <mergeCell ref="I33:O33"/>
    <mergeCell ref="B34:G34"/>
  </mergeCells>
  <phoneticPr fontId="0" type="noConversion"/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28" t="s">
        <v>28</v>
      </c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129">
        <v>42256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6" customHeight="1" x14ac:dyDescent="0.2">
      <c r="B3" s="22"/>
      <c r="C3" s="26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B4" s="132" t="s">
        <v>27</v>
      </c>
      <c r="C4" s="132"/>
      <c r="D4" s="132"/>
      <c r="E4" s="132"/>
      <c r="F4" s="132"/>
      <c r="G4" s="132"/>
      <c r="I4" s="132" t="s">
        <v>44</v>
      </c>
      <c r="J4" s="132"/>
      <c r="K4" s="132"/>
      <c r="L4" s="132"/>
      <c r="M4" s="132"/>
      <c r="N4" s="132"/>
      <c r="O4" s="132"/>
      <c r="Q4" s="45"/>
      <c r="R4" s="64"/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9" t="s">
        <v>0</v>
      </c>
      <c r="C5" s="114" t="s">
        <v>1</v>
      </c>
      <c r="D5" s="114" t="s">
        <v>2</v>
      </c>
      <c r="E5" s="13"/>
      <c r="F5" s="127" t="s">
        <v>33</v>
      </c>
      <c r="G5" s="127"/>
      <c r="H5" s="31"/>
      <c r="I5" s="19" t="s">
        <v>0</v>
      </c>
      <c r="J5" s="114" t="s">
        <v>1</v>
      </c>
      <c r="K5" s="114" t="s">
        <v>2</v>
      </c>
      <c r="L5" s="13"/>
      <c r="M5" s="127" t="s">
        <v>33</v>
      </c>
      <c r="N5" s="127"/>
      <c r="O5" s="115" t="s">
        <v>24</v>
      </c>
      <c r="P5" s="6"/>
      <c r="Q5" s="60"/>
      <c r="R5" s="69" t="s">
        <v>24</v>
      </c>
      <c r="S5" s="64"/>
      <c r="T5" s="64"/>
      <c r="U5" s="45"/>
      <c r="V5" s="45"/>
      <c r="W5" s="45"/>
      <c r="X5" s="45"/>
      <c r="Y5" s="45"/>
      <c r="Z5" s="45"/>
    </row>
    <row r="6" spans="1:37" ht="12" customHeight="1" x14ac:dyDescent="0.2">
      <c r="A6" s="6"/>
      <c r="B6" s="20" t="s">
        <v>3</v>
      </c>
      <c r="C6" s="15" t="s">
        <v>12</v>
      </c>
      <c r="D6" s="63" t="s">
        <v>30</v>
      </c>
      <c r="E6" s="16" t="s">
        <v>4</v>
      </c>
      <c r="F6" s="17" t="s">
        <v>13</v>
      </c>
      <c r="G6" s="15" t="s">
        <v>14</v>
      </c>
      <c r="H6" s="31"/>
      <c r="I6" s="20" t="s">
        <v>3</v>
      </c>
      <c r="J6" s="15" t="s">
        <v>12</v>
      </c>
      <c r="K6" s="63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60"/>
      <c r="R6" s="61" t="s">
        <v>25</v>
      </c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53" t="s">
        <v>5</v>
      </c>
      <c r="C7" s="33"/>
      <c r="D7" s="33"/>
      <c r="E7" s="33"/>
      <c r="F7" s="33"/>
      <c r="G7" s="84">
        <f t="shared" ref="G7:G27" si="0">F7*(33.5+D7)/(475-2.65*C7)</f>
        <v>0</v>
      </c>
      <c r="H7" s="7"/>
      <c r="I7" s="53" t="s">
        <v>5</v>
      </c>
      <c r="J7" s="33"/>
      <c r="K7" s="93"/>
      <c r="L7" s="93"/>
      <c r="M7" s="93"/>
      <c r="N7" s="94">
        <f t="shared" ref="N7:N19" si="1">M7*(33.5+K7)/(475-2.65*J7)</f>
        <v>0</v>
      </c>
      <c r="O7" s="34"/>
      <c r="P7" s="7"/>
      <c r="Q7" s="57"/>
      <c r="R7" s="64"/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x14ac:dyDescent="0.2">
      <c r="A8" s="7"/>
      <c r="B8" s="85">
        <v>0</v>
      </c>
      <c r="C8" s="33"/>
      <c r="D8" s="33"/>
      <c r="E8" s="33"/>
      <c r="F8" s="33"/>
      <c r="G8" s="84">
        <f t="shared" si="0"/>
        <v>0</v>
      </c>
      <c r="H8" s="7"/>
      <c r="I8" s="85">
        <v>0</v>
      </c>
      <c r="J8" s="33"/>
      <c r="K8" s="33"/>
      <c r="L8" s="33"/>
      <c r="M8" s="33"/>
      <c r="N8" s="39">
        <f t="shared" si="1"/>
        <v>0</v>
      </c>
      <c r="O8" s="9" t="s">
        <v>6</v>
      </c>
      <c r="P8" s="7"/>
      <c r="Q8" s="57"/>
      <c r="R8" s="64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85">
        <v>1</v>
      </c>
      <c r="C9" s="33"/>
      <c r="D9" s="33"/>
      <c r="E9" s="33"/>
      <c r="F9" s="33"/>
      <c r="G9" s="84">
        <f t="shared" si="0"/>
        <v>0</v>
      </c>
      <c r="H9" s="7"/>
      <c r="I9" s="54">
        <v>1</v>
      </c>
      <c r="J9" s="33"/>
      <c r="K9" s="33"/>
      <c r="L9" s="33"/>
      <c r="M9" s="33"/>
      <c r="N9" s="39">
        <f t="shared" si="1"/>
        <v>0</v>
      </c>
      <c r="O9" s="8"/>
      <c r="P9" s="7"/>
      <c r="Q9" s="57"/>
      <c r="R9" s="55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85">
        <v>2</v>
      </c>
      <c r="C10" s="33"/>
      <c r="D10" s="33"/>
      <c r="E10" s="33"/>
      <c r="F10" s="33"/>
      <c r="G10" s="84">
        <f t="shared" si="0"/>
        <v>0</v>
      </c>
      <c r="H10" s="7"/>
      <c r="I10" s="54">
        <v>2</v>
      </c>
      <c r="J10" s="33"/>
      <c r="K10" s="33"/>
      <c r="L10" s="33"/>
      <c r="M10" s="33"/>
      <c r="N10" s="39">
        <f t="shared" si="1"/>
        <v>0</v>
      </c>
      <c r="O10" s="9"/>
      <c r="P10" s="7"/>
      <c r="Q10" s="57"/>
      <c r="R10" s="70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85">
        <v>3</v>
      </c>
      <c r="C11" s="33"/>
      <c r="D11" s="33"/>
      <c r="E11" s="33"/>
      <c r="F11" s="33"/>
      <c r="G11" s="84">
        <f t="shared" si="0"/>
        <v>0</v>
      </c>
      <c r="H11" s="7"/>
      <c r="I11" s="54">
        <v>3</v>
      </c>
      <c r="J11" s="33"/>
      <c r="K11" s="33"/>
      <c r="L11" s="33"/>
      <c r="M11" s="33"/>
      <c r="N11" s="39">
        <f t="shared" si="1"/>
        <v>0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85">
        <v>4</v>
      </c>
      <c r="C12" s="33"/>
      <c r="D12" s="33"/>
      <c r="E12" s="33"/>
      <c r="F12" s="33"/>
      <c r="G12" s="84">
        <f t="shared" si="0"/>
        <v>0</v>
      </c>
      <c r="H12" s="7"/>
      <c r="I12" s="54">
        <v>4</v>
      </c>
      <c r="J12" s="33"/>
      <c r="K12" s="33"/>
      <c r="L12" s="33"/>
      <c r="M12" s="33"/>
      <c r="N12" s="39">
        <f t="shared" si="1"/>
        <v>0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85">
        <v>5</v>
      </c>
      <c r="C13" s="33"/>
      <c r="D13" s="33"/>
      <c r="E13" s="33"/>
      <c r="F13" s="33"/>
      <c r="G13" s="84">
        <f t="shared" si="0"/>
        <v>0</v>
      </c>
      <c r="H13" s="7"/>
      <c r="I13" s="54">
        <v>5</v>
      </c>
      <c r="J13" s="33"/>
      <c r="K13" s="33"/>
      <c r="L13" s="33"/>
      <c r="M13" s="33"/>
      <c r="N13" s="39">
        <f t="shared" si="1"/>
        <v>0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85">
        <v>6</v>
      </c>
      <c r="C14" s="33"/>
      <c r="D14" s="33"/>
      <c r="E14" s="33"/>
      <c r="F14" s="33"/>
      <c r="G14" s="84">
        <f t="shared" si="0"/>
        <v>0</v>
      </c>
      <c r="H14" s="7"/>
      <c r="I14" s="54">
        <v>6</v>
      </c>
      <c r="J14" s="33"/>
      <c r="K14" s="33"/>
      <c r="L14" s="33"/>
      <c r="M14" s="33"/>
      <c r="N14" s="39">
        <f t="shared" si="1"/>
        <v>0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85">
        <v>7</v>
      </c>
      <c r="C15" s="33"/>
      <c r="D15" s="33"/>
      <c r="E15" s="33"/>
      <c r="F15" s="33"/>
      <c r="G15" s="84">
        <f t="shared" si="0"/>
        <v>0</v>
      </c>
      <c r="H15" s="7"/>
      <c r="I15" s="54">
        <v>7</v>
      </c>
      <c r="J15" s="33"/>
      <c r="K15" s="33"/>
      <c r="L15" s="33"/>
      <c r="M15" s="33"/>
      <c r="N15" s="39">
        <f t="shared" si="1"/>
        <v>0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85">
        <v>8</v>
      </c>
      <c r="C16" s="33"/>
      <c r="D16" s="33"/>
      <c r="E16" s="33"/>
      <c r="F16" s="33"/>
      <c r="G16" s="84">
        <f t="shared" si="0"/>
        <v>0</v>
      </c>
      <c r="H16" s="7"/>
      <c r="I16" s="54">
        <v>8</v>
      </c>
      <c r="J16" s="33"/>
      <c r="K16" s="33"/>
      <c r="L16" s="33"/>
      <c r="M16" s="33"/>
      <c r="N16" s="39">
        <f t="shared" si="1"/>
        <v>0</v>
      </c>
      <c r="O16" s="9" t="s">
        <v>6</v>
      </c>
      <c r="P16" s="7"/>
      <c r="Q16" s="57"/>
      <c r="R16" s="64"/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85">
        <v>9</v>
      </c>
      <c r="C17" s="33"/>
      <c r="D17" s="33"/>
      <c r="E17" s="33"/>
      <c r="F17" s="33"/>
      <c r="G17" s="84">
        <f t="shared" si="0"/>
        <v>0</v>
      </c>
      <c r="H17" s="7"/>
      <c r="I17" s="54">
        <v>9</v>
      </c>
      <c r="J17" s="8"/>
      <c r="K17" s="8"/>
      <c r="L17" s="8"/>
      <c r="M17" s="8"/>
      <c r="N17" s="39">
        <f t="shared" si="1"/>
        <v>0</v>
      </c>
      <c r="O17" s="9" t="s">
        <v>6</v>
      </c>
      <c r="P17" s="7"/>
      <c r="Q17" s="57"/>
      <c r="R17" s="64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85">
        <v>10</v>
      </c>
      <c r="C18" s="33"/>
      <c r="D18" s="33"/>
      <c r="E18" s="33"/>
      <c r="F18" s="33"/>
      <c r="G18" s="84">
        <f t="shared" si="0"/>
        <v>0</v>
      </c>
      <c r="H18" s="7"/>
      <c r="I18" s="54">
        <v>10</v>
      </c>
      <c r="J18" s="8"/>
      <c r="K18" s="8"/>
      <c r="L18" s="8"/>
      <c r="M18" s="8"/>
      <c r="N18" s="39">
        <f t="shared" si="1"/>
        <v>0</v>
      </c>
      <c r="O18" s="8"/>
      <c r="P18" s="7"/>
      <c r="Q18" s="57"/>
      <c r="R18" s="55"/>
      <c r="S18" s="64"/>
      <c r="T18" s="64"/>
      <c r="U18" s="45"/>
      <c r="V18" s="45"/>
      <c r="W18" s="45"/>
      <c r="X18" s="45"/>
      <c r="Y18" s="45"/>
      <c r="Z18" s="45"/>
    </row>
    <row r="19" spans="1:37" ht="12" customHeight="1" x14ac:dyDescent="0.2">
      <c r="A19" s="7"/>
      <c r="B19" s="85">
        <v>12</v>
      </c>
      <c r="C19" s="33"/>
      <c r="D19" s="33"/>
      <c r="E19" s="33"/>
      <c r="F19" s="33"/>
      <c r="G19" s="84">
        <f t="shared" si="0"/>
        <v>0</v>
      </c>
      <c r="H19" s="7"/>
      <c r="I19" s="54">
        <v>12</v>
      </c>
      <c r="J19" s="8"/>
      <c r="K19" s="8"/>
      <c r="L19" s="8"/>
      <c r="M19" s="8"/>
      <c r="N19" s="39">
        <f t="shared" si="1"/>
        <v>0</v>
      </c>
      <c r="O19" s="9" t="s">
        <v>6</v>
      </c>
      <c r="P19" s="7"/>
      <c r="Q19" s="57"/>
      <c r="R19" s="70"/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ht="12" customHeight="1" x14ac:dyDescent="0.2">
      <c r="A20" s="7"/>
      <c r="B20" s="85">
        <v>15</v>
      </c>
      <c r="C20" s="33"/>
      <c r="D20" s="33"/>
      <c r="E20" s="33"/>
      <c r="F20" s="33"/>
      <c r="G20" s="84">
        <f t="shared" si="0"/>
        <v>0</v>
      </c>
      <c r="H20" s="7"/>
      <c r="I20" s="54">
        <v>15</v>
      </c>
      <c r="J20" s="8"/>
      <c r="K20" s="8"/>
      <c r="L20" s="8"/>
      <c r="M20" s="8"/>
      <c r="N20" s="39">
        <f>M20*(33.5+K20)/(475-2.65*J20)</f>
        <v>0</v>
      </c>
      <c r="O20" s="9" t="s">
        <v>6</v>
      </c>
      <c r="P20" s="7"/>
      <c r="Q20" s="57"/>
      <c r="R20" s="64"/>
      <c r="S20" s="64"/>
      <c r="T20" s="64"/>
      <c r="U20" s="45"/>
      <c r="V20" s="45"/>
      <c r="W20" s="45"/>
      <c r="X20" s="45"/>
      <c r="Y20" s="45"/>
      <c r="Z20" s="45"/>
    </row>
    <row r="21" spans="1:37" ht="12" customHeight="1" x14ac:dyDescent="0.2">
      <c r="A21" s="7"/>
      <c r="B21" s="85">
        <v>20</v>
      </c>
      <c r="C21" s="33"/>
      <c r="D21" s="33"/>
      <c r="E21" s="33"/>
      <c r="F21" s="33"/>
      <c r="G21" s="84">
        <f t="shared" si="0"/>
        <v>0</v>
      </c>
      <c r="H21" s="7"/>
      <c r="I21" s="54">
        <v>20</v>
      </c>
      <c r="J21" s="8"/>
      <c r="K21" s="8"/>
      <c r="L21" s="8"/>
      <c r="M21" s="8"/>
      <c r="N21" s="39">
        <f>M21*(33.5+K21)/(475-2.65*J21)</f>
        <v>0</v>
      </c>
      <c r="O21" s="87"/>
      <c r="P21" s="7"/>
      <c r="Q21" s="57"/>
      <c r="R21" s="55"/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ht="12" customHeight="1" x14ac:dyDescent="0.2">
      <c r="A22" s="7"/>
      <c r="B22" s="85">
        <v>25</v>
      </c>
      <c r="C22" s="33"/>
      <c r="D22" s="33"/>
      <c r="E22" s="33"/>
      <c r="F22" s="33"/>
      <c r="G22" s="84">
        <f t="shared" si="0"/>
        <v>0</v>
      </c>
      <c r="H22" s="7"/>
      <c r="I22" s="85">
        <v>25</v>
      </c>
      <c r="J22" s="8"/>
      <c r="K22" s="8"/>
      <c r="L22" s="8"/>
      <c r="M22" s="8"/>
      <c r="N22" s="39">
        <f>M22*(33.5+K22)/(475-2.65*J22)</f>
        <v>0</v>
      </c>
      <c r="O22" s="9"/>
      <c r="P22" s="7"/>
      <c r="Q22" s="57"/>
      <c r="R22" s="70"/>
      <c r="S22" s="64"/>
      <c r="T22" s="64"/>
      <c r="U22" s="45" t="s">
        <v>34</v>
      </c>
      <c r="V22" s="45"/>
      <c r="W22" s="45"/>
      <c r="X22" s="45"/>
      <c r="Y22" s="45"/>
      <c r="Z22" s="45"/>
    </row>
    <row r="23" spans="1:37" ht="12" customHeight="1" x14ac:dyDescent="0.2">
      <c r="A23" s="7"/>
      <c r="B23" s="85">
        <v>30</v>
      </c>
      <c r="C23" s="33"/>
      <c r="D23" s="33"/>
      <c r="E23" s="33"/>
      <c r="F23" s="33"/>
      <c r="G23" s="84">
        <f t="shared" si="0"/>
        <v>0</v>
      </c>
      <c r="H23" s="7" t="s">
        <v>34</v>
      </c>
      <c r="I23" s="85" t="s">
        <v>56</v>
      </c>
      <c r="J23" s="8"/>
      <c r="K23" s="8"/>
      <c r="L23" s="8"/>
      <c r="M23" s="8"/>
      <c r="N23" s="39">
        <f>M23*(33.5+K23)/(475-2.65*J23)</f>
        <v>0</v>
      </c>
      <c r="O23" s="9" t="s">
        <v>6</v>
      </c>
      <c r="P23" s="7"/>
      <c r="Q23" s="57"/>
      <c r="R23" s="71">
        <f>R19</f>
        <v>0</v>
      </c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ht="12" customHeight="1" x14ac:dyDescent="0.2">
      <c r="A24" s="7"/>
      <c r="B24" s="85" t="s">
        <v>57</v>
      </c>
      <c r="C24" s="33"/>
      <c r="D24" s="33"/>
      <c r="E24" s="33"/>
      <c r="F24" s="33"/>
      <c r="G24" s="84">
        <f t="shared" si="0"/>
        <v>0</v>
      </c>
      <c r="H24" s="7"/>
      <c r="I24" s="85">
        <v>35</v>
      </c>
      <c r="J24" s="8"/>
      <c r="K24" s="9"/>
      <c r="L24" s="8"/>
      <c r="M24" s="8"/>
      <c r="N24" s="39">
        <f>M24*(33.5+K24)/(475-2.65*J24)</f>
        <v>0</v>
      </c>
      <c r="O24" s="9"/>
      <c r="P24" s="7"/>
      <c r="Q24" s="57"/>
      <c r="R24" s="72">
        <f>R10</f>
        <v>0</v>
      </c>
      <c r="S24" s="64"/>
      <c r="T24" s="64"/>
      <c r="U24" s="45"/>
      <c r="V24" s="45"/>
      <c r="W24" s="45"/>
      <c r="X24" s="45"/>
      <c r="Y24" s="45"/>
      <c r="Z24" s="45"/>
    </row>
    <row r="25" spans="1:37" ht="12" customHeight="1" x14ac:dyDescent="0.2">
      <c r="A25" s="7"/>
      <c r="B25" s="85">
        <v>40</v>
      </c>
      <c r="C25" s="33"/>
      <c r="D25" s="33"/>
      <c r="E25" s="33"/>
      <c r="F25" s="33"/>
      <c r="G25" s="84">
        <f t="shared" si="0"/>
        <v>0</v>
      </c>
      <c r="H25" s="7"/>
      <c r="I25" s="89" t="s">
        <v>32</v>
      </c>
      <c r="J25" s="105"/>
      <c r="K25" s="27"/>
      <c r="L25" s="27"/>
      <c r="M25" s="27"/>
      <c r="N25" s="36"/>
      <c r="O25" s="10"/>
      <c r="P25" s="7"/>
      <c r="Q25" s="57"/>
      <c r="R25" s="72"/>
      <c r="S25" s="64"/>
      <c r="T25" s="64"/>
      <c r="U25" s="45"/>
      <c r="V25" s="45"/>
      <c r="W25" s="45"/>
      <c r="X25" s="45"/>
      <c r="Y25" s="45"/>
      <c r="Z25" s="45"/>
      <c r="AJ25" s="2"/>
      <c r="AK25" s="3"/>
    </row>
    <row r="26" spans="1:37" ht="12" customHeight="1" x14ac:dyDescent="0.2">
      <c r="A26" s="7"/>
      <c r="B26" s="85">
        <v>45</v>
      </c>
      <c r="C26" s="33"/>
      <c r="D26" s="33"/>
      <c r="E26" s="33"/>
      <c r="F26" s="33"/>
      <c r="G26" s="84">
        <f t="shared" si="0"/>
        <v>0</v>
      </c>
      <c r="H26" s="7"/>
      <c r="I26" s="35" t="s">
        <v>20</v>
      </c>
      <c r="J26" s="108" t="s">
        <v>51</v>
      </c>
      <c r="M26" s="29"/>
      <c r="N26" s="42"/>
      <c r="O26" s="27"/>
      <c r="P26" s="7"/>
      <c r="Q26" s="57"/>
      <c r="R26" s="72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90"/>
      <c r="B27" s="99" t="s">
        <v>42</v>
      </c>
      <c r="C27" s="100"/>
      <c r="D27" s="101"/>
      <c r="E27" s="101"/>
      <c r="F27" s="101"/>
      <c r="G27" s="102">
        <f t="shared" si="0"/>
        <v>0</v>
      </c>
      <c r="H27" s="7"/>
      <c r="I27" s="38" t="s">
        <v>22</v>
      </c>
      <c r="J27" s="1" t="s">
        <v>52</v>
      </c>
      <c r="N27" s="48"/>
      <c r="O27" s="25"/>
      <c r="P27" s="7"/>
      <c r="Q27" s="57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G28" s="32"/>
      <c r="I28" s="56"/>
      <c r="J28" s="103"/>
      <c r="K28" s="37"/>
      <c r="L28" s="25"/>
      <c r="M28" s="49"/>
      <c r="N28" s="37"/>
      <c r="O28" s="46"/>
      <c r="P28" s="7"/>
      <c r="Q28" s="57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35" t="s">
        <v>36</v>
      </c>
      <c r="C29" s="1" t="s">
        <v>49</v>
      </c>
      <c r="F29" s="29"/>
      <c r="G29" s="42"/>
      <c r="H29" s="25"/>
      <c r="J29" s="1" t="s">
        <v>38</v>
      </c>
      <c r="K29" s="28"/>
      <c r="L29" s="28"/>
      <c r="M29" s="28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B30" s="23" t="s">
        <v>22</v>
      </c>
      <c r="G30" s="48"/>
      <c r="H30" s="25"/>
      <c r="I30" s="104"/>
      <c r="O30" s="25"/>
      <c r="Q30" s="45"/>
      <c r="R30" s="64"/>
      <c r="S30" s="64"/>
      <c r="T30" s="64"/>
      <c r="U30" s="45"/>
      <c r="V30" s="45"/>
      <c r="W30" s="45"/>
      <c r="X30" s="45"/>
      <c r="Y30" s="45"/>
      <c r="Z30" s="45"/>
    </row>
    <row r="31" spans="1:37" ht="12" customHeight="1" x14ac:dyDescent="0.2">
      <c r="A31" s="5"/>
      <c r="B31" s="24"/>
      <c r="C31" s="1" t="s">
        <v>41</v>
      </c>
      <c r="G31" s="49"/>
      <c r="H31" s="25"/>
      <c r="K31" s="62"/>
      <c r="L31" s="62"/>
      <c r="M31" s="62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A32" s="5"/>
      <c r="C32" s="1" t="s">
        <v>35</v>
      </c>
      <c r="G32" s="23"/>
      <c r="H32" s="23"/>
      <c r="P32" s="23"/>
      <c r="Q32" s="58"/>
      <c r="R32" s="65"/>
      <c r="S32" s="64"/>
      <c r="T32" s="66"/>
      <c r="U32" s="45"/>
      <c r="V32" s="45"/>
      <c r="W32" s="45"/>
      <c r="X32" s="45"/>
      <c r="Y32" s="45"/>
      <c r="Z32" s="45"/>
    </row>
    <row r="33" spans="2:26" ht="12" customHeight="1" x14ac:dyDescent="0.2">
      <c r="I33" s="132" t="s">
        <v>43</v>
      </c>
      <c r="J33" s="132"/>
      <c r="K33" s="132"/>
      <c r="L33" s="132"/>
      <c r="M33" s="132"/>
      <c r="N33" s="132"/>
      <c r="O33" s="132"/>
      <c r="Q33" s="45"/>
      <c r="R33" s="64"/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132" t="s">
        <v>45</v>
      </c>
      <c r="C34" s="132"/>
      <c r="D34" s="132"/>
      <c r="E34" s="132"/>
      <c r="F34" s="132"/>
      <c r="G34" s="132"/>
      <c r="H34" s="6"/>
      <c r="I34" s="19" t="s">
        <v>0</v>
      </c>
      <c r="J34" s="114" t="s">
        <v>1</v>
      </c>
      <c r="K34" s="114" t="s">
        <v>2</v>
      </c>
      <c r="L34" s="13"/>
      <c r="M34" s="127" t="s">
        <v>33</v>
      </c>
      <c r="N34" s="127"/>
      <c r="O34" s="115" t="s">
        <v>24</v>
      </c>
      <c r="P34" s="6"/>
      <c r="Q34" s="60"/>
      <c r="R34" s="69" t="s">
        <v>24</v>
      </c>
      <c r="S34" s="64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9" t="s">
        <v>0</v>
      </c>
      <c r="C35" s="114" t="s">
        <v>1</v>
      </c>
      <c r="D35" s="114" t="s">
        <v>2</v>
      </c>
      <c r="E35" s="13"/>
      <c r="F35" s="127" t="s">
        <v>33</v>
      </c>
      <c r="G35" s="131"/>
      <c r="H35" s="6"/>
      <c r="I35" s="20" t="s">
        <v>3</v>
      </c>
      <c r="J35" s="15" t="s">
        <v>12</v>
      </c>
      <c r="K35" s="63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60"/>
      <c r="R35" s="61" t="s">
        <v>25</v>
      </c>
      <c r="S35" s="64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20" t="s">
        <v>3</v>
      </c>
      <c r="C36" s="15" t="s">
        <v>12</v>
      </c>
      <c r="D36" s="63" t="s">
        <v>30</v>
      </c>
      <c r="E36" s="16" t="s">
        <v>4</v>
      </c>
      <c r="F36" s="17" t="s">
        <v>13</v>
      </c>
      <c r="G36" s="50" t="s">
        <v>14</v>
      </c>
      <c r="H36" s="7"/>
      <c r="I36" s="54" t="s">
        <v>5</v>
      </c>
      <c r="J36" s="11"/>
      <c r="K36" s="8"/>
      <c r="L36" s="8"/>
      <c r="M36" s="8"/>
      <c r="N36" s="39">
        <f t="shared" ref="N36:N50" si="2">M36*(33.5+K36)/(475-2.65*J36)</f>
        <v>0</v>
      </c>
      <c r="O36" s="34"/>
      <c r="P36" s="7"/>
      <c r="Q36" s="57"/>
      <c r="R36" s="64"/>
      <c r="S36" s="66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53" t="s">
        <v>5</v>
      </c>
      <c r="C37" s="33"/>
      <c r="D37" s="93"/>
      <c r="E37" s="93"/>
      <c r="F37" s="93"/>
      <c r="G37" s="94">
        <f t="shared" ref="G37:G50" si="3">F37*(33.5+D37)/(475-2.65*C37)</f>
        <v>0</v>
      </c>
      <c r="H37" s="7"/>
      <c r="I37" s="54">
        <v>0</v>
      </c>
      <c r="J37" s="11"/>
      <c r="K37" s="11"/>
      <c r="L37" s="8"/>
      <c r="M37" s="8"/>
      <c r="N37" s="39">
        <f t="shared" si="2"/>
        <v>0</v>
      </c>
      <c r="O37" s="9" t="s">
        <v>6</v>
      </c>
      <c r="P37" s="7"/>
      <c r="Q37" s="57"/>
      <c r="R37" s="64"/>
      <c r="S37" s="67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54">
        <v>0</v>
      </c>
      <c r="C38" s="33"/>
      <c r="D38" s="33"/>
      <c r="E38" s="33"/>
      <c r="F38" s="33"/>
      <c r="G38" s="39">
        <f t="shared" si="3"/>
        <v>0</v>
      </c>
      <c r="H38" s="7"/>
      <c r="I38" s="54">
        <v>1</v>
      </c>
      <c r="J38" s="11"/>
      <c r="K38" s="11"/>
      <c r="L38" s="8"/>
      <c r="M38" s="8"/>
      <c r="N38" s="39">
        <f t="shared" si="2"/>
        <v>0</v>
      </c>
      <c r="O38" s="8"/>
      <c r="P38" s="7"/>
      <c r="Q38" s="57"/>
      <c r="R38" s="55">
        <f>M38-O38</f>
        <v>0</v>
      </c>
      <c r="S38" s="66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54">
        <v>1</v>
      </c>
      <c r="C39" s="33"/>
      <c r="D39" s="33"/>
      <c r="E39" s="33"/>
      <c r="F39" s="33"/>
      <c r="G39" s="39">
        <f t="shared" si="3"/>
        <v>0</v>
      </c>
      <c r="H39" s="7"/>
      <c r="I39" s="54">
        <v>2</v>
      </c>
      <c r="J39" s="11"/>
      <c r="K39" s="11"/>
      <c r="L39" s="8"/>
      <c r="M39" s="8"/>
      <c r="N39" s="39">
        <f t="shared" si="2"/>
        <v>0</v>
      </c>
      <c r="O39" s="9" t="s">
        <v>6</v>
      </c>
      <c r="P39" s="7"/>
      <c r="Q39" s="57"/>
      <c r="R39" s="70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54">
        <v>2</v>
      </c>
      <c r="C40" s="33"/>
      <c r="D40" s="33"/>
      <c r="E40" s="33"/>
      <c r="F40" s="33"/>
      <c r="G40" s="39">
        <f t="shared" si="3"/>
        <v>0</v>
      </c>
      <c r="H40" s="7"/>
      <c r="I40" s="54">
        <v>3</v>
      </c>
      <c r="J40" s="11"/>
      <c r="K40" s="11"/>
      <c r="L40" s="8"/>
      <c r="M40" s="8"/>
      <c r="N40" s="39">
        <f t="shared" si="2"/>
        <v>0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54">
        <v>3</v>
      </c>
      <c r="C41" s="33"/>
      <c r="D41" s="33"/>
      <c r="E41" s="33"/>
      <c r="F41" s="33"/>
      <c r="G41" s="39">
        <f t="shared" si="3"/>
        <v>0</v>
      </c>
      <c r="H41" s="7"/>
      <c r="I41" s="54">
        <v>4</v>
      </c>
      <c r="J41" s="11"/>
      <c r="K41" s="11"/>
      <c r="L41" s="8"/>
      <c r="M41" s="8"/>
      <c r="N41" s="39">
        <f t="shared" si="2"/>
        <v>0</v>
      </c>
      <c r="O41" s="9" t="s">
        <v>6</v>
      </c>
      <c r="P41" s="7"/>
      <c r="Q41" s="57"/>
      <c r="R41" s="64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54">
        <v>4</v>
      </c>
      <c r="C42" s="33"/>
      <c r="D42" s="33"/>
      <c r="E42" s="33"/>
      <c r="F42" s="33"/>
      <c r="G42" s="39">
        <f t="shared" si="3"/>
        <v>0</v>
      </c>
      <c r="H42" s="7"/>
      <c r="I42" s="54">
        <v>5</v>
      </c>
      <c r="J42" s="11"/>
      <c r="K42" s="11"/>
      <c r="L42" s="8"/>
      <c r="M42" s="8"/>
      <c r="N42" s="39">
        <f t="shared" si="2"/>
        <v>0</v>
      </c>
      <c r="O42" s="9"/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54">
        <v>5</v>
      </c>
      <c r="C43" s="11"/>
      <c r="D43" s="8"/>
      <c r="E43" s="8"/>
      <c r="F43" s="8"/>
      <c r="G43" s="39">
        <f t="shared" si="3"/>
        <v>0</v>
      </c>
      <c r="H43" s="7"/>
      <c r="I43" s="54">
        <v>6</v>
      </c>
      <c r="J43" s="11"/>
      <c r="K43" s="8"/>
      <c r="L43" s="8"/>
      <c r="M43" s="8"/>
      <c r="N43" s="39">
        <f t="shared" si="2"/>
        <v>0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54">
        <v>6</v>
      </c>
      <c r="C44" s="11"/>
      <c r="D44" s="8"/>
      <c r="E44" s="8"/>
      <c r="F44" s="8"/>
      <c r="G44" s="39">
        <f t="shared" si="3"/>
        <v>0</v>
      </c>
      <c r="H44" s="7"/>
      <c r="I44" s="54">
        <v>7</v>
      </c>
      <c r="J44" s="11"/>
      <c r="K44" s="8"/>
      <c r="L44" s="8"/>
      <c r="M44" s="8"/>
      <c r="N44" s="39">
        <f t="shared" si="2"/>
        <v>0</v>
      </c>
      <c r="O44" s="9"/>
      <c r="P44" s="7"/>
      <c r="Q44" s="57"/>
      <c r="R44" s="55">
        <f>M44-O44</f>
        <v>0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54">
        <v>7</v>
      </c>
      <c r="C45" s="11"/>
      <c r="D45" s="11"/>
      <c r="E45" s="11"/>
      <c r="F45" s="11"/>
      <c r="G45" s="39">
        <f t="shared" si="3"/>
        <v>0</v>
      </c>
      <c r="H45" s="7"/>
      <c r="I45" s="54">
        <v>8</v>
      </c>
      <c r="J45" s="11"/>
      <c r="K45" s="8"/>
      <c r="L45" s="8"/>
      <c r="M45" s="8"/>
      <c r="N45" s="39">
        <f t="shared" si="2"/>
        <v>0</v>
      </c>
      <c r="O45" s="9" t="s">
        <v>6</v>
      </c>
      <c r="P45" s="7"/>
      <c r="Q45" s="57"/>
      <c r="R45" s="64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54">
        <v>8</v>
      </c>
      <c r="C46" s="11"/>
      <c r="D46" s="11"/>
      <c r="E46" s="11"/>
      <c r="F46" s="11"/>
      <c r="G46" s="39">
        <f t="shared" si="3"/>
        <v>0</v>
      </c>
      <c r="H46" s="7"/>
      <c r="I46" s="54">
        <v>9</v>
      </c>
      <c r="J46" s="11"/>
      <c r="K46" s="8"/>
      <c r="L46" s="8"/>
      <c r="M46" s="8"/>
      <c r="N46" s="39">
        <f t="shared" si="2"/>
        <v>0</v>
      </c>
      <c r="O46" s="9" t="s">
        <v>6</v>
      </c>
      <c r="P46" s="7"/>
      <c r="Q46" s="57"/>
      <c r="R46" s="64"/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54">
        <v>9</v>
      </c>
      <c r="C47" s="11"/>
      <c r="D47" s="11"/>
      <c r="E47" s="11"/>
      <c r="F47" s="11"/>
      <c r="G47" s="39">
        <f t="shared" si="3"/>
        <v>0</v>
      </c>
      <c r="H47" s="7"/>
      <c r="I47" s="54">
        <v>10</v>
      </c>
      <c r="J47" s="11"/>
      <c r="K47" s="8"/>
      <c r="L47" s="8"/>
      <c r="M47" s="8"/>
      <c r="N47" s="39">
        <f t="shared" si="2"/>
        <v>0</v>
      </c>
      <c r="O47" s="8"/>
      <c r="P47" s="7"/>
      <c r="Q47" s="57"/>
      <c r="R47" s="55">
        <f>M47-O47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54">
        <v>10</v>
      </c>
      <c r="C48" s="11"/>
      <c r="D48" s="11"/>
      <c r="E48" s="11"/>
      <c r="F48" s="11"/>
      <c r="G48" s="39">
        <f t="shared" si="3"/>
        <v>0</v>
      </c>
      <c r="H48" s="7"/>
      <c r="I48" s="54">
        <v>12</v>
      </c>
      <c r="J48" s="11"/>
      <c r="K48" s="8"/>
      <c r="L48" s="8"/>
      <c r="M48" s="8"/>
      <c r="N48" s="39">
        <f t="shared" si="2"/>
        <v>0</v>
      </c>
      <c r="O48" s="9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54" t="s">
        <v>58</v>
      </c>
      <c r="C49" s="11"/>
      <c r="D49" s="11"/>
      <c r="E49" s="11"/>
      <c r="F49" s="11"/>
      <c r="G49" s="39">
        <f t="shared" si="3"/>
        <v>0</v>
      </c>
      <c r="H49" s="7"/>
      <c r="I49" s="54">
        <v>15</v>
      </c>
      <c r="J49" s="11"/>
      <c r="K49" s="8"/>
      <c r="L49" s="8"/>
      <c r="M49" s="8"/>
      <c r="N49" s="39">
        <f t="shared" si="2"/>
        <v>0</v>
      </c>
      <c r="O49" s="9"/>
      <c r="P49" s="7"/>
      <c r="Q49" s="57"/>
      <c r="R49" s="55">
        <f>M49-O49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106" t="s">
        <v>37</v>
      </c>
      <c r="C50" s="124"/>
      <c r="D50" s="96"/>
      <c r="E50" s="97"/>
      <c r="F50" s="97"/>
      <c r="G50" s="98">
        <f t="shared" si="3"/>
        <v>0</v>
      </c>
      <c r="H50" s="7"/>
      <c r="I50" s="109" t="s">
        <v>59</v>
      </c>
      <c r="J50" s="116"/>
      <c r="K50" s="110"/>
      <c r="L50" s="110"/>
      <c r="M50" s="110"/>
      <c r="N50" s="36">
        <f t="shared" si="2"/>
        <v>0</v>
      </c>
      <c r="O50" s="117"/>
      <c r="P50" s="7"/>
      <c r="Q50" s="57"/>
      <c r="R50" s="55">
        <f>M50-O50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111"/>
      <c r="C51" s="112"/>
      <c r="D51" s="113"/>
      <c r="E51" s="110"/>
      <c r="F51" s="110"/>
      <c r="G51" s="36"/>
      <c r="H51" s="7"/>
      <c r="I51" s="118" t="s">
        <v>39</v>
      </c>
      <c r="J51" s="119"/>
      <c r="K51" s="120"/>
      <c r="L51" s="120"/>
      <c r="M51" s="121"/>
      <c r="N51" s="122">
        <f>M51*(33.5+K51)/(475-2.65*J53)</f>
        <v>0</v>
      </c>
      <c r="O51" s="123" t="s">
        <v>6</v>
      </c>
      <c r="P51" s="7"/>
      <c r="Q51" s="57"/>
      <c r="R51" s="70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95" t="s">
        <v>32</v>
      </c>
      <c r="D52" s="40"/>
      <c r="G52" s="4"/>
      <c r="H52" s="3"/>
      <c r="I52" s="92" t="s">
        <v>32</v>
      </c>
      <c r="J52" s="28"/>
      <c r="O52" s="9" t="s">
        <v>6</v>
      </c>
      <c r="P52" s="7"/>
      <c r="Q52" s="57"/>
      <c r="R52" s="71">
        <f>R48</f>
        <v>0</v>
      </c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B53" s="35" t="s">
        <v>20</v>
      </c>
      <c r="C53" s="1" t="s">
        <v>50</v>
      </c>
      <c r="H53" s="3"/>
      <c r="I53" s="35" t="s">
        <v>20</v>
      </c>
      <c r="J53" s="1" t="s">
        <v>53</v>
      </c>
      <c r="M53" s="29"/>
      <c r="N53" s="42"/>
      <c r="O53" s="9"/>
      <c r="P53" s="7"/>
      <c r="Q53" s="57"/>
      <c r="R53" s="72">
        <f>R39</f>
        <v>0</v>
      </c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37"/>
      <c r="N54" s="47"/>
      <c r="O54" s="10"/>
      <c r="P54" s="7"/>
      <c r="Q54" s="57"/>
      <c r="R54" s="72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03"/>
      <c r="F55" s="4"/>
      <c r="G55" s="4"/>
      <c r="H55" s="4"/>
      <c r="J55" s="103"/>
      <c r="O55" s="52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F56" s="4"/>
      <c r="G56" s="4"/>
      <c r="H56" s="4"/>
      <c r="O56" s="52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F57" s="4"/>
      <c r="J57" s="88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F58" s="4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2" customHeight="1" x14ac:dyDescent="0.2">
      <c r="G59" s="24" t="s">
        <v>8</v>
      </c>
      <c r="H59" s="91" t="s">
        <v>46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</v>
      </c>
      <c r="H60" s="91" t="s">
        <v>47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13.5" customHeight="1" x14ac:dyDescent="0.2">
      <c r="G61" s="24" t="s">
        <v>10</v>
      </c>
      <c r="H61" s="41">
        <v>29</v>
      </c>
      <c r="Q61" s="45"/>
      <c r="R61" s="64"/>
      <c r="S61" s="64"/>
      <c r="T61" s="64"/>
      <c r="U61" s="45"/>
      <c r="V61" s="45"/>
      <c r="W61" s="45"/>
      <c r="X61" s="45"/>
      <c r="Y61" s="45"/>
      <c r="Z61" s="45"/>
    </row>
    <row r="62" spans="1:26" ht="12" customHeight="1" x14ac:dyDescent="0.2">
      <c r="G62" s="24" t="s">
        <v>11</v>
      </c>
      <c r="H62" s="41" t="s">
        <v>40</v>
      </c>
      <c r="Q62" s="45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6" customHeight="1" x14ac:dyDescent="0.2">
      <c r="Q63" s="45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3.95" customHeight="1" x14ac:dyDescent="0.2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74" t="s">
        <v>23</v>
      </c>
      <c r="C65" s="43">
        <v>11.1</v>
      </c>
      <c r="D65" s="75" t="s">
        <v>17</v>
      </c>
      <c r="E65" s="43">
        <v>5.6</v>
      </c>
      <c r="F65" s="75" t="s">
        <v>17</v>
      </c>
      <c r="G65" s="78"/>
      <c r="H65" s="64"/>
      <c r="I65" s="64"/>
      <c r="J65" s="64"/>
      <c r="K65" s="64"/>
      <c r="L65" s="64"/>
      <c r="M65" s="79"/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64"/>
      <c r="C66" s="44">
        <v>0.30480000000000002</v>
      </c>
      <c r="D66" s="76" t="s">
        <v>16</v>
      </c>
      <c r="E66" s="44">
        <v>0.30480000000000002</v>
      </c>
      <c r="F66" s="76" t="s">
        <v>16</v>
      </c>
      <c r="G66" s="76"/>
      <c r="H66" s="64"/>
      <c r="I66" s="64"/>
      <c r="J66" s="64"/>
      <c r="K66" s="80"/>
      <c r="L66" s="64"/>
      <c r="M66" s="81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64"/>
      <c r="C67" s="43">
        <f>C65*C66</f>
        <v>3.3832800000000001</v>
      </c>
      <c r="D67" s="77" t="s">
        <v>15</v>
      </c>
      <c r="E67" s="43">
        <f>E65*E66</f>
        <v>1.70688</v>
      </c>
      <c r="F67" s="77" t="s">
        <v>15</v>
      </c>
      <c r="G67" s="77"/>
      <c r="H67" s="64"/>
      <c r="I67" s="64"/>
      <c r="J67" s="64"/>
      <c r="K67" s="80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80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64"/>
      <c r="C69" s="64"/>
      <c r="D69" s="82" t="s">
        <v>21</v>
      </c>
      <c r="E69" s="83" t="s">
        <v>29</v>
      </c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45"/>
      <c r="V69" s="45"/>
      <c r="W69" s="45"/>
      <c r="X69" s="45"/>
      <c r="Y69" s="45"/>
      <c r="Z69" s="45"/>
    </row>
    <row r="70" spans="1:26" ht="12" customHeight="1" x14ac:dyDescent="0.2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45"/>
      <c r="V70" s="45"/>
      <c r="W70" s="45"/>
      <c r="X70" s="45"/>
      <c r="Y70" s="45"/>
      <c r="Z70" s="45"/>
    </row>
    <row r="71" spans="1:26" ht="12" customHeight="1" x14ac:dyDescent="0.2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64"/>
      <c r="C72" s="51" t="s">
        <v>31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54" t="s">
        <v>60</v>
      </c>
      <c r="C75" s="11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21"/>
      <c r="C76" s="86" t="s">
        <v>31</v>
      </c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C77" s="86" t="s">
        <v>31</v>
      </c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</row>
    <row r="100" spans="1:20" ht="12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</row>
    <row r="101" spans="1:20" ht="12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 </vt:lpstr>
      <vt:lpstr>Extra Sites</vt:lpstr>
      <vt:lpstr>Sheet2</vt:lpstr>
      <vt:lpstr>' '!Print_Area</vt:lpstr>
      <vt:lpstr>'Extra Sites'!Print_Area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Popovich, Ashley (Port Alberni)</cp:lastModifiedBy>
  <cp:lastPrinted>2014-09-17T22:31:49Z</cp:lastPrinted>
  <dcterms:created xsi:type="dcterms:W3CDTF">2002-07-08T18:19:10Z</dcterms:created>
  <dcterms:modified xsi:type="dcterms:W3CDTF">2021-02-26T21:40:43Z</dcterms:modified>
</cp:coreProperties>
</file>