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C-68_WCVI_Chinook_work\"/>
    </mc:Choice>
  </mc:AlternateContent>
  <xr:revisionPtr revIDLastSave="0" documentId="13_ncr:1_{1E1A9FDA-E29E-4FB3-A87D-6A18B0FF64CF}" xr6:coauthVersionLast="47" xr6:coauthVersionMax="47" xr10:uidLastSave="{00000000-0000-0000-0000-000000000000}"/>
  <bookViews>
    <workbookView xWindow="-108" yWindow="-108" windowWidth="23256" windowHeight="12576" activeTab="1" xr2:uid="{BBF07CDB-7BE0-4C0F-8F66-7D3E093B1329}"/>
  </bookViews>
  <sheets>
    <sheet name="Cohort survival" sheetId="1" r:id="rId1"/>
    <sheet name="Cohort time series" sheetId="5" r:id="rId2"/>
    <sheet name="Terminal returns" sheetId="6" r:id="rId3"/>
    <sheet name="Exploitation rates" sheetId="2" r:id="rId4"/>
    <sheet name="Maturation rates" sheetId="3" r:id="rId5"/>
    <sheet name="Survival rates" sheetId="4" r:id="rId6"/>
  </sheets>
  <calcPr calcId="191029"/>
  <pivotCaches>
    <pivotCache cacheId="22" r:id="rId7"/>
    <pivotCache cacheId="2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K3" i="6"/>
  <c r="J3" i="6"/>
  <c r="I3" i="6"/>
  <c r="I3" i="1"/>
  <c r="F3" i="1"/>
  <c r="H3" i="1"/>
  <c r="E5" i="5"/>
  <c r="F5" i="5" s="1"/>
  <c r="G5" i="5" s="1"/>
  <c r="E10" i="5"/>
  <c r="F10" i="5" s="1"/>
  <c r="G10" i="5" s="1"/>
  <c r="E13" i="5"/>
  <c r="F13" i="5" s="1"/>
  <c r="G13" i="5" s="1"/>
  <c r="E18" i="5"/>
  <c r="F18" i="5" s="1"/>
  <c r="G18" i="5" s="1"/>
  <c r="H18" i="5" s="1"/>
  <c r="I18" i="5" s="1"/>
  <c r="J18" i="5" s="1"/>
  <c r="E21" i="5"/>
  <c r="F21" i="5" s="1"/>
  <c r="G21" i="5" s="1"/>
  <c r="E26" i="5"/>
  <c r="F26" i="5" s="1"/>
  <c r="G26" i="5" s="1"/>
  <c r="E29" i="5"/>
  <c r="F29" i="5" s="1"/>
  <c r="G29" i="5" s="1"/>
  <c r="E34" i="5"/>
  <c r="F34" i="5" s="1"/>
  <c r="G34" i="5" s="1"/>
  <c r="H34" i="5" s="1"/>
  <c r="I34" i="5" s="1"/>
  <c r="J34" i="5" s="1"/>
  <c r="E37" i="5"/>
  <c r="F37" i="5" s="1"/>
  <c r="G37" i="5" s="1"/>
  <c r="E42" i="5"/>
  <c r="F42" i="5" s="1"/>
  <c r="G42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2" i="5"/>
  <c r="C3" i="5"/>
  <c r="E3" i="5" s="1"/>
  <c r="F3" i="5" s="1"/>
  <c r="G3" i="5" s="1"/>
  <c r="C4" i="5"/>
  <c r="E4" i="5" s="1"/>
  <c r="F4" i="5" s="1"/>
  <c r="G4" i="5" s="1"/>
  <c r="C5" i="5"/>
  <c r="C6" i="5"/>
  <c r="E6" i="5" s="1"/>
  <c r="F6" i="5" s="1"/>
  <c r="G6" i="5" s="1"/>
  <c r="C7" i="5"/>
  <c r="E7" i="5" s="1"/>
  <c r="F7" i="5" s="1"/>
  <c r="G7" i="5" s="1"/>
  <c r="H7" i="5" s="1"/>
  <c r="I7" i="5" s="1"/>
  <c r="J7" i="5" s="1"/>
  <c r="C8" i="5"/>
  <c r="E8" i="5" s="1"/>
  <c r="F8" i="5" s="1"/>
  <c r="G8" i="5" s="1"/>
  <c r="C9" i="5"/>
  <c r="E9" i="5" s="1"/>
  <c r="F9" i="5" s="1"/>
  <c r="G9" i="5" s="1"/>
  <c r="C10" i="5"/>
  <c r="C11" i="5"/>
  <c r="E11" i="5" s="1"/>
  <c r="F11" i="5" s="1"/>
  <c r="G11" i="5" s="1"/>
  <c r="C12" i="5"/>
  <c r="E12" i="5" s="1"/>
  <c r="F12" i="5" s="1"/>
  <c r="G12" i="5" s="1"/>
  <c r="C13" i="5"/>
  <c r="C14" i="5"/>
  <c r="E14" i="5" s="1"/>
  <c r="F14" i="5" s="1"/>
  <c r="G14" i="5" s="1"/>
  <c r="C15" i="5"/>
  <c r="E15" i="5" s="1"/>
  <c r="F15" i="5" s="1"/>
  <c r="G15" i="5" s="1"/>
  <c r="H15" i="5" s="1"/>
  <c r="I15" i="5" s="1"/>
  <c r="J15" i="5" s="1"/>
  <c r="C16" i="5"/>
  <c r="E16" i="5" s="1"/>
  <c r="F16" i="5" s="1"/>
  <c r="G16" i="5" s="1"/>
  <c r="C17" i="5"/>
  <c r="E17" i="5" s="1"/>
  <c r="F17" i="5" s="1"/>
  <c r="G17" i="5" s="1"/>
  <c r="C18" i="5"/>
  <c r="C19" i="5"/>
  <c r="E19" i="5" s="1"/>
  <c r="F19" i="5" s="1"/>
  <c r="G19" i="5" s="1"/>
  <c r="C20" i="5"/>
  <c r="E20" i="5" s="1"/>
  <c r="F20" i="5" s="1"/>
  <c r="G20" i="5" s="1"/>
  <c r="C21" i="5"/>
  <c r="C22" i="5"/>
  <c r="E22" i="5" s="1"/>
  <c r="F22" i="5" s="1"/>
  <c r="G22" i="5" s="1"/>
  <c r="C23" i="5"/>
  <c r="E23" i="5" s="1"/>
  <c r="F23" i="5" s="1"/>
  <c r="G23" i="5" s="1"/>
  <c r="H23" i="5" s="1"/>
  <c r="I23" i="5" s="1"/>
  <c r="J23" i="5" s="1"/>
  <c r="C24" i="5"/>
  <c r="E24" i="5" s="1"/>
  <c r="F24" i="5" s="1"/>
  <c r="G24" i="5" s="1"/>
  <c r="C25" i="5"/>
  <c r="E25" i="5" s="1"/>
  <c r="F25" i="5" s="1"/>
  <c r="G25" i="5" s="1"/>
  <c r="C26" i="5"/>
  <c r="C27" i="5"/>
  <c r="E27" i="5" s="1"/>
  <c r="F27" i="5" s="1"/>
  <c r="G27" i="5" s="1"/>
  <c r="C28" i="5"/>
  <c r="E28" i="5" s="1"/>
  <c r="F28" i="5" s="1"/>
  <c r="G28" i="5" s="1"/>
  <c r="C29" i="5"/>
  <c r="C30" i="5"/>
  <c r="E30" i="5" s="1"/>
  <c r="F30" i="5" s="1"/>
  <c r="G30" i="5" s="1"/>
  <c r="C31" i="5"/>
  <c r="E31" i="5" s="1"/>
  <c r="F31" i="5" s="1"/>
  <c r="G31" i="5" s="1"/>
  <c r="H31" i="5" s="1"/>
  <c r="I31" i="5" s="1"/>
  <c r="J31" i="5" s="1"/>
  <c r="C32" i="5"/>
  <c r="E32" i="5" s="1"/>
  <c r="F32" i="5" s="1"/>
  <c r="G32" i="5" s="1"/>
  <c r="C33" i="5"/>
  <c r="E33" i="5" s="1"/>
  <c r="F33" i="5" s="1"/>
  <c r="G33" i="5" s="1"/>
  <c r="C34" i="5"/>
  <c r="C35" i="5"/>
  <c r="E35" i="5" s="1"/>
  <c r="F35" i="5" s="1"/>
  <c r="G35" i="5" s="1"/>
  <c r="C36" i="5"/>
  <c r="E36" i="5" s="1"/>
  <c r="F36" i="5" s="1"/>
  <c r="G36" i="5" s="1"/>
  <c r="C37" i="5"/>
  <c r="C38" i="5"/>
  <c r="E38" i="5" s="1"/>
  <c r="F38" i="5" s="1"/>
  <c r="G38" i="5" s="1"/>
  <c r="C39" i="5"/>
  <c r="E39" i="5" s="1"/>
  <c r="F39" i="5" s="1"/>
  <c r="G39" i="5" s="1"/>
  <c r="H39" i="5" s="1"/>
  <c r="I39" i="5" s="1"/>
  <c r="J39" i="5" s="1"/>
  <c r="C40" i="5"/>
  <c r="E40" i="5" s="1"/>
  <c r="F40" i="5" s="1"/>
  <c r="G40" i="5" s="1"/>
  <c r="C41" i="5"/>
  <c r="E41" i="5" s="1"/>
  <c r="F41" i="5" s="1"/>
  <c r="G41" i="5" s="1"/>
  <c r="C42" i="5"/>
  <c r="C43" i="5"/>
  <c r="E43" i="5" s="1"/>
  <c r="F43" i="5" s="1"/>
  <c r="G43" i="5" s="1"/>
  <c r="C44" i="5"/>
  <c r="C45" i="5"/>
  <c r="C46" i="5"/>
  <c r="C47" i="5"/>
  <c r="C48" i="5"/>
  <c r="C49" i="5"/>
  <c r="C2" i="5"/>
  <c r="E2" i="5" s="1"/>
  <c r="F2" i="5" s="1"/>
  <c r="G2" i="5" s="1"/>
  <c r="H2" i="5" s="1"/>
  <c r="I2" i="5" s="1"/>
  <c r="J2" i="5" s="1"/>
  <c r="A44" i="5"/>
  <c r="B44" i="5"/>
  <c r="A45" i="5"/>
  <c r="A49" i="5" s="1"/>
  <c r="B45" i="5"/>
  <c r="A46" i="5"/>
  <c r="B46" i="5"/>
  <c r="A47" i="5"/>
  <c r="B47" i="5"/>
  <c r="A48" i="5"/>
  <c r="B48" i="5"/>
  <c r="B49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27" i="5"/>
  <c r="B27" i="5"/>
  <c r="A28" i="5"/>
  <c r="B28" i="5"/>
  <c r="A29" i="5"/>
  <c r="A33" i="5" s="1"/>
  <c r="B29" i="5"/>
  <c r="A30" i="5"/>
  <c r="B30" i="5"/>
  <c r="B34" i="5" s="1"/>
  <c r="A31" i="5"/>
  <c r="B31" i="5"/>
  <c r="A32" i="5"/>
  <c r="B32" i="5"/>
  <c r="B33" i="5"/>
  <c r="A34" i="5"/>
  <c r="A35" i="5"/>
  <c r="B35" i="5"/>
  <c r="A36" i="5"/>
  <c r="B36" i="5"/>
  <c r="A21" i="5"/>
  <c r="B21" i="5"/>
  <c r="A22" i="5"/>
  <c r="B22" i="5"/>
  <c r="A23" i="5"/>
  <c r="B23" i="5"/>
  <c r="A24" i="5"/>
  <c r="B24" i="5"/>
  <c r="A25" i="5"/>
  <c r="B25" i="5"/>
  <c r="A26" i="5"/>
  <c r="B26" i="5"/>
  <c r="A7" i="5"/>
  <c r="B7" i="5"/>
  <c r="A8" i="5"/>
  <c r="B8" i="5"/>
  <c r="A9" i="5"/>
  <c r="A13" i="5" s="1"/>
  <c r="A17" i="5" s="1"/>
  <c r="B9" i="5"/>
  <c r="B13" i="5" s="1"/>
  <c r="B17" i="5" s="1"/>
  <c r="A10" i="5"/>
  <c r="B10" i="5"/>
  <c r="B14" i="5" s="1"/>
  <c r="B18" i="5" s="1"/>
  <c r="A11" i="5"/>
  <c r="B11" i="5"/>
  <c r="A12" i="5"/>
  <c r="A16" i="5" s="1"/>
  <c r="A20" i="5" s="1"/>
  <c r="B12" i="5"/>
  <c r="A14" i="5"/>
  <c r="A15" i="5"/>
  <c r="B15" i="5"/>
  <c r="B16" i="5"/>
  <c r="A18" i="5"/>
  <c r="A19" i="5"/>
  <c r="B19" i="5"/>
  <c r="B20" i="5"/>
  <c r="B6" i="5"/>
  <c r="A6" i="5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H36" i="5" l="1"/>
  <c r="I36" i="5" s="1"/>
  <c r="J36" i="5" s="1"/>
  <c r="H12" i="5"/>
  <c r="I12" i="5"/>
  <c r="J12" i="5" s="1"/>
  <c r="H4" i="5"/>
  <c r="I4" i="5"/>
  <c r="J4" i="5" s="1"/>
  <c r="I35" i="5"/>
  <c r="J35" i="5" s="1"/>
  <c r="H35" i="5"/>
  <c r="H3" i="5"/>
  <c r="I3" i="5"/>
  <c r="J3" i="5" s="1"/>
  <c r="H13" i="5"/>
  <c r="I13" i="5"/>
  <c r="J13" i="5" s="1"/>
  <c r="H21" i="5"/>
  <c r="I21" i="5"/>
  <c r="J21" i="5" s="1"/>
  <c r="H20" i="5"/>
  <c r="I20" i="5" s="1"/>
  <c r="J20" i="5" s="1"/>
  <c r="H11" i="5"/>
  <c r="I11" i="5"/>
  <c r="J11" i="5" s="1"/>
  <c r="H42" i="5"/>
  <c r="I42" i="5"/>
  <c r="J42" i="5" s="1"/>
  <c r="H10" i="5"/>
  <c r="I10" i="5"/>
  <c r="J10" i="5" s="1"/>
  <c r="H27" i="5"/>
  <c r="I27" i="5" s="1"/>
  <c r="J27" i="5" s="1"/>
  <c r="H33" i="5"/>
  <c r="I33" i="5"/>
  <c r="J33" i="5" s="1"/>
  <c r="H17" i="5"/>
  <c r="I17" i="5"/>
  <c r="J17" i="5" s="1"/>
  <c r="H9" i="5"/>
  <c r="I9" i="5"/>
  <c r="J9" i="5" s="1"/>
  <c r="H37" i="5"/>
  <c r="I37" i="5" s="1"/>
  <c r="J37" i="5" s="1"/>
  <c r="H5" i="5"/>
  <c r="I5" i="5"/>
  <c r="J5" i="5" s="1"/>
  <c r="H28" i="5"/>
  <c r="I28" i="5" s="1"/>
  <c r="J28" i="5" s="1"/>
  <c r="H19" i="5"/>
  <c r="I19" i="5"/>
  <c r="J19" i="5" s="1"/>
  <c r="H41" i="5"/>
  <c r="I41" i="5"/>
  <c r="J41" i="5" s="1"/>
  <c r="H25" i="5"/>
  <c r="I25" i="5"/>
  <c r="J25" i="5" s="1"/>
  <c r="H40" i="5"/>
  <c r="I40" i="5" s="1"/>
  <c r="J40" i="5" s="1"/>
  <c r="H32" i="5"/>
  <c r="I32" i="5" s="1"/>
  <c r="J32" i="5" s="1"/>
  <c r="H24" i="5"/>
  <c r="I24" i="5" s="1"/>
  <c r="J24" i="5" s="1"/>
  <c r="H16" i="5"/>
  <c r="I16" i="5"/>
  <c r="J16" i="5" s="1"/>
  <c r="H8" i="5"/>
  <c r="I8" i="5" s="1"/>
  <c r="J8" i="5" s="1"/>
  <c r="H43" i="5"/>
  <c r="I43" i="5"/>
  <c r="J43" i="5" s="1"/>
  <c r="H29" i="5"/>
  <c r="I29" i="5" s="1"/>
  <c r="J29" i="5" s="1"/>
  <c r="H38" i="5"/>
  <c r="I38" i="5" s="1"/>
  <c r="J38" i="5" s="1"/>
  <c r="H30" i="5"/>
  <c r="I30" i="5" s="1"/>
  <c r="J30" i="5" s="1"/>
  <c r="H22" i="5"/>
  <c r="I22" i="5"/>
  <c r="J22" i="5" s="1"/>
  <c r="H14" i="5"/>
  <c r="I14" i="5"/>
  <c r="J14" i="5" s="1"/>
  <c r="H6" i="5"/>
  <c r="I6" i="5"/>
  <c r="J6" i="5" s="1"/>
  <c r="H26" i="5"/>
  <c r="I26" i="5" s="1"/>
  <c r="J26" i="5" s="1"/>
  <c r="I5" i="1" l="1"/>
  <c r="J9" i="1"/>
  <c r="B4" i="1"/>
  <c r="B3" i="1"/>
  <c r="I2" i="1"/>
  <c r="D2" i="1" l="1"/>
  <c r="F2" i="1" l="1"/>
  <c r="H2" i="1" s="1"/>
  <c r="D3" i="1" l="1"/>
  <c r="D4" i="1" l="1"/>
  <c r="F4" i="1" s="1"/>
  <c r="H4" i="1" l="1"/>
  <c r="I4" i="1" l="1"/>
  <c r="B5" i="1" s="1"/>
  <c r="D5" i="1" l="1"/>
  <c r="F5" i="1"/>
  <c r="H5" i="1" s="1"/>
  <c r="B6" i="1" l="1"/>
  <c r="D6" i="1"/>
  <c r="F6" i="1"/>
  <c r="H6" i="1" s="1"/>
  <c r="I6" i="1" l="1"/>
  <c r="J8" i="1"/>
</calcChain>
</file>

<file path=xl/sharedStrings.xml><?xml version="1.0" encoding="utf-8"?>
<sst xmlns="http://schemas.openxmlformats.org/spreadsheetml/2006/main" count="2983" uniqueCount="131">
  <si>
    <t>Age</t>
  </si>
  <si>
    <t>% Mature</t>
  </si>
  <si>
    <t>% natural mortality</t>
  </si>
  <si>
    <t>Abundance</t>
  </si>
  <si>
    <t>smolt</t>
  </si>
  <si>
    <t>Survival to adulthood</t>
  </si>
  <si>
    <t>Natural morts</t>
  </si>
  <si>
    <t># Mature</t>
  </si>
  <si>
    <t># Caught</t>
  </si>
  <si>
    <t>Percentage that age forward</t>
  </si>
  <si>
    <t>ratio of age-2 to adult survival</t>
  </si>
  <si>
    <t>Pre-term ER</t>
  </si>
  <si>
    <t>PRE-TERMINAL ER - AGE SPECIFIC</t>
  </si>
  <si>
    <t>Alaska</t>
  </si>
  <si>
    <t>NBC</t>
  </si>
  <si>
    <t>CBC</t>
  </si>
  <si>
    <t>WCVI</t>
  </si>
  <si>
    <t>NCBC</t>
  </si>
  <si>
    <t>OTHER</t>
  </si>
  <si>
    <t>Troll</t>
  </si>
  <si>
    <t>Net</t>
  </si>
  <si>
    <t>Sport</t>
  </si>
  <si>
    <t>Ocean</t>
  </si>
  <si>
    <t>BY</t>
  </si>
  <si>
    <t>AGE</t>
  </si>
  <si>
    <t>RY</t>
  </si>
  <si>
    <t>Alaska-Troll</t>
  </si>
  <si>
    <t>Alaska-Net</t>
  </si>
  <si>
    <t>Alaska-Sport</t>
  </si>
  <si>
    <t>NBC-Troll</t>
  </si>
  <si>
    <t>CBC-Troll</t>
  </si>
  <si>
    <t>WCVI-Troll</t>
  </si>
  <si>
    <t>NBC-Net</t>
  </si>
  <si>
    <t>NCBC-Sport</t>
  </si>
  <si>
    <t>WCVI-Sport</t>
  </si>
  <si>
    <t>OTHER-Ocean</t>
  </si>
  <si>
    <t>TTL</t>
  </si>
  <si>
    <t>Stock</t>
  </si>
  <si>
    <t>Brood.Yr</t>
  </si>
  <si>
    <t>age</t>
  </si>
  <si>
    <t>mat</t>
  </si>
  <si>
    <t>AEQ</t>
  </si>
  <si>
    <t>Cohort_BNM</t>
  </si>
  <si>
    <t>Cohort_ANM</t>
  </si>
  <si>
    <t>escape</t>
  </si>
  <si>
    <t>RBT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</si>
  <si>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</si>
  <si>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</si>
  <si>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</si>
  <si>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</si>
  <si>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</si>
  <si>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</si>
  <si>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</si>
  <si>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</si>
  <si>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</si>
  <si>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</si>
  <si>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</si>
  <si>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</si>
  <si>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</si>
  <si>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</si>
  <si>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</si>
  <si>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</si>
  <si>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</si>
  <si>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</si>
  <si>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</si>
  <si>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</si>
  <si>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</si>
  <si>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</si>
  <si>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</si>
  <si>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</si>
  <si>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</si>
  <si>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</si>
  <si>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</si>
  <si>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</si>
  <si>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</si>
  <si>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</si>
  <si>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</si>
  <si>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</si>
  <si>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</si>
  <si>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</si>
  <si>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</si>
  <si>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</si>
  <si>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</si>
  <si>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</si>
  <si>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</si>
  <si>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</si>
  <si>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</si>
  <si>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</si>
  <si>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</si>
  <si>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</si>
  <si>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</si>
  <si>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</si>
  <si>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</si>
  <si>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</si>
  <si>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</si>
  <si>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type</t>
  </si>
  <si>
    <t>survival</t>
  </si>
  <si>
    <t>startage</t>
  </si>
  <si>
    <t>AGE 2 COHRT</t>
  </si>
  <si>
    <t>all mortalities</t>
  </si>
  <si>
    <t>AGE 2</t>
  </si>
  <si>
    <t>estimated recoveries</t>
  </si>
  <si>
    <t>AGE 3</t>
  </si>
  <si>
    <t>AGE 4</t>
  </si>
  <si>
    <t>AGE 5</t>
  </si>
  <si>
    <t>TOTAL</t>
  </si>
  <si>
    <t>AGE 2 ESCPE</t>
  </si>
  <si>
    <t>Total Somass terminal run (CWT Hatchery + Natural + Bias Correction) to A23</t>
  </si>
  <si>
    <t>Age 2's</t>
  </si>
  <si>
    <t>Age 3's</t>
  </si>
  <si>
    <t>Age 4's</t>
  </si>
  <si>
    <t>Age 5+</t>
  </si>
  <si>
    <t>Total</t>
  </si>
  <si>
    <t>Rec. Yr.</t>
  </si>
  <si>
    <t>Terminal Return</t>
  </si>
  <si>
    <t>Brood year</t>
  </si>
  <si>
    <t>Grand Total</t>
  </si>
  <si>
    <t>Sum of Age 2's</t>
  </si>
  <si>
    <t>Sum of Age 3's</t>
  </si>
  <si>
    <t>Total Sum of Age 3's</t>
  </si>
  <si>
    <t>Total Sum of Age 2's</t>
  </si>
  <si>
    <t>Sum of Age 4's</t>
  </si>
  <si>
    <t>Total Sum of Age 4's</t>
  </si>
  <si>
    <t>Sum of Age 5+</t>
  </si>
  <si>
    <t>Total Sum of Age 5+</t>
  </si>
  <si>
    <t>Values</t>
  </si>
  <si>
    <t>Total production</t>
  </si>
  <si>
    <t>Natural mortality</t>
  </si>
  <si>
    <t>Pre-term catch</t>
  </si>
  <si>
    <t>Number that age forward</t>
  </si>
  <si>
    <t>Average of Percentage that age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</si>
</sst>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1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, Nicholas" refreshedDate="45378.642376851851" createdVersion="8" refreshedVersion="8" minRefreshableVersion="3" recordCount="39" xr:uid="{45CE6F2B-C41D-4668-AC3E-78F534976BE5}">
  <cacheSource type="worksheet">
    <worksheetSource ref="A1:J40" sheet="Cohort time series"/>
  </cacheSource>
  <cacheFields count="10">
    <cacheField name="BY" numFmtId="0">
      <sharedItems containsSemiMixedTypes="0" containsString="0" containsNumber="1" containsInteger="1" minValue="2009" maxValue="2018"/>
    </cacheField>
    <cacheField name="Age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Terminal Return" numFmtId="0">
      <sharedItems containsSemiMixedTypes="0" containsString="0" containsNumber="1" minValue="462" maxValue="79935.973220069252"/>
    </cacheField>
    <cacheField name="Pre-term ER" numFmtId="0">
      <sharedItems containsSemiMixedTypes="0" containsString="0" containsNumber="1" minValue="9.7046807501186098E-3" maxValue="0.85538507152916765"/>
    </cacheField>
    <cacheField name="Total production" numFmtId="0">
      <sharedItems containsSemiMixedTypes="0" containsString="0" containsNumber="1" minValue="468.3994821071679" maxValue="120869.38891481191"/>
    </cacheField>
    <cacheField name="Pre-term catch" numFmtId="0">
      <sharedItems containsSemiMixedTypes="0" containsString="0" containsNumber="1" minValue="6.3994821071678984" maxValue="40933.415694742653"/>
    </cacheField>
    <cacheField name="Abundance" numFmtId="0">
      <sharedItems containsSemiMixedTypes="0" containsString="0" containsNumber="1" minValue="930.39948210716761" maxValue="200805.3621348812"/>
    </cacheField>
    <cacheField name="Natural mortality" numFmtId="0">
      <sharedItems containsSemiMixedTypes="0" containsString="0" containsNumber="1" minValue="0" maxValue="28549.57979904439"/>
    </cacheField>
    <cacheField name="Number that age forward" numFmtId="0">
      <sharedItems containsSemiMixedTypes="0" containsString="0" containsNumber="1" minValue="182.88015536784945" maxValue="59855.437006581182"/>
    </cacheField>
    <cacheField name="Percentage that age forward" numFmtId="9">
      <sharedItems containsSemiMixedTypes="0" containsString="0" containsNumber="1" minValue="0.12634373785779027" maxValue="0.39130434782608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, Nicholas" refreshedDate="45378.642376967589" createdVersion="8" refreshedVersion="8" minRefreshableVersion="3" recordCount="12" xr:uid="{F5E3C7DB-B65C-4FD5-A43F-3A273C7B3EF0}">
  <cacheSource type="worksheet">
    <worksheetSource ref="H2:L14" sheet="Terminal returns"/>
  </cacheSource>
  <cacheFields count="5">
    <cacheField name="Brood year" numFmtId="1">
      <sharedItems containsSemiMixedTypes="0" containsString="0" containsNumber="1" containsInteger="1" minValue="2009" maxValue="2020" count="12"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Age 2's" numFmtId="1">
      <sharedItems containsSemiMixedTypes="0" containsString="0" containsNumber="1" minValue="462" maxValue="10763.48515296637"/>
    </cacheField>
    <cacheField name="Age 3's" numFmtId="1">
      <sharedItems containsSemiMixedTypes="0" containsString="0" containsNumber="1" minValue="0" maxValue="84489.68212179176"/>
    </cacheField>
    <cacheField name="Age 4's" numFmtId="1">
      <sharedItems containsSemiMixedTypes="0" containsString="0" containsNumber="1" minValue="0" maxValue="79935.973220069252"/>
    </cacheField>
    <cacheField name="Age 5+" numFmtId="1">
      <sharedItems containsSemiMixedTypes="0" containsString="0" containsNumber="1" minValue="0" maxValue="13134.875434217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2009"/>
    <x v="0"/>
    <n v="558"/>
    <n v="2.2609336328279363E-2"/>
    <n v="570.90784753742776"/>
    <n v="12.907847537427756"/>
    <n v="1128.9078475374286"/>
    <n v="338.67235426122858"/>
    <n v="219.32764573877228"/>
    <n v="0.19428303755457821"/>
  </r>
  <r>
    <n v="2009"/>
    <x v="1"/>
    <n v="2851.4390711058281"/>
    <n v="4.941439797923098E-2"/>
    <n v="2999.6657481916372"/>
    <n v="148.22667708580911"/>
    <n v="5851.1048192974631"/>
    <n v="1170.2209638594927"/>
    <n v="1681.2181072463336"/>
    <n v="0.28733344542068823"/>
  </r>
  <r>
    <n v="2009"/>
    <x v="2"/>
    <n v="8136"/>
    <n v="0.33326614137086896"/>
    <n v="12202.770107893424"/>
    <n v="4066.7701078934242"/>
    <n v="20338.770107893426"/>
    <n v="2033.8770107893426"/>
    <n v="6102.1229892106585"/>
    <n v="0.30002418813133835"/>
  </r>
  <r>
    <n v="2009"/>
    <x v="3"/>
    <n v="1282.8983494681347"/>
    <n v="0.35714285714285715"/>
    <n v="1995.6196547282098"/>
    <n v="712.72130526007504"/>
    <n v="3278.5180041963449"/>
    <n v="0"/>
    <n v="1282.8983494681352"/>
    <n v="0.39130434782608703"/>
  </r>
  <r>
    <n v="2010"/>
    <x v="0"/>
    <n v="2155.6408324535464"/>
    <n v="1.8539525011013656E-2"/>
    <n v="2196.360309341786"/>
    <n v="40.719476888239569"/>
    <n v="4352.0011417953237"/>
    <n v="1305.600342538597"/>
    <n v="850.04048991494074"/>
    <n v="0.19532175250401587"/>
  </r>
  <r>
    <n v="2010"/>
    <x v="1"/>
    <n v="17865"/>
    <n v="6.2664510567498166E-2"/>
    <n v="19059.34449448419"/>
    <n v="1194.3444944841904"/>
    <n v="36924.344494484154"/>
    <n v="7384.8688988968315"/>
    <n v="10480.131101103132"/>
    <n v="0.28382714018575683"/>
  </r>
  <r>
    <n v="2010"/>
    <x v="2"/>
    <n v="21161.479598445741"/>
    <n v="0.35063364701483235"/>
    <n v="32587.890489190617"/>
    <n v="11426.410890744875"/>
    <n v="53749.370087636358"/>
    <n v="5374.9370087636362"/>
    <n v="15786.542589682107"/>
    <n v="0.29370655998280043"/>
  </r>
  <r>
    <n v="2010"/>
    <x v="3"/>
    <n v="1157.7460598427083"/>
    <n v="0.85538507152916765"/>
    <n v="8005.7160908959422"/>
    <n v="6847.9700310532335"/>
    <n v="9163.4621507386491"/>
    <n v="0"/>
    <n v="1157.7460598427069"/>
    <n v="0.12634373785779027"/>
  </r>
  <r>
    <n v="2011"/>
    <x v="0"/>
    <n v="462"/>
    <n v="1.3662444882259126E-2"/>
    <n v="468.3994821071679"/>
    <n v="6.3994821071678984"/>
    <n v="930.39948210716761"/>
    <n v="279.11984463215026"/>
    <n v="182.88015536784945"/>
    <n v="0.19656089549153952"/>
  </r>
  <r>
    <n v="2011"/>
    <x v="1"/>
    <n v="3798.5025057262037"/>
    <n v="5.8995709155356568E-2"/>
    <n v="4036.6473805519804"/>
    <n v="238.1448748257767"/>
    <n v="7835.1498862781864"/>
    <n v="1567.0299772556373"/>
    <n v="2231.4725284705687"/>
    <n v="0.28480278754827387"/>
  </r>
  <r>
    <n v="2011"/>
    <x v="2"/>
    <n v="6258.3205264060625"/>
    <n v="0.49630564182194614"/>
    <n v="12424.837453100423"/>
    <n v="6166.5169266943603"/>
    <n v="18683.157979506486"/>
    <n v="1868.3157979506486"/>
    <n v="4390.0047284554166"/>
    <n v="0.23497123630120789"/>
  </r>
  <r>
    <n v="2011"/>
    <x v="3"/>
    <n v="12346.845913516932"/>
    <n v="0.74181117533718688"/>
    <n v="47820.992754591694"/>
    <n v="35474.146841074762"/>
    <n v="60167.838668108627"/>
    <n v="0"/>
    <n v="12346.845913516932"/>
    <n v="0.20520673813169987"/>
  </r>
  <r>
    <n v="2012"/>
    <x v="0"/>
    <n v="7023.2821193874533"/>
    <n v="1.2549027676176543E-2"/>
    <n v="7112.5375499496158"/>
    <n v="89.255430562162474"/>
    <n v="14135.819669337057"/>
    <n v="4240.7459008011174"/>
    <n v="2782.5362185863241"/>
    <n v="0.19684293402681896"/>
  </r>
  <r>
    <n v="2012"/>
    <x v="1"/>
    <n v="64311.643035634857"/>
    <n v="7.1213442302245383E-2"/>
    <n v="69242.650534314831"/>
    <n v="4931.0074986799737"/>
    <n v="133554.29356994975"/>
    <n v="26710.85871398995"/>
    <n v="37600.784321644969"/>
    <n v="0.28153931495995943"/>
  </r>
  <r>
    <n v="2012"/>
    <x v="2"/>
    <n v="33991.208704495701"/>
    <n v="0.35812252388771459"/>
    <n v="52955.914437710424"/>
    <n v="18964.705733214723"/>
    <n v="86947.123142206139"/>
    <n v="8694.7123142206146"/>
    <n v="25296.496390275104"/>
    <n v="0.29094115453252534"/>
  </r>
  <r>
    <n v="2012"/>
    <x v="3"/>
    <n v="13134.875434217316"/>
    <n v="0.46134272325708503"/>
    <n v="24384.475994902783"/>
    <n v="11249.600560685467"/>
    <n v="37519.351429120099"/>
    <n v="0"/>
    <n v="13134.875434217316"/>
    <n v="0.35008268890338212"/>
  </r>
  <r>
    <n v="2013"/>
    <x v="0"/>
    <n v="1909.9854858076003"/>
    <n v="9.7046807501186098E-3"/>
    <n v="1928.7029320247179"/>
    <n v="18.71744621711764"/>
    <n v="3838.6884178323221"/>
    <n v="1151.6065253496965"/>
    <n v="758.3789604579074"/>
    <n v="0.19756199980569358"/>
  </r>
  <r>
    <n v="2013"/>
    <x v="1"/>
    <n v="32932.476059015098"/>
    <n v="6.892520884069292E-2"/>
    <n v="35370.387397139122"/>
    <n v="2437.911338124024"/>
    <n v="68302.863456154184"/>
    <n v="13660.572691230838"/>
    <n v="19271.903367784224"/>
    <n v="0.28215366666370412"/>
  </r>
  <r>
    <n v="2013"/>
    <x v="2"/>
    <n v="36830.332398844039"/>
    <n v="0.39533268114274023"/>
    <n v="60910.076086877714"/>
    <n v="24079.743688033675"/>
    <n v="97740.408485721768"/>
    <n v="9774.0408485721764"/>
    <n v="27056.291550271882"/>
    <n v="0.27681786857095397"/>
  </r>
  <r>
    <n v="2013"/>
    <x v="3"/>
    <n v="3154.8380884952476"/>
    <n v="0.37300458353089933"/>
    <n v="5031.6764774160401"/>
    <n v="1876.8383889207926"/>
    <n v="8186.5145659112877"/>
    <n v="0"/>
    <n v="3154.8380884952476"/>
    <n v="0.38537011851564018"/>
  </r>
  <r>
    <n v="2014"/>
    <x v="0"/>
    <n v="9608.7327556092296"/>
    <n v="1.9567056584388131E-2"/>
    <n v="9800.499687550815"/>
    <n v="191.76693194158543"/>
    <n v="19409.232443160065"/>
    <n v="5822.7697329480188"/>
    <n v="3785.9630226612317"/>
    <n v="0.19505990428773648"/>
  </r>
  <r>
    <n v="2014"/>
    <x v="1"/>
    <n v="34477.694355742402"/>
    <n v="8.2681351452099344E-2"/>
    <n v="37585.297552077449"/>
    <n v="3107.603196335047"/>
    <n v="72062.991907819873"/>
    <n v="14412.598381563976"/>
    <n v="20065.095974178446"/>
    <n v="0.27843828632378909"/>
  </r>
  <r>
    <n v="2014"/>
    <x v="2"/>
    <n v="26886.436099841376"/>
    <n v="0.42016692735488359"/>
    <n v="46369.26965409072"/>
    <n v="19482.833554249344"/>
    <n v="73255.705753932096"/>
    <n v="7325.5705753932098"/>
    <n v="19560.865524448163"/>
    <n v="0.26702173329888651"/>
  </r>
  <r>
    <n v="2014"/>
    <x v="3"/>
    <n v="2331.6112103926348"/>
    <n v="0.58804881914724993"/>
    <n v="5659.9211721304855"/>
    <n v="3328.3099617378507"/>
    <n v="7991.5323825231208"/>
    <n v="0"/>
    <n v="2331.6112103926353"/>
    <n v="0.29176021553659637"/>
  </r>
  <r>
    <n v="2015"/>
    <x v="0"/>
    <n v="9685.7368032722425"/>
    <n v="1.7209180657708385E-2"/>
    <n v="9855.3391145372952"/>
    <n v="169.60231126505278"/>
    <n v="19541.075917809576"/>
    <n v="5862.3227753428728"/>
    <n v="3823.4140279294079"/>
    <n v="0.19566036404601345"/>
  </r>
  <r>
    <n v="2015"/>
    <x v="1"/>
    <n v="68147.991505992337"/>
    <n v="8.6486916678398917E-2"/>
    <n v="74599.907489229605"/>
    <n v="6451.9159832372679"/>
    <n v="142747.89899522194"/>
    <n v="28549.57979904439"/>
    <n v="39598.411706947954"/>
    <n v="0.27740101245394438"/>
  </r>
  <r>
    <n v="2015"/>
    <x v="2"/>
    <n v="79935.973220069252"/>
    <n v="0.33865824972104636"/>
    <n v="120869.38891481191"/>
    <n v="40933.415694742653"/>
    <n v="200805.3621348812"/>
    <n v="20080.536213488122"/>
    <n v="59855.437006581182"/>
    <n v="0.29807688584718278"/>
  </r>
  <r>
    <n v="2015"/>
    <x v="3"/>
    <n v="4896.6899827850602"/>
    <n v="0.43014988650646258"/>
    <n v="8592.9437703632102"/>
    <n v="3696.25378757815"/>
    <n v="13489.633753148271"/>
    <n v="0"/>
    <n v="4896.6899827850611"/>
    <n v="0.36299651068304578"/>
  </r>
  <r>
    <n v="2016"/>
    <x v="0"/>
    <n v="1582.3609593395249"/>
    <n v="1.3886035809179792E-2"/>
    <n v="1604.6430907587539"/>
    <n v="22.282131419229017"/>
    <n v="3187.0040500982805"/>
    <n v="956.10121502948414"/>
    <n v="626.25974431004238"/>
    <n v="0.19650421978306865"/>
  </r>
  <r>
    <n v="2016"/>
    <x v="1"/>
    <n v="26214.36849562277"/>
    <n v="8.0114729374774596E-2"/>
    <n v="28497.432595920847"/>
    <n v="2283.0641002980774"/>
    <n v="54711.801091543603"/>
    <n v="10942.360218308721"/>
    <n v="15272.008277314035"/>
    <n v="0.27913554247210692"/>
  </r>
  <r>
    <n v="2016"/>
    <x v="2"/>
    <n v="43851.020763720386"/>
    <n v="0.23057920915111701"/>
    <n v="56992.248305820583"/>
    <n v="13141.227542100198"/>
    <n v="100843.26906954095"/>
    <n v="10084.326906954097"/>
    <n v="33766.693856766273"/>
    <n v="0.33484330851552374"/>
  </r>
  <r>
    <n v="2016"/>
    <x v="3"/>
    <n v="4201.1969216215466"/>
    <n v="0.37368094351334574"/>
    <n v="6707.7584149973345"/>
    <n v="2506.5614933757879"/>
    <n v="10908.955336618879"/>
    <n v="0"/>
    <n v="4201.1969216215448"/>
    <n v="0.38511450381679385"/>
  </r>
  <r>
    <n v="2017"/>
    <x v="0"/>
    <n v="5317.6469066372829"/>
    <n v="1.8086115352784156E-2"/>
    <n v="5415.5939637698666"/>
    <n v="97.947057132583723"/>
    <n v="10733.240870407168"/>
    <n v="3219.97226112215"/>
    <n v="2097.6746455151515"/>
    <n v="0.19543720958491598"/>
  </r>
  <r>
    <n v="2017"/>
    <x v="1"/>
    <n v="63651.362609301941"/>
    <n v="6.6762511142238634E-2"/>
    <n v="68204.892505130934"/>
    <n v="4553.5298958289932"/>
    <n v="131856.25511443289"/>
    <n v="26371.251022886579"/>
    <n v="37280.111586415383"/>
    <n v="0.2827329773173175"/>
  </r>
  <r>
    <n v="2017"/>
    <x v="2"/>
    <n v="74392.53282766926"/>
    <n v="0.29121604017274166"/>
    <n v="104957.98020852487"/>
    <n v="30565.447380855607"/>
    <n v="179350.51303619414"/>
    <n v="17935.051303619413"/>
    <n v="56457.481524049872"/>
    <n v="0.31478851422441356"/>
  </r>
  <r>
    <n v="2017"/>
    <x v="3"/>
    <n v="5483.5341129281887"/>
    <n v="0.42447143499775075"/>
    <n v="9527.8226770668771"/>
    <n v="4044.2885641386883"/>
    <n v="15011.356789995065"/>
    <n v="0"/>
    <n v="5483.5341129281878"/>
    <n v="0.36529237094563727"/>
  </r>
  <r>
    <n v="2018"/>
    <x v="0"/>
    <n v="5893.6391680617871"/>
    <n v="1.2408581723786097E-2"/>
    <n v="5967.6897338261688"/>
    <n v="74.050565764381645"/>
    <n v="11861.328901887982"/>
    <n v="3558.3986705663947"/>
    <n v="2335.2404974954197"/>
    <n v="0.1968784877994334"/>
  </r>
  <r>
    <n v="2018"/>
    <x v="1"/>
    <n v="48992.523327047762"/>
    <n v="7.6170722725637574E-2"/>
    <n v="53032.009844496162"/>
    <n v="4039.4865174484003"/>
    <n v="102024.53317154394"/>
    <n v="20404.906634308791"/>
    <n v="28587.616692738986"/>
    <n v="0.28020335701680493"/>
  </r>
  <r>
    <n v="2018"/>
    <x v="2"/>
    <n v="58771.076866758507"/>
    <n v="0.36489664774552849"/>
    <n v="92537.815551019579"/>
    <n v="33766.738684261072"/>
    <n v="151308.89241777809"/>
    <n v="15130.88924177781"/>
    <n v="43640.18762498071"/>
    <n v="0.288417864460246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58"/>
    <n v="2851.4390711058281"/>
    <n v="8136"/>
    <n v="1282.8983494681347"/>
  </r>
  <r>
    <x v="1"/>
    <n v="2155.6408324535464"/>
    <n v="17865"/>
    <n v="21161.479598445741"/>
    <n v="1157.7460598427083"/>
  </r>
  <r>
    <x v="2"/>
    <n v="462"/>
    <n v="3798.5025057262037"/>
    <n v="6258.3205264060625"/>
    <n v="12346.845913516932"/>
  </r>
  <r>
    <x v="3"/>
    <n v="7023.2821193874533"/>
    <n v="64311.643035634857"/>
    <n v="33991.208704495701"/>
    <n v="13134.875434217316"/>
  </r>
  <r>
    <x v="4"/>
    <n v="1909.9854858076003"/>
    <n v="32932.476059015098"/>
    <n v="36830.332398844039"/>
    <n v="3154.8380884952476"/>
  </r>
  <r>
    <x v="5"/>
    <n v="9608.7327556092296"/>
    <n v="34477.694355742402"/>
    <n v="26886.436099841376"/>
    <n v="2331.6112103926348"/>
  </r>
  <r>
    <x v="6"/>
    <n v="9685.7368032722425"/>
    <n v="68147.991505992337"/>
    <n v="79935.973220069252"/>
    <n v="4896.6899827850602"/>
  </r>
  <r>
    <x v="7"/>
    <n v="1582.3609593395249"/>
    <n v="26214.36849562277"/>
    <n v="43851.020763720386"/>
    <n v="4201.1969216215466"/>
  </r>
  <r>
    <x v="8"/>
    <n v="5317.6469066372829"/>
    <n v="63651.362609301941"/>
    <n v="74392.53282766926"/>
    <n v="5483.5341129281887"/>
  </r>
  <r>
    <x v="9"/>
    <n v="5893.6391680617871"/>
    <n v="48992.523327047762"/>
    <n v="58771.076866758507"/>
    <n v="0"/>
  </r>
  <r>
    <x v="10"/>
    <n v="10763.48515296637"/>
    <n v="84489.68212179176"/>
    <n v="0"/>
    <n v="0"/>
  </r>
  <r>
    <x v="11"/>
    <n v="6096.305949002663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4D327-AD20-4565-9B54-E269D67E6085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M2:N7" firstHeaderRow="1" firstDataRow="1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ercentage that age forward" fld="9" subtotal="average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1588C-C79F-4714-8C80-6F883A77E1FB}" name="PivotTable1" cacheId="2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O5:Q57" firstHeaderRow="1" firstDataRow="1" firstDataCol="2"/>
  <pivotFields count="5">
    <pivotField axis="axisRow" compact="0" numFmtId="1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1" outline="0" showAll="0"/>
    <pivotField dataField="1" compact="0" numFmtId="1" outline="0" showAll="0"/>
    <pivotField dataField="1" compact="0" numFmtId="1" outline="0" showAll="0"/>
    <pivotField dataField="1" compact="0" numFmtId="1" outline="0" showAll="0"/>
  </pivotFields>
  <rowFields count="2">
    <field x="0"/>
    <field x="-2"/>
  </rowFields>
  <rowItems count="5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ge 2's" fld="1" baseField="0" baseItem="0"/>
    <dataField name="Sum of Age 3's" fld="2" baseField="0" baseItem="0"/>
    <dataField name="Sum of Age 4's" fld="3" baseField="0" baseItem="0"/>
    <dataField name="Sum of Age 5+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D9E1-04BA-47E0-B8BB-A530B40A8879}">
  <dimension ref="A1:J9"/>
  <sheetViews>
    <sheetView workbookViewId="0">
      <selection activeCell="I4" sqref="I4"/>
    </sheetView>
  </sheetViews>
  <sheetFormatPr defaultRowHeight="14.4" x14ac:dyDescent="0.3"/>
  <cols>
    <col min="8" max="8" width="10.5546875" bestFit="1" customWidth="1"/>
  </cols>
  <sheetData>
    <row r="1" spans="1:10" x14ac:dyDescent="0.3">
      <c r="A1" s="6" t="s">
        <v>0</v>
      </c>
      <c r="B1" s="6" t="s">
        <v>3</v>
      </c>
      <c r="C1" s="6" t="s">
        <v>1</v>
      </c>
      <c r="D1" s="6" t="s">
        <v>7</v>
      </c>
      <c r="E1" s="6" t="s">
        <v>11</v>
      </c>
      <c r="F1" s="6" t="s">
        <v>8</v>
      </c>
      <c r="G1" s="6" t="s">
        <v>2</v>
      </c>
      <c r="H1" s="6" t="s">
        <v>6</v>
      </c>
      <c r="I1" s="6" t="s">
        <v>9</v>
      </c>
      <c r="J1" s="6"/>
    </row>
    <row r="2" spans="1:10" x14ac:dyDescent="0.3">
      <c r="A2" t="s">
        <v>4</v>
      </c>
      <c r="B2">
        <v>500000</v>
      </c>
      <c r="C2" s="2">
        <v>0</v>
      </c>
      <c r="D2">
        <f>B2*C2</f>
        <v>0</v>
      </c>
      <c r="E2" s="2">
        <v>0</v>
      </c>
      <c r="F2">
        <f>(B2-D2)*E2</f>
        <v>0</v>
      </c>
      <c r="G2" s="2">
        <v>0.96</v>
      </c>
      <c r="H2" s="1">
        <f>(B2-D2-F2)*G2</f>
        <v>480000</v>
      </c>
      <c r="I2" s="2">
        <f>(B2-D2-F2-H2)/B2</f>
        <v>0.04</v>
      </c>
      <c r="J2" s="3"/>
    </row>
    <row r="3" spans="1:10" x14ac:dyDescent="0.3">
      <c r="A3">
        <v>2</v>
      </c>
      <c r="B3" s="1">
        <f>B2*I2</f>
        <v>20000</v>
      </c>
      <c r="C3" s="2">
        <v>0.03</v>
      </c>
      <c r="D3" s="1">
        <f>B3*C3</f>
        <v>600</v>
      </c>
      <c r="E3" s="2">
        <v>0.02</v>
      </c>
      <c r="F3" s="1">
        <f>(B3-D3)*E3</f>
        <v>388</v>
      </c>
      <c r="G3" s="2">
        <v>0.3</v>
      </c>
      <c r="H3" s="1">
        <f>(B3-D3-F3)*G3</f>
        <v>5703.5999999999995</v>
      </c>
      <c r="I3" s="2">
        <f>(B3-D3-F3-H3)/B3</f>
        <v>0.66542000000000012</v>
      </c>
      <c r="J3" s="3"/>
    </row>
    <row r="4" spans="1:10" x14ac:dyDescent="0.3">
      <c r="A4">
        <v>3</v>
      </c>
      <c r="B4" s="1">
        <f t="shared" ref="B4:B6" si="0">B3*I3</f>
        <v>13308.400000000003</v>
      </c>
      <c r="C4" s="2">
        <v>0.15</v>
      </c>
      <c r="D4" s="1">
        <f>B4*C4</f>
        <v>1996.2600000000004</v>
      </c>
      <c r="E4" s="2">
        <v>7.0000000000000007E-2</v>
      </c>
      <c r="F4" s="1">
        <f t="shared" ref="F4:F6" si="1">(B4-D4)*E4</f>
        <v>791.8498000000003</v>
      </c>
      <c r="G4" s="2">
        <v>0.2</v>
      </c>
      <c r="H4" s="1">
        <f t="shared" ref="H4:H6" si="2">(B4-D4-F4)*G4</f>
        <v>2104.0580400000008</v>
      </c>
      <c r="I4" s="2">
        <f t="shared" ref="I3:I6" si="3">(B4-D4-F4-H4)/B4</f>
        <v>0.63240000000000007</v>
      </c>
      <c r="J4" s="3"/>
    </row>
    <row r="5" spans="1:10" x14ac:dyDescent="0.3">
      <c r="A5">
        <v>4</v>
      </c>
      <c r="B5" s="1">
        <f t="shared" si="0"/>
        <v>8416.2321600000032</v>
      </c>
      <c r="C5" s="2">
        <v>0.55000000000000004</v>
      </c>
      <c r="D5" s="1">
        <f t="shared" ref="D5:D6" si="4">B5*C5</f>
        <v>4628.9276880000025</v>
      </c>
      <c r="E5" s="2">
        <v>0.36</v>
      </c>
      <c r="F5" s="1">
        <f t="shared" si="1"/>
        <v>1363.4296099200003</v>
      </c>
      <c r="G5" s="2">
        <v>0.1</v>
      </c>
      <c r="H5" s="1">
        <f t="shared" si="2"/>
        <v>242.38748620800007</v>
      </c>
      <c r="I5" s="2">
        <f>(B5-D5-F5-H5)/B5</f>
        <v>0.25919999999999999</v>
      </c>
      <c r="J5" s="3"/>
    </row>
    <row r="6" spans="1:10" x14ac:dyDescent="0.3">
      <c r="A6">
        <v>5</v>
      </c>
      <c r="B6" s="1">
        <f t="shared" si="0"/>
        <v>2181.4873758720009</v>
      </c>
      <c r="C6" s="2">
        <v>1</v>
      </c>
      <c r="D6" s="1">
        <f t="shared" si="4"/>
        <v>2181.4873758720009</v>
      </c>
      <c r="E6" s="2">
        <v>0.51</v>
      </c>
      <c r="F6" s="7">
        <f t="shared" si="1"/>
        <v>0</v>
      </c>
      <c r="G6" s="2">
        <v>0</v>
      </c>
      <c r="H6" s="1">
        <f t="shared" si="2"/>
        <v>0</v>
      </c>
      <c r="I6" s="2">
        <f t="shared" si="3"/>
        <v>0</v>
      </c>
      <c r="J6" s="3"/>
    </row>
    <row r="8" spans="1:10" x14ac:dyDescent="0.3">
      <c r="I8" s="5" t="s">
        <v>5</v>
      </c>
      <c r="J8" s="4">
        <f>SUM(D2:D6,F2:F6)/B2</f>
        <v>2.3899908947584009E-2</v>
      </c>
    </row>
    <row r="9" spans="1:10" x14ac:dyDescent="0.3">
      <c r="I9" s="5" t="s">
        <v>10</v>
      </c>
      <c r="J9" s="2">
        <f>I2/J8</f>
        <v>1.6736465434962888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6B2C-3771-4CD5-854D-DB1E79A9D444}">
  <dimension ref="A1:N49"/>
  <sheetViews>
    <sheetView tabSelected="1" workbookViewId="0">
      <selection activeCell="I2" sqref="I2"/>
    </sheetView>
  </sheetViews>
  <sheetFormatPr defaultRowHeight="14.4" x14ac:dyDescent="0.3"/>
  <cols>
    <col min="7" max="7" width="21.77734375" bestFit="1" customWidth="1"/>
    <col min="8" max="8" width="15.5546875" bestFit="1" customWidth="1"/>
    <col min="9" max="12" width="12" bestFit="1" customWidth="1"/>
    <col min="13" max="13" width="10.77734375" bestFit="1" customWidth="1"/>
    <col min="14" max="14" width="35.109375" bestFit="1" customWidth="1"/>
  </cols>
  <sheetData>
    <row r="1" spans="1:14" x14ac:dyDescent="0.3">
      <c r="A1" s="6" t="s">
        <v>23</v>
      </c>
      <c r="B1" s="6" t="s">
        <v>0</v>
      </c>
      <c r="C1" s="6" t="s">
        <v>114</v>
      </c>
      <c r="D1" s="6" t="s">
        <v>11</v>
      </c>
      <c r="E1" s="6" t="s">
        <v>126</v>
      </c>
      <c r="F1" s="6" t="s">
        <v>128</v>
      </c>
      <c r="G1" s="6" t="s">
        <v>3</v>
      </c>
      <c r="H1" s="6" t="s">
        <v>127</v>
      </c>
      <c r="I1" s="6" t="s">
        <v>129</v>
      </c>
      <c r="J1" s="6" t="s">
        <v>9</v>
      </c>
    </row>
    <row r="2" spans="1:14" x14ac:dyDescent="0.3">
      <c r="A2">
        <v>2009</v>
      </c>
      <c r="B2">
        <v>2</v>
      </c>
      <c r="C2">
        <f>'Terminal returns'!Q6</f>
        <v>558</v>
      </c>
      <c r="D2">
        <f>'Exploitation rates'!N5</f>
        <v>2.2609336328279363E-2</v>
      </c>
      <c r="E2">
        <f>C2/(1-D2)</f>
        <v>570.90784753742776</v>
      </c>
      <c r="F2">
        <f>E2-C2</f>
        <v>12.907847537427756</v>
      </c>
      <c r="G2">
        <f>F2/D2+C2</f>
        <v>1128.9078475374286</v>
      </c>
      <c r="H2">
        <f>IF(B2=2,G2*0.3, IF(B2=3,G2*0.2,IF(B2=4,G2*0.1, G2*0)))</f>
        <v>338.67235426122858</v>
      </c>
      <c r="I2">
        <f>G2-H2-E2</f>
        <v>219.32764573877228</v>
      </c>
      <c r="J2" s="2">
        <f>I2/G2</f>
        <v>0.19428303755457821</v>
      </c>
      <c r="M2" s="9" t="s">
        <v>0</v>
      </c>
      <c r="N2" t="s">
        <v>130</v>
      </c>
    </row>
    <row r="3" spans="1:14" x14ac:dyDescent="0.3">
      <c r="A3">
        <v>2009</v>
      </c>
      <c r="B3">
        <v>3</v>
      </c>
      <c r="C3">
        <f>'Terminal returns'!Q7</f>
        <v>2851.4390711058281</v>
      </c>
      <c r="D3">
        <f>'Exploitation rates'!N6</f>
        <v>4.941439797923098E-2</v>
      </c>
      <c r="E3">
        <f t="shared" ref="E3:E43" si="0">C3/(1-D3)</f>
        <v>2999.6657481916372</v>
      </c>
      <c r="F3">
        <f t="shared" ref="F3:F43" si="1">E3-C3</f>
        <v>148.22667708580911</v>
      </c>
      <c r="G3">
        <f t="shared" ref="G3:G43" si="2">F3/D3+C3</f>
        <v>5851.1048192974631</v>
      </c>
      <c r="H3">
        <f t="shared" ref="H3:H43" si="3">IF(B3=2,G3*0.3, IF(B3=3,G3*0.2,IF(B3=4,G3*0.1, G3*0)))</f>
        <v>1170.2209638594927</v>
      </c>
      <c r="I3">
        <f t="shared" ref="I3:I43" si="4">G3-H3-E3</f>
        <v>1681.2181072463336</v>
      </c>
      <c r="J3" s="2">
        <f t="shared" ref="J3:J43" si="5">I3/G3</f>
        <v>0.28733344542068823</v>
      </c>
      <c r="M3" s="8">
        <v>2</v>
      </c>
      <c r="N3" s="11">
        <v>0.1960110804883814</v>
      </c>
    </row>
    <row r="4" spans="1:14" x14ac:dyDescent="0.3">
      <c r="A4">
        <v>2009</v>
      </c>
      <c r="B4">
        <v>4</v>
      </c>
      <c r="C4">
        <f>'Terminal returns'!Q8</f>
        <v>8136</v>
      </c>
      <c r="D4">
        <f>'Exploitation rates'!N7</f>
        <v>0.33326614137086896</v>
      </c>
      <c r="E4">
        <f t="shared" si="0"/>
        <v>12202.770107893424</v>
      </c>
      <c r="F4">
        <f t="shared" si="1"/>
        <v>4066.7701078934242</v>
      </c>
      <c r="G4">
        <f t="shared" si="2"/>
        <v>20338.770107893426</v>
      </c>
      <c r="H4">
        <f t="shared" si="3"/>
        <v>2033.8770107893426</v>
      </c>
      <c r="I4">
        <f t="shared" si="4"/>
        <v>6102.1229892106585</v>
      </c>
      <c r="J4" s="2">
        <f t="shared" si="5"/>
        <v>0.30002418813133835</v>
      </c>
      <c r="M4" s="8">
        <v>3</v>
      </c>
      <c r="N4" s="11">
        <v>0.28175675303623449</v>
      </c>
    </row>
    <row r="5" spans="1:14" x14ac:dyDescent="0.3">
      <c r="A5">
        <v>2009</v>
      </c>
      <c r="B5">
        <v>5</v>
      </c>
      <c r="C5">
        <f>'Terminal returns'!Q9</f>
        <v>1282.8983494681347</v>
      </c>
      <c r="D5">
        <f>'Exploitation rates'!N8</f>
        <v>0.35714285714285715</v>
      </c>
      <c r="E5">
        <f t="shared" si="0"/>
        <v>1995.6196547282098</v>
      </c>
      <c r="F5">
        <f t="shared" si="1"/>
        <v>712.72130526007504</v>
      </c>
      <c r="G5">
        <f t="shared" si="2"/>
        <v>3278.5180041963449</v>
      </c>
      <c r="H5">
        <f t="shared" si="3"/>
        <v>0</v>
      </c>
      <c r="I5">
        <f t="shared" si="4"/>
        <v>1282.8983494681352</v>
      </c>
      <c r="J5" s="2">
        <f t="shared" si="5"/>
        <v>0.39130434782608703</v>
      </c>
      <c r="M5" s="8">
        <v>4</v>
      </c>
      <c r="N5" s="11">
        <v>0.28996093138650786</v>
      </c>
    </row>
    <row r="6" spans="1:14" x14ac:dyDescent="0.3">
      <c r="A6">
        <f>A2+1</f>
        <v>2010</v>
      </c>
      <c r="B6">
        <f>B2</f>
        <v>2</v>
      </c>
      <c r="C6">
        <f>'Terminal returns'!Q10</f>
        <v>2155.6408324535464</v>
      </c>
      <c r="D6">
        <f>'Exploitation rates'!N9</f>
        <v>1.8539525011013656E-2</v>
      </c>
      <c r="E6">
        <f t="shared" si="0"/>
        <v>2196.360309341786</v>
      </c>
      <c r="F6">
        <f t="shared" si="1"/>
        <v>40.719476888239569</v>
      </c>
      <c r="G6">
        <f t="shared" si="2"/>
        <v>4352.0011417953237</v>
      </c>
      <c r="H6">
        <f t="shared" si="3"/>
        <v>1305.600342538597</v>
      </c>
      <c r="I6">
        <f t="shared" si="4"/>
        <v>850.04048991494074</v>
      </c>
      <c r="J6" s="2">
        <f t="shared" si="5"/>
        <v>0.19532175250401587</v>
      </c>
      <c r="M6" s="8">
        <v>5</v>
      </c>
      <c r="N6" s="11">
        <v>0.31816347024629699</v>
      </c>
    </row>
    <row r="7" spans="1:14" x14ac:dyDescent="0.3">
      <c r="A7">
        <f t="shared" ref="A7:A49" si="6">A3+1</f>
        <v>2010</v>
      </c>
      <c r="B7">
        <f t="shared" ref="B7:B49" si="7">B3</f>
        <v>3</v>
      </c>
      <c r="C7">
        <f>'Terminal returns'!Q11</f>
        <v>17865</v>
      </c>
      <c r="D7">
        <f>'Exploitation rates'!N10</f>
        <v>6.2664510567498166E-2</v>
      </c>
      <c r="E7">
        <f t="shared" si="0"/>
        <v>19059.34449448419</v>
      </c>
      <c r="F7">
        <f t="shared" si="1"/>
        <v>1194.3444944841904</v>
      </c>
      <c r="G7">
        <f t="shared" si="2"/>
        <v>36924.344494484154</v>
      </c>
      <c r="H7">
        <f t="shared" si="3"/>
        <v>7384.8688988968315</v>
      </c>
      <c r="I7">
        <f t="shared" si="4"/>
        <v>10480.131101103132</v>
      </c>
      <c r="J7" s="2">
        <f t="shared" si="5"/>
        <v>0.28382714018575683</v>
      </c>
      <c r="M7" s="8" t="s">
        <v>116</v>
      </c>
      <c r="N7" s="11">
        <v>0.27027586875199772</v>
      </c>
    </row>
    <row r="8" spans="1:14" x14ac:dyDescent="0.3">
      <c r="A8">
        <f t="shared" si="6"/>
        <v>2010</v>
      </c>
      <c r="B8">
        <f t="shared" si="7"/>
        <v>4</v>
      </c>
      <c r="C8">
        <f>'Terminal returns'!Q12</f>
        <v>21161.479598445741</v>
      </c>
      <c r="D8">
        <f>'Exploitation rates'!N11</f>
        <v>0.35063364701483235</v>
      </c>
      <c r="E8">
        <f t="shared" si="0"/>
        <v>32587.890489190617</v>
      </c>
      <c r="F8">
        <f t="shared" si="1"/>
        <v>11426.410890744875</v>
      </c>
      <c r="G8">
        <f t="shared" si="2"/>
        <v>53749.370087636358</v>
      </c>
      <c r="H8">
        <f t="shared" si="3"/>
        <v>5374.9370087636362</v>
      </c>
      <c r="I8">
        <f t="shared" si="4"/>
        <v>15786.542589682107</v>
      </c>
      <c r="J8" s="2">
        <f t="shared" si="5"/>
        <v>0.29370655998280043</v>
      </c>
    </row>
    <row r="9" spans="1:14" x14ac:dyDescent="0.3">
      <c r="A9">
        <f t="shared" si="6"/>
        <v>2010</v>
      </c>
      <c r="B9">
        <f t="shared" si="7"/>
        <v>5</v>
      </c>
      <c r="C9">
        <f>'Terminal returns'!Q13</f>
        <v>1157.7460598427083</v>
      </c>
      <c r="D9">
        <f>'Exploitation rates'!N12</f>
        <v>0.85538507152916765</v>
      </c>
      <c r="E9">
        <f t="shared" si="0"/>
        <v>8005.7160908959422</v>
      </c>
      <c r="F9">
        <f t="shared" si="1"/>
        <v>6847.9700310532335</v>
      </c>
      <c r="G9">
        <f t="shared" si="2"/>
        <v>9163.4621507386491</v>
      </c>
      <c r="H9">
        <f t="shared" si="3"/>
        <v>0</v>
      </c>
      <c r="I9">
        <f t="shared" si="4"/>
        <v>1157.7460598427069</v>
      </c>
      <c r="J9" s="2">
        <f t="shared" si="5"/>
        <v>0.12634373785779027</v>
      </c>
    </row>
    <row r="10" spans="1:14" x14ac:dyDescent="0.3">
      <c r="A10">
        <f t="shared" si="6"/>
        <v>2011</v>
      </c>
      <c r="B10">
        <f t="shared" si="7"/>
        <v>2</v>
      </c>
      <c r="C10">
        <f>'Terminal returns'!Q14</f>
        <v>462</v>
      </c>
      <c r="D10">
        <f>'Exploitation rates'!N13</f>
        <v>1.3662444882259126E-2</v>
      </c>
      <c r="E10">
        <f t="shared" si="0"/>
        <v>468.3994821071679</v>
      </c>
      <c r="F10">
        <f t="shared" si="1"/>
        <v>6.3994821071678984</v>
      </c>
      <c r="G10">
        <f t="shared" si="2"/>
        <v>930.39948210716761</v>
      </c>
      <c r="H10">
        <f t="shared" si="3"/>
        <v>279.11984463215026</v>
      </c>
      <c r="I10">
        <f t="shared" si="4"/>
        <v>182.88015536784945</v>
      </c>
      <c r="J10" s="2">
        <f t="shared" si="5"/>
        <v>0.19656089549153952</v>
      </c>
    </row>
    <row r="11" spans="1:14" x14ac:dyDescent="0.3">
      <c r="A11">
        <f t="shared" si="6"/>
        <v>2011</v>
      </c>
      <c r="B11">
        <f t="shared" si="7"/>
        <v>3</v>
      </c>
      <c r="C11">
        <f>'Terminal returns'!Q15</f>
        <v>3798.5025057262037</v>
      </c>
      <c r="D11">
        <f>'Exploitation rates'!N14</f>
        <v>5.8995709155356568E-2</v>
      </c>
      <c r="E11">
        <f t="shared" si="0"/>
        <v>4036.6473805519804</v>
      </c>
      <c r="F11">
        <f t="shared" si="1"/>
        <v>238.1448748257767</v>
      </c>
      <c r="G11">
        <f t="shared" si="2"/>
        <v>7835.1498862781864</v>
      </c>
      <c r="H11">
        <f t="shared" si="3"/>
        <v>1567.0299772556373</v>
      </c>
      <c r="I11">
        <f t="shared" si="4"/>
        <v>2231.4725284705687</v>
      </c>
      <c r="J11" s="2">
        <f t="shared" si="5"/>
        <v>0.28480278754827387</v>
      </c>
    </row>
    <row r="12" spans="1:14" x14ac:dyDescent="0.3">
      <c r="A12">
        <f t="shared" si="6"/>
        <v>2011</v>
      </c>
      <c r="B12">
        <f t="shared" si="7"/>
        <v>4</v>
      </c>
      <c r="C12">
        <f>'Terminal returns'!Q16</f>
        <v>6258.3205264060625</v>
      </c>
      <c r="D12">
        <f>'Exploitation rates'!N15</f>
        <v>0.49630564182194614</v>
      </c>
      <c r="E12">
        <f t="shared" si="0"/>
        <v>12424.837453100423</v>
      </c>
      <c r="F12">
        <f t="shared" si="1"/>
        <v>6166.5169266943603</v>
      </c>
      <c r="G12">
        <f t="shared" si="2"/>
        <v>18683.157979506486</v>
      </c>
      <c r="H12">
        <f t="shared" si="3"/>
        <v>1868.3157979506486</v>
      </c>
      <c r="I12">
        <f t="shared" si="4"/>
        <v>4390.0047284554166</v>
      </c>
      <c r="J12" s="2">
        <f t="shared" si="5"/>
        <v>0.23497123630120789</v>
      </c>
    </row>
    <row r="13" spans="1:14" x14ac:dyDescent="0.3">
      <c r="A13">
        <f t="shared" si="6"/>
        <v>2011</v>
      </c>
      <c r="B13">
        <f t="shared" si="7"/>
        <v>5</v>
      </c>
      <c r="C13">
        <f>'Terminal returns'!Q17</f>
        <v>12346.845913516932</v>
      </c>
      <c r="D13">
        <f>'Exploitation rates'!N16</f>
        <v>0.74181117533718688</v>
      </c>
      <c r="E13">
        <f t="shared" si="0"/>
        <v>47820.992754591694</v>
      </c>
      <c r="F13">
        <f t="shared" si="1"/>
        <v>35474.146841074762</v>
      </c>
      <c r="G13">
        <f t="shared" si="2"/>
        <v>60167.838668108627</v>
      </c>
      <c r="H13">
        <f t="shared" si="3"/>
        <v>0</v>
      </c>
      <c r="I13">
        <f t="shared" si="4"/>
        <v>12346.845913516932</v>
      </c>
      <c r="J13" s="2">
        <f t="shared" si="5"/>
        <v>0.20520673813169987</v>
      </c>
    </row>
    <row r="14" spans="1:14" x14ac:dyDescent="0.3">
      <c r="A14">
        <f t="shared" si="6"/>
        <v>2012</v>
      </c>
      <c r="B14">
        <f t="shared" si="7"/>
        <v>2</v>
      </c>
      <c r="C14">
        <f>'Terminal returns'!Q18</f>
        <v>7023.2821193874533</v>
      </c>
      <c r="D14">
        <f>'Exploitation rates'!N17</f>
        <v>1.2549027676176543E-2</v>
      </c>
      <c r="E14">
        <f t="shared" si="0"/>
        <v>7112.5375499496158</v>
      </c>
      <c r="F14">
        <f t="shared" si="1"/>
        <v>89.255430562162474</v>
      </c>
      <c r="G14">
        <f t="shared" si="2"/>
        <v>14135.819669337057</v>
      </c>
      <c r="H14">
        <f t="shared" si="3"/>
        <v>4240.7459008011174</v>
      </c>
      <c r="I14">
        <f t="shared" si="4"/>
        <v>2782.5362185863241</v>
      </c>
      <c r="J14" s="2">
        <f t="shared" si="5"/>
        <v>0.19684293402681896</v>
      </c>
    </row>
    <row r="15" spans="1:14" x14ac:dyDescent="0.3">
      <c r="A15">
        <f t="shared" si="6"/>
        <v>2012</v>
      </c>
      <c r="B15">
        <f t="shared" si="7"/>
        <v>3</v>
      </c>
      <c r="C15">
        <f>'Terminal returns'!Q19</f>
        <v>64311.643035634857</v>
      </c>
      <c r="D15">
        <f>'Exploitation rates'!N18</f>
        <v>7.1213442302245383E-2</v>
      </c>
      <c r="E15">
        <f t="shared" si="0"/>
        <v>69242.650534314831</v>
      </c>
      <c r="F15">
        <f t="shared" si="1"/>
        <v>4931.0074986799737</v>
      </c>
      <c r="G15">
        <f t="shared" si="2"/>
        <v>133554.29356994975</v>
      </c>
      <c r="H15">
        <f t="shared" si="3"/>
        <v>26710.85871398995</v>
      </c>
      <c r="I15">
        <f t="shared" si="4"/>
        <v>37600.784321644969</v>
      </c>
      <c r="J15" s="2">
        <f t="shared" si="5"/>
        <v>0.28153931495995943</v>
      </c>
    </row>
    <row r="16" spans="1:14" x14ac:dyDescent="0.3">
      <c r="A16">
        <f t="shared" si="6"/>
        <v>2012</v>
      </c>
      <c r="B16">
        <f t="shared" si="7"/>
        <v>4</v>
      </c>
      <c r="C16">
        <f>'Terminal returns'!Q20</f>
        <v>33991.208704495701</v>
      </c>
      <c r="D16">
        <f>'Exploitation rates'!N19</f>
        <v>0.35812252388771459</v>
      </c>
      <c r="E16">
        <f t="shared" si="0"/>
        <v>52955.914437710424</v>
      </c>
      <c r="F16">
        <f t="shared" si="1"/>
        <v>18964.705733214723</v>
      </c>
      <c r="G16">
        <f t="shared" si="2"/>
        <v>86947.123142206139</v>
      </c>
      <c r="H16">
        <f t="shared" si="3"/>
        <v>8694.7123142206146</v>
      </c>
      <c r="I16">
        <f t="shared" si="4"/>
        <v>25296.496390275104</v>
      </c>
      <c r="J16" s="2">
        <f t="shared" si="5"/>
        <v>0.29094115453252534</v>
      </c>
    </row>
    <row r="17" spans="1:10" x14ac:dyDescent="0.3">
      <c r="A17">
        <f t="shared" si="6"/>
        <v>2012</v>
      </c>
      <c r="B17">
        <f t="shared" si="7"/>
        <v>5</v>
      </c>
      <c r="C17">
        <f>'Terminal returns'!Q21</f>
        <v>13134.875434217316</v>
      </c>
      <c r="D17">
        <f>'Exploitation rates'!N20</f>
        <v>0.46134272325708503</v>
      </c>
      <c r="E17">
        <f t="shared" si="0"/>
        <v>24384.475994902783</v>
      </c>
      <c r="F17">
        <f t="shared" si="1"/>
        <v>11249.600560685467</v>
      </c>
      <c r="G17">
        <f t="shared" si="2"/>
        <v>37519.351429120099</v>
      </c>
      <c r="H17">
        <f t="shared" si="3"/>
        <v>0</v>
      </c>
      <c r="I17">
        <f t="shared" si="4"/>
        <v>13134.875434217316</v>
      </c>
      <c r="J17" s="2">
        <f t="shared" si="5"/>
        <v>0.35008268890338212</v>
      </c>
    </row>
    <row r="18" spans="1:10" x14ac:dyDescent="0.3">
      <c r="A18">
        <f t="shared" si="6"/>
        <v>2013</v>
      </c>
      <c r="B18">
        <f t="shared" si="7"/>
        <v>2</v>
      </c>
      <c r="C18">
        <f>'Terminal returns'!Q22</f>
        <v>1909.9854858076003</v>
      </c>
      <c r="D18">
        <f>'Exploitation rates'!N21</f>
        <v>9.7046807501186098E-3</v>
      </c>
      <c r="E18">
        <f t="shared" si="0"/>
        <v>1928.7029320247179</v>
      </c>
      <c r="F18">
        <f t="shared" si="1"/>
        <v>18.71744621711764</v>
      </c>
      <c r="G18">
        <f t="shared" si="2"/>
        <v>3838.6884178323221</v>
      </c>
      <c r="H18">
        <f t="shared" si="3"/>
        <v>1151.6065253496965</v>
      </c>
      <c r="I18">
        <f t="shared" si="4"/>
        <v>758.3789604579074</v>
      </c>
      <c r="J18" s="2">
        <f t="shared" si="5"/>
        <v>0.19756199980569358</v>
      </c>
    </row>
    <row r="19" spans="1:10" x14ac:dyDescent="0.3">
      <c r="A19">
        <f t="shared" si="6"/>
        <v>2013</v>
      </c>
      <c r="B19">
        <f t="shared" si="7"/>
        <v>3</v>
      </c>
      <c r="C19">
        <f>'Terminal returns'!Q23</f>
        <v>32932.476059015098</v>
      </c>
      <c r="D19">
        <f>'Exploitation rates'!N22</f>
        <v>6.892520884069292E-2</v>
      </c>
      <c r="E19">
        <f t="shared" si="0"/>
        <v>35370.387397139122</v>
      </c>
      <c r="F19">
        <f t="shared" si="1"/>
        <v>2437.911338124024</v>
      </c>
      <c r="G19">
        <f t="shared" si="2"/>
        <v>68302.863456154184</v>
      </c>
      <c r="H19">
        <f t="shared" si="3"/>
        <v>13660.572691230838</v>
      </c>
      <c r="I19">
        <f t="shared" si="4"/>
        <v>19271.903367784224</v>
      </c>
      <c r="J19" s="2">
        <f t="shared" si="5"/>
        <v>0.28215366666370412</v>
      </c>
    </row>
    <row r="20" spans="1:10" x14ac:dyDescent="0.3">
      <c r="A20">
        <f t="shared" si="6"/>
        <v>2013</v>
      </c>
      <c r="B20">
        <f t="shared" si="7"/>
        <v>4</v>
      </c>
      <c r="C20">
        <f>'Terminal returns'!Q24</f>
        <v>36830.332398844039</v>
      </c>
      <c r="D20">
        <f>'Exploitation rates'!N23</f>
        <v>0.39533268114274023</v>
      </c>
      <c r="E20">
        <f t="shared" si="0"/>
        <v>60910.076086877714</v>
      </c>
      <c r="F20">
        <f t="shared" si="1"/>
        <v>24079.743688033675</v>
      </c>
      <c r="G20">
        <f t="shared" si="2"/>
        <v>97740.408485721768</v>
      </c>
      <c r="H20">
        <f t="shared" si="3"/>
        <v>9774.0408485721764</v>
      </c>
      <c r="I20">
        <f t="shared" si="4"/>
        <v>27056.291550271882</v>
      </c>
      <c r="J20" s="2">
        <f t="shared" si="5"/>
        <v>0.27681786857095397</v>
      </c>
    </row>
    <row r="21" spans="1:10" x14ac:dyDescent="0.3">
      <c r="A21">
        <f>A17+1</f>
        <v>2013</v>
      </c>
      <c r="B21">
        <f>B17</f>
        <v>5</v>
      </c>
      <c r="C21">
        <f>'Terminal returns'!Q25</f>
        <v>3154.8380884952476</v>
      </c>
      <c r="D21">
        <f>'Exploitation rates'!N24</f>
        <v>0.37300458353089933</v>
      </c>
      <c r="E21">
        <f t="shared" si="0"/>
        <v>5031.6764774160401</v>
      </c>
      <c r="F21">
        <f t="shared" si="1"/>
        <v>1876.8383889207926</v>
      </c>
      <c r="G21">
        <f t="shared" si="2"/>
        <v>8186.5145659112877</v>
      </c>
      <c r="H21">
        <f t="shared" si="3"/>
        <v>0</v>
      </c>
      <c r="I21">
        <f t="shared" si="4"/>
        <v>3154.8380884952476</v>
      </c>
      <c r="J21" s="2">
        <f t="shared" si="5"/>
        <v>0.38537011851564018</v>
      </c>
    </row>
    <row r="22" spans="1:10" x14ac:dyDescent="0.3">
      <c r="A22">
        <f t="shared" si="6"/>
        <v>2014</v>
      </c>
      <c r="B22">
        <f t="shared" si="7"/>
        <v>2</v>
      </c>
      <c r="C22">
        <f>'Terminal returns'!Q26</f>
        <v>9608.7327556092296</v>
      </c>
      <c r="D22">
        <f>'Exploitation rates'!N25</f>
        <v>1.9567056584388131E-2</v>
      </c>
      <c r="E22">
        <f t="shared" si="0"/>
        <v>9800.499687550815</v>
      </c>
      <c r="F22">
        <f t="shared" si="1"/>
        <v>191.76693194158543</v>
      </c>
      <c r="G22">
        <f t="shared" si="2"/>
        <v>19409.232443160065</v>
      </c>
      <c r="H22">
        <f t="shared" si="3"/>
        <v>5822.7697329480188</v>
      </c>
      <c r="I22">
        <f t="shared" si="4"/>
        <v>3785.9630226612317</v>
      </c>
      <c r="J22" s="2">
        <f t="shared" si="5"/>
        <v>0.19505990428773648</v>
      </c>
    </row>
    <row r="23" spans="1:10" x14ac:dyDescent="0.3">
      <c r="A23">
        <f t="shared" si="6"/>
        <v>2014</v>
      </c>
      <c r="B23">
        <f t="shared" si="7"/>
        <v>3</v>
      </c>
      <c r="C23">
        <f>'Terminal returns'!Q27</f>
        <v>34477.694355742402</v>
      </c>
      <c r="D23">
        <f>'Exploitation rates'!N26</f>
        <v>8.2681351452099344E-2</v>
      </c>
      <c r="E23">
        <f t="shared" si="0"/>
        <v>37585.297552077449</v>
      </c>
      <c r="F23">
        <f t="shared" si="1"/>
        <v>3107.603196335047</v>
      </c>
      <c r="G23">
        <f t="shared" si="2"/>
        <v>72062.991907819873</v>
      </c>
      <c r="H23">
        <f t="shared" si="3"/>
        <v>14412.598381563976</v>
      </c>
      <c r="I23">
        <f t="shared" si="4"/>
        <v>20065.095974178446</v>
      </c>
      <c r="J23" s="2">
        <f t="shared" si="5"/>
        <v>0.27843828632378909</v>
      </c>
    </row>
    <row r="24" spans="1:10" x14ac:dyDescent="0.3">
      <c r="A24">
        <f t="shared" si="6"/>
        <v>2014</v>
      </c>
      <c r="B24">
        <f t="shared" si="7"/>
        <v>4</v>
      </c>
      <c r="C24">
        <f>'Terminal returns'!Q28</f>
        <v>26886.436099841376</v>
      </c>
      <c r="D24">
        <f>'Exploitation rates'!N27</f>
        <v>0.42016692735488359</v>
      </c>
      <c r="E24">
        <f t="shared" si="0"/>
        <v>46369.26965409072</v>
      </c>
      <c r="F24">
        <f t="shared" si="1"/>
        <v>19482.833554249344</v>
      </c>
      <c r="G24">
        <f t="shared" si="2"/>
        <v>73255.705753932096</v>
      </c>
      <c r="H24">
        <f t="shared" si="3"/>
        <v>7325.5705753932098</v>
      </c>
      <c r="I24">
        <f t="shared" si="4"/>
        <v>19560.865524448163</v>
      </c>
      <c r="J24" s="2">
        <f t="shared" si="5"/>
        <v>0.26702173329888651</v>
      </c>
    </row>
    <row r="25" spans="1:10" x14ac:dyDescent="0.3">
      <c r="A25">
        <f t="shared" si="6"/>
        <v>2014</v>
      </c>
      <c r="B25">
        <f t="shared" si="7"/>
        <v>5</v>
      </c>
      <c r="C25">
        <f>'Terminal returns'!Q29</f>
        <v>2331.6112103926348</v>
      </c>
      <c r="D25">
        <f>'Exploitation rates'!N28</f>
        <v>0.58804881914724993</v>
      </c>
      <c r="E25">
        <f t="shared" si="0"/>
        <v>5659.9211721304855</v>
      </c>
      <c r="F25">
        <f t="shared" si="1"/>
        <v>3328.3099617378507</v>
      </c>
      <c r="G25">
        <f t="shared" si="2"/>
        <v>7991.5323825231208</v>
      </c>
      <c r="H25">
        <f t="shared" si="3"/>
        <v>0</v>
      </c>
      <c r="I25">
        <f t="shared" si="4"/>
        <v>2331.6112103926353</v>
      </c>
      <c r="J25" s="2">
        <f t="shared" si="5"/>
        <v>0.29176021553659637</v>
      </c>
    </row>
    <row r="26" spans="1:10" x14ac:dyDescent="0.3">
      <c r="A26">
        <f t="shared" si="6"/>
        <v>2015</v>
      </c>
      <c r="B26">
        <f t="shared" si="7"/>
        <v>2</v>
      </c>
      <c r="C26">
        <f>'Terminal returns'!Q30</f>
        <v>9685.7368032722425</v>
      </c>
      <c r="D26">
        <f>'Exploitation rates'!N29</f>
        <v>1.7209180657708385E-2</v>
      </c>
      <c r="E26">
        <f t="shared" si="0"/>
        <v>9855.3391145372952</v>
      </c>
      <c r="F26">
        <f t="shared" si="1"/>
        <v>169.60231126505278</v>
      </c>
      <c r="G26">
        <f t="shared" si="2"/>
        <v>19541.075917809576</v>
      </c>
      <c r="H26">
        <f t="shared" si="3"/>
        <v>5862.3227753428728</v>
      </c>
      <c r="I26">
        <f t="shared" si="4"/>
        <v>3823.4140279294079</v>
      </c>
      <c r="J26" s="2">
        <f t="shared" si="5"/>
        <v>0.19566036404601345</v>
      </c>
    </row>
    <row r="27" spans="1:10" x14ac:dyDescent="0.3">
      <c r="A27">
        <f>A23+1</f>
        <v>2015</v>
      </c>
      <c r="B27">
        <f>B23</f>
        <v>3</v>
      </c>
      <c r="C27">
        <f>'Terminal returns'!Q31</f>
        <v>68147.991505992337</v>
      </c>
      <c r="D27">
        <f>'Exploitation rates'!N30</f>
        <v>8.6486916678398917E-2</v>
      </c>
      <c r="E27">
        <f t="shared" si="0"/>
        <v>74599.907489229605</v>
      </c>
      <c r="F27">
        <f t="shared" si="1"/>
        <v>6451.9159832372679</v>
      </c>
      <c r="G27">
        <f t="shared" si="2"/>
        <v>142747.89899522194</v>
      </c>
      <c r="H27">
        <f t="shared" si="3"/>
        <v>28549.57979904439</v>
      </c>
      <c r="I27">
        <f t="shared" si="4"/>
        <v>39598.411706947954</v>
      </c>
      <c r="J27" s="2">
        <f t="shared" si="5"/>
        <v>0.27740101245394438</v>
      </c>
    </row>
    <row r="28" spans="1:10" x14ac:dyDescent="0.3">
      <c r="A28">
        <f t="shared" si="6"/>
        <v>2015</v>
      </c>
      <c r="B28">
        <f t="shared" si="7"/>
        <v>4</v>
      </c>
      <c r="C28">
        <f>'Terminal returns'!Q32</f>
        <v>79935.973220069252</v>
      </c>
      <c r="D28">
        <f>'Exploitation rates'!N31</f>
        <v>0.33865824972104636</v>
      </c>
      <c r="E28">
        <f t="shared" si="0"/>
        <v>120869.38891481191</v>
      </c>
      <c r="F28">
        <f t="shared" si="1"/>
        <v>40933.415694742653</v>
      </c>
      <c r="G28">
        <f t="shared" si="2"/>
        <v>200805.3621348812</v>
      </c>
      <c r="H28">
        <f t="shared" si="3"/>
        <v>20080.536213488122</v>
      </c>
      <c r="I28">
        <f t="shared" si="4"/>
        <v>59855.437006581182</v>
      </c>
      <c r="J28" s="2">
        <f t="shared" si="5"/>
        <v>0.29807688584718278</v>
      </c>
    </row>
    <row r="29" spans="1:10" x14ac:dyDescent="0.3">
      <c r="A29">
        <f t="shared" si="6"/>
        <v>2015</v>
      </c>
      <c r="B29">
        <f t="shared" si="7"/>
        <v>5</v>
      </c>
      <c r="C29">
        <f>'Terminal returns'!Q33</f>
        <v>4896.6899827850602</v>
      </c>
      <c r="D29">
        <f>'Exploitation rates'!N32</f>
        <v>0.43014988650646258</v>
      </c>
      <c r="E29">
        <f t="shared" si="0"/>
        <v>8592.9437703632102</v>
      </c>
      <c r="F29">
        <f t="shared" si="1"/>
        <v>3696.25378757815</v>
      </c>
      <c r="G29">
        <f t="shared" si="2"/>
        <v>13489.633753148271</v>
      </c>
      <c r="H29">
        <f t="shared" si="3"/>
        <v>0</v>
      </c>
      <c r="I29">
        <f t="shared" si="4"/>
        <v>4896.6899827850611</v>
      </c>
      <c r="J29" s="2">
        <f t="shared" si="5"/>
        <v>0.36299651068304578</v>
      </c>
    </row>
    <row r="30" spans="1:10" x14ac:dyDescent="0.3">
      <c r="A30">
        <f t="shared" si="6"/>
        <v>2016</v>
      </c>
      <c r="B30">
        <f t="shared" si="7"/>
        <v>2</v>
      </c>
      <c r="C30">
        <f>'Terminal returns'!Q34</f>
        <v>1582.3609593395249</v>
      </c>
      <c r="D30">
        <f>'Exploitation rates'!N33</f>
        <v>1.3886035809179792E-2</v>
      </c>
      <c r="E30">
        <f t="shared" si="0"/>
        <v>1604.6430907587539</v>
      </c>
      <c r="F30">
        <f t="shared" si="1"/>
        <v>22.282131419229017</v>
      </c>
      <c r="G30">
        <f t="shared" si="2"/>
        <v>3187.0040500982805</v>
      </c>
      <c r="H30">
        <f t="shared" si="3"/>
        <v>956.10121502948414</v>
      </c>
      <c r="I30">
        <f t="shared" si="4"/>
        <v>626.25974431004238</v>
      </c>
      <c r="J30" s="2">
        <f t="shared" si="5"/>
        <v>0.19650421978306865</v>
      </c>
    </row>
    <row r="31" spans="1:10" x14ac:dyDescent="0.3">
      <c r="A31">
        <f t="shared" si="6"/>
        <v>2016</v>
      </c>
      <c r="B31">
        <f t="shared" si="7"/>
        <v>3</v>
      </c>
      <c r="C31">
        <f>'Terminal returns'!Q35</f>
        <v>26214.36849562277</v>
      </c>
      <c r="D31">
        <f>'Exploitation rates'!N34</f>
        <v>8.0114729374774596E-2</v>
      </c>
      <c r="E31">
        <f t="shared" si="0"/>
        <v>28497.432595920847</v>
      </c>
      <c r="F31">
        <f t="shared" si="1"/>
        <v>2283.0641002980774</v>
      </c>
      <c r="G31">
        <f t="shared" si="2"/>
        <v>54711.801091543603</v>
      </c>
      <c r="H31">
        <f t="shared" si="3"/>
        <v>10942.360218308721</v>
      </c>
      <c r="I31">
        <f t="shared" si="4"/>
        <v>15272.008277314035</v>
      </c>
      <c r="J31" s="2">
        <f t="shared" si="5"/>
        <v>0.27913554247210692</v>
      </c>
    </row>
    <row r="32" spans="1:10" x14ac:dyDescent="0.3">
      <c r="A32">
        <f t="shared" si="6"/>
        <v>2016</v>
      </c>
      <c r="B32">
        <f t="shared" si="7"/>
        <v>4</v>
      </c>
      <c r="C32">
        <f>'Terminal returns'!Q36</f>
        <v>43851.020763720386</v>
      </c>
      <c r="D32">
        <f>'Exploitation rates'!N35</f>
        <v>0.23057920915111701</v>
      </c>
      <c r="E32">
        <f t="shared" si="0"/>
        <v>56992.248305820583</v>
      </c>
      <c r="F32">
        <f t="shared" si="1"/>
        <v>13141.227542100198</v>
      </c>
      <c r="G32">
        <f t="shared" si="2"/>
        <v>100843.26906954095</v>
      </c>
      <c r="H32">
        <f t="shared" si="3"/>
        <v>10084.326906954097</v>
      </c>
      <c r="I32">
        <f t="shared" si="4"/>
        <v>33766.693856766273</v>
      </c>
      <c r="J32" s="2">
        <f t="shared" si="5"/>
        <v>0.33484330851552374</v>
      </c>
    </row>
    <row r="33" spans="1:10" x14ac:dyDescent="0.3">
      <c r="A33">
        <f t="shared" si="6"/>
        <v>2016</v>
      </c>
      <c r="B33">
        <f t="shared" si="7"/>
        <v>5</v>
      </c>
      <c r="C33">
        <f>'Terminal returns'!Q37</f>
        <v>4201.1969216215466</v>
      </c>
      <c r="D33">
        <f>'Exploitation rates'!N36</f>
        <v>0.37368094351334574</v>
      </c>
      <c r="E33">
        <f t="shared" si="0"/>
        <v>6707.7584149973345</v>
      </c>
      <c r="F33">
        <f t="shared" si="1"/>
        <v>2506.5614933757879</v>
      </c>
      <c r="G33">
        <f t="shared" si="2"/>
        <v>10908.955336618879</v>
      </c>
      <c r="H33">
        <f t="shared" si="3"/>
        <v>0</v>
      </c>
      <c r="I33">
        <f t="shared" si="4"/>
        <v>4201.1969216215448</v>
      </c>
      <c r="J33" s="2">
        <f t="shared" si="5"/>
        <v>0.38511450381679385</v>
      </c>
    </row>
    <row r="34" spans="1:10" x14ac:dyDescent="0.3">
      <c r="A34">
        <f t="shared" si="6"/>
        <v>2017</v>
      </c>
      <c r="B34">
        <f t="shared" si="7"/>
        <v>2</v>
      </c>
      <c r="C34">
        <f>'Terminal returns'!Q38</f>
        <v>5317.6469066372829</v>
      </c>
      <c r="D34">
        <f>'Exploitation rates'!N37</f>
        <v>1.8086115352784156E-2</v>
      </c>
      <c r="E34">
        <f t="shared" si="0"/>
        <v>5415.5939637698666</v>
      </c>
      <c r="F34">
        <f t="shared" si="1"/>
        <v>97.947057132583723</v>
      </c>
      <c r="G34">
        <f t="shared" si="2"/>
        <v>10733.240870407168</v>
      </c>
      <c r="H34">
        <f t="shared" si="3"/>
        <v>3219.97226112215</v>
      </c>
      <c r="I34">
        <f t="shared" si="4"/>
        <v>2097.6746455151515</v>
      </c>
      <c r="J34" s="2">
        <f t="shared" si="5"/>
        <v>0.19543720958491598</v>
      </c>
    </row>
    <row r="35" spans="1:10" x14ac:dyDescent="0.3">
      <c r="A35">
        <f t="shared" si="6"/>
        <v>2017</v>
      </c>
      <c r="B35">
        <f t="shared" si="7"/>
        <v>3</v>
      </c>
      <c r="C35">
        <f>'Terminal returns'!Q39</f>
        <v>63651.362609301941</v>
      </c>
      <c r="D35">
        <f>'Exploitation rates'!N38</f>
        <v>6.6762511142238634E-2</v>
      </c>
      <c r="E35">
        <f t="shared" si="0"/>
        <v>68204.892505130934</v>
      </c>
      <c r="F35">
        <f t="shared" si="1"/>
        <v>4553.5298958289932</v>
      </c>
      <c r="G35">
        <f t="shared" si="2"/>
        <v>131856.25511443289</v>
      </c>
      <c r="H35">
        <f t="shared" si="3"/>
        <v>26371.251022886579</v>
      </c>
      <c r="I35">
        <f t="shared" si="4"/>
        <v>37280.111586415383</v>
      </c>
      <c r="J35" s="2">
        <f t="shared" si="5"/>
        <v>0.2827329773173175</v>
      </c>
    </row>
    <row r="36" spans="1:10" x14ac:dyDescent="0.3">
      <c r="A36">
        <f t="shared" si="6"/>
        <v>2017</v>
      </c>
      <c r="B36">
        <f t="shared" si="7"/>
        <v>4</v>
      </c>
      <c r="C36">
        <f>'Terminal returns'!Q40</f>
        <v>74392.53282766926</v>
      </c>
      <c r="D36">
        <f>'Exploitation rates'!N39</f>
        <v>0.29121604017274166</v>
      </c>
      <c r="E36">
        <f t="shared" si="0"/>
        <v>104957.98020852487</v>
      </c>
      <c r="F36">
        <f t="shared" si="1"/>
        <v>30565.447380855607</v>
      </c>
      <c r="G36">
        <f t="shared" si="2"/>
        <v>179350.51303619414</v>
      </c>
      <c r="H36">
        <f t="shared" si="3"/>
        <v>17935.051303619413</v>
      </c>
      <c r="I36">
        <f t="shared" si="4"/>
        <v>56457.481524049872</v>
      </c>
      <c r="J36" s="2">
        <f t="shared" si="5"/>
        <v>0.31478851422441356</v>
      </c>
    </row>
    <row r="37" spans="1:10" x14ac:dyDescent="0.3">
      <c r="A37">
        <f>A33+1</f>
        <v>2017</v>
      </c>
      <c r="B37">
        <f>B33</f>
        <v>5</v>
      </c>
      <c r="C37">
        <f>'Terminal returns'!Q41</f>
        <v>5483.5341129281887</v>
      </c>
      <c r="D37">
        <f>'Exploitation rates'!N40</f>
        <v>0.42447143499775075</v>
      </c>
      <c r="E37">
        <f t="shared" si="0"/>
        <v>9527.8226770668771</v>
      </c>
      <c r="F37">
        <f t="shared" si="1"/>
        <v>4044.2885641386883</v>
      </c>
      <c r="G37">
        <f t="shared" si="2"/>
        <v>15011.356789995065</v>
      </c>
      <c r="H37">
        <f t="shared" si="3"/>
        <v>0</v>
      </c>
      <c r="I37">
        <f t="shared" si="4"/>
        <v>5483.5341129281878</v>
      </c>
      <c r="J37" s="2">
        <f t="shared" si="5"/>
        <v>0.36529237094563727</v>
      </c>
    </row>
    <row r="38" spans="1:10" x14ac:dyDescent="0.3">
      <c r="A38">
        <f t="shared" si="6"/>
        <v>2018</v>
      </c>
      <c r="B38">
        <f t="shared" si="7"/>
        <v>2</v>
      </c>
      <c r="C38">
        <f>'Terminal returns'!Q42</f>
        <v>5893.6391680617871</v>
      </c>
      <c r="D38">
        <f>'Exploitation rates'!N41</f>
        <v>1.2408581723786097E-2</v>
      </c>
      <c r="E38">
        <f t="shared" si="0"/>
        <v>5967.6897338261688</v>
      </c>
      <c r="F38">
        <f t="shared" si="1"/>
        <v>74.050565764381645</v>
      </c>
      <c r="G38">
        <f t="shared" si="2"/>
        <v>11861.328901887982</v>
      </c>
      <c r="H38">
        <f t="shared" si="3"/>
        <v>3558.3986705663947</v>
      </c>
      <c r="I38">
        <f t="shared" si="4"/>
        <v>2335.2404974954197</v>
      </c>
      <c r="J38" s="2">
        <f t="shared" si="5"/>
        <v>0.1968784877994334</v>
      </c>
    </row>
    <row r="39" spans="1:10" x14ac:dyDescent="0.3">
      <c r="A39">
        <f t="shared" si="6"/>
        <v>2018</v>
      </c>
      <c r="B39">
        <f t="shared" si="7"/>
        <v>3</v>
      </c>
      <c r="C39">
        <f>'Terminal returns'!Q43</f>
        <v>48992.523327047762</v>
      </c>
      <c r="D39">
        <f>'Exploitation rates'!N42</f>
        <v>7.6170722725637574E-2</v>
      </c>
      <c r="E39">
        <f t="shared" si="0"/>
        <v>53032.009844496162</v>
      </c>
      <c r="F39">
        <f t="shared" si="1"/>
        <v>4039.4865174484003</v>
      </c>
      <c r="G39">
        <f t="shared" si="2"/>
        <v>102024.53317154394</v>
      </c>
      <c r="H39">
        <f t="shared" si="3"/>
        <v>20404.906634308791</v>
      </c>
      <c r="I39">
        <f t="shared" si="4"/>
        <v>28587.616692738986</v>
      </c>
      <c r="J39" s="2">
        <f t="shared" si="5"/>
        <v>0.28020335701680493</v>
      </c>
    </row>
    <row r="40" spans="1:10" x14ac:dyDescent="0.3">
      <c r="A40">
        <f t="shared" si="6"/>
        <v>2018</v>
      </c>
      <c r="B40">
        <f t="shared" si="7"/>
        <v>4</v>
      </c>
      <c r="C40">
        <f>'Terminal returns'!Q44</f>
        <v>58771.076866758507</v>
      </c>
      <c r="D40">
        <f>'Exploitation rates'!N43</f>
        <v>0.36489664774552849</v>
      </c>
      <c r="E40">
        <f t="shared" si="0"/>
        <v>92537.815551019579</v>
      </c>
      <c r="F40">
        <f t="shared" si="1"/>
        <v>33766.738684261072</v>
      </c>
      <c r="G40">
        <f t="shared" si="2"/>
        <v>151308.89241777809</v>
      </c>
      <c r="H40">
        <f t="shared" si="3"/>
        <v>15130.88924177781</v>
      </c>
      <c r="I40">
        <f t="shared" si="4"/>
        <v>43640.18762498071</v>
      </c>
      <c r="J40" s="2">
        <f t="shared" si="5"/>
        <v>0.28841786446024631</v>
      </c>
    </row>
    <row r="41" spans="1:10" x14ac:dyDescent="0.3">
      <c r="A41">
        <f t="shared" si="6"/>
        <v>2018</v>
      </c>
      <c r="B41">
        <f t="shared" si="7"/>
        <v>5</v>
      </c>
      <c r="C41">
        <f>'Terminal returns'!Q45</f>
        <v>0</v>
      </c>
      <c r="D41">
        <f>'Exploitation rates'!N44</f>
        <v>1.9785076125551214E-2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 s="2" t="e">
        <f t="shared" si="5"/>
        <v>#DIV/0!</v>
      </c>
    </row>
    <row r="42" spans="1:10" x14ac:dyDescent="0.3">
      <c r="A42">
        <f t="shared" si="6"/>
        <v>2019</v>
      </c>
      <c r="B42">
        <f t="shared" si="7"/>
        <v>2</v>
      </c>
      <c r="C42">
        <f>'Terminal returns'!Q46</f>
        <v>10763.48515296637</v>
      </c>
      <c r="D42">
        <f>'Exploitation rates'!N45</f>
        <v>0.12096217315568074</v>
      </c>
      <c r="E42">
        <f t="shared" si="0"/>
        <v>12244.621134913483</v>
      </c>
      <c r="F42">
        <f t="shared" si="1"/>
        <v>1481.1359819471127</v>
      </c>
      <c r="G42">
        <f t="shared" si="2"/>
        <v>23008.106287879855</v>
      </c>
      <c r="H42">
        <f t="shared" si="3"/>
        <v>6902.4318863639564</v>
      </c>
      <c r="I42">
        <f t="shared" si="4"/>
        <v>3861.0532666024155</v>
      </c>
      <c r="J42" s="2">
        <f t="shared" si="5"/>
        <v>0.16781273601106103</v>
      </c>
    </row>
    <row r="43" spans="1:10" x14ac:dyDescent="0.3">
      <c r="A43">
        <f t="shared" si="6"/>
        <v>2019</v>
      </c>
      <c r="B43">
        <f t="shared" si="7"/>
        <v>3</v>
      </c>
      <c r="C43">
        <f>'Terminal returns'!Q47</f>
        <v>84489.68212179176</v>
      </c>
      <c r="D43">
        <f>'Exploitation rates'!N46</f>
        <v>2.3665804799678686E-2</v>
      </c>
      <c r="E43">
        <f t="shared" si="0"/>
        <v>86537.665624275731</v>
      </c>
      <c r="F43">
        <f t="shared" si="1"/>
        <v>2047.9835024839704</v>
      </c>
      <c r="G43">
        <f t="shared" si="2"/>
        <v>171027.34774606733</v>
      </c>
      <c r="H43">
        <f t="shared" si="3"/>
        <v>34205.469549213471</v>
      </c>
      <c r="I43">
        <f t="shared" si="4"/>
        <v>50284.212572578122</v>
      </c>
      <c r="J43" s="2">
        <f t="shared" si="5"/>
        <v>0.2940127016834615</v>
      </c>
    </row>
    <row r="44" spans="1:10" x14ac:dyDescent="0.3">
      <c r="A44">
        <f>A40+1</f>
        <v>2019</v>
      </c>
      <c r="B44">
        <f>B40</f>
        <v>4</v>
      </c>
      <c r="C44">
        <f>'Terminal returns'!Q48</f>
        <v>0</v>
      </c>
      <c r="D44">
        <f>'Exploitation rates'!N47</f>
        <v>0</v>
      </c>
    </row>
    <row r="45" spans="1:10" x14ac:dyDescent="0.3">
      <c r="A45">
        <f t="shared" si="6"/>
        <v>2019</v>
      </c>
      <c r="B45">
        <f t="shared" si="7"/>
        <v>5</v>
      </c>
      <c r="C45">
        <f>'Terminal returns'!Q49</f>
        <v>0</v>
      </c>
      <c r="D45">
        <f>'Exploitation rates'!N48</f>
        <v>0</v>
      </c>
    </row>
    <row r="46" spans="1:10" x14ac:dyDescent="0.3">
      <c r="A46">
        <f t="shared" si="6"/>
        <v>2020</v>
      </c>
      <c r="B46">
        <f t="shared" si="7"/>
        <v>2</v>
      </c>
      <c r="C46">
        <f>'Terminal returns'!Q50</f>
        <v>6096.3059490026635</v>
      </c>
      <c r="D46">
        <f>'Exploitation rates'!N49</f>
        <v>0</v>
      </c>
    </row>
    <row r="47" spans="1:10" x14ac:dyDescent="0.3">
      <c r="A47">
        <f t="shared" si="6"/>
        <v>2020</v>
      </c>
      <c r="B47">
        <f t="shared" si="7"/>
        <v>3</v>
      </c>
      <c r="C47">
        <f>'Terminal returns'!Q51</f>
        <v>0</v>
      </c>
      <c r="D47">
        <f>'Exploitation rates'!N50</f>
        <v>0</v>
      </c>
    </row>
    <row r="48" spans="1:10" x14ac:dyDescent="0.3">
      <c r="A48">
        <f t="shared" si="6"/>
        <v>2020</v>
      </c>
      <c r="B48">
        <f t="shared" si="7"/>
        <v>4</v>
      </c>
      <c r="C48">
        <f>'Terminal returns'!Q52</f>
        <v>0</v>
      </c>
      <c r="D48">
        <f>'Exploitation rates'!N51</f>
        <v>0</v>
      </c>
    </row>
    <row r="49" spans="1:4" x14ac:dyDescent="0.3">
      <c r="A49">
        <f t="shared" si="6"/>
        <v>2020</v>
      </c>
      <c r="B49">
        <f t="shared" si="7"/>
        <v>5</v>
      </c>
      <c r="C49">
        <f>'Terminal returns'!Q53</f>
        <v>0</v>
      </c>
      <c r="D49">
        <f>'Exploitation rates'!N52</f>
        <v>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8082-2155-40D3-BC08-40996E1A8187}">
  <dimension ref="A1:Q57"/>
  <sheetViews>
    <sheetView workbookViewId="0">
      <selection activeCell="K19" sqref="K19"/>
    </sheetView>
  </sheetViews>
  <sheetFormatPr defaultRowHeight="14.4" x14ac:dyDescent="0.3"/>
  <cols>
    <col min="15" max="15" width="18.21875" bestFit="1" customWidth="1"/>
    <col min="16" max="16" width="12.77734375" bestFit="1" customWidth="1"/>
    <col min="17" max="17" width="12" bestFit="1" customWidth="1"/>
    <col min="18" max="18" width="11" bestFit="1" customWidth="1"/>
    <col min="19" max="19" width="12" bestFit="1" customWidth="1"/>
    <col min="20" max="20" width="6" bestFit="1" customWidth="1"/>
    <col min="21" max="22" width="12" bestFit="1" customWidth="1"/>
    <col min="23" max="23" width="5" bestFit="1" customWidth="1"/>
    <col min="24" max="28" width="12" bestFit="1" customWidth="1"/>
  </cols>
  <sheetData>
    <row r="1" spans="1:17" x14ac:dyDescent="0.3">
      <c r="B1" t="s">
        <v>107</v>
      </c>
    </row>
    <row r="2" spans="1:17" x14ac:dyDescent="0.3">
      <c r="A2" t="s">
        <v>113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H2" t="s">
        <v>115</v>
      </c>
      <c r="I2" t="s">
        <v>108</v>
      </c>
      <c r="J2" t="s">
        <v>109</v>
      </c>
      <c r="K2" t="s">
        <v>110</v>
      </c>
      <c r="L2" t="s">
        <v>111</v>
      </c>
    </row>
    <row r="3" spans="1:17" x14ac:dyDescent="0.3">
      <c r="A3">
        <v>1985</v>
      </c>
      <c r="B3" s="1">
        <v>1165</v>
      </c>
      <c r="C3" s="1">
        <v>54105</v>
      </c>
      <c r="D3" s="1">
        <v>51411</v>
      </c>
      <c r="E3" s="1">
        <v>12970</v>
      </c>
      <c r="F3" s="1">
        <v>119651</v>
      </c>
      <c r="H3" s="1">
        <v>2009</v>
      </c>
      <c r="I3" s="1">
        <f>B29</f>
        <v>558</v>
      </c>
      <c r="J3" s="1">
        <f>C30</f>
        <v>2851.4390711058281</v>
      </c>
      <c r="K3" s="1">
        <f>D31</f>
        <v>8136</v>
      </c>
      <c r="L3" s="1">
        <f>E32</f>
        <v>1282.8983494681347</v>
      </c>
    </row>
    <row r="4" spans="1:17" x14ac:dyDescent="0.3">
      <c r="A4">
        <v>1986</v>
      </c>
      <c r="B4" s="1">
        <v>17598</v>
      </c>
      <c r="C4" s="1">
        <v>2490</v>
      </c>
      <c r="D4" s="1">
        <v>48061</v>
      </c>
      <c r="E4" s="1">
        <v>9000</v>
      </c>
      <c r="F4" s="1">
        <v>77149</v>
      </c>
      <c r="H4" s="1">
        <v>2010</v>
      </c>
      <c r="I4" s="1">
        <f t="shared" ref="I4:I16" si="0">B30</f>
        <v>2155.6408324535464</v>
      </c>
      <c r="J4" s="1">
        <f t="shared" ref="J4:J16" si="1">C31</f>
        <v>17865</v>
      </c>
      <c r="K4" s="1">
        <f t="shared" ref="K4:K16" si="2">D32</f>
        <v>21161.479598445741</v>
      </c>
      <c r="L4" s="1">
        <f t="shared" ref="L4:L16" si="3">E33</f>
        <v>1157.7460598427083</v>
      </c>
    </row>
    <row r="5" spans="1:17" x14ac:dyDescent="0.3">
      <c r="A5">
        <v>1987</v>
      </c>
      <c r="B5" s="1">
        <v>5593</v>
      </c>
      <c r="C5" s="1">
        <v>73624</v>
      </c>
      <c r="D5" s="1">
        <v>2716</v>
      </c>
      <c r="E5" s="1">
        <v>4937</v>
      </c>
      <c r="F5" s="1">
        <v>86870</v>
      </c>
      <c r="H5" s="1">
        <v>2011</v>
      </c>
      <c r="I5" s="1">
        <f t="shared" si="0"/>
        <v>462</v>
      </c>
      <c r="J5" s="1">
        <f t="shared" si="1"/>
        <v>3798.5025057262037</v>
      </c>
      <c r="K5" s="1">
        <f t="shared" si="2"/>
        <v>6258.3205264060625</v>
      </c>
      <c r="L5" s="1">
        <f t="shared" si="3"/>
        <v>12346.845913516932</v>
      </c>
      <c r="O5" s="9" t="s">
        <v>115</v>
      </c>
      <c r="P5" s="9" t="s">
        <v>125</v>
      </c>
      <c r="Q5" t="s">
        <v>112</v>
      </c>
    </row>
    <row r="6" spans="1:17" x14ac:dyDescent="0.3">
      <c r="A6">
        <v>1988</v>
      </c>
      <c r="B6" s="1">
        <v>16499</v>
      </c>
      <c r="C6" s="1">
        <v>25821</v>
      </c>
      <c r="D6" s="1">
        <v>83138</v>
      </c>
      <c r="E6" s="1">
        <v>1193</v>
      </c>
      <c r="F6" s="1">
        <v>126651</v>
      </c>
      <c r="H6" s="1">
        <v>2012</v>
      </c>
      <c r="I6" s="1">
        <f t="shared" si="0"/>
        <v>7023.2821193874533</v>
      </c>
      <c r="J6" s="1">
        <f t="shared" si="1"/>
        <v>64311.643035634857</v>
      </c>
      <c r="K6" s="1">
        <f t="shared" si="2"/>
        <v>33991.208704495701</v>
      </c>
      <c r="L6" s="1">
        <f t="shared" si="3"/>
        <v>13134.875434217316</v>
      </c>
      <c r="O6" s="1">
        <v>2009</v>
      </c>
      <c r="P6" t="s">
        <v>117</v>
      </c>
      <c r="Q6" s="10">
        <v>558</v>
      </c>
    </row>
    <row r="7" spans="1:17" x14ac:dyDescent="0.3">
      <c r="A7">
        <v>1989</v>
      </c>
      <c r="B7" s="1">
        <v>18841</v>
      </c>
      <c r="C7" s="1">
        <v>73536</v>
      </c>
      <c r="D7" s="1">
        <v>49366</v>
      </c>
      <c r="E7" s="1">
        <v>22562</v>
      </c>
      <c r="F7" s="1">
        <v>164305</v>
      </c>
      <c r="H7" s="1">
        <v>2013</v>
      </c>
      <c r="I7" s="1">
        <f t="shared" si="0"/>
        <v>1909.9854858076003</v>
      </c>
      <c r="J7" s="1">
        <f t="shared" si="1"/>
        <v>32932.476059015098</v>
      </c>
      <c r="K7" s="1">
        <f t="shared" si="2"/>
        <v>36830.332398844039</v>
      </c>
      <c r="L7" s="1">
        <f t="shared" si="3"/>
        <v>3154.8380884952476</v>
      </c>
      <c r="P7" t="s">
        <v>118</v>
      </c>
      <c r="Q7" s="10">
        <v>2851.4390711058281</v>
      </c>
    </row>
    <row r="8" spans="1:17" x14ac:dyDescent="0.3">
      <c r="A8">
        <v>1990</v>
      </c>
      <c r="B8" s="1">
        <v>18335</v>
      </c>
      <c r="C8" s="1">
        <v>76242</v>
      </c>
      <c r="D8" s="1">
        <v>97034</v>
      </c>
      <c r="E8" s="1">
        <v>13515</v>
      </c>
      <c r="F8" s="1">
        <v>205126</v>
      </c>
      <c r="H8" s="1">
        <v>2014</v>
      </c>
      <c r="I8" s="1">
        <f t="shared" si="0"/>
        <v>9608.7327556092296</v>
      </c>
      <c r="J8" s="1">
        <f t="shared" si="1"/>
        <v>34477.694355742402</v>
      </c>
      <c r="K8" s="1">
        <f t="shared" si="2"/>
        <v>26886.436099841376</v>
      </c>
      <c r="L8" s="1">
        <f t="shared" si="3"/>
        <v>2331.6112103926348</v>
      </c>
      <c r="P8" t="s">
        <v>121</v>
      </c>
      <c r="Q8" s="10">
        <v>8136</v>
      </c>
    </row>
    <row r="9" spans="1:17" x14ac:dyDescent="0.3">
      <c r="A9">
        <v>1991</v>
      </c>
      <c r="B9" s="1">
        <v>17209</v>
      </c>
      <c r="C9" s="1">
        <v>70126</v>
      </c>
      <c r="D9" s="1">
        <v>136738</v>
      </c>
      <c r="E9" s="1">
        <v>68249</v>
      </c>
      <c r="F9" s="1">
        <v>292322</v>
      </c>
      <c r="H9" s="1">
        <v>2015</v>
      </c>
      <c r="I9" s="1">
        <f t="shared" si="0"/>
        <v>9685.7368032722425</v>
      </c>
      <c r="J9" s="1">
        <f t="shared" si="1"/>
        <v>68147.991505992337</v>
      </c>
      <c r="K9" s="1">
        <f t="shared" si="2"/>
        <v>79935.973220069252</v>
      </c>
      <c r="L9" s="1">
        <f t="shared" si="3"/>
        <v>4896.6899827850602</v>
      </c>
      <c r="P9" t="s">
        <v>123</v>
      </c>
      <c r="Q9" s="10">
        <v>1282.8983494681347</v>
      </c>
    </row>
    <row r="10" spans="1:17" x14ac:dyDescent="0.3">
      <c r="A10">
        <v>1992</v>
      </c>
      <c r="B10" s="1">
        <v>3606</v>
      </c>
      <c r="C10" s="1">
        <v>60736</v>
      </c>
      <c r="D10" s="1">
        <v>99700</v>
      </c>
      <c r="E10" s="1">
        <v>42018</v>
      </c>
      <c r="F10" s="1">
        <v>206060</v>
      </c>
      <c r="H10" s="1">
        <v>2016</v>
      </c>
      <c r="I10" s="1">
        <f t="shared" si="0"/>
        <v>1582.3609593395249</v>
      </c>
      <c r="J10" s="1">
        <f t="shared" si="1"/>
        <v>26214.36849562277</v>
      </c>
      <c r="K10" s="1">
        <f t="shared" si="2"/>
        <v>43851.020763720386</v>
      </c>
      <c r="L10" s="1">
        <f t="shared" si="3"/>
        <v>4201.1969216215466</v>
      </c>
      <c r="O10" s="1">
        <v>2010</v>
      </c>
      <c r="P10" t="s">
        <v>117</v>
      </c>
      <c r="Q10" s="10">
        <v>2155.6408324535464</v>
      </c>
    </row>
    <row r="11" spans="1:17" x14ac:dyDescent="0.3">
      <c r="A11">
        <v>1993</v>
      </c>
      <c r="B11" s="1">
        <v>1528</v>
      </c>
      <c r="C11" s="1">
        <v>36590</v>
      </c>
      <c r="D11" s="1">
        <v>116181</v>
      </c>
      <c r="E11" s="1">
        <v>41545</v>
      </c>
      <c r="F11" s="1">
        <v>195844</v>
      </c>
      <c r="H11" s="1">
        <v>2017</v>
      </c>
      <c r="I11" s="1">
        <f t="shared" si="0"/>
        <v>5317.6469066372829</v>
      </c>
      <c r="J11" s="1">
        <f t="shared" si="1"/>
        <v>63651.362609301941</v>
      </c>
      <c r="K11" s="1">
        <f t="shared" si="2"/>
        <v>74392.53282766926</v>
      </c>
      <c r="L11" s="1">
        <f t="shared" si="3"/>
        <v>5483.5341129281887</v>
      </c>
      <c r="P11" t="s">
        <v>118</v>
      </c>
      <c r="Q11" s="10">
        <v>17865</v>
      </c>
    </row>
    <row r="12" spans="1:17" x14ac:dyDescent="0.3">
      <c r="A12">
        <v>1994</v>
      </c>
      <c r="B12" s="1">
        <v>920</v>
      </c>
      <c r="C12" s="1">
        <v>4363</v>
      </c>
      <c r="D12" s="1">
        <v>61851</v>
      </c>
      <c r="E12" s="1">
        <v>34883</v>
      </c>
      <c r="F12" s="1">
        <v>102017</v>
      </c>
      <c r="H12" s="1">
        <v>2018</v>
      </c>
      <c r="I12" s="1">
        <f t="shared" si="0"/>
        <v>5893.6391680617871</v>
      </c>
      <c r="J12" s="1">
        <f t="shared" si="1"/>
        <v>48992.523327047762</v>
      </c>
      <c r="K12" s="1">
        <f t="shared" si="2"/>
        <v>58771.076866758507</v>
      </c>
      <c r="L12" s="1">
        <f t="shared" si="3"/>
        <v>0</v>
      </c>
      <c r="P12" t="s">
        <v>121</v>
      </c>
      <c r="Q12" s="10">
        <v>21161.479598445741</v>
      </c>
    </row>
    <row r="13" spans="1:17" x14ac:dyDescent="0.3">
      <c r="A13">
        <v>1995</v>
      </c>
      <c r="B13" s="1">
        <v>2882</v>
      </c>
      <c r="C13" s="1">
        <v>729</v>
      </c>
      <c r="D13" s="1">
        <v>9293</v>
      </c>
      <c r="E13" s="1">
        <v>27077</v>
      </c>
      <c r="F13" s="1">
        <v>39981</v>
      </c>
      <c r="H13" s="1">
        <v>2019</v>
      </c>
      <c r="I13" s="1">
        <f t="shared" si="0"/>
        <v>10763.48515296637</v>
      </c>
      <c r="J13" s="1">
        <f t="shared" si="1"/>
        <v>84489.68212179176</v>
      </c>
      <c r="K13" s="1">
        <f t="shared" si="2"/>
        <v>0</v>
      </c>
      <c r="L13" s="1">
        <f t="shared" si="3"/>
        <v>0</v>
      </c>
      <c r="P13" t="s">
        <v>123</v>
      </c>
      <c r="Q13" s="10">
        <v>1157.7460598427083</v>
      </c>
    </row>
    <row r="14" spans="1:17" x14ac:dyDescent="0.3">
      <c r="A14">
        <v>1996</v>
      </c>
      <c r="B14" s="1">
        <v>2620</v>
      </c>
      <c r="C14" s="1">
        <v>24654</v>
      </c>
      <c r="D14" s="1">
        <v>555</v>
      </c>
      <c r="E14" s="1">
        <v>2594</v>
      </c>
      <c r="F14" s="1">
        <v>30423</v>
      </c>
      <c r="H14" s="1">
        <v>2020</v>
      </c>
      <c r="I14" s="1">
        <f t="shared" si="0"/>
        <v>6096.3059490026635</v>
      </c>
      <c r="J14" s="1">
        <f t="shared" si="1"/>
        <v>0</v>
      </c>
      <c r="K14" s="1">
        <f t="shared" si="2"/>
        <v>0</v>
      </c>
      <c r="L14" s="1">
        <f t="shared" si="3"/>
        <v>0</v>
      </c>
      <c r="O14" s="1">
        <v>2011</v>
      </c>
      <c r="P14" t="s">
        <v>117</v>
      </c>
      <c r="Q14" s="10">
        <v>462</v>
      </c>
    </row>
    <row r="15" spans="1:17" x14ac:dyDescent="0.3">
      <c r="A15">
        <v>1997</v>
      </c>
      <c r="B15" s="1">
        <v>1091</v>
      </c>
      <c r="C15" s="1">
        <v>30329</v>
      </c>
      <c r="D15" s="1">
        <v>23015</v>
      </c>
      <c r="E15" s="1">
        <v>365</v>
      </c>
      <c r="F15" s="1">
        <v>54800</v>
      </c>
      <c r="H15" s="1"/>
      <c r="I15" s="1"/>
      <c r="J15" s="1"/>
      <c r="K15" s="1"/>
      <c r="L15" s="1"/>
      <c r="P15" t="s">
        <v>118</v>
      </c>
      <c r="Q15" s="10">
        <v>3798.5025057262037</v>
      </c>
    </row>
    <row r="16" spans="1:17" x14ac:dyDescent="0.3">
      <c r="A16">
        <v>1998</v>
      </c>
      <c r="B16" s="1">
        <v>386</v>
      </c>
      <c r="C16" s="1">
        <v>2394</v>
      </c>
      <c r="D16" s="1">
        <v>63470</v>
      </c>
      <c r="E16" s="1">
        <v>4251</v>
      </c>
      <c r="F16" s="1">
        <v>70501</v>
      </c>
      <c r="H16" s="1"/>
      <c r="I16" s="1"/>
      <c r="J16" s="1"/>
      <c r="K16" s="1"/>
      <c r="L16" s="1"/>
      <c r="P16" t="s">
        <v>121</v>
      </c>
      <c r="Q16" s="10">
        <v>6258.3205264060625</v>
      </c>
    </row>
    <row r="17" spans="1:17" x14ac:dyDescent="0.3">
      <c r="A17">
        <v>1999</v>
      </c>
      <c r="B17" s="1">
        <v>203</v>
      </c>
      <c r="C17" s="1">
        <v>2155</v>
      </c>
      <c r="D17" s="1">
        <v>7005</v>
      </c>
      <c r="E17" s="1">
        <v>21170</v>
      </c>
      <c r="F17" s="1">
        <v>30533</v>
      </c>
      <c r="P17" t="s">
        <v>123</v>
      </c>
      <c r="Q17" s="10">
        <v>12346.845913516932</v>
      </c>
    </row>
    <row r="18" spans="1:17" x14ac:dyDescent="0.3">
      <c r="A18">
        <v>2000</v>
      </c>
      <c r="B18" s="1">
        <v>2971</v>
      </c>
      <c r="C18" s="1">
        <v>988</v>
      </c>
      <c r="D18" s="1">
        <v>3041</v>
      </c>
      <c r="E18" s="1">
        <v>2412</v>
      </c>
      <c r="F18" s="1">
        <v>9412</v>
      </c>
      <c r="O18" s="1">
        <v>2012</v>
      </c>
      <c r="P18" t="s">
        <v>117</v>
      </c>
      <c r="Q18" s="10">
        <v>7023.2821193874533</v>
      </c>
    </row>
    <row r="19" spans="1:17" x14ac:dyDescent="0.3">
      <c r="A19">
        <v>2001</v>
      </c>
      <c r="B19" s="1">
        <v>4612</v>
      </c>
      <c r="C19" s="1">
        <v>35874</v>
      </c>
      <c r="D19" s="1">
        <v>3388</v>
      </c>
      <c r="E19" s="1">
        <v>1312</v>
      </c>
      <c r="F19" s="1">
        <v>45141</v>
      </c>
      <c r="P19" t="s">
        <v>118</v>
      </c>
      <c r="Q19" s="10">
        <v>64311.643035634857</v>
      </c>
    </row>
    <row r="20" spans="1:17" x14ac:dyDescent="0.3">
      <c r="A20">
        <v>2002</v>
      </c>
      <c r="B20" s="1">
        <v>2399</v>
      </c>
      <c r="C20" s="1">
        <v>27805</v>
      </c>
      <c r="D20" s="1">
        <v>52857</v>
      </c>
      <c r="E20" s="1">
        <v>200</v>
      </c>
      <c r="F20" s="1">
        <v>83261</v>
      </c>
      <c r="P20" t="s">
        <v>121</v>
      </c>
      <c r="Q20" s="10">
        <v>33991.208704495701</v>
      </c>
    </row>
    <row r="21" spans="1:17" x14ac:dyDescent="0.3">
      <c r="A21">
        <v>2003</v>
      </c>
      <c r="B21" s="1">
        <v>6485</v>
      </c>
      <c r="C21" s="1">
        <v>25627</v>
      </c>
      <c r="D21" s="1">
        <v>56928</v>
      </c>
      <c r="E21" s="1">
        <v>9681</v>
      </c>
      <c r="F21" s="1">
        <v>98720</v>
      </c>
      <c r="P21" t="s">
        <v>123</v>
      </c>
      <c r="Q21" s="10">
        <v>13134.875434217316</v>
      </c>
    </row>
    <row r="22" spans="1:17" x14ac:dyDescent="0.3">
      <c r="A22">
        <v>2004</v>
      </c>
      <c r="B22" s="1">
        <v>2991.9879659584012</v>
      </c>
      <c r="C22" s="1">
        <v>73406.959928880606</v>
      </c>
      <c r="D22" s="1">
        <v>36014.80515400062</v>
      </c>
      <c r="E22" s="1">
        <v>30648.576286719286</v>
      </c>
      <c r="F22" s="1">
        <v>141681.63659713708</v>
      </c>
      <c r="O22" s="1">
        <v>2013</v>
      </c>
      <c r="P22" t="s">
        <v>117</v>
      </c>
      <c r="Q22" s="10">
        <v>1909.9854858076003</v>
      </c>
    </row>
    <row r="23" spans="1:17" x14ac:dyDescent="0.3">
      <c r="A23">
        <v>2005</v>
      </c>
      <c r="B23" s="1">
        <v>6956.657480217822</v>
      </c>
      <c r="C23" s="1">
        <v>18320.285301005715</v>
      </c>
      <c r="D23" s="1">
        <v>71896.875671610673</v>
      </c>
      <c r="E23" s="1">
        <v>8850.8218991712383</v>
      </c>
      <c r="F23" s="1">
        <v>106024.64035200544</v>
      </c>
      <c r="P23" t="s">
        <v>118</v>
      </c>
      <c r="Q23" s="10">
        <v>32932.476059015098</v>
      </c>
    </row>
    <row r="24" spans="1:17" x14ac:dyDescent="0.3">
      <c r="A24">
        <v>2006</v>
      </c>
      <c r="B24" s="1">
        <v>833</v>
      </c>
      <c r="C24" s="1">
        <v>60333.516560592441</v>
      </c>
      <c r="D24" s="1">
        <v>47304.503348378814</v>
      </c>
      <c r="E24" s="1">
        <v>19419.434408570291</v>
      </c>
      <c r="F24" s="1">
        <v>127890.45431754155</v>
      </c>
      <c r="P24" t="s">
        <v>121</v>
      </c>
      <c r="Q24" s="10">
        <v>36830.332398844039</v>
      </c>
    </row>
    <row r="25" spans="1:17" x14ac:dyDescent="0.3">
      <c r="A25">
        <v>2007</v>
      </c>
      <c r="B25" s="1">
        <v>2632.1013845392495</v>
      </c>
      <c r="C25" s="1">
        <v>3144.233310144697</v>
      </c>
      <c r="D25" s="1">
        <v>68726.761581297076</v>
      </c>
      <c r="E25" s="1">
        <v>5132.6744762580292</v>
      </c>
      <c r="F25" s="1">
        <v>79635.770752239056</v>
      </c>
      <c r="P25" t="s">
        <v>123</v>
      </c>
      <c r="Q25" s="10">
        <v>3154.8380884952476</v>
      </c>
    </row>
    <row r="26" spans="1:17" x14ac:dyDescent="0.3">
      <c r="A26">
        <v>2008</v>
      </c>
      <c r="B26" s="1">
        <v>1400.2041005637086</v>
      </c>
      <c r="C26" s="1">
        <v>27798.851218554253</v>
      </c>
      <c r="D26" s="1">
        <v>13073.819428317391</v>
      </c>
      <c r="E26" s="1">
        <v>17069.864331205896</v>
      </c>
      <c r="F26" s="1">
        <v>59342.739078641243</v>
      </c>
      <c r="O26" s="1">
        <v>2014</v>
      </c>
      <c r="P26" t="s">
        <v>117</v>
      </c>
      <c r="Q26" s="10">
        <v>9608.7327556092296</v>
      </c>
    </row>
    <row r="27" spans="1:17" x14ac:dyDescent="0.3">
      <c r="A27">
        <v>2009</v>
      </c>
      <c r="B27" s="1">
        <v>5065.4196875817015</v>
      </c>
      <c r="C27" s="1">
        <v>12819.624883040648</v>
      </c>
      <c r="D27" s="1">
        <v>27489.005571792928</v>
      </c>
      <c r="E27" s="1">
        <v>2223.0026086039688</v>
      </c>
      <c r="F27" s="1">
        <v>47597.052751019248</v>
      </c>
      <c r="P27" t="s">
        <v>118</v>
      </c>
      <c r="Q27" s="10">
        <v>34477.694355742402</v>
      </c>
    </row>
    <row r="28" spans="1:17" x14ac:dyDescent="0.3">
      <c r="A28">
        <v>2010</v>
      </c>
      <c r="B28" s="1">
        <v>1289.3795</v>
      </c>
      <c r="C28" s="1">
        <v>30063.932603577337</v>
      </c>
      <c r="D28" s="1">
        <v>10265.595885597475</v>
      </c>
      <c r="E28" s="1">
        <v>1768.7645995493895</v>
      </c>
      <c r="F28" s="1">
        <v>43387.672588724199</v>
      </c>
      <c r="P28" t="s">
        <v>121</v>
      </c>
      <c r="Q28" s="10">
        <v>26886.436099841376</v>
      </c>
    </row>
    <row r="29" spans="1:17" x14ac:dyDescent="0.3">
      <c r="A29">
        <v>2011</v>
      </c>
      <c r="B29" s="1">
        <v>558</v>
      </c>
      <c r="C29" s="1">
        <v>8227</v>
      </c>
      <c r="D29" s="1">
        <v>63463</v>
      </c>
      <c r="E29" s="1">
        <v>2528</v>
      </c>
      <c r="F29" s="1">
        <v>74776</v>
      </c>
      <c r="P29" t="s">
        <v>123</v>
      </c>
      <c r="Q29" s="10">
        <v>2331.6112103926348</v>
      </c>
    </row>
    <row r="30" spans="1:17" x14ac:dyDescent="0.3">
      <c r="A30">
        <v>2012</v>
      </c>
      <c r="B30" s="1">
        <v>2155.6408324535464</v>
      </c>
      <c r="C30" s="1">
        <v>2851.4390711058281</v>
      </c>
      <c r="D30" s="1">
        <v>17172.727623682284</v>
      </c>
      <c r="E30" s="1">
        <v>17099.772473135872</v>
      </c>
      <c r="F30" s="1">
        <v>39279.580000377529</v>
      </c>
      <c r="O30" s="1">
        <v>2015</v>
      </c>
      <c r="P30" t="s">
        <v>117</v>
      </c>
      <c r="Q30" s="10">
        <v>9685.7368032722425</v>
      </c>
    </row>
    <row r="31" spans="1:17" x14ac:dyDescent="0.3">
      <c r="A31">
        <v>2013</v>
      </c>
      <c r="B31" s="1">
        <v>462</v>
      </c>
      <c r="C31" s="1">
        <v>17865</v>
      </c>
      <c r="D31" s="1">
        <v>8136</v>
      </c>
      <c r="E31" s="1">
        <v>5719</v>
      </c>
      <c r="F31" s="1">
        <v>32182</v>
      </c>
      <c r="P31" t="s">
        <v>118</v>
      </c>
      <c r="Q31" s="10">
        <v>68147.991505992337</v>
      </c>
    </row>
    <row r="32" spans="1:17" x14ac:dyDescent="0.3">
      <c r="A32">
        <v>2014</v>
      </c>
      <c r="B32" s="1">
        <v>7023.2821193874533</v>
      </c>
      <c r="C32" s="1">
        <v>3798.5025057262037</v>
      </c>
      <c r="D32" s="1">
        <v>21161.479598445741</v>
      </c>
      <c r="E32" s="1">
        <v>1282.8983494681347</v>
      </c>
      <c r="F32" s="1">
        <v>33266.162573027534</v>
      </c>
      <c r="P32" t="s">
        <v>121</v>
      </c>
      <c r="Q32" s="10">
        <v>79935.973220069252</v>
      </c>
    </row>
    <row r="33" spans="1:17" x14ac:dyDescent="0.3">
      <c r="A33">
        <v>2015</v>
      </c>
      <c r="B33" s="1">
        <v>1909.9854858076003</v>
      </c>
      <c r="C33" s="1">
        <v>64311.643035634857</v>
      </c>
      <c r="D33" s="1">
        <v>6258.3205264060625</v>
      </c>
      <c r="E33" s="1">
        <v>1157.7460598427083</v>
      </c>
      <c r="F33" s="1">
        <v>73637.695107691237</v>
      </c>
      <c r="P33" t="s">
        <v>123</v>
      </c>
      <c r="Q33" s="10">
        <v>4896.6899827850602</v>
      </c>
    </row>
    <row r="34" spans="1:17" x14ac:dyDescent="0.3">
      <c r="A34">
        <v>2016</v>
      </c>
      <c r="B34" s="1">
        <v>9608.7327556092296</v>
      </c>
      <c r="C34" s="1">
        <v>32932.476059015098</v>
      </c>
      <c r="D34" s="1">
        <v>33991.208704495701</v>
      </c>
      <c r="E34" s="1">
        <v>12346.845913516932</v>
      </c>
      <c r="F34" s="1">
        <v>88879.263432636973</v>
      </c>
      <c r="O34" s="1">
        <v>2016</v>
      </c>
      <c r="P34" t="s">
        <v>117</v>
      </c>
      <c r="Q34" s="10">
        <v>1582.3609593395249</v>
      </c>
    </row>
    <row r="35" spans="1:17" x14ac:dyDescent="0.3">
      <c r="A35">
        <v>2017</v>
      </c>
      <c r="B35" s="1">
        <v>9685.7368032722425</v>
      </c>
      <c r="C35" s="1">
        <v>34477.694355742402</v>
      </c>
      <c r="D35" s="1">
        <v>36830.332398844039</v>
      </c>
      <c r="E35" s="1">
        <v>13134.875434217316</v>
      </c>
      <c r="F35" s="1">
        <v>94128.638992075998</v>
      </c>
      <c r="P35" t="s">
        <v>118</v>
      </c>
      <c r="Q35" s="10">
        <v>26214.36849562277</v>
      </c>
    </row>
    <row r="36" spans="1:17" x14ac:dyDescent="0.3">
      <c r="A36">
        <v>2018</v>
      </c>
      <c r="B36" s="1">
        <v>1582.3609593395249</v>
      </c>
      <c r="C36" s="1">
        <v>68147.991505992337</v>
      </c>
      <c r="D36" s="1">
        <v>26886.436099841376</v>
      </c>
      <c r="E36" s="1">
        <v>3154.8380884952476</v>
      </c>
      <c r="F36" s="1">
        <v>99771.626653668485</v>
      </c>
      <c r="P36" t="s">
        <v>121</v>
      </c>
      <c r="Q36" s="10">
        <v>43851.020763720386</v>
      </c>
    </row>
    <row r="37" spans="1:17" x14ac:dyDescent="0.3">
      <c r="A37">
        <v>2019</v>
      </c>
      <c r="B37" s="1">
        <v>5317.6469066372829</v>
      </c>
      <c r="C37" s="1">
        <v>26214.36849562277</v>
      </c>
      <c r="D37" s="1">
        <v>79935.973220069252</v>
      </c>
      <c r="E37" s="1">
        <v>2331.6112103926348</v>
      </c>
      <c r="F37" s="1">
        <v>113799.59983272194</v>
      </c>
      <c r="P37" t="s">
        <v>123</v>
      </c>
      <c r="Q37" s="10">
        <v>4201.1969216215466</v>
      </c>
    </row>
    <row r="38" spans="1:17" x14ac:dyDescent="0.3">
      <c r="A38">
        <v>2020</v>
      </c>
      <c r="B38" s="1">
        <v>5893.6391680617871</v>
      </c>
      <c r="C38" s="1">
        <v>63651.362609301941</v>
      </c>
      <c r="D38" s="1">
        <v>43851.020763720386</v>
      </c>
      <c r="E38" s="1">
        <v>4896.6899827850602</v>
      </c>
      <c r="F38" s="1">
        <v>118292.71252386917</v>
      </c>
      <c r="O38" s="1">
        <v>2017</v>
      </c>
      <c r="P38" t="s">
        <v>117</v>
      </c>
      <c r="Q38" s="10">
        <v>5317.6469066372829</v>
      </c>
    </row>
    <row r="39" spans="1:17" x14ac:dyDescent="0.3">
      <c r="A39">
        <v>2021</v>
      </c>
      <c r="B39" s="1">
        <v>10763.48515296637</v>
      </c>
      <c r="C39" s="1">
        <v>48992.523327047762</v>
      </c>
      <c r="D39" s="1">
        <v>74392.53282766926</v>
      </c>
      <c r="E39" s="1">
        <v>4201.1969216215466</v>
      </c>
      <c r="F39" s="1">
        <v>138349.73822930493</v>
      </c>
      <c r="P39" t="s">
        <v>118</v>
      </c>
      <c r="Q39" s="10">
        <v>63651.362609301941</v>
      </c>
    </row>
    <row r="40" spans="1:17" x14ac:dyDescent="0.3">
      <c r="A40">
        <v>2022</v>
      </c>
      <c r="B40" s="1">
        <v>6096.3059490026635</v>
      </c>
      <c r="C40" s="1">
        <v>84489.68212179176</v>
      </c>
      <c r="D40" s="1">
        <v>58771.076866758507</v>
      </c>
      <c r="E40" s="1">
        <v>5483.5341129281887</v>
      </c>
      <c r="F40" s="1">
        <v>154840.59905048113</v>
      </c>
      <c r="P40" t="s">
        <v>121</v>
      </c>
      <c r="Q40" s="10">
        <v>74392.53282766926</v>
      </c>
    </row>
    <row r="41" spans="1:17" x14ac:dyDescent="0.3">
      <c r="P41" t="s">
        <v>123</v>
      </c>
      <c r="Q41" s="10">
        <v>5483.5341129281887</v>
      </c>
    </row>
    <row r="42" spans="1:17" x14ac:dyDescent="0.3">
      <c r="O42" s="1">
        <v>2018</v>
      </c>
      <c r="P42" t="s">
        <v>117</v>
      </c>
      <c r="Q42" s="10">
        <v>5893.6391680617871</v>
      </c>
    </row>
    <row r="43" spans="1:17" x14ac:dyDescent="0.3">
      <c r="P43" t="s">
        <v>118</v>
      </c>
      <c r="Q43" s="10">
        <v>48992.523327047762</v>
      </c>
    </row>
    <row r="44" spans="1:17" x14ac:dyDescent="0.3">
      <c r="P44" t="s">
        <v>121</v>
      </c>
      <c r="Q44" s="10">
        <v>58771.076866758507</v>
      </c>
    </row>
    <row r="45" spans="1:17" x14ac:dyDescent="0.3">
      <c r="P45" t="s">
        <v>123</v>
      </c>
      <c r="Q45" s="10">
        <v>0</v>
      </c>
    </row>
    <row r="46" spans="1:17" x14ac:dyDescent="0.3">
      <c r="O46" s="1">
        <v>2019</v>
      </c>
      <c r="P46" t="s">
        <v>117</v>
      </c>
      <c r="Q46" s="10">
        <v>10763.48515296637</v>
      </c>
    </row>
    <row r="47" spans="1:17" x14ac:dyDescent="0.3">
      <c r="P47" t="s">
        <v>118</v>
      </c>
      <c r="Q47" s="10">
        <v>84489.68212179176</v>
      </c>
    </row>
    <row r="48" spans="1:17" x14ac:dyDescent="0.3">
      <c r="P48" t="s">
        <v>121</v>
      </c>
      <c r="Q48" s="10">
        <v>0</v>
      </c>
    </row>
    <row r="49" spans="15:17" x14ac:dyDescent="0.3">
      <c r="P49" t="s">
        <v>123</v>
      </c>
      <c r="Q49" s="10">
        <v>0</v>
      </c>
    </row>
    <row r="50" spans="15:17" x14ac:dyDescent="0.3">
      <c r="O50" s="1">
        <v>2020</v>
      </c>
      <c r="P50" t="s">
        <v>117</v>
      </c>
      <c r="Q50" s="10">
        <v>6096.3059490026635</v>
      </c>
    </row>
    <row r="51" spans="15:17" x14ac:dyDescent="0.3">
      <c r="P51" t="s">
        <v>118</v>
      </c>
      <c r="Q51" s="10">
        <v>0</v>
      </c>
    </row>
    <row r="52" spans="15:17" x14ac:dyDescent="0.3">
      <c r="P52" t="s">
        <v>121</v>
      </c>
      <c r="Q52" s="10">
        <v>0</v>
      </c>
    </row>
    <row r="53" spans="15:17" x14ac:dyDescent="0.3">
      <c r="P53" t="s">
        <v>123</v>
      </c>
      <c r="Q53" s="10">
        <v>0</v>
      </c>
    </row>
    <row r="54" spans="15:17" x14ac:dyDescent="0.3">
      <c r="O54" s="1" t="s">
        <v>120</v>
      </c>
      <c r="Q54" s="10">
        <v>61056.8161325377</v>
      </c>
    </row>
    <row r="55" spans="15:17" x14ac:dyDescent="0.3">
      <c r="O55" s="1" t="s">
        <v>119</v>
      </c>
      <c r="Q55" s="10">
        <v>447732.68308698095</v>
      </c>
    </row>
    <row r="56" spans="15:17" x14ac:dyDescent="0.3">
      <c r="O56" s="1" t="s">
        <v>122</v>
      </c>
      <c r="Q56" s="10">
        <v>390214.38100625033</v>
      </c>
    </row>
    <row r="57" spans="15:17" x14ac:dyDescent="0.3">
      <c r="O57" s="1" t="s">
        <v>124</v>
      </c>
      <c r="Q57" s="10">
        <v>47990.236073267763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C8E2-7073-4C54-BD4D-8DBD7E263851}">
  <dimension ref="A1:N46"/>
  <sheetViews>
    <sheetView workbookViewId="0">
      <selection activeCell="P8" sqref="P8"/>
    </sheetView>
  </sheetViews>
  <sheetFormatPr defaultRowHeight="14.4" x14ac:dyDescent="0.3"/>
  <sheetData>
    <row r="1" spans="1:14" x14ac:dyDescent="0.3">
      <c r="D1" t="s">
        <v>12</v>
      </c>
    </row>
    <row r="2" spans="1:14" x14ac:dyDescent="0.3">
      <c r="D2" t="s">
        <v>13</v>
      </c>
      <c r="E2" t="s">
        <v>13</v>
      </c>
      <c r="F2" t="s">
        <v>13</v>
      </c>
      <c r="G2" t="s">
        <v>14</v>
      </c>
      <c r="H2" t="s">
        <v>15</v>
      </c>
      <c r="I2" t="s">
        <v>16</v>
      </c>
      <c r="J2" t="s">
        <v>14</v>
      </c>
      <c r="K2" t="s">
        <v>17</v>
      </c>
      <c r="L2" t="s">
        <v>16</v>
      </c>
      <c r="M2" t="s">
        <v>18</v>
      </c>
    </row>
    <row r="3" spans="1:14" x14ac:dyDescent="0.3">
      <c r="D3" t="s">
        <v>19</v>
      </c>
      <c r="E3" t="s">
        <v>20</v>
      </c>
      <c r="F3" t="s">
        <v>21</v>
      </c>
      <c r="G3" t="s">
        <v>19</v>
      </c>
      <c r="H3" t="s">
        <v>19</v>
      </c>
      <c r="I3" t="s">
        <v>19</v>
      </c>
      <c r="J3" t="s">
        <v>20</v>
      </c>
      <c r="K3" t="s">
        <v>21</v>
      </c>
      <c r="L3" t="s">
        <v>21</v>
      </c>
      <c r="M3" t="s">
        <v>22</v>
      </c>
    </row>
    <row r="4" spans="1:14" x14ac:dyDescent="0.3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</row>
    <row r="5" spans="1:14" x14ac:dyDescent="0.3">
      <c r="A5">
        <v>2009</v>
      </c>
      <c r="B5">
        <v>2</v>
      </c>
      <c r="C5">
        <v>2011</v>
      </c>
      <c r="D5">
        <v>1.0315134876562469E-2</v>
      </c>
      <c r="E5">
        <v>1.859123146357189E-3</v>
      </c>
      <c r="F5">
        <v>1.0794908591751418E-3</v>
      </c>
      <c r="G5">
        <v>1.9790665751544269E-3</v>
      </c>
      <c r="H5">
        <v>0</v>
      </c>
      <c r="I5">
        <v>1.1994342879723799E-4</v>
      </c>
      <c r="J5">
        <v>0</v>
      </c>
      <c r="K5">
        <v>3.8981614359102348E-3</v>
      </c>
      <c r="L5">
        <v>1.79915143195857E-3</v>
      </c>
      <c r="M5">
        <v>1.5592645743640939E-3</v>
      </c>
      <c r="N5">
        <v>2.2609336328279363E-2</v>
      </c>
    </row>
    <row r="6" spans="1:14" x14ac:dyDescent="0.3">
      <c r="A6">
        <v>2009</v>
      </c>
      <c r="B6">
        <v>3</v>
      </c>
      <c r="C6">
        <v>2012</v>
      </c>
      <c r="D6">
        <v>1.0342548414257646E-2</v>
      </c>
      <c r="E6">
        <v>1.1747092026070412E-2</v>
      </c>
      <c r="F6">
        <v>7.6611469735241825E-4</v>
      </c>
      <c r="G6">
        <v>5.873546013035206E-3</v>
      </c>
      <c r="H6">
        <v>0</v>
      </c>
      <c r="I6">
        <v>0</v>
      </c>
      <c r="J6">
        <v>0</v>
      </c>
      <c r="K6">
        <v>0</v>
      </c>
      <c r="L6">
        <v>7.405775407740043E-3</v>
      </c>
      <c r="M6">
        <v>1.3279321420775252E-2</v>
      </c>
      <c r="N6">
        <v>4.941439797923098E-2</v>
      </c>
    </row>
    <row r="7" spans="1:14" x14ac:dyDescent="0.3">
      <c r="A7">
        <v>2009</v>
      </c>
      <c r="B7">
        <v>4</v>
      </c>
      <c r="C7">
        <v>2013</v>
      </c>
      <c r="D7">
        <v>0.10481158200734392</v>
      </c>
      <c r="E7">
        <v>2.3787025703794366E-2</v>
      </c>
      <c r="F7">
        <v>1.8088050795593634E-2</v>
      </c>
      <c r="G7">
        <v>1.6601361689106486E-2</v>
      </c>
      <c r="H7">
        <v>0</v>
      </c>
      <c r="I7">
        <v>0</v>
      </c>
      <c r="J7">
        <v>0</v>
      </c>
      <c r="K7">
        <v>8.152011933904528E-2</v>
      </c>
      <c r="L7">
        <v>1.1397949816401466E-2</v>
      </c>
      <c r="M7">
        <v>7.7060052019583838E-2</v>
      </c>
      <c r="N7">
        <v>0.33326614137086896</v>
      </c>
    </row>
    <row r="8" spans="1:14" x14ac:dyDescent="0.3">
      <c r="A8">
        <v>2009</v>
      </c>
      <c r="B8">
        <v>5</v>
      </c>
      <c r="C8">
        <v>2014</v>
      </c>
      <c r="D8">
        <v>4.4091710758377423E-2</v>
      </c>
      <c r="E8">
        <v>0</v>
      </c>
      <c r="F8">
        <v>4.5561434450323339E-2</v>
      </c>
      <c r="G8">
        <v>0</v>
      </c>
      <c r="H8">
        <v>0</v>
      </c>
      <c r="I8">
        <v>0</v>
      </c>
      <c r="J8">
        <v>0</v>
      </c>
      <c r="K8">
        <v>0.10141093474426807</v>
      </c>
      <c r="L8">
        <v>0.11904761904761903</v>
      </c>
      <c r="M8">
        <v>4.7031158142269248E-2</v>
      </c>
      <c r="N8">
        <v>0.35714285714285715</v>
      </c>
    </row>
    <row r="9" spans="1:14" x14ac:dyDescent="0.3">
      <c r="A9">
        <v>2010</v>
      </c>
      <c r="B9">
        <v>2</v>
      </c>
      <c r="C9">
        <v>2012</v>
      </c>
      <c r="D9">
        <v>6.7138051183467497E-3</v>
      </c>
      <c r="E9">
        <v>2.6737434418679156E-3</v>
      </c>
      <c r="F9">
        <v>8.0094517201329636E-4</v>
      </c>
      <c r="G9">
        <v>1.3192038127277821E-3</v>
      </c>
      <c r="H9">
        <v>0</v>
      </c>
      <c r="I9">
        <v>9.4228843766270171E-5</v>
      </c>
      <c r="J9">
        <v>0</v>
      </c>
      <c r="K9">
        <v>3.0506588169329964E-3</v>
      </c>
      <c r="L9">
        <v>9.1873122672113416E-4</v>
      </c>
      <c r="M9">
        <v>2.9682085786375098E-3</v>
      </c>
      <c r="N9">
        <v>1.8539525011013656E-2</v>
      </c>
    </row>
    <row r="10" spans="1:14" x14ac:dyDescent="0.3">
      <c r="A10">
        <v>2010</v>
      </c>
      <c r="B10">
        <v>3</v>
      </c>
      <c r="C10">
        <v>2013</v>
      </c>
      <c r="D10">
        <v>1.5179291802804338E-2</v>
      </c>
      <c r="E10">
        <v>9.4121595553572947E-3</v>
      </c>
      <c r="F10">
        <v>1.897411475350542E-3</v>
      </c>
      <c r="G10">
        <v>1.6227861302340165E-3</v>
      </c>
      <c r="H10">
        <v>4.9931880930277428E-5</v>
      </c>
      <c r="I10">
        <v>0</v>
      </c>
      <c r="J10">
        <v>0</v>
      </c>
      <c r="K10">
        <v>9.8116146027995114E-3</v>
      </c>
      <c r="L10">
        <v>6.9405314493085615E-3</v>
      </c>
      <c r="M10">
        <v>1.7750783670713626E-2</v>
      </c>
      <c r="N10">
        <v>6.2664510567498166E-2</v>
      </c>
    </row>
    <row r="11" spans="1:14" x14ac:dyDescent="0.3">
      <c r="A11">
        <v>2010</v>
      </c>
      <c r="B11">
        <v>4</v>
      </c>
      <c r="C11">
        <v>2014</v>
      </c>
      <c r="D11">
        <v>0.14559866945033031</v>
      </c>
      <c r="E11">
        <v>2.1350414433503676E-2</v>
      </c>
      <c r="F11">
        <v>2.3733952386887698E-2</v>
      </c>
      <c r="G11">
        <v>2.0893992272217377E-2</v>
      </c>
      <c r="H11">
        <v>5.0713573476255775E-5</v>
      </c>
      <c r="I11">
        <v>8.2155989031534333E-3</v>
      </c>
      <c r="J11">
        <v>0</v>
      </c>
      <c r="K11">
        <v>3.2862395612613733E-2</v>
      </c>
      <c r="L11">
        <v>5.5886357970833848E-2</v>
      </c>
      <c r="M11">
        <v>4.2041552411816036E-2</v>
      </c>
      <c r="N11">
        <v>0.35063364701483235</v>
      </c>
    </row>
    <row r="12" spans="1:14" x14ac:dyDescent="0.3">
      <c r="A12">
        <v>2010</v>
      </c>
      <c r="B12">
        <v>5</v>
      </c>
      <c r="C12">
        <v>2015</v>
      </c>
      <c r="D12">
        <v>0.16714846934993699</v>
      </c>
      <c r="E12">
        <v>6.0410644133125795E-2</v>
      </c>
      <c r="F12">
        <v>8.079460380994738E-2</v>
      </c>
      <c r="G12">
        <v>0</v>
      </c>
      <c r="H12">
        <v>0</v>
      </c>
      <c r="I12">
        <v>1.5195315395448817E-2</v>
      </c>
      <c r="J12">
        <v>0</v>
      </c>
      <c r="K12">
        <v>0.16826032169594543</v>
      </c>
      <c r="L12">
        <v>6.7822993106515461E-2</v>
      </c>
      <c r="M12">
        <v>0.29575272403824771</v>
      </c>
      <c r="N12">
        <v>0.85538507152916765</v>
      </c>
    </row>
    <row r="13" spans="1:14" x14ac:dyDescent="0.3">
      <c r="A13">
        <v>2011</v>
      </c>
      <c r="B13">
        <v>2</v>
      </c>
      <c r="C13">
        <v>2013</v>
      </c>
      <c r="D13">
        <v>6.0412171248084567E-3</v>
      </c>
      <c r="E13">
        <v>1.9517778403227324E-3</v>
      </c>
      <c r="F13">
        <v>9.2941801920130103E-4</v>
      </c>
      <c r="G13">
        <v>4.6470900960065051E-4</v>
      </c>
      <c r="H13">
        <v>0</v>
      </c>
      <c r="I13">
        <v>0</v>
      </c>
      <c r="J13">
        <v>0</v>
      </c>
      <c r="K13">
        <v>1.8588360384026021E-3</v>
      </c>
      <c r="L13">
        <v>5.5765081152078062E-4</v>
      </c>
      <c r="M13">
        <v>1.8588360384026021E-3</v>
      </c>
      <c r="N13">
        <v>1.3662444882259126E-2</v>
      </c>
    </row>
    <row r="14" spans="1:14" x14ac:dyDescent="0.3">
      <c r="A14">
        <v>2011</v>
      </c>
      <c r="B14">
        <v>3</v>
      </c>
      <c r="C14">
        <v>2014</v>
      </c>
      <c r="D14">
        <v>2.5395503941047528E-2</v>
      </c>
      <c r="E14">
        <v>1.7581502728417518E-3</v>
      </c>
      <c r="F14">
        <v>1.9535003031575021E-3</v>
      </c>
      <c r="G14">
        <v>7.8140012126300096E-4</v>
      </c>
      <c r="H14">
        <v>1.9535003031575024E-4</v>
      </c>
      <c r="I14">
        <v>0</v>
      </c>
      <c r="J14">
        <v>0</v>
      </c>
      <c r="K14">
        <v>1.6214052516207268E-2</v>
      </c>
      <c r="L14">
        <v>1.1134951727997762E-2</v>
      </c>
      <c r="M14">
        <v>1.5628002425260015E-3</v>
      </c>
      <c r="N14">
        <v>5.8995709155356568E-2</v>
      </c>
    </row>
    <row r="15" spans="1:14" x14ac:dyDescent="0.3">
      <c r="A15">
        <v>2011</v>
      </c>
      <c r="B15">
        <v>4</v>
      </c>
      <c r="C15">
        <v>2015</v>
      </c>
      <c r="D15">
        <v>0.13695522774327121</v>
      </c>
      <c r="E15">
        <v>2.4291752933057277E-2</v>
      </c>
      <c r="F15">
        <v>8.2508195307108345E-2</v>
      </c>
      <c r="G15">
        <v>0</v>
      </c>
      <c r="H15">
        <v>0</v>
      </c>
      <c r="I15">
        <v>1.7171756383712905E-2</v>
      </c>
      <c r="J15">
        <v>0</v>
      </c>
      <c r="K15">
        <v>7.2875258799171838E-2</v>
      </c>
      <c r="L15">
        <v>8.1670548654244307E-2</v>
      </c>
      <c r="M15">
        <v>8.0832902001380269E-2</v>
      </c>
      <c r="N15">
        <v>0.49630564182194614</v>
      </c>
    </row>
    <row r="16" spans="1:14" x14ac:dyDescent="0.3">
      <c r="A16">
        <v>2011</v>
      </c>
      <c r="B16">
        <v>5</v>
      </c>
      <c r="C16">
        <v>2016</v>
      </c>
      <c r="D16">
        <v>0.16377649325626203</v>
      </c>
      <c r="E16">
        <v>0.25690430314707768</v>
      </c>
      <c r="F16">
        <v>0</v>
      </c>
      <c r="G16">
        <v>0</v>
      </c>
      <c r="H16">
        <v>0</v>
      </c>
      <c r="I16">
        <v>0</v>
      </c>
      <c r="J16">
        <v>0</v>
      </c>
      <c r="K16">
        <v>3.5324341682723186E-2</v>
      </c>
      <c r="L16">
        <v>0.28580603725112397</v>
      </c>
      <c r="M16">
        <v>0</v>
      </c>
      <c r="N16">
        <v>0.74181117533718688</v>
      </c>
    </row>
    <row r="17" spans="1:14" x14ac:dyDescent="0.3">
      <c r="A17">
        <v>2012</v>
      </c>
      <c r="B17">
        <v>2</v>
      </c>
      <c r="C17">
        <v>2014</v>
      </c>
      <c r="D17">
        <v>3.9621342355523042E-3</v>
      </c>
      <c r="E17">
        <v>4.4023713728358929E-4</v>
      </c>
      <c r="F17">
        <v>2.1013380882711533E-3</v>
      </c>
      <c r="G17">
        <v>4.7200682760302368E-4</v>
      </c>
      <c r="H17">
        <v>7.2616435015849796E-5</v>
      </c>
      <c r="I17">
        <v>1.543099244086808E-4</v>
      </c>
      <c r="J17">
        <v>0</v>
      </c>
      <c r="K17">
        <v>1.7110247500609606E-3</v>
      </c>
      <c r="L17">
        <v>8.7593574737868823E-4</v>
      </c>
      <c r="M17">
        <v>2.7594245306022925E-3</v>
      </c>
      <c r="N17">
        <v>1.2549027676176543E-2</v>
      </c>
    </row>
    <row r="18" spans="1:14" x14ac:dyDescent="0.3">
      <c r="A18">
        <v>2012</v>
      </c>
      <c r="B18">
        <v>3</v>
      </c>
      <c r="C18">
        <v>2015</v>
      </c>
      <c r="D18">
        <v>6.0832724616508398E-3</v>
      </c>
      <c r="E18">
        <v>9.8077249891921695E-3</v>
      </c>
      <c r="F18">
        <v>5.7108272088967063E-3</v>
      </c>
      <c r="G18">
        <v>1.4229318630863033E-3</v>
      </c>
      <c r="H18">
        <v>0</v>
      </c>
      <c r="I18">
        <v>3.9154500930562699E-4</v>
      </c>
      <c r="J18">
        <v>5.8254257482056703E-4</v>
      </c>
      <c r="K18">
        <v>1.4878710353613829E-2</v>
      </c>
      <c r="L18">
        <v>1.0562165372976181E-2</v>
      </c>
      <c r="M18">
        <v>2.1773722468703162E-2</v>
      </c>
      <c r="N18">
        <v>7.1213442302245383E-2</v>
      </c>
    </row>
    <row r="19" spans="1:14" x14ac:dyDescent="0.3">
      <c r="A19">
        <v>2012</v>
      </c>
      <c r="B19">
        <v>4</v>
      </c>
      <c r="C19">
        <v>2016</v>
      </c>
      <c r="D19">
        <v>0.12159450495222457</v>
      </c>
      <c r="E19">
        <v>3.495972933079463E-2</v>
      </c>
      <c r="F19">
        <v>4.4846483221828215E-2</v>
      </c>
      <c r="G19">
        <v>1.4767291299107376E-2</v>
      </c>
      <c r="H19">
        <v>0</v>
      </c>
      <c r="I19">
        <v>8.5042840672873692E-3</v>
      </c>
      <c r="J19">
        <v>2.0318117106573265E-3</v>
      </c>
      <c r="K19">
        <v>6.2986163030377129E-2</v>
      </c>
      <c r="L19">
        <v>2.1323549705661429E-2</v>
      </c>
      <c r="M19">
        <v>4.710870656977658E-2</v>
      </c>
      <c r="N19">
        <v>0.35812252388771459</v>
      </c>
    </row>
    <row r="20" spans="1:14" x14ac:dyDescent="0.3">
      <c r="A20">
        <v>2012</v>
      </c>
      <c r="B20">
        <v>5</v>
      </c>
      <c r="C20">
        <v>2017</v>
      </c>
      <c r="D20">
        <v>0.11952441111379908</v>
      </c>
      <c r="E20">
        <v>6.1822971265758147E-3</v>
      </c>
      <c r="F20">
        <v>4.2738488831545851E-2</v>
      </c>
      <c r="G20">
        <v>1.5679739089141557E-2</v>
      </c>
      <c r="H20">
        <v>0</v>
      </c>
      <c r="I20">
        <v>4.5695239631212536E-3</v>
      </c>
      <c r="J20">
        <v>0</v>
      </c>
      <c r="K20">
        <v>0.11128134827836465</v>
      </c>
      <c r="L20">
        <v>6.5317313119909695E-2</v>
      </c>
      <c r="M20">
        <v>9.6049601734627149E-2</v>
      </c>
      <c r="N20">
        <v>0.46134272325708503</v>
      </c>
    </row>
    <row r="21" spans="1:14" x14ac:dyDescent="0.3">
      <c r="A21">
        <v>2013</v>
      </c>
      <c r="B21">
        <v>2</v>
      </c>
      <c r="C21">
        <v>2015</v>
      </c>
      <c r="D21">
        <v>1.5966002447124629E-3</v>
      </c>
      <c r="E21">
        <v>1.19193197992359E-3</v>
      </c>
      <c r="F21">
        <v>2.0822021624591108E-3</v>
      </c>
      <c r="G21">
        <v>1.4715209628686295E-4</v>
      </c>
      <c r="H21">
        <v>0</v>
      </c>
      <c r="I21">
        <v>7.3576048143431477E-5</v>
      </c>
      <c r="J21">
        <v>4.4145628886058882E-5</v>
      </c>
      <c r="K21">
        <v>1.7731827602566986E-3</v>
      </c>
      <c r="L21">
        <v>6.5482682847654015E-4</v>
      </c>
      <c r="M21">
        <v>2.1410630009738559E-3</v>
      </c>
      <c r="N21">
        <v>9.7046807501186098E-3</v>
      </c>
    </row>
    <row r="22" spans="1:14" x14ac:dyDescent="0.3">
      <c r="A22">
        <v>2013</v>
      </c>
      <c r="B22">
        <v>3</v>
      </c>
      <c r="C22">
        <v>2016</v>
      </c>
      <c r="D22">
        <v>2.2975069613564308E-2</v>
      </c>
      <c r="E22">
        <v>1.4698526857510455E-2</v>
      </c>
      <c r="F22">
        <v>3.4945402747782938E-3</v>
      </c>
      <c r="G22">
        <v>5.2264834811377109E-3</v>
      </c>
      <c r="H22">
        <v>0</v>
      </c>
      <c r="I22">
        <v>3.2186555162431649E-4</v>
      </c>
      <c r="J22">
        <v>1.5326931029729358E-5</v>
      </c>
      <c r="K22">
        <v>1.1771083030832146E-2</v>
      </c>
      <c r="L22">
        <v>5.0732141708404177E-3</v>
      </c>
      <c r="M22">
        <v>5.3490989293755453E-3</v>
      </c>
      <c r="N22">
        <v>6.892520884069292E-2</v>
      </c>
    </row>
    <row r="23" spans="1:14" x14ac:dyDescent="0.3">
      <c r="A23">
        <v>2013</v>
      </c>
      <c r="B23">
        <v>4</v>
      </c>
      <c r="C23">
        <v>2017</v>
      </c>
      <c r="D23">
        <v>0.10357250185426739</v>
      </c>
      <c r="E23">
        <v>5.5108506611422289E-3</v>
      </c>
      <c r="F23">
        <v>4.222886135195273E-2</v>
      </c>
      <c r="G23">
        <v>1.8390495920611781E-2</v>
      </c>
      <c r="H23">
        <v>0</v>
      </c>
      <c r="I23">
        <v>6.1091715900662416E-3</v>
      </c>
      <c r="J23">
        <v>0</v>
      </c>
      <c r="K23">
        <v>9.9730651679071081E-2</v>
      </c>
      <c r="L23">
        <v>4.6480089004833879E-2</v>
      </c>
      <c r="M23">
        <v>7.3310059080794909E-2</v>
      </c>
      <c r="N23">
        <v>0.39533268114274023</v>
      </c>
    </row>
    <row r="24" spans="1:14" x14ac:dyDescent="0.3">
      <c r="A24">
        <v>2013</v>
      </c>
      <c r="B24">
        <v>5</v>
      </c>
      <c r="C24">
        <v>2018</v>
      </c>
      <c r="D24">
        <v>0.12960328749802433</v>
      </c>
      <c r="E24">
        <v>0</v>
      </c>
      <c r="F24">
        <v>1.2249091196459618E-2</v>
      </c>
      <c r="G24">
        <v>3.6352141615299503E-2</v>
      </c>
      <c r="H24">
        <v>0</v>
      </c>
      <c r="I24">
        <v>1.6200410937253041E-2</v>
      </c>
      <c r="J24">
        <v>0</v>
      </c>
      <c r="K24">
        <v>0.17425320056899005</v>
      </c>
      <c r="L24">
        <v>0</v>
      </c>
      <c r="M24">
        <v>4.3464517148727681E-3</v>
      </c>
      <c r="N24">
        <v>0.37300458353089933</v>
      </c>
    </row>
    <row r="25" spans="1:14" x14ac:dyDescent="0.3">
      <c r="A25">
        <v>2014</v>
      </c>
      <c r="B25">
        <v>2</v>
      </c>
      <c r="C25">
        <v>2016</v>
      </c>
      <c r="D25">
        <v>6.9548689185888841E-3</v>
      </c>
      <c r="E25">
        <v>2.2188107930572751E-3</v>
      </c>
      <c r="F25">
        <v>3.1854856707342746E-3</v>
      </c>
      <c r="G25">
        <v>8.8233411653739575E-4</v>
      </c>
      <c r="H25">
        <v>0</v>
      </c>
      <c r="I25">
        <v>2.4653453256191944E-4</v>
      </c>
      <c r="J25">
        <v>7.1365259425818791E-5</v>
      </c>
      <c r="K25">
        <v>3.1335836638791336E-3</v>
      </c>
      <c r="L25">
        <v>1.3235011748060938E-3</v>
      </c>
      <c r="M25">
        <v>1.5505724547973353E-3</v>
      </c>
      <c r="N25">
        <v>1.9567056584388131E-2</v>
      </c>
    </row>
    <row r="26" spans="1:14" x14ac:dyDescent="0.3">
      <c r="A26">
        <v>2014</v>
      </c>
      <c r="B26">
        <v>3</v>
      </c>
      <c r="C26">
        <v>2017</v>
      </c>
      <c r="D26">
        <v>8.4289506510523814E-3</v>
      </c>
      <c r="E26">
        <v>2.6063202671017236E-3</v>
      </c>
      <c r="F26">
        <v>7.6248731218401481E-3</v>
      </c>
      <c r="G26">
        <v>5.1987771285273744E-3</v>
      </c>
      <c r="H26">
        <v>1.3863405676072996E-5</v>
      </c>
      <c r="I26">
        <v>3.1192662771164243E-3</v>
      </c>
      <c r="J26">
        <v>0</v>
      </c>
      <c r="K26">
        <v>1.762038861428878E-2</v>
      </c>
      <c r="L26">
        <v>2.090601575951808E-2</v>
      </c>
      <c r="M26">
        <v>1.7162896226978371E-2</v>
      </c>
      <c r="N26">
        <v>8.2681351452099344E-2</v>
      </c>
    </row>
    <row r="27" spans="1:14" x14ac:dyDescent="0.3">
      <c r="A27">
        <v>2014</v>
      </c>
      <c r="B27">
        <v>4</v>
      </c>
      <c r="C27">
        <v>2018</v>
      </c>
      <c r="D27">
        <v>7.4545212694847734E-2</v>
      </c>
      <c r="E27">
        <v>5.5133084676880295E-3</v>
      </c>
      <c r="F27">
        <v>1.9544183310606669E-2</v>
      </c>
      <c r="G27">
        <v>4.2950983930910937E-2</v>
      </c>
      <c r="H27">
        <v>0</v>
      </c>
      <c r="I27">
        <v>1.2380183684928213E-2</v>
      </c>
      <c r="J27">
        <v>0</v>
      </c>
      <c r="K27">
        <v>0.13063569824336246</v>
      </c>
      <c r="L27">
        <v>9.9833801235261088E-2</v>
      </c>
      <c r="M27">
        <v>3.4763555787278418E-2</v>
      </c>
      <c r="N27">
        <v>0.42016692735488359</v>
      </c>
    </row>
    <row r="28" spans="1:14" x14ac:dyDescent="0.3">
      <c r="A28">
        <v>2014</v>
      </c>
      <c r="B28">
        <v>5</v>
      </c>
      <c r="C28">
        <v>2019</v>
      </c>
      <c r="D28">
        <v>8.6648702911185066E-2</v>
      </c>
      <c r="E28">
        <v>0.10461245839277222</v>
      </c>
      <c r="F28">
        <v>4.9136154699635441E-2</v>
      </c>
      <c r="G28">
        <v>0</v>
      </c>
      <c r="H28">
        <v>0</v>
      </c>
      <c r="I28">
        <v>1.0566914989168912E-2</v>
      </c>
      <c r="J28">
        <v>0</v>
      </c>
      <c r="K28">
        <v>8.4535319913351295E-2</v>
      </c>
      <c r="L28">
        <v>0.25254926824113699</v>
      </c>
      <c r="M28">
        <v>0</v>
      </c>
      <c r="N28">
        <v>0.58804881914724993</v>
      </c>
    </row>
    <row r="29" spans="1:14" x14ac:dyDescent="0.3">
      <c r="A29">
        <v>2015</v>
      </c>
      <c r="B29">
        <v>2</v>
      </c>
      <c r="C29">
        <v>2017</v>
      </c>
      <c r="D29">
        <v>3.7372767093100793E-3</v>
      </c>
      <c r="E29">
        <v>3.7512565473748306E-4</v>
      </c>
      <c r="F29">
        <v>3.2013829168279608E-3</v>
      </c>
      <c r="G29">
        <v>6.6870225409725232E-4</v>
      </c>
      <c r="H29">
        <v>1.16498650539591E-5</v>
      </c>
      <c r="I29">
        <v>1.980477059173047E-4</v>
      </c>
      <c r="J29">
        <v>0</v>
      </c>
      <c r="K29">
        <v>4.1263822021123126E-3</v>
      </c>
      <c r="L29">
        <v>1.563411890241311E-3</v>
      </c>
      <c r="M29">
        <v>3.3272014594107192E-3</v>
      </c>
      <c r="N29">
        <v>1.7209180657708385E-2</v>
      </c>
    </row>
    <row r="30" spans="1:14" x14ac:dyDescent="0.3">
      <c r="A30">
        <v>2015</v>
      </c>
      <c r="B30">
        <v>3</v>
      </c>
      <c r="C30">
        <v>2018</v>
      </c>
      <c r="D30">
        <v>1.2392626472884496E-2</v>
      </c>
      <c r="E30">
        <v>1.8302804225478297E-3</v>
      </c>
      <c r="F30">
        <v>1.6921460510347858E-3</v>
      </c>
      <c r="G30">
        <v>1.2747829142489465E-2</v>
      </c>
      <c r="H30">
        <v>0</v>
      </c>
      <c r="I30">
        <v>4.1390977749801317E-3</v>
      </c>
      <c r="J30">
        <v>0</v>
      </c>
      <c r="K30">
        <v>2.110002524861743E-2</v>
      </c>
      <c r="L30">
        <v>2.469645227836775E-2</v>
      </c>
      <c r="M30">
        <v>7.8884592874770339E-3</v>
      </c>
      <c r="N30">
        <v>8.6486916678398917E-2</v>
      </c>
    </row>
    <row r="31" spans="1:14" x14ac:dyDescent="0.3">
      <c r="A31">
        <v>2015</v>
      </c>
      <c r="B31">
        <v>4</v>
      </c>
      <c r="C31">
        <v>2019</v>
      </c>
      <c r="D31">
        <v>5.0348647739147386E-2</v>
      </c>
      <c r="E31">
        <v>3.5108094525424627E-2</v>
      </c>
      <c r="F31">
        <v>2.1654742875613253E-2</v>
      </c>
      <c r="G31">
        <v>2.3792806096243426E-2</v>
      </c>
      <c r="H31">
        <v>0</v>
      </c>
      <c r="I31">
        <v>6.2387588335311101E-3</v>
      </c>
      <c r="J31">
        <v>0</v>
      </c>
      <c r="K31">
        <v>0.10526946144241157</v>
      </c>
      <c r="L31">
        <v>5.8966687182302822E-2</v>
      </c>
      <c r="M31">
        <v>3.727905102637219E-2</v>
      </c>
      <c r="N31">
        <v>0.33865824972104636</v>
      </c>
    </row>
    <row r="32" spans="1:14" x14ac:dyDescent="0.3">
      <c r="A32">
        <v>2015</v>
      </c>
      <c r="B32">
        <v>5</v>
      </c>
      <c r="C32">
        <v>2020</v>
      </c>
      <c r="D32">
        <v>0.13731780066407789</v>
      </c>
      <c r="E32">
        <v>3.7893710019322034E-2</v>
      </c>
      <c r="F32">
        <v>4.8586489579229737E-2</v>
      </c>
      <c r="G32">
        <v>3.5455005909167649E-2</v>
      </c>
      <c r="H32">
        <v>0</v>
      </c>
      <c r="I32">
        <v>5.6277787157408962E-3</v>
      </c>
      <c r="J32">
        <v>0</v>
      </c>
      <c r="K32">
        <v>7.4286679047779844E-2</v>
      </c>
      <c r="L32">
        <v>3.0765190312716899E-2</v>
      </c>
      <c r="M32">
        <v>6.0217232258427594E-2</v>
      </c>
      <c r="N32">
        <v>0.43014988650646258</v>
      </c>
    </row>
    <row r="33" spans="1:14" x14ac:dyDescent="0.3">
      <c r="A33">
        <v>2016</v>
      </c>
      <c r="B33">
        <v>2</v>
      </c>
      <c r="C33">
        <v>2018</v>
      </c>
      <c r="D33">
        <v>2.8243960891235261E-3</v>
      </c>
      <c r="E33">
        <v>4.788288210061997E-4</v>
      </c>
      <c r="F33">
        <v>8.7785283851136628E-4</v>
      </c>
      <c r="G33">
        <v>1.7799940954795685E-3</v>
      </c>
      <c r="H33">
        <v>0</v>
      </c>
      <c r="I33">
        <v>3.5391695465675628E-4</v>
      </c>
      <c r="J33">
        <v>0</v>
      </c>
      <c r="K33">
        <v>3.4524251949360056E-3</v>
      </c>
      <c r="L33">
        <v>2.4600698122709827E-3</v>
      </c>
      <c r="M33">
        <v>1.6585520031953875E-3</v>
      </c>
      <c r="N33">
        <v>1.3886035809179792E-2</v>
      </c>
    </row>
    <row r="34" spans="1:14" x14ac:dyDescent="0.3">
      <c r="A34">
        <v>2016</v>
      </c>
      <c r="B34">
        <v>3</v>
      </c>
      <c r="C34">
        <v>2019</v>
      </c>
      <c r="D34">
        <v>1.1050558028387791E-2</v>
      </c>
      <c r="E34">
        <v>2.688896466999554E-2</v>
      </c>
      <c r="F34">
        <v>2.9569869280432815E-3</v>
      </c>
      <c r="G34">
        <v>9.8953714889310779E-3</v>
      </c>
      <c r="H34">
        <v>1.4530648295052981E-5</v>
      </c>
      <c r="I34">
        <v>3.6399273979107714E-3</v>
      </c>
      <c r="J34">
        <v>0</v>
      </c>
      <c r="K34">
        <v>8.7983075426545775E-3</v>
      </c>
      <c r="L34">
        <v>1.016418848238956E-2</v>
      </c>
      <c r="M34">
        <v>6.7058941881669512E-3</v>
      </c>
      <c r="N34">
        <v>8.0114729374774596E-2</v>
      </c>
    </row>
    <row r="35" spans="1:14" x14ac:dyDescent="0.3">
      <c r="A35">
        <v>2016</v>
      </c>
      <c r="B35">
        <v>4</v>
      </c>
      <c r="C35">
        <v>2020</v>
      </c>
      <c r="D35">
        <v>7.3519688939937392E-2</v>
      </c>
      <c r="E35">
        <v>1.6429720979594029E-2</v>
      </c>
      <c r="F35">
        <v>2.101745556764599E-2</v>
      </c>
      <c r="G35">
        <v>1.5137867918698531E-2</v>
      </c>
      <c r="H35">
        <v>0</v>
      </c>
      <c r="I35">
        <v>2.3518350595789841E-3</v>
      </c>
      <c r="J35">
        <v>0</v>
      </c>
      <c r="K35">
        <v>3.8109665296417197E-2</v>
      </c>
      <c r="L35">
        <v>5.0531329343489306E-2</v>
      </c>
      <c r="M35">
        <v>1.3481646045755585E-2</v>
      </c>
      <c r="N35">
        <v>0.23057920915111701</v>
      </c>
    </row>
    <row r="36" spans="1:14" x14ac:dyDescent="0.3">
      <c r="A36">
        <v>2016</v>
      </c>
      <c r="B36">
        <v>5</v>
      </c>
      <c r="C36">
        <v>2021</v>
      </c>
      <c r="D36">
        <v>0.13141793030061186</v>
      </c>
      <c r="E36">
        <v>5.1254766338565218E-2</v>
      </c>
      <c r="F36">
        <v>5.4979161124412519E-3</v>
      </c>
      <c r="G36">
        <v>1.4720227010729805E-2</v>
      </c>
      <c r="H36">
        <v>0</v>
      </c>
      <c r="I36">
        <v>0</v>
      </c>
      <c r="J36">
        <v>0</v>
      </c>
      <c r="K36">
        <v>4.965859714463066E-2</v>
      </c>
      <c r="L36">
        <v>0.11722975968786023</v>
      </c>
      <c r="M36">
        <v>3.9017469185066954E-3</v>
      </c>
      <c r="N36">
        <v>0.37368094351334574</v>
      </c>
    </row>
    <row r="37" spans="1:14" x14ac:dyDescent="0.3">
      <c r="A37">
        <v>2017</v>
      </c>
      <c r="B37">
        <v>2</v>
      </c>
      <c r="C37">
        <v>2019</v>
      </c>
      <c r="D37">
        <v>2.7521710242571894E-3</v>
      </c>
      <c r="E37">
        <v>4.9045099022019152E-3</v>
      </c>
      <c r="F37">
        <v>1.5525067316322606E-3</v>
      </c>
      <c r="G37">
        <v>1.234948536525662E-3</v>
      </c>
      <c r="H37">
        <v>8.8210609751832993E-6</v>
      </c>
      <c r="I37">
        <v>2.7639324388907673E-4</v>
      </c>
      <c r="J37">
        <v>0</v>
      </c>
      <c r="K37">
        <v>4.0312248656587677E-3</v>
      </c>
      <c r="L37">
        <v>1.6965840608935878E-3</v>
      </c>
      <c r="M37">
        <v>1.6289559267505162E-3</v>
      </c>
      <c r="N37">
        <v>1.8086115352784156E-2</v>
      </c>
    </row>
    <row r="38" spans="1:14" x14ac:dyDescent="0.3">
      <c r="A38">
        <v>2017</v>
      </c>
      <c r="B38">
        <v>3</v>
      </c>
      <c r="C38">
        <v>2020</v>
      </c>
      <c r="D38">
        <v>1.4390242127667313E-2</v>
      </c>
      <c r="E38">
        <v>1.1335504174928597E-2</v>
      </c>
      <c r="F38">
        <v>4.4981171890633243E-3</v>
      </c>
      <c r="G38">
        <v>1.0856451583562242E-2</v>
      </c>
      <c r="H38">
        <v>0</v>
      </c>
      <c r="I38">
        <v>1.0265412672136216E-3</v>
      </c>
      <c r="J38">
        <v>0</v>
      </c>
      <c r="K38">
        <v>1.2411817139946517E-2</v>
      </c>
      <c r="L38">
        <v>7.4657546706445215E-3</v>
      </c>
      <c r="M38">
        <v>4.7780829892124944E-3</v>
      </c>
      <c r="N38">
        <v>6.6762511142238634E-2</v>
      </c>
    </row>
    <row r="39" spans="1:14" x14ac:dyDescent="0.3">
      <c r="A39">
        <v>2017</v>
      </c>
      <c r="B39">
        <v>4</v>
      </c>
      <c r="C39">
        <v>2021</v>
      </c>
      <c r="D39">
        <v>8.9134773992531335E-2</v>
      </c>
      <c r="E39">
        <v>3.8271359309491625E-2</v>
      </c>
      <c r="F39">
        <v>2.1901687323879128E-2</v>
      </c>
      <c r="G39">
        <v>3.1338654665628074E-2</v>
      </c>
      <c r="H39">
        <v>0</v>
      </c>
      <c r="I39">
        <v>6.4799565854887844E-3</v>
      </c>
      <c r="J39">
        <v>0</v>
      </c>
      <c r="K39">
        <v>3.4904045625329332E-2</v>
      </c>
      <c r="L39">
        <v>5.3395974134573525E-2</v>
      </c>
      <c r="M39">
        <v>1.5789588535819833E-2</v>
      </c>
      <c r="N39">
        <v>0.29121604017274166</v>
      </c>
    </row>
    <row r="40" spans="1:14" x14ac:dyDescent="0.3">
      <c r="A40">
        <v>2017</v>
      </c>
      <c r="B40">
        <v>5</v>
      </c>
      <c r="C40">
        <v>2022</v>
      </c>
      <c r="D40">
        <v>0.14880791722896983</v>
      </c>
      <c r="E40">
        <v>4.8223121907332432E-2</v>
      </c>
      <c r="F40">
        <v>2.0512820512820513E-2</v>
      </c>
      <c r="G40">
        <v>4.4264507422402163E-2</v>
      </c>
      <c r="H40">
        <v>0</v>
      </c>
      <c r="I40">
        <v>1.0976158344579396E-2</v>
      </c>
      <c r="J40">
        <v>0</v>
      </c>
      <c r="K40">
        <v>3.9046333783175888E-2</v>
      </c>
      <c r="L40">
        <v>8.9608636977058023E-2</v>
      </c>
      <c r="M40">
        <v>2.3031938821412506E-2</v>
      </c>
      <c r="N40">
        <v>0.42447143499775075</v>
      </c>
    </row>
    <row r="41" spans="1:14" x14ac:dyDescent="0.3">
      <c r="A41">
        <v>2018</v>
      </c>
      <c r="B41">
        <v>2</v>
      </c>
      <c r="C41">
        <v>2020</v>
      </c>
      <c r="D41">
        <v>3.4857498365052043E-3</v>
      </c>
      <c r="E41">
        <v>1.5258214450793435E-3</v>
      </c>
      <c r="F41">
        <v>1.6289755709438622E-3</v>
      </c>
      <c r="G41">
        <v>1.2120609789080981E-3</v>
      </c>
      <c r="H41">
        <v>0</v>
      </c>
      <c r="I41">
        <v>1.0745221444220726E-4</v>
      </c>
      <c r="J41">
        <v>0</v>
      </c>
      <c r="K41">
        <v>1.9384379485374191E-3</v>
      </c>
      <c r="L41">
        <v>1.5301195336570317E-3</v>
      </c>
      <c r="M41">
        <v>9.7996419571293029E-4</v>
      </c>
      <c r="N41">
        <v>1.2408581723786097E-2</v>
      </c>
    </row>
    <row r="42" spans="1:14" x14ac:dyDescent="0.3">
      <c r="A42">
        <v>2018</v>
      </c>
      <c r="B42">
        <v>3</v>
      </c>
      <c r="C42">
        <v>2021</v>
      </c>
      <c r="D42">
        <v>1.1929140830709827E-2</v>
      </c>
      <c r="E42">
        <v>2.3418835184156359E-2</v>
      </c>
      <c r="F42">
        <v>1.2176329474170428E-3</v>
      </c>
      <c r="G42">
        <v>1.1782658671622061E-2</v>
      </c>
      <c r="H42">
        <v>0</v>
      </c>
      <c r="I42">
        <v>4.4951712570057744E-3</v>
      </c>
      <c r="J42">
        <v>0</v>
      </c>
      <c r="K42">
        <v>1.0583335994090989E-2</v>
      </c>
      <c r="L42">
        <v>1.0537560319376062E-2</v>
      </c>
      <c r="M42">
        <v>2.2063875212594538E-3</v>
      </c>
      <c r="N42">
        <v>7.6170722725637574E-2</v>
      </c>
    </row>
    <row r="43" spans="1:14" x14ac:dyDescent="0.3">
      <c r="A43">
        <v>2018</v>
      </c>
      <c r="B43">
        <v>4</v>
      </c>
      <c r="C43">
        <v>2022</v>
      </c>
      <c r="D43">
        <v>9.1991672914212272E-2</v>
      </c>
      <c r="E43">
        <v>4.8638267109349903E-2</v>
      </c>
      <c r="F43">
        <v>1.7565036949769731E-2</v>
      </c>
      <c r="G43">
        <v>1.5394077326764484E-2</v>
      </c>
      <c r="H43">
        <v>0</v>
      </c>
      <c r="I43">
        <v>2.6753239798650527E-3</v>
      </c>
      <c r="J43">
        <v>0</v>
      </c>
      <c r="K43">
        <v>7.9097488486665937E-2</v>
      </c>
      <c r="L43">
        <v>8.3198189996786964E-2</v>
      </c>
      <c r="M43">
        <v>2.6336590982114171E-2</v>
      </c>
      <c r="N43">
        <v>0.36489664774552849</v>
      </c>
    </row>
    <row r="44" spans="1:14" x14ac:dyDescent="0.3">
      <c r="A44">
        <v>2019</v>
      </c>
      <c r="B44">
        <v>2</v>
      </c>
      <c r="C44">
        <v>2021</v>
      </c>
      <c r="D44">
        <v>4.9233058511120933E-3</v>
      </c>
      <c r="E44">
        <v>3.9251729484612577E-3</v>
      </c>
      <c r="F44">
        <v>1.2920616101799152E-3</v>
      </c>
      <c r="G44">
        <v>1.9534012021203456E-3</v>
      </c>
      <c r="H44">
        <v>0</v>
      </c>
      <c r="I44">
        <v>4.2252251707305277E-4</v>
      </c>
      <c r="J44">
        <v>0</v>
      </c>
      <c r="K44">
        <v>2.3942942634139655E-3</v>
      </c>
      <c r="L44">
        <v>3.0617573700945852E-3</v>
      </c>
      <c r="M44">
        <v>1.8125603630959944E-3</v>
      </c>
      <c r="N44">
        <v>1.9785076125551214E-2</v>
      </c>
    </row>
    <row r="45" spans="1:14" x14ac:dyDescent="0.3">
      <c r="A45">
        <v>2019</v>
      </c>
      <c r="B45">
        <v>3</v>
      </c>
      <c r="C45">
        <v>2022</v>
      </c>
      <c r="D45">
        <v>2.2926444971554581E-2</v>
      </c>
      <c r="E45">
        <v>3.8751315716324147E-2</v>
      </c>
      <c r="F45">
        <v>4.8128532513018168E-3</v>
      </c>
      <c r="G45">
        <v>8.2001602950169568E-3</v>
      </c>
      <c r="H45">
        <v>0</v>
      </c>
      <c r="I45">
        <v>4.1458545670181417E-3</v>
      </c>
      <c r="J45">
        <v>0</v>
      </c>
      <c r="K45">
        <v>1.5681008283453476E-2</v>
      </c>
      <c r="L45">
        <v>1.7721239553027072E-2</v>
      </c>
      <c r="M45">
        <v>8.7232965179845443E-3</v>
      </c>
      <c r="N45">
        <v>0.12096217315568074</v>
      </c>
    </row>
    <row r="46" spans="1:14" x14ac:dyDescent="0.3">
      <c r="A46">
        <v>2020</v>
      </c>
      <c r="B46">
        <v>2</v>
      </c>
      <c r="C46">
        <v>2022</v>
      </c>
      <c r="D46">
        <v>5.9290340395622056E-3</v>
      </c>
      <c r="E46">
        <v>6.5833417009739945E-3</v>
      </c>
      <c r="F46">
        <v>1.5200070288181548E-3</v>
      </c>
      <c r="G46">
        <v>1.2280851491113566E-3</v>
      </c>
      <c r="H46">
        <v>0</v>
      </c>
      <c r="I46">
        <v>2.6172306456471534E-4</v>
      </c>
      <c r="J46">
        <v>0</v>
      </c>
      <c r="K46">
        <v>4.0365749573250329E-3</v>
      </c>
      <c r="L46">
        <v>2.4159052113666033E-3</v>
      </c>
      <c r="M46">
        <v>1.6911336479566226E-3</v>
      </c>
      <c r="N46">
        <v>2.3665804799678686E-2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40C4-5A55-4CFB-BFB1-F73FB78C94F7}">
  <dimension ref="A1:H246"/>
  <sheetViews>
    <sheetView workbookViewId="0">
      <selection activeCell="J12" sqref="J12"/>
    </sheetView>
  </sheetViews>
  <sheetFormatPr defaultRowHeight="14.4" x14ac:dyDescent="0.3"/>
  <sheetData>
    <row r="1" spans="1:8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3">
      <c r="A2" t="s">
        <v>45</v>
      </c>
      <c r="B2" t="s">
        <v>46</v>
      </c>
      <c r="C2">
        <v>2</v>
      </c>
      <c r="D2">
        <v>3.3606248819580242E-2</v>
      </c>
      <c r="E2">
        <v>0.5659691837733295</v>
      </c>
      <c r="F2">
        <v>3593.3235359895079</v>
      </c>
      <c r="G2">
        <v>2155.994100175827</v>
      </c>
      <c r="H2">
        <v>40</v>
      </c>
    </row>
    <row r="3" spans="1:8" x14ac:dyDescent="0.3">
      <c r="A3" t="s">
        <v>45</v>
      </c>
      <c r="B3" t="s">
        <v>46</v>
      </c>
      <c r="C3">
        <v>3</v>
      </c>
      <c r="D3">
        <v>0.11005677164215739</v>
      </c>
      <c r="E3">
        <v>0.78696544811880176</v>
      </c>
      <c r="F3">
        <v>1892.141938099523</v>
      </c>
      <c r="G3">
        <v>1324.4993341135771</v>
      </c>
      <c r="H3">
        <v>57</v>
      </c>
    </row>
    <row r="4" spans="1:8" x14ac:dyDescent="0.3">
      <c r="A4" t="s">
        <v>45</v>
      </c>
      <c r="B4" t="s">
        <v>46</v>
      </c>
      <c r="C4">
        <v>4</v>
      </c>
      <c r="D4">
        <v>0.5077508591419958</v>
      </c>
      <c r="E4">
        <v>0.9507750851806912</v>
      </c>
      <c r="F4">
        <v>865.61019351073901</v>
      </c>
      <c r="G4">
        <v>692.48815222887185</v>
      </c>
      <c r="H4">
        <v>92.999999999999986</v>
      </c>
    </row>
    <row r="5" spans="1:8" x14ac:dyDescent="0.3">
      <c r="A5" t="s">
        <v>45</v>
      </c>
      <c r="B5" t="s">
        <v>46</v>
      </c>
      <c r="C5">
        <v>5</v>
      </c>
      <c r="D5">
        <v>1</v>
      </c>
      <c r="E5">
        <v>1</v>
      </c>
      <c r="F5">
        <v>183.71386210700121</v>
      </c>
      <c r="G5">
        <v>165.34247562254609</v>
      </c>
      <c r="H5">
        <v>20</v>
      </c>
    </row>
    <row r="6" spans="1:8" x14ac:dyDescent="0.3">
      <c r="A6" t="s">
        <v>45</v>
      </c>
      <c r="B6" t="s">
        <v>46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45</v>
      </c>
      <c r="B7" t="s">
        <v>47</v>
      </c>
      <c r="C7">
        <v>2</v>
      </c>
      <c r="D7">
        <v>3.8231688047504021E-2</v>
      </c>
      <c r="E7">
        <v>0.60384602569494272</v>
      </c>
      <c r="F7">
        <v>17917.352499944911</v>
      </c>
      <c r="G7">
        <v>10750.411393171211</v>
      </c>
      <c r="H7">
        <v>321</v>
      </c>
    </row>
    <row r="8" spans="1:8" x14ac:dyDescent="0.3">
      <c r="A8" t="s">
        <v>45</v>
      </c>
      <c r="B8" t="s">
        <v>47</v>
      </c>
      <c r="C8">
        <v>3</v>
      </c>
      <c r="D8">
        <v>0.27323293115323027</v>
      </c>
      <c r="E8">
        <v>0.84014048505468009</v>
      </c>
      <c r="F8">
        <v>9758.2060174780054</v>
      </c>
      <c r="G8">
        <v>6830.744095907723</v>
      </c>
      <c r="H8">
        <v>1104</v>
      </c>
    </row>
    <row r="9" spans="1:8" x14ac:dyDescent="0.3">
      <c r="A9" t="s">
        <v>45</v>
      </c>
      <c r="B9" t="s">
        <v>47</v>
      </c>
      <c r="C9">
        <v>4</v>
      </c>
      <c r="D9">
        <v>0.75050295566275516</v>
      </c>
      <c r="E9">
        <v>0.97505029519449593</v>
      </c>
      <c r="F9">
        <v>3478.0879030243259</v>
      </c>
      <c r="G9">
        <v>2782.4703120539511</v>
      </c>
      <c r="H9">
        <v>614</v>
      </c>
    </row>
    <row r="10" spans="1:8" x14ac:dyDescent="0.3">
      <c r="A10" t="s">
        <v>45</v>
      </c>
      <c r="B10" t="s">
        <v>47</v>
      </c>
      <c r="C10">
        <v>5</v>
      </c>
      <c r="D10">
        <v>1</v>
      </c>
      <c r="E10">
        <v>1</v>
      </c>
      <c r="F10">
        <v>307.6885775413831</v>
      </c>
      <c r="G10">
        <v>276.9197193287531</v>
      </c>
      <c r="H10">
        <v>81.999999999999986</v>
      </c>
    </row>
    <row r="11" spans="1:8" x14ac:dyDescent="0.3">
      <c r="A11" t="s">
        <v>45</v>
      </c>
      <c r="B11" t="s">
        <v>47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45</v>
      </c>
      <c r="B12" t="s">
        <v>48</v>
      </c>
      <c r="C12">
        <v>2</v>
      </c>
      <c r="D12">
        <v>5.2667758811873869E-2</v>
      </c>
      <c r="E12">
        <v>0.59373864172708957</v>
      </c>
      <c r="F12">
        <v>10873.22694154107</v>
      </c>
      <c r="G12">
        <v>6523.936100115161</v>
      </c>
      <c r="H12">
        <v>260</v>
      </c>
    </row>
    <row r="13" spans="1:8" x14ac:dyDescent="0.3">
      <c r="A13" t="s">
        <v>45</v>
      </c>
      <c r="B13" t="s">
        <v>48</v>
      </c>
      <c r="C13">
        <v>3</v>
      </c>
      <c r="D13">
        <v>0.1934772549297597</v>
      </c>
      <c r="E13">
        <v>0.81593171193937986</v>
      </c>
      <c r="F13">
        <v>5800.9734532449684</v>
      </c>
      <c r="G13">
        <v>4060.6813481184849</v>
      </c>
      <c r="H13">
        <v>331</v>
      </c>
    </row>
    <row r="14" spans="1:8" x14ac:dyDescent="0.3">
      <c r="A14" t="s">
        <v>45</v>
      </c>
      <c r="B14" t="s">
        <v>48</v>
      </c>
      <c r="C14">
        <v>4</v>
      </c>
      <c r="D14">
        <v>0.64719320490831356</v>
      </c>
      <c r="E14">
        <v>0.96471931996510829</v>
      </c>
      <c r="F14">
        <v>2413.5347944852551</v>
      </c>
      <c r="G14">
        <v>1930.82782839531</v>
      </c>
      <c r="H14">
        <v>418</v>
      </c>
    </row>
    <row r="15" spans="1:8" x14ac:dyDescent="0.3">
      <c r="A15" t="s">
        <v>45</v>
      </c>
      <c r="B15" t="s">
        <v>48</v>
      </c>
      <c r="C15">
        <v>5</v>
      </c>
      <c r="D15">
        <v>1</v>
      </c>
      <c r="E15">
        <v>1</v>
      </c>
      <c r="F15">
        <v>353.25111309443571</v>
      </c>
      <c r="G15">
        <v>317.9260012586069</v>
      </c>
      <c r="H15">
        <v>88.000000000000014</v>
      </c>
    </row>
    <row r="16" spans="1:8" x14ac:dyDescent="0.3">
      <c r="A16" t="s">
        <v>45</v>
      </c>
      <c r="B16" t="s">
        <v>48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45</v>
      </c>
      <c r="B17" t="s">
        <v>49</v>
      </c>
      <c r="C17">
        <v>2</v>
      </c>
      <c r="D17">
        <v>4.9438993130327707E-2</v>
      </c>
      <c r="E17">
        <v>0.59228142317107679</v>
      </c>
      <c r="F17">
        <v>23528.670603486451</v>
      </c>
      <c r="G17">
        <v>14117.20222185007</v>
      </c>
      <c r="H17">
        <v>360</v>
      </c>
    </row>
    <row r="18" spans="1:8" x14ac:dyDescent="0.3">
      <c r="A18" t="s">
        <v>45</v>
      </c>
      <c r="B18" t="s">
        <v>49</v>
      </c>
      <c r="C18">
        <v>3</v>
      </c>
      <c r="D18">
        <v>0.1674888710732822</v>
      </c>
      <c r="E18">
        <v>0.81582264933504189</v>
      </c>
      <c r="F18">
        <v>12380.720592286179</v>
      </c>
      <c r="G18">
        <v>8666.5042670106359</v>
      </c>
      <c r="H18">
        <v>878</v>
      </c>
    </row>
    <row r="19" spans="1:8" x14ac:dyDescent="0.3">
      <c r="A19" t="s">
        <v>45</v>
      </c>
      <c r="B19" t="s">
        <v>49</v>
      </c>
      <c r="C19">
        <v>4</v>
      </c>
      <c r="D19">
        <v>0.73461132249682004</v>
      </c>
      <c r="E19">
        <v>0.97346113185422212</v>
      </c>
      <c r="F19">
        <v>5035.6537202473137</v>
      </c>
      <c r="G19">
        <v>4028.5229611904329</v>
      </c>
      <c r="H19">
        <v>568</v>
      </c>
    </row>
    <row r="20" spans="1:8" x14ac:dyDescent="0.3">
      <c r="A20" t="s">
        <v>45</v>
      </c>
      <c r="B20" t="s">
        <v>49</v>
      </c>
      <c r="C20">
        <v>5</v>
      </c>
      <c r="D20">
        <v>1</v>
      </c>
      <c r="E20">
        <v>1</v>
      </c>
      <c r="F20">
        <v>512.79311855427147</v>
      </c>
      <c r="G20">
        <v>461.51380593472311</v>
      </c>
      <c r="H20">
        <v>35</v>
      </c>
    </row>
    <row r="21" spans="1:8" x14ac:dyDescent="0.3">
      <c r="A21" t="s">
        <v>45</v>
      </c>
      <c r="B21" t="s">
        <v>49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45</v>
      </c>
      <c r="B22" t="s">
        <v>50</v>
      </c>
      <c r="C22">
        <v>2</v>
      </c>
      <c r="D22">
        <v>0.1172308489910811</v>
      </c>
      <c r="E22">
        <v>0.6162510838284162</v>
      </c>
      <c r="F22">
        <v>4077.5738019738042</v>
      </c>
      <c r="G22">
        <v>2446.544256880049</v>
      </c>
      <c r="H22">
        <v>222</v>
      </c>
    </row>
    <row r="23" spans="1:8" x14ac:dyDescent="0.3">
      <c r="A23" t="s">
        <v>45</v>
      </c>
      <c r="B23" t="s">
        <v>50</v>
      </c>
      <c r="C23">
        <v>3</v>
      </c>
      <c r="D23">
        <v>0.2153663719515497</v>
      </c>
      <c r="E23">
        <v>0.80755660876146362</v>
      </c>
      <c r="F23">
        <v>2025.6265625511501</v>
      </c>
      <c r="G23">
        <v>1417.938569638455</v>
      </c>
      <c r="H23">
        <v>138</v>
      </c>
    </row>
    <row r="24" spans="1:8" x14ac:dyDescent="0.3">
      <c r="A24" t="s">
        <v>45</v>
      </c>
      <c r="B24" t="s">
        <v>50</v>
      </c>
      <c r="C24">
        <v>4</v>
      </c>
      <c r="D24">
        <v>0.43418396777959112</v>
      </c>
      <c r="E24">
        <v>0.94341839593482757</v>
      </c>
      <c r="F24">
        <v>780.46469338462737</v>
      </c>
      <c r="G24">
        <v>624.37175238173586</v>
      </c>
      <c r="H24">
        <v>32</v>
      </c>
    </row>
    <row r="25" spans="1:8" x14ac:dyDescent="0.3">
      <c r="A25" t="s">
        <v>45</v>
      </c>
      <c r="B25" t="s">
        <v>50</v>
      </c>
      <c r="C25">
        <v>5</v>
      </c>
      <c r="D25">
        <v>1</v>
      </c>
      <c r="E25">
        <v>1</v>
      </c>
      <c r="F25">
        <v>158.60949883038549</v>
      </c>
      <c r="G25">
        <v>142.74854871100041</v>
      </c>
      <c r="H25">
        <v>6.9999999999999991</v>
      </c>
    </row>
    <row r="26" spans="1:8" x14ac:dyDescent="0.3">
      <c r="A26" t="s">
        <v>45</v>
      </c>
      <c r="B26" t="s">
        <v>50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45</v>
      </c>
      <c r="B27" t="s">
        <v>51</v>
      </c>
      <c r="C27">
        <v>2</v>
      </c>
      <c r="D27">
        <v>3.7721950776359217E-2</v>
      </c>
      <c r="E27">
        <v>0.56710527817578205</v>
      </c>
      <c r="F27">
        <v>16561.7780152386</v>
      </c>
      <c r="G27">
        <v>9937.0667104272688</v>
      </c>
      <c r="H27">
        <v>272</v>
      </c>
    </row>
    <row r="28" spans="1:8" x14ac:dyDescent="0.3">
      <c r="A28" t="s">
        <v>45</v>
      </c>
      <c r="B28" t="s">
        <v>51</v>
      </c>
      <c r="C28">
        <v>3</v>
      </c>
      <c r="D28">
        <v>0.10646009258937469</v>
      </c>
      <c r="E28">
        <v>0.78590788782317145</v>
      </c>
      <c r="F28">
        <v>8962.0630545953918</v>
      </c>
      <c r="G28">
        <v>6273.4440313806572</v>
      </c>
      <c r="H28">
        <v>218</v>
      </c>
    </row>
    <row r="29" spans="1:8" x14ac:dyDescent="0.3">
      <c r="A29" t="s">
        <v>45</v>
      </c>
      <c r="B29" t="s">
        <v>51</v>
      </c>
      <c r="C29">
        <v>4</v>
      </c>
      <c r="D29">
        <v>0.50500073719653715</v>
      </c>
      <c r="E29">
        <v>0.95050007298204742</v>
      </c>
      <c r="F29">
        <v>4221.5400613174916</v>
      </c>
      <c r="G29">
        <v>3377.2320364728239</v>
      </c>
      <c r="H29">
        <v>138</v>
      </c>
    </row>
    <row r="30" spans="1:8" x14ac:dyDescent="0.3">
      <c r="A30" t="s">
        <v>45</v>
      </c>
      <c r="B30" t="s">
        <v>51</v>
      </c>
      <c r="C30">
        <v>5</v>
      </c>
      <c r="D30">
        <v>1</v>
      </c>
      <c r="E30">
        <v>1</v>
      </c>
      <c r="F30">
        <v>821.56621865706074</v>
      </c>
      <c r="G30">
        <v>739.40959556712562</v>
      </c>
      <c r="H30">
        <v>15</v>
      </c>
    </row>
    <row r="31" spans="1:8" x14ac:dyDescent="0.3">
      <c r="A31" t="s">
        <v>45</v>
      </c>
      <c r="B31" t="s">
        <v>51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45</v>
      </c>
      <c r="B32" t="s">
        <v>52</v>
      </c>
      <c r="C32">
        <v>2</v>
      </c>
      <c r="D32">
        <v>2.127211289971136E-2</v>
      </c>
      <c r="E32">
        <v>0.55928989479801783</v>
      </c>
      <c r="F32">
        <v>15741.12869861738</v>
      </c>
      <c r="G32">
        <v>9444.6771253459901</v>
      </c>
      <c r="H32">
        <v>134</v>
      </c>
    </row>
    <row r="33" spans="1:8" x14ac:dyDescent="0.3">
      <c r="A33" t="s">
        <v>45</v>
      </c>
      <c r="B33" t="s">
        <v>52</v>
      </c>
      <c r="C33">
        <v>3</v>
      </c>
      <c r="D33">
        <v>0.12666550688145489</v>
      </c>
      <c r="E33">
        <v>0.78530187450729527</v>
      </c>
      <c r="F33">
        <v>8693.9817202606337</v>
      </c>
      <c r="G33">
        <v>6085.7871005421048</v>
      </c>
      <c r="H33">
        <v>317</v>
      </c>
    </row>
    <row r="34" spans="1:8" x14ac:dyDescent="0.3">
      <c r="A34" t="s">
        <v>45</v>
      </c>
      <c r="B34" t="s">
        <v>52</v>
      </c>
      <c r="C34">
        <v>4</v>
      </c>
      <c r="D34">
        <v>0.42703477112293448</v>
      </c>
      <c r="E34">
        <v>0.9427034762585087</v>
      </c>
      <c r="F34">
        <v>4085.7461273820468</v>
      </c>
      <c r="G34">
        <v>3268.596889729165</v>
      </c>
      <c r="H34">
        <v>125</v>
      </c>
    </row>
    <row r="35" spans="1:8" x14ac:dyDescent="0.3">
      <c r="A35" t="s">
        <v>45</v>
      </c>
      <c r="B35" t="s">
        <v>52</v>
      </c>
      <c r="C35">
        <v>5</v>
      </c>
      <c r="D35">
        <v>1</v>
      </c>
      <c r="E35">
        <v>1</v>
      </c>
      <c r="F35">
        <v>952.25938357036262</v>
      </c>
      <c r="G35">
        <v>857.0334437943493</v>
      </c>
      <c r="H35">
        <v>85</v>
      </c>
    </row>
    <row r="36" spans="1:8" x14ac:dyDescent="0.3">
      <c r="A36" t="s">
        <v>45</v>
      </c>
      <c r="B36" t="s">
        <v>52</v>
      </c>
      <c r="C36">
        <v>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45</v>
      </c>
      <c r="B37" t="s">
        <v>53</v>
      </c>
      <c r="C37">
        <v>2</v>
      </c>
      <c r="D37">
        <v>2.067485239921725E-2</v>
      </c>
      <c r="E37">
        <v>0.56512988072422077</v>
      </c>
      <c r="F37">
        <v>10078.446062463319</v>
      </c>
      <c r="G37">
        <v>6047.06757740577</v>
      </c>
      <c r="H37">
        <v>84</v>
      </c>
    </row>
    <row r="38" spans="1:8" x14ac:dyDescent="0.3">
      <c r="A38" t="s">
        <v>45</v>
      </c>
      <c r="B38" t="s">
        <v>53</v>
      </c>
      <c r="C38">
        <v>3</v>
      </c>
      <c r="D38">
        <v>6.7888217835628539E-2</v>
      </c>
      <c r="E38">
        <v>0.79421315051326125</v>
      </c>
      <c r="F38">
        <v>5528.1592458048399</v>
      </c>
      <c r="G38">
        <v>3869.7114061625939</v>
      </c>
      <c r="H38">
        <v>122</v>
      </c>
    </row>
    <row r="39" spans="1:8" x14ac:dyDescent="0.3">
      <c r="A39" t="s">
        <v>45</v>
      </c>
      <c r="B39" t="s">
        <v>53</v>
      </c>
      <c r="C39">
        <v>4</v>
      </c>
      <c r="D39">
        <v>0.74031427305618591</v>
      </c>
      <c r="E39">
        <v>0.97403142691865674</v>
      </c>
      <c r="F39">
        <v>2744.444886333516</v>
      </c>
      <c r="G39">
        <v>2195.5559008877299</v>
      </c>
      <c r="H39">
        <v>88</v>
      </c>
    </row>
    <row r="40" spans="1:8" x14ac:dyDescent="0.3">
      <c r="A40" t="s">
        <v>45</v>
      </c>
      <c r="B40" t="s">
        <v>53</v>
      </c>
      <c r="C40">
        <v>5</v>
      </c>
      <c r="D40">
        <v>1</v>
      </c>
      <c r="E40">
        <v>1</v>
      </c>
      <c r="F40">
        <v>291.60239190519019</v>
      </c>
      <c r="G40">
        <v>262.4421522801498</v>
      </c>
      <c r="H40">
        <v>55</v>
      </c>
    </row>
    <row r="41" spans="1:8" x14ac:dyDescent="0.3">
      <c r="A41" t="s">
        <v>45</v>
      </c>
      <c r="B41" t="s">
        <v>53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45</v>
      </c>
      <c r="B42" t="s">
        <v>54</v>
      </c>
      <c r="C42">
        <v>2</v>
      </c>
      <c r="D42">
        <v>2.5464712452140381E-2</v>
      </c>
      <c r="E42">
        <v>0.57722376584408508</v>
      </c>
      <c r="F42">
        <v>4186.3749672376744</v>
      </c>
      <c r="G42">
        <v>2511.824955389865</v>
      </c>
      <c r="H42">
        <v>50.000000000000007</v>
      </c>
    </row>
    <row r="43" spans="1:8" x14ac:dyDescent="0.3">
      <c r="A43" t="s">
        <v>45</v>
      </c>
      <c r="B43" t="s">
        <v>54</v>
      </c>
      <c r="C43">
        <v>3</v>
      </c>
      <c r="D43">
        <v>0.1193609818215331</v>
      </c>
      <c r="E43">
        <v>0.80882369538216359</v>
      </c>
      <c r="F43">
        <v>2334.4605717918589</v>
      </c>
      <c r="G43">
        <v>1634.122372425363</v>
      </c>
      <c r="H43">
        <v>40</v>
      </c>
    </row>
    <row r="44" spans="1:8" x14ac:dyDescent="0.3">
      <c r="A44" t="s">
        <v>45</v>
      </c>
      <c r="B44" t="s">
        <v>54</v>
      </c>
      <c r="C44">
        <v>4</v>
      </c>
      <c r="D44">
        <v>0.78639803201400238</v>
      </c>
      <c r="E44">
        <v>0.97863980288310848</v>
      </c>
      <c r="F44">
        <v>1166.809500985253</v>
      </c>
      <c r="G44">
        <v>933.44759731083889</v>
      </c>
      <c r="H44">
        <v>251</v>
      </c>
    </row>
    <row r="45" spans="1:8" x14ac:dyDescent="0.3">
      <c r="A45" t="s">
        <v>45</v>
      </c>
      <c r="B45" t="s">
        <v>54</v>
      </c>
      <c r="C45">
        <v>5</v>
      </c>
      <c r="D45">
        <v>1</v>
      </c>
      <c r="E45">
        <v>1</v>
      </c>
      <c r="F45">
        <v>137.49030875254391</v>
      </c>
      <c r="G45">
        <v>123.74127767241301</v>
      </c>
      <c r="H45">
        <v>15</v>
      </c>
    </row>
    <row r="46" spans="1:8" x14ac:dyDescent="0.3">
      <c r="A46" t="s">
        <v>45</v>
      </c>
      <c r="B46" t="s">
        <v>54</v>
      </c>
      <c r="C46">
        <v>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45</v>
      </c>
      <c r="B47" t="s">
        <v>55</v>
      </c>
      <c r="C47">
        <v>2</v>
      </c>
      <c r="D47">
        <v>1.2505623268033721E-2</v>
      </c>
      <c r="E47">
        <v>0.58444957739974213</v>
      </c>
      <c r="F47">
        <v>3742.195538611275</v>
      </c>
      <c r="G47">
        <v>2245.3173008615408</v>
      </c>
      <c r="H47">
        <v>22</v>
      </c>
    </row>
    <row r="48" spans="1:8" x14ac:dyDescent="0.3">
      <c r="A48" t="s">
        <v>45</v>
      </c>
      <c r="B48" t="s">
        <v>55</v>
      </c>
      <c r="C48">
        <v>3</v>
      </c>
      <c r="D48">
        <v>0.2108798999224564</v>
      </c>
      <c r="E48">
        <v>0.82741008433407681</v>
      </c>
      <c r="F48">
        <v>2096.424424742424</v>
      </c>
      <c r="G48">
        <v>1467.49707232837</v>
      </c>
      <c r="H48">
        <v>83</v>
      </c>
    </row>
    <row r="49" spans="1:8" x14ac:dyDescent="0.3">
      <c r="A49" t="s">
        <v>45</v>
      </c>
      <c r="B49" t="s">
        <v>55</v>
      </c>
      <c r="C49">
        <v>4</v>
      </c>
      <c r="D49">
        <v>0.76610193536794113</v>
      </c>
      <c r="E49">
        <v>0.97661019318825881</v>
      </c>
      <c r="F49">
        <v>798.35916114441613</v>
      </c>
      <c r="G49">
        <v>638.68732653623715</v>
      </c>
      <c r="H49">
        <v>127</v>
      </c>
    </row>
    <row r="50" spans="1:8" x14ac:dyDescent="0.3">
      <c r="A50" t="s">
        <v>45</v>
      </c>
      <c r="B50" t="s">
        <v>55</v>
      </c>
      <c r="C50">
        <v>5</v>
      </c>
      <c r="D50">
        <v>1</v>
      </c>
      <c r="E50">
        <v>1</v>
      </c>
      <c r="F50">
        <v>104.5713179921828</v>
      </c>
      <c r="G50">
        <v>94.114186037141138</v>
      </c>
      <c r="H50">
        <v>53</v>
      </c>
    </row>
    <row r="51" spans="1:8" x14ac:dyDescent="0.3">
      <c r="A51" t="s">
        <v>45</v>
      </c>
      <c r="B51" t="s">
        <v>55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45</v>
      </c>
      <c r="B52" t="s">
        <v>56</v>
      </c>
      <c r="C52">
        <v>2</v>
      </c>
      <c r="D52">
        <v>0.1101886061321964</v>
      </c>
      <c r="E52">
        <v>0.61234255509500013</v>
      </c>
      <c r="F52">
        <v>295.87487998863452</v>
      </c>
      <c r="G52">
        <v>177.52492622962899</v>
      </c>
      <c r="H52">
        <v>17</v>
      </c>
    </row>
    <row r="53" spans="1:8" x14ac:dyDescent="0.3">
      <c r="A53" t="s">
        <v>45</v>
      </c>
      <c r="B53" t="s">
        <v>56</v>
      </c>
      <c r="C53">
        <v>3</v>
      </c>
      <c r="D53">
        <v>0.12813011673567951</v>
      </c>
      <c r="E53">
        <v>0.80619646072521367</v>
      </c>
      <c r="F53">
        <v>141.02737607207879</v>
      </c>
      <c r="G53">
        <v>98.71916156927783</v>
      </c>
      <c r="H53">
        <v>10</v>
      </c>
    </row>
    <row r="54" spans="1:8" x14ac:dyDescent="0.3">
      <c r="A54" t="s">
        <v>45</v>
      </c>
      <c r="B54" t="s">
        <v>56</v>
      </c>
      <c r="C54">
        <v>4</v>
      </c>
      <c r="D54">
        <v>0.72143836799276617</v>
      </c>
      <c r="E54">
        <v>0.97214383638418744</v>
      </c>
      <c r="F54">
        <v>68.055195761080057</v>
      </c>
      <c r="G54">
        <v>54.44415640604376</v>
      </c>
      <c r="H54">
        <v>13</v>
      </c>
    </row>
    <row r="55" spans="1:8" x14ac:dyDescent="0.3">
      <c r="A55" t="s">
        <v>45</v>
      </c>
      <c r="B55" t="s">
        <v>56</v>
      </c>
      <c r="C55">
        <v>5</v>
      </c>
      <c r="D55">
        <v>1</v>
      </c>
      <c r="E55">
        <v>1</v>
      </c>
      <c r="F55">
        <v>10.718840375311281</v>
      </c>
      <c r="G55">
        <v>9.6469563218078385</v>
      </c>
      <c r="H55">
        <v>0</v>
      </c>
    </row>
    <row r="56" spans="1:8" x14ac:dyDescent="0.3">
      <c r="A56" t="s">
        <v>45</v>
      </c>
      <c r="B56" t="s">
        <v>56</v>
      </c>
      <c r="C56">
        <v>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45</v>
      </c>
      <c r="B57" t="s">
        <v>57</v>
      </c>
      <c r="C57">
        <v>2</v>
      </c>
      <c r="D57">
        <v>1.6944151118077691E-2</v>
      </c>
      <c r="E57">
        <v>0.58355578580019396</v>
      </c>
      <c r="F57">
        <v>11170.157230722451</v>
      </c>
      <c r="G57">
        <v>6702.0942718541428</v>
      </c>
      <c r="H57">
        <v>66</v>
      </c>
    </row>
    <row r="58" spans="1:8" x14ac:dyDescent="0.3">
      <c r="A58" t="s">
        <v>45</v>
      </c>
      <c r="B58" t="s">
        <v>57</v>
      </c>
      <c r="C58">
        <v>3</v>
      </c>
      <c r="D58">
        <v>0.22645326245191699</v>
      </c>
      <c r="E58">
        <v>0.82339696885829494</v>
      </c>
      <c r="F58">
        <v>6325.04910527437</v>
      </c>
      <c r="G58">
        <v>4427.5342982915981</v>
      </c>
      <c r="H58">
        <v>610</v>
      </c>
    </row>
    <row r="59" spans="1:8" x14ac:dyDescent="0.3">
      <c r="A59" t="s">
        <v>45</v>
      </c>
      <c r="B59" t="s">
        <v>57</v>
      </c>
      <c r="C59">
        <v>4</v>
      </c>
      <c r="D59">
        <v>0.6462126976410133</v>
      </c>
      <c r="E59">
        <v>0.96462126923691716</v>
      </c>
      <c r="F59">
        <v>3007.3022471736631</v>
      </c>
      <c r="G59">
        <v>2405.8417887764708</v>
      </c>
      <c r="H59">
        <v>674</v>
      </c>
    </row>
    <row r="60" spans="1:8" x14ac:dyDescent="0.3">
      <c r="A60" t="s">
        <v>45</v>
      </c>
      <c r="B60" t="s">
        <v>57</v>
      </c>
      <c r="C60">
        <v>5</v>
      </c>
      <c r="D60">
        <v>1</v>
      </c>
      <c r="E60">
        <v>1</v>
      </c>
      <c r="F60">
        <v>627.80618168346962</v>
      </c>
      <c r="G60">
        <v>565.02556257961851</v>
      </c>
      <c r="H60">
        <v>148</v>
      </c>
    </row>
    <row r="61" spans="1:8" x14ac:dyDescent="0.3">
      <c r="A61" t="s">
        <v>45</v>
      </c>
      <c r="B61" t="s">
        <v>57</v>
      </c>
      <c r="C61">
        <v>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45</v>
      </c>
      <c r="B62" t="s">
        <v>58</v>
      </c>
      <c r="C62">
        <v>2</v>
      </c>
      <c r="D62">
        <v>2.4998535533790309E-2</v>
      </c>
      <c r="E62">
        <v>0.57517793724594968</v>
      </c>
      <c r="F62">
        <v>8959.1008301858656</v>
      </c>
      <c r="G62">
        <v>5375.4604447111169</v>
      </c>
      <c r="H62">
        <v>93</v>
      </c>
    </row>
    <row r="63" spans="1:8" x14ac:dyDescent="0.3">
      <c r="A63" t="s">
        <v>45</v>
      </c>
      <c r="B63" t="s">
        <v>58</v>
      </c>
      <c r="C63">
        <v>3</v>
      </c>
      <c r="D63">
        <v>0.16016937503639531</v>
      </c>
      <c r="E63">
        <v>0.80612246843117619</v>
      </c>
      <c r="F63">
        <v>5064.7629886376517</v>
      </c>
      <c r="G63">
        <v>3545.3340316696758</v>
      </c>
      <c r="H63">
        <v>372</v>
      </c>
    </row>
    <row r="64" spans="1:8" x14ac:dyDescent="0.3">
      <c r="A64" t="s">
        <v>45</v>
      </c>
      <c r="B64" t="s">
        <v>58</v>
      </c>
      <c r="C64">
        <v>4</v>
      </c>
      <c r="D64">
        <v>0.61433587003401791</v>
      </c>
      <c r="E64">
        <v>0.96143358642871746</v>
      </c>
      <c r="F64">
        <v>2670.9339557390699</v>
      </c>
      <c r="G64">
        <v>2136.747156631252</v>
      </c>
      <c r="H64">
        <v>382.00000000000011</v>
      </c>
    </row>
    <row r="65" spans="1:8" x14ac:dyDescent="0.3">
      <c r="A65" t="s">
        <v>45</v>
      </c>
      <c r="B65" t="s">
        <v>58</v>
      </c>
      <c r="C65">
        <v>5</v>
      </c>
      <c r="D65">
        <v>1</v>
      </c>
      <c r="E65">
        <v>1</v>
      </c>
      <c r="F65">
        <v>638.79875548849895</v>
      </c>
      <c r="G65">
        <v>574.91887898776474</v>
      </c>
      <c r="H65">
        <v>222</v>
      </c>
    </row>
    <row r="66" spans="1:8" x14ac:dyDescent="0.3">
      <c r="A66" t="s">
        <v>45</v>
      </c>
      <c r="B66" t="s">
        <v>58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45</v>
      </c>
      <c r="B67" t="s">
        <v>59</v>
      </c>
      <c r="C67">
        <v>2</v>
      </c>
      <c r="D67">
        <v>1.515899824906603E-2</v>
      </c>
      <c r="E67">
        <v>0.56240784152595324</v>
      </c>
      <c r="F67">
        <v>37671.029024217401</v>
      </c>
      <c r="G67">
        <v>22602.617189993609</v>
      </c>
      <c r="H67">
        <v>209</v>
      </c>
    </row>
    <row r="68" spans="1:8" x14ac:dyDescent="0.3">
      <c r="A68" t="s">
        <v>45</v>
      </c>
      <c r="B68" t="s">
        <v>59</v>
      </c>
      <c r="C68">
        <v>3</v>
      </c>
      <c r="D68">
        <v>0.1404437602006933</v>
      </c>
      <c r="E68">
        <v>0.79381755404974608</v>
      </c>
      <c r="F68">
        <v>21400.480951333589</v>
      </c>
      <c r="G68">
        <v>14980.3364108199</v>
      </c>
      <c r="H68">
        <v>704</v>
      </c>
    </row>
    <row r="69" spans="1:8" x14ac:dyDescent="0.3">
      <c r="A69" t="s">
        <v>45</v>
      </c>
      <c r="B69" t="s">
        <v>59</v>
      </c>
      <c r="C69">
        <v>4</v>
      </c>
      <c r="D69">
        <v>0.50161499825615485</v>
      </c>
      <c r="E69">
        <v>0.95016149908296388</v>
      </c>
      <c r="F69">
        <v>11510.13299951111</v>
      </c>
      <c r="G69">
        <v>9208.1063653060191</v>
      </c>
      <c r="H69">
        <v>2359</v>
      </c>
    </row>
    <row r="70" spans="1:8" x14ac:dyDescent="0.3">
      <c r="A70" t="s">
        <v>45</v>
      </c>
      <c r="B70" t="s">
        <v>59</v>
      </c>
      <c r="C70">
        <v>5</v>
      </c>
      <c r="D70">
        <v>1</v>
      </c>
      <c r="E70">
        <v>1</v>
      </c>
      <c r="F70">
        <v>3378.1424792366061</v>
      </c>
      <c r="G70">
        <v>3040.3282262791199</v>
      </c>
      <c r="H70">
        <v>677</v>
      </c>
    </row>
    <row r="71" spans="1:8" x14ac:dyDescent="0.3">
      <c r="A71" t="s">
        <v>45</v>
      </c>
      <c r="B71" t="s">
        <v>59</v>
      </c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45</v>
      </c>
      <c r="B72" t="s">
        <v>60</v>
      </c>
      <c r="C72">
        <v>2</v>
      </c>
      <c r="D72">
        <v>3.2010449170249013E-2</v>
      </c>
      <c r="E72">
        <v>0.56917971000576117</v>
      </c>
      <c r="F72">
        <v>49858.952104256357</v>
      </c>
      <c r="G72">
        <v>29915.370965371301</v>
      </c>
      <c r="H72">
        <v>730</v>
      </c>
    </row>
    <row r="73" spans="1:8" x14ac:dyDescent="0.3">
      <c r="A73" t="s">
        <v>45</v>
      </c>
      <c r="B73" t="s">
        <v>60</v>
      </c>
      <c r="C73">
        <v>3</v>
      </c>
      <c r="D73">
        <v>0.12738412433261781</v>
      </c>
      <c r="E73">
        <v>0.79276131725506183</v>
      </c>
      <c r="F73">
        <v>27412.38046251949</v>
      </c>
      <c r="G73">
        <v>19188.6659969826</v>
      </c>
      <c r="H73">
        <v>1374</v>
      </c>
    </row>
    <row r="74" spans="1:8" x14ac:dyDescent="0.3">
      <c r="A74" t="s">
        <v>45</v>
      </c>
      <c r="B74" t="s">
        <v>60</v>
      </c>
      <c r="C74">
        <v>4</v>
      </c>
      <c r="D74">
        <v>0.53135873473224382</v>
      </c>
      <c r="E74">
        <v>0.95313587277489442</v>
      </c>
      <c r="F74">
        <v>14251.15545099683</v>
      </c>
      <c r="G74">
        <v>11400.924318325709</v>
      </c>
      <c r="H74">
        <v>1835</v>
      </c>
    </row>
    <row r="75" spans="1:8" x14ac:dyDescent="0.3">
      <c r="A75" t="s">
        <v>45</v>
      </c>
      <c r="B75" t="s">
        <v>60</v>
      </c>
      <c r="C75">
        <v>5</v>
      </c>
      <c r="D75">
        <v>1</v>
      </c>
      <c r="E75">
        <v>1</v>
      </c>
      <c r="F75">
        <v>3692.0200988447632</v>
      </c>
      <c r="G75">
        <v>3322.8180834587479</v>
      </c>
      <c r="H75">
        <v>1146</v>
      </c>
    </row>
    <row r="76" spans="1:8" x14ac:dyDescent="0.3">
      <c r="A76" t="s">
        <v>45</v>
      </c>
      <c r="B76" t="s">
        <v>60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45</v>
      </c>
      <c r="B77" t="s">
        <v>61</v>
      </c>
      <c r="C77">
        <v>2</v>
      </c>
      <c r="D77">
        <v>2.690442889762773E-2</v>
      </c>
      <c r="E77">
        <v>0.57458149110283396</v>
      </c>
      <c r="F77">
        <v>26322.04720649917</v>
      </c>
      <c r="G77">
        <v>15793.228167007879</v>
      </c>
      <c r="H77">
        <v>340</v>
      </c>
    </row>
    <row r="78" spans="1:8" x14ac:dyDescent="0.3">
      <c r="A78" t="s">
        <v>45</v>
      </c>
      <c r="B78" t="s">
        <v>61</v>
      </c>
      <c r="C78">
        <v>3</v>
      </c>
      <c r="D78">
        <v>0.15681449135880091</v>
      </c>
      <c r="E78">
        <v>0.80402772318455651</v>
      </c>
      <c r="F78">
        <v>14689.434009525599</v>
      </c>
      <c r="G78">
        <v>10282.60363155622</v>
      </c>
      <c r="H78">
        <v>838</v>
      </c>
    </row>
    <row r="79" spans="1:8" x14ac:dyDescent="0.3">
      <c r="A79" t="s">
        <v>45</v>
      </c>
      <c r="B79" t="s">
        <v>61</v>
      </c>
      <c r="C79">
        <v>4</v>
      </c>
      <c r="D79">
        <v>0.59476337074282193</v>
      </c>
      <c r="E79">
        <v>0.95947633647043262</v>
      </c>
      <c r="F79">
        <v>7563.4853904422798</v>
      </c>
      <c r="G79">
        <v>6050.788289812881</v>
      </c>
      <c r="H79">
        <v>1632</v>
      </c>
    </row>
    <row r="80" spans="1:8" x14ac:dyDescent="0.3">
      <c r="A80" t="s">
        <v>45</v>
      </c>
      <c r="B80" t="s">
        <v>61</v>
      </c>
      <c r="C80">
        <v>5</v>
      </c>
      <c r="D80">
        <v>1</v>
      </c>
      <c r="E80">
        <v>1</v>
      </c>
      <c r="F80">
        <v>1577.9731346108499</v>
      </c>
      <c r="G80">
        <v>1420.175818798401</v>
      </c>
      <c r="H80">
        <v>443</v>
      </c>
    </row>
    <row r="81" spans="1:8" x14ac:dyDescent="0.3">
      <c r="A81" t="s">
        <v>45</v>
      </c>
      <c r="B81" t="s">
        <v>61</v>
      </c>
      <c r="C81">
        <v>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45</v>
      </c>
      <c r="B82" t="s">
        <v>62</v>
      </c>
      <c r="C82">
        <v>2</v>
      </c>
      <c r="D82">
        <v>2.6040496781316719E-2</v>
      </c>
      <c r="E82">
        <v>0.56607353448011311</v>
      </c>
      <c r="F82">
        <v>26558.99389047956</v>
      </c>
      <c r="G82">
        <v>15935.396175983789</v>
      </c>
      <c r="H82">
        <v>363</v>
      </c>
    </row>
    <row r="83" spans="1:8" x14ac:dyDescent="0.3">
      <c r="A83" t="s">
        <v>45</v>
      </c>
      <c r="B83" t="s">
        <v>62</v>
      </c>
      <c r="C83">
        <v>3</v>
      </c>
      <c r="D83">
        <v>0.10479567084748879</v>
      </c>
      <c r="E83">
        <v>0.79210252451951535</v>
      </c>
      <c r="F83">
        <v>14826.400595707149</v>
      </c>
      <c r="G83">
        <v>10378.480240250539</v>
      </c>
      <c r="H83">
        <v>667</v>
      </c>
    </row>
    <row r="84" spans="1:8" x14ac:dyDescent="0.3">
      <c r="A84" t="s">
        <v>45</v>
      </c>
      <c r="B84" t="s">
        <v>62</v>
      </c>
      <c r="C84">
        <v>4</v>
      </c>
      <c r="D84">
        <v>0.59706675727754754</v>
      </c>
      <c r="E84">
        <v>0.95970667512733743</v>
      </c>
      <c r="F84">
        <v>6791.1384187238982</v>
      </c>
      <c r="G84">
        <v>5432.9107147399491</v>
      </c>
      <c r="H84">
        <v>1170</v>
      </c>
    </row>
    <row r="85" spans="1:8" x14ac:dyDescent="0.3">
      <c r="A85" t="s">
        <v>45</v>
      </c>
      <c r="B85" t="s">
        <v>62</v>
      </c>
      <c r="C85">
        <v>5</v>
      </c>
      <c r="D85">
        <v>1</v>
      </c>
      <c r="E85">
        <v>1</v>
      </c>
      <c r="F85">
        <v>1402.7800861867711</v>
      </c>
      <c r="G85">
        <v>1262.502075477789</v>
      </c>
      <c r="H85">
        <v>281</v>
      </c>
    </row>
    <row r="86" spans="1:8" x14ac:dyDescent="0.3">
      <c r="A86" t="s">
        <v>45</v>
      </c>
      <c r="B86" t="s">
        <v>62</v>
      </c>
      <c r="C86">
        <v>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 t="s">
        <v>45</v>
      </c>
      <c r="B87" t="s">
        <v>63</v>
      </c>
      <c r="C87">
        <v>2</v>
      </c>
      <c r="D87">
        <v>7.384496639307985E-3</v>
      </c>
      <c r="E87">
        <v>0.55656969347130225</v>
      </c>
      <c r="F87">
        <v>14105.804013313849</v>
      </c>
      <c r="G87">
        <v>8463.4823239111629</v>
      </c>
      <c r="H87">
        <v>56</v>
      </c>
    </row>
    <row r="88" spans="1:8" x14ac:dyDescent="0.3">
      <c r="A88" t="s">
        <v>45</v>
      </c>
      <c r="B88" t="s">
        <v>63</v>
      </c>
      <c r="C88">
        <v>3</v>
      </c>
      <c r="D88">
        <v>0.119107038704484</v>
      </c>
      <c r="E88">
        <v>0.79038690398560985</v>
      </c>
      <c r="F88">
        <v>7864.0032511524514</v>
      </c>
      <c r="G88">
        <v>5504.8021820604908</v>
      </c>
      <c r="H88">
        <v>373</v>
      </c>
    </row>
    <row r="89" spans="1:8" x14ac:dyDescent="0.3">
      <c r="A89" t="s">
        <v>45</v>
      </c>
      <c r="B89" t="s">
        <v>63</v>
      </c>
      <c r="C89">
        <v>4</v>
      </c>
      <c r="D89">
        <v>0.52555954262607008</v>
      </c>
      <c r="E89">
        <v>0.9525559535556356</v>
      </c>
      <c r="F89">
        <v>4288.5759067686931</v>
      </c>
      <c r="G89">
        <v>3430.860712634003</v>
      </c>
      <c r="H89">
        <v>560</v>
      </c>
    </row>
    <row r="90" spans="1:8" x14ac:dyDescent="0.3">
      <c r="A90" t="s">
        <v>45</v>
      </c>
      <c r="B90" t="s">
        <v>63</v>
      </c>
      <c r="C90">
        <v>5</v>
      </c>
      <c r="D90">
        <v>1</v>
      </c>
      <c r="E90">
        <v>1</v>
      </c>
      <c r="F90">
        <v>1163.674179263945</v>
      </c>
      <c r="G90">
        <v>1047.306759603541</v>
      </c>
      <c r="H90">
        <v>613</v>
      </c>
    </row>
    <row r="91" spans="1:8" x14ac:dyDescent="0.3">
      <c r="A91" t="s">
        <v>45</v>
      </c>
      <c r="B91" t="s">
        <v>63</v>
      </c>
      <c r="C91">
        <v>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45</v>
      </c>
      <c r="B92" t="s">
        <v>64</v>
      </c>
      <c r="C92">
        <v>2</v>
      </c>
      <c r="D92">
        <v>3.5926055597534437E-2</v>
      </c>
      <c r="E92">
        <v>0.57899778632342502</v>
      </c>
      <c r="F92">
        <v>2187.5752189973132</v>
      </c>
      <c r="G92">
        <v>1312.545118359423</v>
      </c>
      <c r="H92">
        <v>44</v>
      </c>
    </row>
    <row r="93" spans="1:8" x14ac:dyDescent="0.3">
      <c r="A93" t="s">
        <v>45</v>
      </c>
      <c r="B93" t="s">
        <v>64</v>
      </c>
      <c r="C93">
        <v>3</v>
      </c>
      <c r="D93">
        <v>0.12507336989322829</v>
      </c>
      <c r="E93">
        <v>0.80472745466923379</v>
      </c>
      <c r="F93">
        <v>1213.0933601861141</v>
      </c>
      <c r="G93">
        <v>849.16533766908003</v>
      </c>
      <c r="H93">
        <v>44</v>
      </c>
    </row>
    <row r="94" spans="1:8" x14ac:dyDescent="0.3">
      <c r="A94" t="s">
        <v>45</v>
      </c>
      <c r="B94" t="s">
        <v>64</v>
      </c>
      <c r="C94">
        <v>4</v>
      </c>
      <c r="D94">
        <v>0.71015831817914166</v>
      </c>
      <c r="E94">
        <v>0.97101583138601644</v>
      </c>
      <c r="F94">
        <v>534.26531797719144</v>
      </c>
      <c r="G94">
        <v>427.41225278951839</v>
      </c>
      <c r="H94">
        <v>156</v>
      </c>
    </row>
    <row r="95" spans="1:8" x14ac:dyDescent="0.3">
      <c r="A95" t="s">
        <v>45</v>
      </c>
      <c r="B95" t="s">
        <v>64</v>
      </c>
      <c r="C95">
        <v>5</v>
      </c>
      <c r="D95">
        <v>1</v>
      </c>
      <c r="E95">
        <v>1</v>
      </c>
      <c r="F95">
        <v>86.248618557790309</v>
      </c>
      <c r="G95">
        <v>77.623756573490823</v>
      </c>
      <c r="H95">
        <v>52</v>
      </c>
    </row>
    <row r="96" spans="1:8" x14ac:dyDescent="0.3">
      <c r="A96" t="s">
        <v>45</v>
      </c>
      <c r="B96" t="s">
        <v>64</v>
      </c>
      <c r="C96">
        <v>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45</v>
      </c>
      <c r="B97" t="s">
        <v>65</v>
      </c>
      <c r="C97">
        <v>2</v>
      </c>
      <c r="D97">
        <v>0</v>
      </c>
      <c r="E97">
        <v>0.62179942980731917</v>
      </c>
      <c r="F97">
        <v>50.406170168157082</v>
      </c>
      <c r="G97">
        <v>30.243701800450062</v>
      </c>
      <c r="H97">
        <v>0</v>
      </c>
    </row>
    <row r="98" spans="1:8" x14ac:dyDescent="0.3">
      <c r="A98" t="s">
        <v>45</v>
      </c>
      <c r="B98" t="s">
        <v>65</v>
      </c>
      <c r="C98">
        <v>3</v>
      </c>
      <c r="D98">
        <v>0.58382757256581563</v>
      </c>
      <c r="E98">
        <v>0.88828491485214356</v>
      </c>
      <c r="F98">
        <v>29.885983988779682</v>
      </c>
      <c r="G98">
        <v>20.92018843587709</v>
      </c>
      <c r="H98">
        <v>9</v>
      </c>
    </row>
    <row r="99" spans="1:8" x14ac:dyDescent="0.3">
      <c r="A99" t="s">
        <v>45</v>
      </c>
      <c r="B99" t="s">
        <v>65</v>
      </c>
      <c r="C99">
        <v>4</v>
      </c>
      <c r="D99">
        <v>0.14456736484129379</v>
      </c>
      <c r="E99">
        <v>0.91445673520943538</v>
      </c>
      <c r="F99">
        <v>8.7027119992409965</v>
      </c>
      <c r="G99">
        <v>6.962169573456694</v>
      </c>
      <c r="H99">
        <v>1</v>
      </c>
    </row>
    <row r="100" spans="1:8" x14ac:dyDescent="0.3">
      <c r="A100" t="s">
        <v>45</v>
      </c>
      <c r="B100" t="s">
        <v>65</v>
      </c>
      <c r="C100">
        <v>5</v>
      </c>
      <c r="D100">
        <v>1</v>
      </c>
      <c r="E100">
        <v>1</v>
      </c>
      <c r="F100">
        <v>5.9391604961995776</v>
      </c>
      <c r="G100">
        <v>5.3452444377295807</v>
      </c>
      <c r="H100">
        <v>0</v>
      </c>
    </row>
    <row r="101" spans="1:8" x14ac:dyDescent="0.3">
      <c r="A101" t="s">
        <v>45</v>
      </c>
      <c r="B101" t="s">
        <v>65</v>
      </c>
      <c r="C101">
        <v>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45</v>
      </c>
      <c r="B102" t="s">
        <v>66</v>
      </c>
      <c r="C102">
        <v>2</v>
      </c>
      <c r="D102">
        <v>1.401626335664369E-2</v>
      </c>
      <c r="E102">
        <v>0.60050914340951023</v>
      </c>
      <c r="F102">
        <v>4869.3165985420828</v>
      </c>
      <c r="G102">
        <v>2921.5899301018608</v>
      </c>
      <c r="H102">
        <v>33</v>
      </c>
    </row>
    <row r="103" spans="1:8" x14ac:dyDescent="0.3">
      <c r="A103" t="s">
        <v>45</v>
      </c>
      <c r="B103" t="s">
        <v>66</v>
      </c>
      <c r="C103">
        <v>3</v>
      </c>
      <c r="D103">
        <v>0.31660165800356321</v>
      </c>
      <c r="E103">
        <v>0.84975740941212374</v>
      </c>
      <c r="F103">
        <v>2774.868445742507</v>
      </c>
      <c r="G103">
        <v>1942.4078789407449</v>
      </c>
      <c r="H103">
        <v>550</v>
      </c>
    </row>
    <row r="104" spans="1:8" x14ac:dyDescent="0.3">
      <c r="A104" t="s">
        <v>45</v>
      </c>
      <c r="B104" t="s">
        <v>66</v>
      </c>
      <c r="C104">
        <v>4</v>
      </c>
      <c r="D104">
        <v>0.75192140573710231</v>
      </c>
      <c r="E104">
        <v>0.97519214020404432</v>
      </c>
      <c r="F104">
        <v>1226.4533517478119</v>
      </c>
      <c r="G104">
        <v>981.16267774313349</v>
      </c>
      <c r="H104">
        <v>228</v>
      </c>
    </row>
    <row r="105" spans="1:8" x14ac:dyDescent="0.3">
      <c r="A105" t="s">
        <v>45</v>
      </c>
      <c r="B105" t="s">
        <v>66</v>
      </c>
      <c r="C105">
        <v>5</v>
      </c>
      <c r="D105">
        <v>1</v>
      </c>
      <c r="E105">
        <v>1</v>
      </c>
      <c r="F105">
        <v>153.8295921616004</v>
      </c>
      <c r="G105">
        <v>138.44663271621641</v>
      </c>
      <c r="H105">
        <v>47</v>
      </c>
    </row>
    <row r="106" spans="1:8" x14ac:dyDescent="0.3">
      <c r="A106" t="s">
        <v>45</v>
      </c>
      <c r="B106" t="s">
        <v>66</v>
      </c>
      <c r="C106">
        <v>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45</v>
      </c>
      <c r="B107" t="s">
        <v>67</v>
      </c>
      <c r="C107">
        <v>2</v>
      </c>
      <c r="D107">
        <v>3.8218391160114548E-3</v>
      </c>
      <c r="E107">
        <v>0.56668909843540127</v>
      </c>
      <c r="F107">
        <v>15427.69751885444</v>
      </c>
      <c r="G107">
        <v>9256.6184193564204</v>
      </c>
      <c r="H107">
        <v>33</v>
      </c>
    </row>
    <row r="108" spans="1:8" x14ac:dyDescent="0.3">
      <c r="A108" t="s">
        <v>45</v>
      </c>
      <c r="B108" t="s">
        <v>67</v>
      </c>
      <c r="C108">
        <v>3</v>
      </c>
      <c r="D108">
        <v>0.15904738653987549</v>
      </c>
      <c r="E108">
        <v>0.80718101441023538</v>
      </c>
      <c r="F108">
        <v>8964.162429641523</v>
      </c>
      <c r="G108">
        <v>6274.9135938879226</v>
      </c>
      <c r="H108">
        <v>653</v>
      </c>
    </row>
    <row r="109" spans="1:8" x14ac:dyDescent="0.3">
      <c r="A109" t="s">
        <v>45</v>
      </c>
      <c r="B109" t="s">
        <v>67</v>
      </c>
      <c r="C109">
        <v>4</v>
      </c>
      <c r="D109">
        <v>0.63392021556769662</v>
      </c>
      <c r="E109">
        <v>0.96339202101126831</v>
      </c>
      <c r="F109">
        <v>4930.5302982087851</v>
      </c>
      <c r="G109">
        <v>3944.424223872903</v>
      </c>
      <c r="H109">
        <v>1186</v>
      </c>
    </row>
    <row r="110" spans="1:8" x14ac:dyDescent="0.3">
      <c r="A110" t="s">
        <v>45</v>
      </c>
      <c r="B110" t="s">
        <v>67</v>
      </c>
      <c r="C110">
        <v>5</v>
      </c>
      <c r="D110">
        <v>1</v>
      </c>
      <c r="E110">
        <v>1</v>
      </c>
      <c r="F110">
        <v>1034.109797791745</v>
      </c>
      <c r="G110">
        <v>930.69881647162686</v>
      </c>
      <c r="H110">
        <v>340</v>
      </c>
    </row>
    <row r="111" spans="1:8" x14ac:dyDescent="0.3">
      <c r="A111" t="s">
        <v>45</v>
      </c>
      <c r="B111" t="s">
        <v>67</v>
      </c>
      <c r="C111">
        <v>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45</v>
      </c>
      <c r="B112" t="s">
        <v>68</v>
      </c>
      <c r="C112">
        <v>2</v>
      </c>
      <c r="D112">
        <v>1.991013723293376E-2</v>
      </c>
      <c r="E112">
        <v>0.57231812939386084</v>
      </c>
      <c r="F112">
        <v>1334.3982819668779</v>
      </c>
      <c r="G112">
        <v>800.63896122649305</v>
      </c>
      <c r="H112">
        <v>15</v>
      </c>
    </row>
    <row r="113" spans="1:8" x14ac:dyDescent="0.3">
      <c r="A113" t="s">
        <v>45</v>
      </c>
      <c r="B113" t="s">
        <v>68</v>
      </c>
      <c r="C113">
        <v>3</v>
      </c>
      <c r="D113">
        <v>0.13447580843379611</v>
      </c>
      <c r="E113">
        <v>0.80518564463754949</v>
      </c>
      <c r="F113">
        <v>761.17088417727859</v>
      </c>
      <c r="G113">
        <v>532.81960985023102</v>
      </c>
      <c r="H113">
        <v>46</v>
      </c>
    </row>
    <row r="114" spans="1:8" x14ac:dyDescent="0.3">
      <c r="A114" t="s">
        <v>45</v>
      </c>
      <c r="B114" t="s">
        <v>68</v>
      </c>
      <c r="C114">
        <v>4</v>
      </c>
      <c r="D114">
        <v>0.68646869667733379</v>
      </c>
      <c r="E114">
        <v>0.96864686920053533</v>
      </c>
      <c r="F114">
        <v>418.3631492136704</v>
      </c>
      <c r="G114">
        <v>334.69051812411698</v>
      </c>
      <c r="H114">
        <v>105</v>
      </c>
    </row>
    <row r="115" spans="1:8" x14ac:dyDescent="0.3">
      <c r="A115" t="s">
        <v>45</v>
      </c>
      <c r="B115" t="s">
        <v>68</v>
      </c>
      <c r="C115">
        <v>5</v>
      </c>
      <c r="D115">
        <v>1</v>
      </c>
      <c r="E115">
        <v>1</v>
      </c>
      <c r="F115">
        <v>76.009618619112686</v>
      </c>
      <c r="G115">
        <v>68.408656643938258</v>
      </c>
      <c r="H115">
        <v>57</v>
      </c>
    </row>
    <row r="116" spans="1:8" x14ac:dyDescent="0.3">
      <c r="A116" t="s">
        <v>45</v>
      </c>
      <c r="B116" t="s">
        <v>68</v>
      </c>
      <c r="C116">
        <v>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45</v>
      </c>
      <c r="B117" t="s">
        <v>69</v>
      </c>
      <c r="C117">
        <v>2</v>
      </c>
      <c r="D117">
        <v>0</v>
      </c>
      <c r="E117">
        <v>0.57042730080116655</v>
      </c>
      <c r="F117">
        <v>445.72934374630762</v>
      </c>
      <c r="G117">
        <v>267.43760359103061</v>
      </c>
      <c r="H117">
        <v>0</v>
      </c>
    </row>
    <row r="118" spans="1:8" x14ac:dyDescent="0.3">
      <c r="A118" t="s">
        <v>45</v>
      </c>
      <c r="B118" t="s">
        <v>69</v>
      </c>
      <c r="C118">
        <v>3</v>
      </c>
      <c r="D118">
        <v>0.1852944976355928</v>
      </c>
      <c r="E118">
        <v>0.81489615787926528</v>
      </c>
      <c r="F118">
        <v>262.46909900833907</v>
      </c>
      <c r="G118">
        <v>183.72836617696191</v>
      </c>
      <c r="H118">
        <v>15</v>
      </c>
    </row>
    <row r="119" spans="1:8" x14ac:dyDescent="0.3">
      <c r="A119" t="s">
        <v>45</v>
      </c>
      <c r="B119" t="s">
        <v>69</v>
      </c>
      <c r="C119">
        <v>4</v>
      </c>
      <c r="D119">
        <v>0.65995781745928461</v>
      </c>
      <c r="E119">
        <v>0.96599578123922614</v>
      </c>
      <c r="F119">
        <v>141.16655044084359</v>
      </c>
      <c r="G119">
        <v>112.9332399319658</v>
      </c>
      <c r="H119">
        <v>63</v>
      </c>
    </row>
    <row r="120" spans="1:8" x14ac:dyDescent="0.3">
      <c r="A120" t="s">
        <v>45</v>
      </c>
      <c r="B120" t="s">
        <v>69</v>
      </c>
      <c r="C120">
        <v>5</v>
      </c>
      <c r="D120">
        <v>1</v>
      </c>
      <c r="E120">
        <v>1</v>
      </c>
      <c r="F120">
        <v>32.461791055613404</v>
      </c>
      <c r="G120">
        <v>29.215611901680219</v>
      </c>
      <c r="H120">
        <v>21</v>
      </c>
    </row>
    <row r="121" spans="1:8" x14ac:dyDescent="0.3">
      <c r="A121" t="s">
        <v>45</v>
      </c>
      <c r="B121" t="s">
        <v>69</v>
      </c>
      <c r="C121">
        <v>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45</v>
      </c>
      <c r="B122" t="s">
        <v>70</v>
      </c>
      <c r="C122">
        <v>2</v>
      </c>
      <c r="D122">
        <v>0</v>
      </c>
      <c r="E122">
        <v>0.55150676865891546</v>
      </c>
      <c r="F122">
        <v>147.82944284710371</v>
      </c>
      <c r="G122">
        <v>88.697664827130069</v>
      </c>
      <c r="H122">
        <v>0</v>
      </c>
    </row>
    <row r="123" spans="1:8" x14ac:dyDescent="0.3">
      <c r="A123" t="s">
        <v>45</v>
      </c>
      <c r="B123" t="s">
        <v>70</v>
      </c>
      <c r="C123">
        <v>3</v>
      </c>
      <c r="D123">
        <v>5.159868530480051E-2</v>
      </c>
      <c r="E123">
        <v>0.78786682578717127</v>
      </c>
      <c r="F123">
        <v>87.799969897873126</v>
      </c>
      <c r="G123">
        <v>61.459977881853987</v>
      </c>
      <c r="H123">
        <v>3</v>
      </c>
    </row>
    <row r="124" spans="1:8" x14ac:dyDescent="0.3">
      <c r="A124" t="s">
        <v>45</v>
      </c>
      <c r="B124" t="s">
        <v>70</v>
      </c>
      <c r="C124">
        <v>4</v>
      </c>
      <c r="D124">
        <v>0.70406899684104585</v>
      </c>
      <c r="E124">
        <v>0.97040689924313295</v>
      </c>
      <c r="F124">
        <v>55.14101623478561</v>
      </c>
      <c r="G124">
        <v>44.112812823495453</v>
      </c>
      <c r="H124">
        <v>25</v>
      </c>
    </row>
    <row r="125" spans="1:8" x14ac:dyDescent="0.3">
      <c r="A125" t="s">
        <v>45</v>
      </c>
      <c r="B125" t="s">
        <v>70</v>
      </c>
      <c r="C125">
        <v>5</v>
      </c>
      <c r="D125">
        <v>1</v>
      </c>
      <c r="E125">
        <v>1</v>
      </c>
      <c r="F125">
        <v>12.75446913383718</v>
      </c>
      <c r="G125">
        <v>11.479022201447821</v>
      </c>
      <c r="H125">
        <v>1</v>
      </c>
    </row>
    <row r="126" spans="1:8" x14ac:dyDescent="0.3">
      <c r="A126" t="s">
        <v>45</v>
      </c>
      <c r="B126" t="s">
        <v>70</v>
      </c>
      <c r="C126">
        <v>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45</v>
      </c>
      <c r="B127" t="s">
        <v>71</v>
      </c>
      <c r="C127">
        <v>2</v>
      </c>
      <c r="D127">
        <v>1.2354405438272381E-2</v>
      </c>
      <c r="E127">
        <v>0.5886799933564173</v>
      </c>
      <c r="F127">
        <v>7511.6691385092527</v>
      </c>
      <c r="G127">
        <v>4507.0014383325142</v>
      </c>
      <c r="H127">
        <v>53</v>
      </c>
    </row>
    <row r="128" spans="1:8" x14ac:dyDescent="0.3">
      <c r="A128" t="s">
        <v>45</v>
      </c>
      <c r="B128" t="s">
        <v>71</v>
      </c>
      <c r="C128">
        <v>3</v>
      </c>
      <c r="D128">
        <v>0.23867748600410441</v>
      </c>
      <c r="E128">
        <v>0.83362117647164791</v>
      </c>
      <c r="F128">
        <v>4370.7322936712371</v>
      </c>
      <c r="G128">
        <v>3059.5125534666772</v>
      </c>
      <c r="H128">
        <v>686</v>
      </c>
    </row>
    <row r="129" spans="1:8" x14ac:dyDescent="0.3">
      <c r="A129" t="s">
        <v>45</v>
      </c>
      <c r="B129" t="s">
        <v>71</v>
      </c>
      <c r="C129">
        <v>4</v>
      </c>
      <c r="D129">
        <v>0.76825986945344504</v>
      </c>
      <c r="E129">
        <v>0.97682598660002484</v>
      </c>
      <c r="F129">
        <v>2224.4487871776132</v>
      </c>
      <c r="G129">
        <v>1779.559023112716</v>
      </c>
      <c r="H129">
        <v>706</v>
      </c>
    </row>
    <row r="130" spans="1:8" x14ac:dyDescent="0.3">
      <c r="A130" t="s">
        <v>45</v>
      </c>
      <c r="B130" t="s">
        <v>71</v>
      </c>
      <c r="C130">
        <v>5</v>
      </c>
      <c r="D130">
        <v>1</v>
      </c>
      <c r="E130">
        <v>1</v>
      </c>
      <c r="F130">
        <v>314.07299458904362</v>
      </c>
      <c r="G130">
        <v>282.66569466213389</v>
      </c>
      <c r="H130">
        <v>146</v>
      </c>
    </row>
    <row r="131" spans="1:8" x14ac:dyDescent="0.3">
      <c r="A131" t="s">
        <v>45</v>
      </c>
      <c r="B131" t="s">
        <v>71</v>
      </c>
      <c r="C131">
        <v>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45</v>
      </c>
      <c r="B132" t="s">
        <v>72</v>
      </c>
      <c r="C132">
        <v>2</v>
      </c>
      <c r="D132">
        <v>1.2395345035701151E-2</v>
      </c>
      <c r="E132">
        <v>0.55209145681332505</v>
      </c>
      <c r="F132">
        <v>11471.28706594096</v>
      </c>
      <c r="G132">
        <v>6882.772171190376</v>
      </c>
      <c r="H132">
        <v>78</v>
      </c>
    </row>
    <row r="133" spans="1:8" x14ac:dyDescent="0.3">
      <c r="A133" t="s">
        <v>45</v>
      </c>
      <c r="B133" t="s">
        <v>72</v>
      </c>
      <c r="C133">
        <v>3</v>
      </c>
      <c r="D133">
        <v>0.10070594529014359</v>
      </c>
      <c r="E133">
        <v>0.78067114674994487</v>
      </c>
      <c r="F133">
        <v>6653.1371963423417</v>
      </c>
      <c r="G133">
        <v>4657.1959581280626</v>
      </c>
      <c r="H133">
        <v>323</v>
      </c>
    </row>
    <row r="134" spans="1:8" x14ac:dyDescent="0.3">
      <c r="A134" t="s">
        <v>45</v>
      </c>
      <c r="B134" t="s">
        <v>72</v>
      </c>
      <c r="C134">
        <v>4</v>
      </c>
      <c r="D134">
        <v>0.45137467855826929</v>
      </c>
      <c r="E134">
        <v>0.94513746703831147</v>
      </c>
      <c r="F134">
        <v>4017.209368505215</v>
      </c>
      <c r="G134">
        <v>3213.767482831955</v>
      </c>
      <c r="H134">
        <v>686</v>
      </c>
    </row>
    <row r="135" spans="1:8" x14ac:dyDescent="0.3">
      <c r="A135" t="s">
        <v>45</v>
      </c>
      <c r="B135" t="s">
        <v>72</v>
      </c>
      <c r="C135">
        <v>5</v>
      </c>
      <c r="D135">
        <v>1</v>
      </c>
      <c r="E135">
        <v>1</v>
      </c>
      <c r="F135">
        <v>1466.7116417485929</v>
      </c>
      <c r="G135">
        <v>1320.040475388163</v>
      </c>
      <c r="H135">
        <v>374</v>
      </c>
    </row>
    <row r="136" spans="1:8" x14ac:dyDescent="0.3">
      <c r="A136" t="s">
        <v>45</v>
      </c>
      <c r="B136" t="s">
        <v>72</v>
      </c>
      <c r="C136">
        <v>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45</v>
      </c>
      <c r="B137" t="s">
        <v>73</v>
      </c>
      <c r="C137">
        <v>2</v>
      </c>
      <c r="D137">
        <v>6.396302462446715E-3</v>
      </c>
      <c r="E137">
        <v>0.57929636439779408</v>
      </c>
      <c r="F137">
        <v>8200.0199006948569</v>
      </c>
      <c r="G137">
        <v>4920.0118915409867</v>
      </c>
      <c r="H137">
        <v>29</v>
      </c>
    </row>
    <row r="138" spans="1:8" x14ac:dyDescent="0.3">
      <c r="A138" t="s">
        <v>45</v>
      </c>
      <c r="B138" t="s">
        <v>73</v>
      </c>
      <c r="C138">
        <v>3</v>
      </c>
      <c r="D138">
        <v>0.20814944534193211</v>
      </c>
      <c r="E138">
        <v>0.82369729085520427</v>
      </c>
      <c r="F138">
        <v>4774.4133468252003</v>
      </c>
      <c r="G138">
        <v>3342.0892858621978</v>
      </c>
      <c r="H138">
        <v>492</v>
      </c>
    </row>
    <row r="139" spans="1:8" x14ac:dyDescent="0.3">
      <c r="A139" t="s">
        <v>45</v>
      </c>
      <c r="B139" t="s">
        <v>73</v>
      </c>
      <c r="C139">
        <v>4</v>
      </c>
      <c r="D139">
        <v>0.7169195066641274</v>
      </c>
      <c r="E139">
        <v>0.97169195024458999</v>
      </c>
      <c r="F139">
        <v>2497.1007693731799</v>
      </c>
      <c r="G139">
        <v>1997.6806080566039</v>
      </c>
      <c r="H139">
        <v>450</v>
      </c>
    </row>
    <row r="140" spans="1:8" x14ac:dyDescent="0.3">
      <c r="A140" t="s">
        <v>45</v>
      </c>
      <c r="B140" t="s">
        <v>73</v>
      </c>
      <c r="C140">
        <v>5</v>
      </c>
      <c r="D140">
        <v>1</v>
      </c>
      <c r="E140">
        <v>1</v>
      </c>
      <c r="F140">
        <v>425.14581115968252</v>
      </c>
      <c r="G140">
        <v>382.63122941019759</v>
      </c>
      <c r="H140">
        <v>34</v>
      </c>
    </row>
    <row r="141" spans="1:8" x14ac:dyDescent="0.3">
      <c r="A141" t="s">
        <v>45</v>
      </c>
      <c r="B141" t="s">
        <v>73</v>
      </c>
      <c r="C141">
        <v>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45</v>
      </c>
      <c r="B142" t="s">
        <v>74</v>
      </c>
      <c r="C142">
        <v>2</v>
      </c>
      <c r="D142">
        <v>1.8172584010030489E-2</v>
      </c>
      <c r="E142">
        <v>0.59889601353536537</v>
      </c>
      <c r="F142">
        <v>13460.342023757041</v>
      </c>
      <c r="G142">
        <v>8076.2051340243343</v>
      </c>
      <c r="H142">
        <v>125</v>
      </c>
    </row>
    <row r="143" spans="1:8" x14ac:dyDescent="0.3">
      <c r="A143" t="s">
        <v>45</v>
      </c>
      <c r="B143" t="s">
        <v>74</v>
      </c>
      <c r="C143">
        <v>3</v>
      </c>
      <c r="D143">
        <v>0.29860704347179501</v>
      </c>
      <c r="E143">
        <v>0.84496002040593843</v>
      </c>
      <c r="F143">
        <v>7720.704688859757</v>
      </c>
      <c r="G143">
        <v>5404.4931901638574</v>
      </c>
      <c r="H143">
        <v>1110</v>
      </c>
    </row>
    <row r="144" spans="1:8" x14ac:dyDescent="0.3">
      <c r="A144" t="s">
        <v>45</v>
      </c>
      <c r="B144" t="s">
        <v>74</v>
      </c>
      <c r="C144">
        <v>4</v>
      </c>
      <c r="D144">
        <v>0.73692731913430509</v>
      </c>
      <c r="E144">
        <v>0.97369273152142166</v>
      </c>
      <c r="F144">
        <v>3482.9712748546649</v>
      </c>
      <c r="G144">
        <v>2786.377009503668</v>
      </c>
      <c r="H144">
        <v>527</v>
      </c>
    </row>
    <row r="145" spans="1:8" x14ac:dyDescent="0.3">
      <c r="A145" t="s">
        <v>45</v>
      </c>
      <c r="B145" t="s">
        <v>74</v>
      </c>
      <c r="C145">
        <v>5</v>
      </c>
      <c r="D145">
        <v>1</v>
      </c>
      <c r="E145">
        <v>1</v>
      </c>
      <c r="F145">
        <v>510.05221300686611</v>
      </c>
      <c r="G145">
        <v>459.0469909461425</v>
      </c>
      <c r="H145">
        <v>112</v>
      </c>
    </row>
    <row r="146" spans="1:8" x14ac:dyDescent="0.3">
      <c r="A146" t="s">
        <v>45</v>
      </c>
      <c r="B146" t="s">
        <v>74</v>
      </c>
      <c r="C146">
        <v>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45</v>
      </c>
      <c r="B147" t="s">
        <v>75</v>
      </c>
      <c r="C147">
        <v>2</v>
      </c>
      <c r="D147">
        <v>1.086857261135381E-2</v>
      </c>
      <c r="E147">
        <v>0.5690362421973888</v>
      </c>
      <c r="F147">
        <v>5610.4096749719556</v>
      </c>
      <c r="G147">
        <v>3366.2457715425262</v>
      </c>
      <c r="H147">
        <v>29</v>
      </c>
    </row>
    <row r="148" spans="1:8" x14ac:dyDescent="0.3">
      <c r="A148" t="s">
        <v>45</v>
      </c>
      <c r="B148" t="s">
        <v>75</v>
      </c>
      <c r="C148">
        <v>3</v>
      </c>
      <c r="D148">
        <v>0.1136048778758391</v>
      </c>
      <c r="E148">
        <v>0.80614403366737197</v>
      </c>
      <c r="F148">
        <v>3249.0066841848902</v>
      </c>
      <c r="G148">
        <v>2274.3046401982451</v>
      </c>
      <c r="H148">
        <v>143</v>
      </c>
    </row>
    <row r="149" spans="1:8" x14ac:dyDescent="0.3">
      <c r="A149" t="s">
        <v>45</v>
      </c>
      <c r="B149" t="s">
        <v>75</v>
      </c>
      <c r="C149">
        <v>4</v>
      </c>
      <c r="D149">
        <v>0.76623095802431562</v>
      </c>
      <c r="E149">
        <v>0.97662309545408854</v>
      </c>
      <c r="F149">
        <v>1899.155643083855</v>
      </c>
      <c r="G149">
        <v>1519.324508807159</v>
      </c>
      <c r="H149">
        <v>352.99999999999989</v>
      </c>
    </row>
    <row r="150" spans="1:8" x14ac:dyDescent="0.3">
      <c r="A150" t="s">
        <v>45</v>
      </c>
      <c r="B150" t="s">
        <v>75</v>
      </c>
      <c r="C150">
        <v>5</v>
      </c>
      <c r="D150">
        <v>1</v>
      </c>
      <c r="E150">
        <v>1</v>
      </c>
      <c r="F150">
        <v>264.46520752870748</v>
      </c>
      <c r="G150">
        <v>238.0186863817529</v>
      </c>
      <c r="H150">
        <v>39</v>
      </c>
    </row>
    <row r="151" spans="1:8" x14ac:dyDescent="0.3">
      <c r="A151" t="s">
        <v>45</v>
      </c>
      <c r="B151" t="s">
        <v>75</v>
      </c>
      <c r="C151">
        <v>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45</v>
      </c>
      <c r="B152" t="s">
        <v>76</v>
      </c>
      <c r="C152">
        <v>2</v>
      </c>
      <c r="D152">
        <v>5.7033230981720154E-3</v>
      </c>
      <c r="E152">
        <v>0.5771801006732199</v>
      </c>
      <c r="F152">
        <v>10050.5462136121</v>
      </c>
      <c r="G152">
        <v>6030.3276682613377</v>
      </c>
      <c r="H152">
        <v>23</v>
      </c>
    </row>
    <row r="153" spans="1:8" x14ac:dyDescent="0.3">
      <c r="A153" t="s">
        <v>45</v>
      </c>
      <c r="B153" t="s">
        <v>76</v>
      </c>
      <c r="C153">
        <v>3</v>
      </c>
      <c r="D153">
        <v>0.2119709595041904</v>
      </c>
      <c r="E153">
        <v>0.82107828518823522</v>
      </c>
      <c r="F153">
        <v>5821.6027961828559</v>
      </c>
      <c r="G153">
        <v>4075.1218879290859</v>
      </c>
      <c r="H153">
        <v>458</v>
      </c>
    </row>
    <row r="154" spans="1:8" x14ac:dyDescent="0.3">
      <c r="A154" t="s">
        <v>45</v>
      </c>
      <c r="B154" t="s">
        <v>76</v>
      </c>
      <c r="C154">
        <v>4</v>
      </c>
      <c r="D154">
        <v>0.66187946397796904</v>
      </c>
      <c r="E154">
        <v>0.96618794589395807</v>
      </c>
      <c r="F154">
        <v>2932.8473471017601</v>
      </c>
      <c r="G154">
        <v>2346.277868940841</v>
      </c>
      <c r="H154">
        <v>326.99999999999989</v>
      </c>
    </row>
    <row r="155" spans="1:8" x14ac:dyDescent="0.3">
      <c r="A155" t="s">
        <v>45</v>
      </c>
      <c r="B155" t="s">
        <v>76</v>
      </c>
      <c r="C155">
        <v>5</v>
      </c>
      <c r="D155">
        <v>1</v>
      </c>
      <c r="E155">
        <v>1</v>
      </c>
      <c r="F155">
        <v>544.755680136009</v>
      </c>
      <c r="G155">
        <v>490.28011131065892</v>
      </c>
      <c r="H155">
        <v>175</v>
      </c>
    </row>
    <row r="156" spans="1:8" x14ac:dyDescent="0.3">
      <c r="A156" t="s">
        <v>45</v>
      </c>
      <c r="B156" t="s">
        <v>76</v>
      </c>
      <c r="C156">
        <v>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45</v>
      </c>
      <c r="B157" t="s">
        <v>77</v>
      </c>
      <c r="C157">
        <v>2</v>
      </c>
      <c r="D157">
        <v>1.8180503760644551E-2</v>
      </c>
      <c r="E157">
        <v>0.57096703713844632</v>
      </c>
      <c r="F157">
        <v>1195.086880619082</v>
      </c>
      <c r="G157">
        <v>717.0521212481766</v>
      </c>
      <c r="H157">
        <v>12</v>
      </c>
    </row>
    <row r="158" spans="1:8" x14ac:dyDescent="0.3">
      <c r="A158" t="s">
        <v>45</v>
      </c>
      <c r="B158" t="s">
        <v>77</v>
      </c>
      <c r="C158">
        <v>3</v>
      </c>
      <c r="D158">
        <v>0.13989870518788791</v>
      </c>
      <c r="E158">
        <v>0.80431796695396118</v>
      </c>
      <c r="F158">
        <v>691.4662022184491</v>
      </c>
      <c r="G158">
        <v>484.02633330999493</v>
      </c>
      <c r="H158">
        <v>25</v>
      </c>
    </row>
    <row r="159" spans="1:8" x14ac:dyDescent="0.3">
      <c r="A159" t="s">
        <v>45</v>
      </c>
      <c r="B159" t="s">
        <v>77</v>
      </c>
      <c r="C159">
        <v>4</v>
      </c>
      <c r="D159">
        <v>0.65611941002479834</v>
      </c>
      <c r="E159">
        <v>0.96561194049005783</v>
      </c>
      <c r="F159">
        <v>399.93468921712741</v>
      </c>
      <c r="G159">
        <v>319.94775018180371</v>
      </c>
      <c r="H159">
        <v>91</v>
      </c>
    </row>
    <row r="160" spans="1:8" x14ac:dyDescent="0.3">
      <c r="A160" t="s">
        <v>45</v>
      </c>
      <c r="B160" t="s">
        <v>77</v>
      </c>
      <c r="C160">
        <v>5</v>
      </c>
      <c r="D160">
        <v>1</v>
      </c>
      <c r="E160">
        <v>1</v>
      </c>
      <c r="F160">
        <v>85.638181605812548</v>
      </c>
      <c r="G160">
        <v>77.074363317620453</v>
      </c>
      <c r="H160">
        <v>28</v>
      </c>
    </row>
    <row r="161" spans="1:8" x14ac:dyDescent="0.3">
      <c r="A161" t="s">
        <v>45</v>
      </c>
      <c r="B161" t="s">
        <v>77</v>
      </c>
      <c r="C161">
        <v>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45</v>
      </c>
      <c r="B162" t="s">
        <v>78</v>
      </c>
      <c r="C162">
        <v>2</v>
      </c>
      <c r="D162">
        <v>2.1531028876478689E-2</v>
      </c>
      <c r="E162">
        <v>0.60603017826856231</v>
      </c>
      <c r="F162">
        <v>6332.9160441218546</v>
      </c>
      <c r="G162">
        <v>3799.749588725992</v>
      </c>
      <c r="H162">
        <v>57</v>
      </c>
    </row>
    <row r="163" spans="1:8" x14ac:dyDescent="0.3">
      <c r="A163" t="s">
        <v>45</v>
      </c>
      <c r="B163" t="s">
        <v>78</v>
      </c>
      <c r="C163">
        <v>3</v>
      </c>
      <c r="D163">
        <v>0.30529545931061081</v>
      </c>
      <c r="E163">
        <v>0.8533727933211781</v>
      </c>
      <c r="F163">
        <v>3563.8946755981551</v>
      </c>
      <c r="G163">
        <v>2494.7262304337728</v>
      </c>
      <c r="H163">
        <v>392</v>
      </c>
    </row>
    <row r="164" spans="1:8" x14ac:dyDescent="0.3">
      <c r="A164" t="s">
        <v>45</v>
      </c>
      <c r="B164" t="s">
        <v>78</v>
      </c>
      <c r="C164">
        <v>4</v>
      </c>
      <c r="D164">
        <v>0.86169846433861941</v>
      </c>
      <c r="E164">
        <v>0.98616984622777659</v>
      </c>
      <c r="F164">
        <v>1583.9702376464829</v>
      </c>
      <c r="G164">
        <v>1267.176185396587</v>
      </c>
      <c r="H164">
        <v>386</v>
      </c>
    </row>
    <row r="165" spans="1:8" x14ac:dyDescent="0.3">
      <c r="A165" t="s">
        <v>45</v>
      </c>
      <c r="B165" t="s">
        <v>78</v>
      </c>
      <c r="C165">
        <v>5</v>
      </c>
      <c r="D165">
        <v>1</v>
      </c>
      <c r="E165">
        <v>1</v>
      </c>
      <c r="F165">
        <v>119.6422606690477</v>
      </c>
      <c r="G165">
        <v>107.6780344238621</v>
      </c>
      <c r="H165">
        <v>36</v>
      </c>
    </row>
    <row r="166" spans="1:8" x14ac:dyDescent="0.3">
      <c r="A166" t="s">
        <v>45</v>
      </c>
      <c r="B166" t="s">
        <v>78</v>
      </c>
      <c r="C166">
        <v>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45</v>
      </c>
      <c r="B167" t="s">
        <v>79</v>
      </c>
      <c r="C167">
        <v>2</v>
      </c>
      <c r="D167">
        <v>2.8570016196568529E-2</v>
      </c>
      <c r="E167">
        <v>0.57650537543772984</v>
      </c>
      <c r="F167">
        <v>1739.6104027133811</v>
      </c>
      <c r="G167">
        <v>1043.7662312591431</v>
      </c>
      <c r="H167">
        <v>28</v>
      </c>
    </row>
    <row r="168" spans="1:8" x14ac:dyDescent="0.3">
      <c r="A168" t="s">
        <v>45</v>
      </c>
      <c r="B168" t="s">
        <v>79</v>
      </c>
      <c r="C168">
        <v>3</v>
      </c>
      <c r="D168">
        <v>0.1218087140661368</v>
      </c>
      <c r="E168">
        <v>0.80578613517939568</v>
      </c>
      <c r="F168">
        <v>971.51440545776904</v>
      </c>
      <c r="G168">
        <v>680.06007223908409</v>
      </c>
      <c r="H168">
        <v>56</v>
      </c>
    </row>
    <row r="169" spans="1:8" x14ac:dyDescent="0.3">
      <c r="A169" t="s">
        <v>45</v>
      </c>
      <c r="B169" t="s">
        <v>79</v>
      </c>
      <c r="C169">
        <v>4</v>
      </c>
      <c r="D169">
        <v>0.73559853777662465</v>
      </c>
      <c r="E169">
        <v>0.97355985338367357</v>
      </c>
      <c r="F169">
        <v>551.63970331186317</v>
      </c>
      <c r="G169">
        <v>441.31176100547611</v>
      </c>
      <c r="H169">
        <v>156</v>
      </c>
    </row>
    <row r="170" spans="1:8" x14ac:dyDescent="0.3">
      <c r="A170" t="s">
        <v>45</v>
      </c>
      <c r="B170" t="s">
        <v>79</v>
      </c>
      <c r="C170">
        <v>5</v>
      </c>
      <c r="D170">
        <v>1</v>
      </c>
      <c r="E170">
        <v>1</v>
      </c>
      <c r="F170">
        <v>65.167707827625279</v>
      </c>
      <c r="G170">
        <v>58.650936947755298</v>
      </c>
      <c r="H170">
        <v>10</v>
      </c>
    </row>
    <row r="171" spans="1:8" x14ac:dyDescent="0.3">
      <c r="A171" t="s">
        <v>45</v>
      </c>
      <c r="B171" t="s">
        <v>79</v>
      </c>
      <c r="C171">
        <v>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45</v>
      </c>
      <c r="B172" t="s">
        <v>80</v>
      </c>
      <c r="C172">
        <v>2</v>
      </c>
      <c r="D172">
        <v>9.9441304981588742E-3</v>
      </c>
      <c r="E172">
        <v>0.5706335213519137</v>
      </c>
      <c r="F172">
        <v>10042.93761968658</v>
      </c>
      <c r="G172">
        <v>6025.7625119513759</v>
      </c>
      <c r="H172">
        <v>55</v>
      </c>
    </row>
    <row r="173" spans="1:8" x14ac:dyDescent="0.3">
      <c r="A173" t="s">
        <v>45</v>
      </c>
      <c r="B173" t="s">
        <v>80</v>
      </c>
      <c r="C173">
        <v>3</v>
      </c>
      <c r="D173">
        <v>0.16761650340943851</v>
      </c>
      <c r="E173">
        <v>0.80902995718868764</v>
      </c>
      <c r="F173">
        <v>5799.9812855802902</v>
      </c>
      <c r="G173">
        <v>4059.9868307650381</v>
      </c>
      <c r="H173">
        <v>567</v>
      </c>
    </row>
    <row r="174" spans="1:8" x14ac:dyDescent="0.3">
      <c r="A174" t="s">
        <v>45</v>
      </c>
      <c r="B174" t="s">
        <v>80</v>
      </c>
      <c r="C174">
        <v>4</v>
      </c>
      <c r="D174">
        <v>0.63218064691494458</v>
      </c>
      <c r="E174">
        <v>0.96321806414340094</v>
      </c>
      <c r="F174">
        <v>3188.6209593940439</v>
      </c>
      <c r="G174">
        <v>2550.896758012404</v>
      </c>
      <c r="H174">
        <v>456</v>
      </c>
    </row>
    <row r="175" spans="1:8" x14ac:dyDescent="0.3">
      <c r="A175" t="s">
        <v>45</v>
      </c>
      <c r="B175" t="s">
        <v>80</v>
      </c>
      <c r="C175">
        <v>5</v>
      </c>
      <c r="D175">
        <v>1</v>
      </c>
      <c r="E175">
        <v>1</v>
      </c>
      <c r="F175">
        <v>665.04229242352108</v>
      </c>
      <c r="G175">
        <v>598.53806219017872</v>
      </c>
      <c r="H175">
        <v>166</v>
      </c>
    </row>
    <row r="176" spans="1:8" x14ac:dyDescent="0.3">
      <c r="A176" t="s">
        <v>45</v>
      </c>
      <c r="B176" t="s">
        <v>80</v>
      </c>
      <c r="C176">
        <v>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 t="s">
        <v>45</v>
      </c>
      <c r="B177" t="s">
        <v>81</v>
      </c>
      <c r="C177">
        <v>2</v>
      </c>
      <c r="D177">
        <v>2.5534701361990181E-2</v>
      </c>
      <c r="E177">
        <v>0.58365783617248934</v>
      </c>
      <c r="F177">
        <v>5413.555119199169</v>
      </c>
      <c r="G177">
        <v>3248.1330392521991</v>
      </c>
      <c r="H177">
        <v>76</v>
      </c>
    </row>
    <row r="178" spans="1:8" x14ac:dyDescent="0.3">
      <c r="A178" t="s">
        <v>45</v>
      </c>
      <c r="B178" t="s">
        <v>81</v>
      </c>
      <c r="C178">
        <v>3</v>
      </c>
      <c r="D178">
        <v>0.1740223516267434</v>
      </c>
      <c r="E178">
        <v>0.81821156557103969</v>
      </c>
      <c r="F178">
        <v>3097.8365221226782</v>
      </c>
      <c r="G178">
        <v>2168.485528556786</v>
      </c>
      <c r="H178">
        <v>234</v>
      </c>
    </row>
    <row r="179" spans="1:8" x14ac:dyDescent="0.3">
      <c r="A179" t="s">
        <v>45</v>
      </c>
      <c r="B179" t="s">
        <v>81</v>
      </c>
      <c r="C179">
        <v>4</v>
      </c>
      <c r="D179">
        <v>0.74888996482012793</v>
      </c>
      <c r="E179">
        <v>0.97488899610782964</v>
      </c>
      <c r="F179">
        <v>1727.1561584494791</v>
      </c>
      <c r="G179">
        <v>1381.724921612257</v>
      </c>
      <c r="H179">
        <v>387</v>
      </c>
    </row>
    <row r="180" spans="1:8" x14ac:dyDescent="0.3">
      <c r="A180" t="s">
        <v>45</v>
      </c>
      <c r="B180" t="s">
        <v>81</v>
      </c>
      <c r="C180">
        <v>5</v>
      </c>
      <c r="D180">
        <v>1</v>
      </c>
      <c r="E180">
        <v>1</v>
      </c>
      <c r="F180">
        <v>265.07662990475831</v>
      </c>
      <c r="G180">
        <v>238.5689665192875</v>
      </c>
      <c r="H180">
        <v>90</v>
      </c>
    </row>
    <row r="181" spans="1:8" x14ac:dyDescent="0.3">
      <c r="A181" t="s">
        <v>45</v>
      </c>
      <c r="B181" t="s">
        <v>81</v>
      </c>
      <c r="C181">
        <v>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45</v>
      </c>
      <c r="B182" t="s">
        <v>82</v>
      </c>
      <c r="C182">
        <v>2</v>
      </c>
      <c r="D182">
        <v>7.4991664739022662E-3</v>
      </c>
      <c r="E182">
        <v>0.57483874301420135</v>
      </c>
      <c r="F182">
        <v>1619.403013116065</v>
      </c>
      <c r="G182">
        <v>971.64179821724463</v>
      </c>
      <c r="H182">
        <v>7</v>
      </c>
    </row>
    <row r="183" spans="1:8" x14ac:dyDescent="0.3">
      <c r="A183" t="s">
        <v>45</v>
      </c>
      <c r="B183" t="s">
        <v>82</v>
      </c>
      <c r="C183">
        <v>3</v>
      </c>
      <c r="D183">
        <v>0.17985538444665131</v>
      </c>
      <c r="E183">
        <v>0.8166090100562643</v>
      </c>
      <c r="F183">
        <v>940.12175889460116</v>
      </c>
      <c r="G183">
        <v>658.08522001909614</v>
      </c>
      <c r="H183">
        <v>82</v>
      </c>
    </row>
    <row r="184" spans="1:8" x14ac:dyDescent="0.3">
      <c r="A184" t="s">
        <v>45</v>
      </c>
      <c r="B184" t="s">
        <v>82</v>
      </c>
      <c r="C184">
        <v>4</v>
      </c>
      <c r="D184">
        <v>0.70489862694225691</v>
      </c>
      <c r="E184">
        <v>0.97048986225449041</v>
      </c>
      <c r="F184">
        <v>513.09315025471778</v>
      </c>
      <c r="G184">
        <v>410.47451867463752</v>
      </c>
      <c r="H184">
        <v>182</v>
      </c>
    </row>
    <row r="185" spans="1:8" x14ac:dyDescent="0.3">
      <c r="A185" t="s">
        <v>45</v>
      </c>
      <c r="B185" t="s">
        <v>82</v>
      </c>
      <c r="C185">
        <v>5</v>
      </c>
      <c r="D185">
        <v>1</v>
      </c>
      <c r="E185">
        <v>1</v>
      </c>
      <c r="F185">
        <v>80.250290785825825</v>
      </c>
      <c r="G185">
        <v>72.225261587660995</v>
      </c>
      <c r="H185">
        <v>35</v>
      </c>
    </row>
    <row r="186" spans="1:8" x14ac:dyDescent="0.3">
      <c r="A186" t="s">
        <v>45</v>
      </c>
      <c r="B186" t="s">
        <v>82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45</v>
      </c>
      <c r="B187" t="s">
        <v>83</v>
      </c>
      <c r="C187">
        <v>2</v>
      </c>
      <c r="D187">
        <v>1.8373601134444788E-2</v>
      </c>
      <c r="E187">
        <v>0.58650958500749395</v>
      </c>
      <c r="F187">
        <v>8597.8970222826265</v>
      </c>
      <c r="G187">
        <v>5158.7381621221157</v>
      </c>
      <c r="H187">
        <v>91</v>
      </c>
    </row>
    <row r="188" spans="1:8" x14ac:dyDescent="0.3">
      <c r="A188" t="s">
        <v>45</v>
      </c>
      <c r="B188" t="s">
        <v>83</v>
      </c>
      <c r="C188">
        <v>3</v>
      </c>
      <c r="D188">
        <v>0.2095017597227874</v>
      </c>
      <c r="E188">
        <v>0.82681440603490908</v>
      </c>
      <c r="F188">
        <v>4896.5079413234334</v>
      </c>
      <c r="G188">
        <v>3427.5555005554802</v>
      </c>
      <c r="H188">
        <v>632</v>
      </c>
    </row>
    <row r="189" spans="1:8" x14ac:dyDescent="0.3">
      <c r="A189" t="s">
        <v>45</v>
      </c>
      <c r="B189" t="s">
        <v>83</v>
      </c>
      <c r="C189">
        <v>4</v>
      </c>
      <c r="D189">
        <v>0.76144881454936686</v>
      </c>
      <c r="E189">
        <v>0.97614488109946773</v>
      </c>
      <c r="F189">
        <v>2489.3663585173022</v>
      </c>
      <c r="G189">
        <v>1991.493079394952</v>
      </c>
      <c r="H189">
        <v>852</v>
      </c>
    </row>
    <row r="190" spans="1:8" x14ac:dyDescent="0.3">
      <c r="A190" t="s">
        <v>45</v>
      </c>
      <c r="B190" t="s">
        <v>83</v>
      </c>
      <c r="C190">
        <v>5</v>
      </c>
      <c r="D190">
        <v>1</v>
      </c>
      <c r="E190">
        <v>1</v>
      </c>
      <c r="F190">
        <v>305.58107419296402</v>
      </c>
      <c r="G190">
        <v>275.02296631831632</v>
      </c>
      <c r="H190">
        <v>32</v>
      </c>
    </row>
    <row r="191" spans="1:8" x14ac:dyDescent="0.3">
      <c r="A191" t="s">
        <v>45</v>
      </c>
      <c r="B191" t="s">
        <v>83</v>
      </c>
      <c r="C191">
        <v>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45</v>
      </c>
      <c r="B192" t="s">
        <v>84</v>
      </c>
      <c r="C192">
        <v>2</v>
      </c>
      <c r="D192">
        <v>1.8563639496585821E-2</v>
      </c>
      <c r="E192">
        <v>0.5923843730179853</v>
      </c>
      <c r="F192">
        <v>1145.687140096067</v>
      </c>
      <c r="G192">
        <v>687.4122772288124</v>
      </c>
      <c r="H192">
        <v>12</v>
      </c>
    </row>
    <row r="193" spans="1:8" x14ac:dyDescent="0.3">
      <c r="A193" t="s">
        <v>45</v>
      </c>
      <c r="B193" t="s">
        <v>84</v>
      </c>
      <c r="C193">
        <v>3</v>
      </c>
      <c r="D193">
        <v>0.26179628371281288</v>
      </c>
      <c r="E193">
        <v>0.83524918372725687</v>
      </c>
      <c r="F193">
        <v>647.43383490457165</v>
      </c>
      <c r="G193">
        <v>453.20367671518738</v>
      </c>
      <c r="H193">
        <v>94</v>
      </c>
    </row>
    <row r="194" spans="1:8" x14ac:dyDescent="0.3">
      <c r="A194" t="s">
        <v>45</v>
      </c>
      <c r="B194" t="s">
        <v>84</v>
      </c>
      <c r="C194">
        <v>4</v>
      </c>
      <c r="D194">
        <v>0.71027525589205676</v>
      </c>
      <c r="E194">
        <v>0.97102752515748214</v>
      </c>
      <c r="F194">
        <v>306.84586030745368</v>
      </c>
      <c r="G194">
        <v>245.47668733149101</v>
      </c>
      <c r="H194">
        <v>69</v>
      </c>
    </row>
    <row r="195" spans="1:8" x14ac:dyDescent="0.3">
      <c r="A195" t="s">
        <v>45</v>
      </c>
      <c r="B195" t="s">
        <v>84</v>
      </c>
      <c r="C195">
        <v>5</v>
      </c>
      <c r="D195">
        <v>1</v>
      </c>
      <c r="E195">
        <v>1</v>
      </c>
      <c r="F195">
        <v>34.578054943822032</v>
      </c>
      <c r="G195">
        <v>31.12024939791451</v>
      </c>
      <c r="H195">
        <v>0</v>
      </c>
    </row>
    <row r="196" spans="1:8" x14ac:dyDescent="0.3">
      <c r="A196" t="s">
        <v>45</v>
      </c>
      <c r="B196" t="s">
        <v>84</v>
      </c>
      <c r="C196">
        <v>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45</v>
      </c>
      <c r="B197" t="s">
        <v>85</v>
      </c>
      <c r="C197">
        <v>2</v>
      </c>
      <c r="D197">
        <v>2.9749309184358069E-2</v>
      </c>
      <c r="E197">
        <v>0.59362022912348955</v>
      </c>
      <c r="F197">
        <v>23169.555320705149</v>
      </c>
      <c r="G197">
        <v>13901.733054321779</v>
      </c>
      <c r="H197">
        <v>374</v>
      </c>
    </row>
    <row r="198" spans="1:8" x14ac:dyDescent="0.3">
      <c r="A198" t="s">
        <v>45</v>
      </c>
      <c r="B198" t="s">
        <v>85</v>
      </c>
      <c r="C198">
        <v>3</v>
      </c>
      <c r="D198">
        <v>0.27231310356096827</v>
      </c>
      <c r="E198">
        <v>0.83022862747797066</v>
      </c>
      <c r="F198">
        <v>13064.25580145094</v>
      </c>
      <c r="G198">
        <v>9144.9789052775905</v>
      </c>
      <c r="H198">
        <v>1582</v>
      </c>
    </row>
    <row r="199" spans="1:8" x14ac:dyDescent="0.3">
      <c r="A199" t="s">
        <v>45</v>
      </c>
      <c r="B199" t="s">
        <v>85</v>
      </c>
      <c r="C199">
        <v>4</v>
      </c>
      <c r="D199">
        <v>0.58371535008220499</v>
      </c>
      <c r="E199">
        <v>0.95837153438790801</v>
      </c>
      <c r="F199">
        <v>5984.2558731936724</v>
      </c>
      <c r="G199">
        <v>4787.4046807204659</v>
      </c>
      <c r="H199">
        <v>1153</v>
      </c>
    </row>
    <row r="200" spans="1:8" x14ac:dyDescent="0.3">
      <c r="A200" t="s">
        <v>45</v>
      </c>
      <c r="B200" t="s">
        <v>85</v>
      </c>
      <c r="C200">
        <v>5</v>
      </c>
      <c r="D200">
        <v>1</v>
      </c>
      <c r="E200">
        <v>1</v>
      </c>
      <c r="F200">
        <v>1288.129562330759</v>
      </c>
      <c r="G200">
        <v>1159.3166041782199</v>
      </c>
      <c r="H200">
        <v>261</v>
      </c>
    </row>
    <row r="201" spans="1:8" x14ac:dyDescent="0.3">
      <c r="A201" t="s">
        <v>45</v>
      </c>
      <c r="B201" t="s">
        <v>85</v>
      </c>
      <c r="C201">
        <v>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45</v>
      </c>
      <c r="B202" t="s">
        <v>86</v>
      </c>
      <c r="C202">
        <v>2</v>
      </c>
      <c r="D202">
        <v>1.326653105824973E-2</v>
      </c>
      <c r="E202">
        <v>0.58828244734369295</v>
      </c>
      <c r="F202">
        <v>13772.187419126711</v>
      </c>
      <c r="G202">
        <v>8263.3123693873895</v>
      </c>
      <c r="H202">
        <v>90</v>
      </c>
    </row>
    <row r="203" spans="1:8" x14ac:dyDescent="0.3">
      <c r="A203" t="s">
        <v>45</v>
      </c>
      <c r="B203" t="s">
        <v>86</v>
      </c>
      <c r="C203">
        <v>3</v>
      </c>
      <c r="D203">
        <v>0.2108166851329823</v>
      </c>
      <c r="E203">
        <v>0.83249565239681755</v>
      </c>
      <c r="F203">
        <v>7909.3739047510608</v>
      </c>
      <c r="G203">
        <v>5536.5616390386595</v>
      </c>
      <c r="H203">
        <v>948</v>
      </c>
    </row>
    <row r="204" spans="1:8" x14ac:dyDescent="0.3">
      <c r="A204" t="s">
        <v>45</v>
      </c>
      <c r="B204" t="s">
        <v>86</v>
      </c>
      <c r="C204">
        <v>4</v>
      </c>
      <c r="D204">
        <v>0.84687204500431001</v>
      </c>
      <c r="E204">
        <v>0.98468720427225254</v>
      </c>
      <c r="F204">
        <v>4047.3035260557108</v>
      </c>
      <c r="G204">
        <v>3237.8428087826642</v>
      </c>
      <c r="H204">
        <v>772</v>
      </c>
    </row>
    <row r="205" spans="1:8" x14ac:dyDescent="0.3">
      <c r="A205" t="s">
        <v>45</v>
      </c>
      <c r="B205" t="s">
        <v>86</v>
      </c>
      <c r="C205">
        <v>5</v>
      </c>
      <c r="D205">
        <v>1</v>
      </c>
      <c r="E205">
        <v>1</v>
      </c>
      <c r="F205">
        <v>287.88239678546631</v>
      </c>
      <c r="G205">
        <v>259.09415667794138</v>
      </c>
      <c r="H205">
        <v>25</v>
      </c>
    </row>
    <row r="206" spans="1:8" x14ac:dyDescent="0.3">
      <c r="A206" t="s">
        <v>45</v>
      </c>
      <c r="B206" t="s">
        <v>86</v>
      </c>
      <c r="C206">
        <v>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45</v>
      </c>
      <c r="B207" t="s">
        <v>87</v>
      </c>
      <c r="C207">
        <v>2</v>
      </c>
      <c r="D207">
        <v>3.8444947409450383E-2</v>
      </c>
      <c r="E207">
        <v>0.6159203434001651</v>
      </c>
      <c r="F207">
        <v>16098.768716126369</v>
      </c>
      <c r="G207">
        <v>9659.2611337196831</v>
      </c>
      <c r="H207">
        <v>316</v>
      </c>
    </row>
    <row r="208" spans="1:8" x14ac:dyDescent="0.3">
      <c r="A208" t="s">
        <v>45</v>
      </c>
      <c r="B208" t="s">
        <v>87</v>
      </c>
      <c r="C208">
        <v>3</v>
      </c>
      <c r="D208">
        <v>0.323497655471566</v>
      </c>
      <c r="E208">
        <v>0.85794865644126794</v>
      </c>
      <c r="F208">
        <v>9014.7195969746281</v>
      </c>
      <c r="G208">
        <v>6310.3036104184084</v>
      </c>
      <c r="H208">
        <v>1109</v>
      </c>
    </row>
    <row r="209" spans="1:8" x14ac:dyDescent="0.3">
      <c r="A209" t="s">
        <v>45</v>
      </c>
      <c r="B209" t="s">
        <v>87</v>
      </c>
      <c r="C209">
        <v>4</v>
      </c>
      <c r="D209">
        <v>0.87526147144822408</v>
      </c>
      <c r="E209">
        <v>0.98752614695894747</v>
      </c>
      <c r="F209">
        <v>3826.5768625474639</v>
      </c>
      <c r="G209">
        <v>3061.2614786338841</v>
      </c>
      <c r="H209">
        <v>427</v>
      </c>
    </row>
    <row r="210" spans="1:8" x14ac:dyDescent="0.3">
      <c r="A210" t="s">
        <v>45</v>
      </c>
      <c r="B210" t="s">
        <v>87</v>
      </c>
      <c r="C210">
        <v>5</v>
      </c>
      <c r="D210">
        <v>1</v>
      </c>
      <c r="E210">
        <v>1</v>
      </c>
      <c r="F210">
        <v>215.96877362512291</v>
      </c>
      <c r="G210">
        <v>194.371895940792</v>
      </c>
      <c r="H210">
        <v>29</v>
      </c>
    </row>
    <row r="211" spans="1:8" x14ac:dyDescent="0.3">
      <c r="A211" t="s">
        <v>45</v>
      </c>
      <c r="B211" t="s">
        <v>87</v>
      </c>
      <c r="C211">
        <v>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45</v>
      </c>
      <c r="B212" t="s">
        <v>88</v>
      </c>
      <c r="C212">
        <v>2</v>
      </c>
      <c r="D212">
        <v>2.362894530579223E-2</v>
      </c>
      <c r="E212">
        <v>0.60214771914977661</v>
      </c>
      <c r="F212">
        <v>44014.51879208874</v>
      </c>
      <c r="G212">
        <v>26408.711012906271</v>
      </c>
      <c r="H212">
        <v>541</v>
      </c>
    </row>
    <row r="213" spans="1:8" x14ac:dyDescent="0.3">
      <c r="A213" t="s">
        <v>45</v>
      </c>
      <c r="B213" t="s">
        <v>88</v>
      </c>
      <c r="C213">
        <v>3</v>
      </c>
      <c r="D213">
        <v>0.26221722670134062</v>
      </c>
      <c r="E213">
        <v>0.84645627428906467</v>
      </c>
      <c r="F213">
        <v>25104.911445822989</v>
      </c>
      <c r="G213">
        <v>17573.437712802221</v>
      </c>
      <c r="H213">
        <v>1895</v>
      </c>
    </row>
    <row r="214" spans="1:8" x14ac:dyDescent="0.3">
      <c r="A214" t="s">
        <v>45</v>
      </c>
      <c r="B214" t="s">
        <v>88</v>
      </c>
      <c r="C214">
        <v>4</v>
      </c>
      <c r="D214">
        <v>0.89856145666767828</v>
      </c>
      <c r="E214">
        <v>0.98985614551561263</v>
      </c>
      <c r="F214">
        <v>11590.81361796937</v>
      </c>
      <c r="G214">
        <v>9272.6508598321761</v>
      </c>
      <c r="H214">
        <v>1350</v>
      </c>
    </row>
    <row r="215" spans="1:8" x14ac:dyDescent="0.3">
      <c r="A215" t="s">
        <v>45</v>
      </c>
      <c r="B215" t="s">
        <v>88</v>
      </c>
      <c r="C215">
        <v>5</v>
      </c>
      <c r="D215">
        <v>1</v>
      </c>
      <c r="E215">
        <v>1</v>
      </c>
      <c r="F215">
        <v>639.08604120710947</v>
      </c>
      <c r="G215">
        <v>575.17743613408607</v>
      </c>
      <c r="H215">
        <v>108</v>
      </c>
    </row>
    <row r="216" spans="1:8" x14ac:dyDescent="0.3">
      <c r="A216" t="s">
        <v>45</v>
      </c>
      <c r="B216" t="s">
        <v>88</v>
      </c>
      <c r="C216">
        <v>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45</v>
      </c>
      <c r="B217" t="s">
        <v>89</v>
      </c>
      <c r="C217">
        <v>2</v>
      </c>
      <c r="D217">
        <v>6.897411911434316E-3</v>
      </c>
      <c r="E217">
        <v>0.59848360490019437</v>
      </c>
      <c r="F217">
        <v>29246.05754496617</v>
      </c>
      <c r="G217">
        <v>17547.634352659621</v>
      </c>
      <c r="H217">
        <v>89</v>
      </c>
    </row>
    <row r="218" spans="1:8" x14ac:dyDescent="0.3">
      <c r="A218" t="s">
        <v>45</v>
      </c>
      <c r="B218" t="s">
        <v>89</v>
      </c>
      <c r="C218">
        <v>3</v>
      </c>
      <c r="D218">
        <v>0.29422195572564691</v>
      </c>
      <c r="E218">
        <v>0.85099279507474046</v>
      </c>
      <c r="F218">
        <v>17045.124372272548</v>
      </c>
      <c r="G218">
        <v>11931.586857397069</v>
      </c>
      <c r="H218">
        <v>1396</v>
      </c>
    </row>
    <row r="219" spans="1:8" x14ac:dyDescent="0.3">
      <c r="A219" t="s">
        <v>45</v>
      </c>
      <c r="B219" t="s">
        <v>89</v>
      </c>
      <c r="C219">
        <v>4</v>
      </c>
      <c r="D219">
        <v>0.86094080952655083</v>
      </c>
      <c r="E219">
        <v>0.9860940807454408</v>
      </c>
      <c r="F219">
        <v>7628.5305946693052</v>
      </c>
      <c r="G219">
        <v>6102.8244530006514</v>
      </c>
      <c r="H219">
        <v>1236</v>
      </c>
    </row>
    <row r="220" spans="1:8" x14ac:dyDescent="0.3">
      <c r="A220" t="s">
        <v>45</v>
      </c>
      <c r="B220" t="s">
        <v>89</v>
      </c>
      <c r="C220">
        <v>5</v>
      </c>
      <c r="D220">
        <v>1</v>
      </c>
      <c r="E220">
        <v>1</v>
      </c>
      <c r="F220">
        <v>636.89327307211317</v>
      </c>
      <c r="G220">
        <v>573.20394481585697</v>
      </c>
      <c r="H220">
        <v>74</v>
      </c>
    </row>
    <row r="221" spans="1:8" x14ac:dyDescent="0.3">
      <c r="A221" t="s">
        <v>45</v>
      </c>
      <c r="B221" t="s">
        <v>89</v>
      </c>
      <c r="C221">
        <v>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45</v>
      </c>
      <c r="B222" t="s">
        <v>90</v>
      </c>
      <c r="C222">
        <v>2</v>
      </c>
      <c r="D222">
        <v>1.6546647859489439E-2</v>
      </c>
      <c r="E222">
        <v>0.60372428009559742</v>
      </c>
      <c r="F222">
        <v>35357.273622046378</v>
      </c>
      <c r="G222">
        <v>21214.363962482061</v>
      </c>
      <c r="H222">
        <v>282</v>
      </c>
    </row>
    <row r="223" spans="1:8" x14ac:dyDescent="0.3">
      <c r="A223" t="s">
        <v>45</v>
      </c>
      <c r="B223" t="s">
        <v>90</v>
      </c>
      <c r="C223">
        <v>3</v>
      </c>
      <c r="D223">
        <v>0.30154963149976671</v>
      </c>
      <c r="E223">
        <v>0.8529384757986842</v>
      </c>
      <c r="F223">
        <v>20185.72868829839</v>
      </c>
      <c r="G223">
        <v>14130.009841176239</v>
      </c>
      <c r="H223">
        <v>1547</v>
      </c>
    </row>
    <row r="224" spans="1:8" x14ac:dyDescent="0.3">
      <c r="A224" t="s">
        <v>45</v>
      </c>
      <c r="B224" t="s">
        <v>90</v>
      </c>
      <c r="C224">
        <v>4</v>
      </c>
      <c r="D224">
        <v>0.86807494365757643</v>
      </c>
      <c r="E224">
        <v>0.98680749416917402</v>
      </c>
      <c r="F224">
        <v>9007.2273203487548</v>
      </c>
      <c r="G224">
        <v>7205.7818294353747</v>
      </c>
      <c r="H224">
        <v>1628</v>
      </c>
    </row>
    <row r="225" spans="1:8" x14ac:dyDescent="0.3">
      <c r="A225" t="s">
        <v>45</v>
      </c>
      <c r="B225" t="s">
        <v>90</v>
      </c>
      <c r="C225">
        <v>5</v>
      </c>
      <c r="D225">
        <v>1</v>
      </c>
      <c r="E225">
        <v>1</v>
      </c>
      <c r="F225">
        <v>696.31112488721737</v>
      </c>
      <c r="G225">
        <v>626.68001136091118</v>
      </c>
      <c r="H225">
        <v>66</v>
      </c>
    </row>
    <row r="226" spans="1:8" x14ac:dyDescent="0.3">
      <c r="A226" t="s">
        <v>45</v>
      </c>
      <c r="B226" t="s">
        <v>90</v>
      </c>
      <c r="C226">
        <v>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45</v>
      </c>
      <c r="B227" t="s">
        <v>91</v>
      </c>
      <c r="C227">
        <v>2</v>
      </c>
      <c r="D227">
        <v>1.8503931936503001E-2</v>
      </c>
      <c r="E227">
        <v>0.60863475377060627</v>
      </c>
      <c r="F227">
        <v>23853.550149897401</v>
      </c>
      <c r="G227">
        <v>14312.129947760201</v>
      </c>
      <c r="H227">
        <v>220</v>
      </c>
    </row>
    <row r="228" spans="1:8" x14ac:dyDescent="0.3">
      <c r="A228" t="s">
        <v>45</v>
      </c>
      <c r="B228" t="s">
        <v>91</v>
      </c>
      <c r="C228">
        <v>3</v>
      </c>
      <c r="D228">
        <v>0.33946645623373561</v>
      </c>
      <c r="E228">
        <v>0.85893777161213314</v>
      </c>
      <c r="F228">
        <v>13679.61273005349</v>
      </c>
      <c r="G228">
        <v>9575.7287479637544</v>
      </c>
      <c r="H228">
        <v>1552</v>
      </c>
    </row>
    <row r="229" spans="1:8" x14ac:dyDescent="0.3">
      <c r="A229" t="s">
        <v>45</v>
      </c>
      <c r="B229" t="s">
        <v>91</v>
      </c>
      <c r="C229">
        <v>4</v>
      </c>
      <c r="D229">
        <v>0.83052492847445236</v>
      </c>
      <c r="E229">
        <v>0.98305249259490768</v>
      </c>
      <c r="F229">
        <v>5763.2632056122065</v>
      </c>
      <c r="G229">
        <v>4610.6105473139032</v>
      </c>
      <c r="H229">
        <v>879</v>
      </c>
    </row>
    <row r="230" spans="1:8" x14ac:dyDescent="0.3">
      <c r="A230" t="s">
        <v>45</v>
      </c>
      <c r="B230" t="s">
        <v>91</v>
      </c>
      <c r="C230">
        <v>5</v>
      </c>
      <c r="D230">
        <v>1</v>
      </c>
      <c r="E230">
        <v>1</v>
      </c>
      <c r="F230">
        <v>518.71388336468908</v>
      </c>
      <c r="G230">
        <v>466.84249425527628</v>
      </c>
      <c r="H230">
        <v>122</v>
      </c>
    </row>
    <row r="231" spans="1:8" x14ac:dyDescent="0.3">
      <c r="A231" t="s">
        <v>45</v>
      </c>
      <c r="B231" t="s">
        <v>91</v>
      </c>
      <c r="C231">
        <v>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45</v>
      </c>
      <c r="B232" t="s">
        <v>92</v>
      </c>
      <c r="C232">
        <v>2</v>
      </c>
      <c r="D232">
        <v>3.1633922682916107E-2</v>
      </c>
      <c r="E232">
        <v>0.60778570281282485</v>
      </c>
      <c r="F232">
        <v>18243.78368185693</v>
      </c>
      <c r="G232">
        <v>10946.27010037274</v>
      </c>
      <c r="H232">
        <v>300</v>
      </c>
    </row>
    <row r="233" spans="1:8" x14ac:dyDescent="0.3">
      <c r="A233" t="s">
        <v>45</v>
      </c>
      <c r="B233" t="s">
        <v>92</v>
      </c>
      <c r="C233">
        <v>3</v>
      </c>
      <c r="D233">
        <v>0.24032254134722369</v>
      </c>
      <c r="E233">
        <v>0.83976108594142018</v>
      </c>
      <c r="F233">
        <v>10345.74305458713</v>
      </c>
      <c r="G233">
        <v>7242.0200148801196</v>
      </c>
      <c r="H233">
        <v>1194</v>
      </c>
    </row>
    <row r="234" spans="1:8" x14ac:dyDescent="0.3">
      <c r="A234" t="s">
        <v>45</v>
      </c>
      <c r="B234" t="s">
        <v>92</v>
      </c>
      <c r="C234">
        <v>4</v>
      </c>
      <c r="D234">
        <v>0.86337260839065699</v>
      </c>
      <c r="E234">
        <v>0.986337260635475</v>
      </c>
      <c r="F234">
        <v>4981.9121105697704</v>
      </c>
      <c r="G234">
        <v>3985.5296736085611</v>
      </c>
      <c r="H234">
        <v>1581</v>
      </c>
    </row>
    <row r="235" spans="1:8" x14ac:dyDescent="0.3">
      <c r="A235" t="s">
        <v>45</v>
      </c>
      <c r="B235" t="s">
        <v>92</v>
      </c>
      <c r="C235">
        <v>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45</v>
      </c>
      <c r="B236" t="s">
        <v>92</v>
      </c>
      <c r="C236">
        <v>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45</v>
      </c>
      <c r="B237" t="s">
        <v>93</v>
      </c>
      <c r="C237">
        <v>2</v>
      </c>
      <c r="D237">
        <v>6.7749419267970909E-3</v>
      </c>
      <c r="E237">
        <v>0.59771714723819769</v>
      </c>
      <c r="F237">
        <v>32827.688137279867</v>
      </c>
      <c r="G237">
        <v>19696.612686699649</v>
      </c>
      <c r="H237">
        <v>105</v>
      </c>
    </row>
    <row r="238" spans="1:8" x14ac:dyDescent="0.3">
      <c r="A238" t="s">
        <v>45</v>
      </c>
      <c r="B238" t="s">
        <v>93</v>
      </c>
      <c r="C238">
        <v>3</v>
      </c>
      <c r="D238">
        <v>0.28862827373859468</v>
      </c>
      <c r="E238">
        <v>0.84995022346687032</v>
      </c>
      <c r="F238">
        <v>19421.783397745479</v>
      </c>
      <c r="G238">
        <v>13595.24814689614</v>
      </c>
      <c r="H238">
        <v>2444</v>
      </c>
    </row>
    <row r="239" spans="1:8" x14ac:dyDescent="0.3">
      <c r="A239" t="s">
        <v>45</v>
      </c>
      <c r="B239" t="s">
        <v>93</v>
      </c>
      <c r="C239">
        <v>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 t="s">
        <v>45</v>
      </c>
      <c r="B240" t="s">
        <v>93</v>
      </c>
      <c r="C240">
        <v>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45</v>
      </c>
      <c r="B241" t="s">
        <v>93</v>
      </c>
      <c r="C241">
        <v>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45</v>
      </c>
      <c r="B242" t="s">
        <v>94</v>
      </c>
      <c r="C242">
        <v>2</v>
      </c>
      <c r="D242">
        <v>1.9547720294254559E-2</v>
      </c>
      <c r="E242">
        <v>0.60289046589099426</v>
      </c>
      <c r="F242">
        <v>32322.723669660409</v>
      </c>
      <c r="G242">
        <v>19393.634009137801</v>
      </c>
      <c r="H242">
        <v>379</v>
      </c>
    </row>
    <row r="243" spans="1:8" x14ac:dyDescent="0.3">
      <c r="A243" t="s">
        <v>45</v>
      </c>
      <c r="B243" t="s">
        <v>94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 t="s">
        <v>45</v>
      </c>
      <c r="B244" t="s">
        <v>94</v>
      </c>
      <c r="C244">
        <v>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45</v>
      </c>
      <c r="B245" t="s">
        <v>94</v>
      </c>
      <c r="C245">
        <v>5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45</v>
      </c>
      <c r="B246" t="s">
        <v>94</v>
      </c>
      <c r="C246">
        <v>6</v>
      </c>
      <c r="D246">
        <v>0</v>
      </c>
      <c r="E246">
        <v>0</v>
      </c>
      <c r="F246">
        <v>0</v>
      </c>
      <c r="G246">
        <v>0</v>
      </c>
      <c r="H24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E7-C97C-4B3B-A6A3-A0F4245F51BF}">
  <dimension ref="A1:F589"/>
  <sheetViews>
    <sheetView workbookViewId="0">
      <selection activeCell="I24" sqref="I24"/>
    </sheetView>
  </sheetViews>
  <sheetFormatPr defaultRowHeight="14.4" x14ac:dyDescent="0.3"/>
  <sheetData>
    <row r="1" spans="1:6" x14ac:dyDescent="0.3">
      <c r="A1" t="s">
        <v>37</v>
      </c>
      <c r="B1" t="s">
        <v>23</v>
      </c>
      <c r="C1" t="s">
        <v>39</v>
      </c>
      <c r="D1" t="s">
        <v>95</v>
      </c>
      <c r="E1" t="s">
        <v>96</v>
      </c>
      <c r="F1" t="s">
        <v>97</v>
      </c>
    </row>
    <row r="2" spans="1:6" x14ac:dyDescent="0.3">
      <c r="A2" t="s">
        <v>45</v>
      </c>
      <c r="B2" t="s">
        <v>46</v>
      </c>
      <c r="C2" t="s">
        <v>98</v>
      </c>
      <c r="D2" t="s">
        <v>99</v>
      </c>
      <c r="E2">
        <v>3.7766020326331973E-2</v>
      </c>
      <c r="F2">
        <v>2</v>
      </c>
    </row>
    <row r="3" spans="1:6" x14ac:dyDescent="0.3">
      <c r="A3" t="s">
        <v>45</v>
      </c>
      <c r="B3" t="s">
        <v>46</v>
      </c>
      <c r="C3" t="s">
        <v>100</v>
      </c>
      <c r="D3" t="s">
        <v>101</v>
      </c>
      <c r="E3">
        <v>1.555487824103755E-3</v>
      </c>
      <c r="F3">
        <v>2</v>
      </c>
    </row>
    <row r="4" spans="1:6" x14ac:dyDescent="0.3">
      <c r="A4" t="s">
        <v>45</v>
      </c>
      <c r="B4" t="s">
        <v>46</v>
      </c>
      <c r="C4" t="s">
        <v>102</v>
      </c>
      <c r="D4" t="s">
        <v>101</v>
      </c>
      <c r="E4">
        <v>4.1724909876296682E-3</v>
      </c>
      <c r="F4">
        <v>2</v>
      </c>
    </row>
    <row r="5" spans="1:6" x14ac:dyDescent="0.3">
      <c r="A5" t="s">
        <v>45</v>
      </c>
      <c r="B5" t="s">
        <v>46</v>
      </c>
      <c r="C5" t="s">
        <v>103</v>
      </c>
      <c r="D5" t="s">
        <v>101</v>
      </c>
      <c r="E5">
        <v>5.2129862213206929E-3</v>
      </c>
      <c r="F5">
        <v>2</v>
      </c>
    </row>
    <row r="6" spans="1:6" x14ac:dyDescent="0.3">
      <c r="A6" t="s">
        <v>45</v>
      </c>
      <c r="B6" t="s">
        <v>46</v>
      </c>
      <c r="C6" t="s">
        <v>104</v>
      </c>
      <c r="D6" t="s">
        <v>101</v>
      </c>
      <c r="E6">
        <v>1.7131386170872441E-3</v>
      </c>
      <c r="F6">
        <v>2</v>
      </c>
    </row>
    <row r="7" spans="1:6" x14ac:dyDescent="0.3">
      <c r="A7" t="s">
        <v>45</v>
      </c>
      <c r="B7" t="s">
        <v>46</v>
      </c>
      <c r="C7" t="s">
        <v>105</v>
      </c>
      <c r="D7" t="s">
        <v>101</v>
      </c>
      <c r="E7">
        <v>1.2654103650141361E-2</v>
      </c>
      <c r="F7">
        <v>2</v>
      </c>
    </row>
    <row r="8" spans="1:6" x14ac:dyDescent="0.3">
      <c r="A8" t="s">
        <v>45</v>
      </c>
      <c r="B8" t="s">
        <v>46</v>
      </c>
      <c r="C8" t="s">
        <v>106</v>
      </c>
      <c r="D8" t="s">
        <v>99</v>
      </c>
      <c r="E8">
        <v>4.2040211462263647E-4</v>
      </c>
      <c r="F8">
        <v>2</v>
      </c>
    </row>
    <row r="9" spans="1:6" x14ac:dyDescent="0.3">
      <c r="A9" t="s">
        <v>45</v>
      </c>
      <c r="B9" t="s">
        <v>46</v>
      </c>
      <c r="C9" t="s">
        <v>100</v>
      </c>
      <c r="D9" t="s">
        <v>99</v>
      </c>
      <c r="E9">
        <v>2.7731001721158239E-3</v>
      </c>
      <c r="F9">
        <v>2</v>
      </c>
    </row>
    <row r="10" spans="1:6" x14ac:dyDescent="0.3">
      <c r="A10" t="s">
        <v>45</v>
      </c>
      <c r="B10" t="s">
        <v>46</v>
      </c>
      <c r="C10" t="s">
        <v>102</v>
      </c>
      <c r="D10" t="s">
        <v>99</v>
      </c>
      <c r="E10">
        <v>4.8229491271699317E-3</v>
      </c>
      <c r="F10">
        <v>2</v>
      </c>
    </row>
    <row r="11" spans="1:6" x14ac:dyDescent="0.3">
      <c r="A11" t="s">
        <v>45</v>
      </c>
      <c r="B11" t="s">
        <v>46</v>
      </c>
      <c r="C11" t="s">
        <v>103</v>
      </c>
      <c r="D11" t="s">
        <v>99</v>
      </c>
      <c r="E11">
        <v>5.3262245800904974E-3</v>
      </c>
      <c r="F11">
        <v>2</v>
      </c>
    </row>
    <row r="12" spans="1:6" x14ac:dyDescent="0.3">
      <c r="A12" t="s">
        <v>45</v>
      </c>
      <c r="B12" t="s">
        <v>46</v>
      </c>
      <c r="C12" t="s">
        <v>104</v>
      </c>
      <c r="D12" t="s">
        <v>99</v>
      </c>
      <c r="E12">
        <v>1.7377581597165031E-3</v>
      </c>
      <c r="F12">
        <v>2</v>
      </c>
    </row>
    <row r="13" spans="1:6" x14ac:dyDescent="0.3">
      <c r="A13" t="s">
        <v>45</v>
      </c>
      <c r="B13" t="s">
        <v>46</v>
      </c>
      <c r="C13" t="s">
        <v>105</v>
      </c>
      <c r="D13" t="s">
        <v>99</v>
      </c>
      <c r="E13">
        <v>1.466003203909276E-2</v>
      </c>
      <c r="F13">
        <v>2</v>
      </c>
    </row>
    <row r="14" spans="1:6" x14ac:dyDescent="0.3">
      <c r="A14" t="s">
        <v>45</v>
      </c>
      <c r="B14" t="s">
        <v>47</v>
      </c>
      <c r="C14" t="s">
        <v>98</v>
      </c>
      <c r="D14" t="s">
        <v>99</v>
      </c>
      <c r="E14">
        <v>0.21017175751539471</v>
      </c>
      <c r="F14">
        <v>2</v>
      </c>
    </row>
    <row r="15" spans="1:6" x14ac:dyDescent="0.3">
      <c r="A15" t="s">
        <v>45</v>
      </c>
      <c r="B15" t="s">
        <v>47</v>
      </c>
      <c r="C15" t="s">
        <v>100</v>
      </c>
      <c r="D15" t="s">
        <v>101</v>
      </c>
      <c r="E15">
        <v>5.0321990357884367E-3</v>
      </c>
      <c r="F15">
        <v>2</v>
      </c>
    </row>
    <row r="16" spans="1:6" x14ac:dyDescent="0.3">
      <c r="A16" t="s">
        <v>45</v>
      </c>
      <c r="B16" t="s">
        <v>47</v>
      </c>
      <c r="C16" t="s">
        <v>102</v>
      </c>
      <c r="D16" t="s">
        <v>101</v>
      </c>
      <c r="E16">
        <v>3.5424804401121397E-2</v>
      </c>
      <c r="F16">
        <v>2</v>
      </c>
    </row>
    <row r="17" spans="1:6" x14ac:dyDescent="0.3">
      <c r="A17" t="s">
        <v>45</v>
      </c>
      <c r="B17" t="s">
        <v>47</v>
      </c>
      <c r="C17" t="s">
        <v>103</v>
      </c>
      <c r="D17" t="s">
        <v>101</v>
      </c>
      <c r="E17">
        <v>2.8562714806864439E-2</v>
      </c>
      <c r="F17">
        <v>2</v>
      </c>
    </row>
    <row r="18" spans="1:6" x14ac:dyDescent="0.3">
      <c r="A18" t="s">
        <v>45</v>
      </c>
      <c r="B18" t="s">
        <v>47</v>
      </c>
      <c r="C18" t="s">
        <v>104</v>
      </c>
      <c r="D18" t="s">
        <v>101</v>
      </c>
      <c r="E18">
        <v>3.214038545002405E-3</v>
      </c>
      <c r="F18">
        <v>2</v>
      </c>
    </row>
    <row r="19" spans="1:6" x14ac:dyDescent="0.3">
      <c r="A19" t="s">
        <v>45</v>
      </c>
      <c r="B19" t="s">
        <v>47</v>
      </c>
      <c r="C19" t="s">
        <v>105</v>
      </c>
      <c r="D19" t="s">
        <v>101</v>
      </c>
      <c r="E19">
        <v>8.3893444065172254E-2</v>
      </c>
      <c r="F19">
        <v>2</v>
      </c>
    </row>
    <row r="20" spans="1:6" x14ac:dyDescent="0.3">
      <c r="A20" t="s">
        <v>45</v>
      </c>
      <c r="B20" t="s">
        <v>47</v>
      </c>
      <c r="C20" t="s">
        <v>106</v>
      </c>
      <c r="D20" t="s">
        <v>99</v>
      </c>
      <c r="E20">
        <v>3.7653517260794601E-3</v>
      </c>
      <c r="F20">
        <v>2</v>
      </c>
    </row>
    <row r="21" spans="1:6" x14ac:dyDescent="0.3">
      <c r="A21" t="s">
        <v>45</v>
      </c>
      <c r="B21" t="s">
        <v>47</v>
      </c>
      <c r="C21" t="s">
        <v>100</v>
      </c>
      <c r="D21" t="s">
        <v>99</v>
      </c>
      <c r="E21">
        <v>1.1638636211812169E-2</v>
      </c>
      <c r="F21">
        <v>2</v>
      </c>
    </row>
    <row r="22" spans="1:6" x14ac:dyDescent="0.3">
      <c r="A22" t="s">
        <v>45</v>
      </c>
      <c r="B22" t="s">
        <v>47</v>
      </c>
      <c r="C22" t="s">
        <v>102</v>
      </c>
      <c r="D22" t="s">
        <v>99</v>
      </c>
      <c r="E22">
        <v>3.932688405864327E-2</v>
      </c>
      <c r="F22">
        <v>2</v>
      </c>
    </row>
    <row r="23" spans="1:6" x14ac:dyDescent="0.3">
      <c r="A23" t="s">
        <v>45</v>
      </c>
      <c r="B23" t="s">
        <v>47</v>
      </c>
      <c r="C23" t="s">
        <v>103</v>
      </c>
      <c r="D23" t="s">
        <v>99</v>
      </c>
      <c r="E23">
        <v>2.9005897109858739E-2</v>
      </c>
      <c r="F23">
        <v>2</v>
      </c>
    </row>
    <row r="24" spans="1:6" x14ac:dyDescent="0.3">
      <c r="A24" t="s">
        <v>45</v>
      </c>
      <c r="B24" t="s">
        <v>47</v>
      </c>
      <c r="C24" t="s">
        <v>104</v>
      </c>
      <c r="D24" t="s">
        <v>99</v>
      </c>
      <c r="E24">
        <v>3.2482870503425538E-3</v>
      </c>
      <c r="F24">
        <v>2</v>
      </c>
    </row>
    <row r="25" spans="1:6" x14ac:dyDescent="0.3">
      <c r="A25" t="s">
        <v>45</v>
      </c>
      <c r="B25" t="s">
        <v>47</v>
      </c>
      <c r="C25" t="s">
        <v>105</v>
      </c>
      <c r="D25" t="s">
        <v>99</v>
      </c>
      <c r="E25">
        <v>9.7118169767410056E-2</v>
      </c>
      <c r="F25">
        <v>2</v>
      </c>
    </row>
    <row r="26" spans="1:6" x14ac:dyDescent="0.3">
      <c r="A26" t="s">
        <v>45</v>
      </c>
      <c r="B26" t="s">
        <v>48</v>
      </c>
      <c r="C26" t="s">
        <v>98</v>
      </c>
      <c r="D26" t="s">
        <v>99</v>
      </c>
      <c r="E26">
        <v>9.9610899360930344E-2</v>
      </c>
      <c r="F26">
        <v>2</v>
      </c>
    </row>
    <row r="27" spans="1:6" x14ac:dyDescent="0.3">
      <c r="A27" t="s">
        <v>45</v>
      </c>
      <c r="B27" t="s">
        <v>48</v>
      </c>
      <c r="C27" t="s">
        <v>100</v>
      </c>
      <c r="D27" t="s">
        <v>101</v>
      </c>
      <c r="E27">
        <v>3.572835457185522E-3</v>
      </c>
      <c r="F27">
        <v>2</v>
      </c>
    </row>
    <row r="28" spans="1:6" x14ac:dyDescent="0.3">
      <c r="A28" t="s">
        <v>45</v>
      </c>
      <c r="B28" t="s">
        <v>48</v>
      </c>
      <c r="C28" t="s">
        <v>102</v>
      </c>
      <c r="D28" t="s">
        <v>101</v>
      </c>
      <c r="E28">
        <v>1.337523017305349E-2</v>
      </c>
      <c r="F28">
        <v>2</v>
      </c>
    </row>
    <row r="29" spans="1:6" x14ac:dyDescent="0.3">
      <c r="A29" t="s">
        <v>45</v>
      </c>
      <c r="B29" t="s">
        <v>48</v>
      </c>
      <c r="C29" t="s">
        <v>103</v>
      </c>
      <c r="D29" t="s">
        <v>101</v>
      </c>
      <c r="E29">
        <v>1.423637512940077E-2</v>
      </c>
      <c r="F29">
        <v>2</v>
      </c>
    </row>
    <row r="30" spans="1:6" x14ac:dyDescent="0.3">
      <c r="A30" t="s">
        <v>45</v>
      </c>
      <c r="B30" t="s">
        <v>48</v>
      </c>
      <c r="C30" t="s">
        <v>104</v>
      </c>
      <c r="D30" t="s">
        <v>101</v>
      </c>
      <c r="E30">
        <v>2.8857517154190749E-3</v>
      </c>
      <c r="F30">
        <v>2</v>
      </c>
    </row>
    <row r="31" spans="1:6" x14ac:dyDescent="0.3">
      <c r="A31" t="s">
        <v>45</v>
      </c>
      <c r="B31" t="s">
        <v>48</v>
      </c>
      <c r="C31" t="s">
        <v>105</v>
      </c>
      <c r="D31" t="s">
        <v>101</v>
      </c>
      <c r="E31">
        <v>8.0159769872752085E-2</v>
      </c>
      <c r="F31">
        <v>2</v>
      </c>
    </row>
    <row r="32" spans="1:6" x14ac:dyDescent="0.3">
      <c r="A32" t="s">
        <v>45</v>
      </c>
      <c r="B32" t="s">
        <v>48</v>
      </c>
      <c r="C32" t="s">
        <v>106</v>
      </c>
      <c r="D32" t="s">
        <v>99</v>
      </c>
      <c r="E32">
        <v>2.3818903047903481E-3</v>
      </c>
      <c r="F32">
        <v>2</v>
      </c>
    </row>
    <row r="33" spans="1:6" x14ac:dyDescent="0.3">
      <c r="A33" t="s">
        <v>45</v>
      </c>
      <c r="B33" t="s">
        <v>48</v>
      </c>
      <c r="C33" t="s">
        <v>100</v>
      </c>
      <c r="D33" t="s">
        <v>99</v>
      </c>
      <c r="E33">
        <v>6.6231450742526192E-3</v>
      </c>
      <c r="F33">
        <v>2</v>
      </c>
    </row>
    <row r="34" spans="1:6" x14ac:dyDescent="0.3">
      <c r="A34" t="s">
        <v>45</v>
      </c>
      <c r="B34" t="s">
        <v>48</v>
      </c>
      <c r="C34" t="s">
        <v>102</v>
      </c>
      <c r="D34" t="s">
        <v>99</v>
      </c>
      <c r="E34">
        <v>1.508970156410702E-2</v>
      </c>
      <c r="F34">
        <v>2</v>
      </c>
    </row>
    <row r="35" spans="1:6" x14ac:dyDescent="0.3">
      <c r="A35" t="s">
        <v>45</v>
      </c>
      <c r="B35" t="s">
        <v>48</v>
      </c>
      <c r="C35" t="s">
        <v>103</v>
      </c>
      <c r="D35" t="s">
        <v>99</v>
      </c>
      <c r="E35">
        <v>1.4452364166300601E-2</v>
      </c>
      <c r="F35">
        <v>2</v>
      </c>
    </row>
    <row r="36" spans="1:6" x14ac:dyDescent="0.3">
      <c r="A36" t="s">
        <v>45</v>
      </c>
      <c r="B36" t="s">
        <v>48</v>
      </c>
      <c r="C36" t="s">
        <v>104</v>
      </c>
      <c r="D36" t="s">
        <v>99</v>
      </c>
      <c r="E36">
        <v>2.9125571539947688E-3</v>
      </c>
      <c r="F36">
        <v>2</v>
      </c>
    </row>
    <row r="37" spans="1:6" x14ac:dyDescent="0.3">
      <c r="A37" t="s">
        <v>45</v>
      </c>
      <c r="B37" t="s">
        <v>48</v>
      </c>
      <c r="C37" t="s">
        <v>105</v>
      </c>
      <c r="D37" t="s">
        <v>99</v>
      </c>
      <c r="E37">
        <v>9.5495781378238498E-2</v>
      </c>
      <c r="F37">
        <v>2</v>
      </c>
    </row>
    <row r="38" spans="1:6" x14ac:dyDescent="0.3">
      <c r="A38" t="s">
        <v>45</v>
      </c>
      <c r="B38" t="s">
        <v>49</v>
      </c>
      <c r="C38" t="s">
        <v>98</v>
      </c>
      <c r="D38" t="s">
        <v>99</v>
      </c>
      <c r="E38">
        <v>0.1219228448724554</v>
      </c>
      <c r="F38">
        <v>2</v>
      </c>
    </row>
    <row r="39" spans="1:6" x14ac:dyDescent="0.3">
      <c r="A39" t="s">
        <v>45</v>
      </c>
      <c r="B39" t="s">
        <v>49</v>
      </c>
      <c r="C39" t="s">
        <v>100</v>
      </c>
      <c r="D39" t="s">
        <v>101</v>
      </c>
      <c r="E39">
        <v>4.8502435485542547E-3</v>
      </c>
      <c r="F39">
        <v>2</v>
      </c>
    </row>
    <row r="40" spans="1:6" x14ac:dyDescent="0.3">
      <c r="A40" t="s">
        <v>45</v>
      </c>
      <c r="B40" t="s">
        <v>49</v>
      </c>
      <c r="C40" t="s">
        <v>102</v>
      </c>
      <c r="D40" t="s">
        <v>101</v>
      </c>
      <c r="E40">
        <v>1.6825577780080841E-2</v>
      </c>
      <c r="F40">
        <v>2</v>
      </c>
    </row>
    <row r="41" spans="1:6" x14ac:dyDescent="0.3">
      <c r="A41" t="s">
        <v>45</v>
      </c>
      <c r="B41" t="s">
        <v>49</v>
      </c>
      <c r="C41" t="s">
        <v>103</v>
      </c>
      <c r="D41" t="s">
        <v>101</v>
      </c>
      <c r="E41">
        <v>1.797595605762255E-2</v>
      </c>
      <c r="F41">
        <v>2</v>
      </c>
    </row>
    <row r="42" spans="1:6" x14ac:dyDescent="0.3">
      <c r="A42" t="s">
        <v>45</v>
      </c>
      <c r="B42" t="s">
        <v>49</v>
      </c>
      <c r="C42" t="s">
        <v>104</v>
      </c>
      <c r="D42" t="s">
        <v>101</v>
      </c>
      <c r="E42">
        <v>2.3473935122810649E-3</v>
      </c>
      <c r="F42">
        <v>2</v>
      </c>
    </row>
    <row r="43" spans="1:6" x14ac:dyDescent="0.3">
      <c r="A43" t="s">
        <v>45</v>
      </c>
      <c r="B43" t="s">
        <v>49</v>
      </c>
      <c r="C43" t="s">
        <v>105</v>
      </c>
      <c r="D43" t="s">
        <v>101</v>
      </c>
      <c r="E43">
        <v>8.1656130168929419E-2</v>
      </c>
      <c r="F43">
        <v>2</v>
      </c>
    </row>
    <row r="44" spans="1:6" x14ac:dyDescent="0.3">
      <c r="A44" t="s">
        <v>45</v>
      </c>
      <c r="B44" t="s">
        <v>49</v>
      </c>
      <c r="C44" t="s">
        <v>106</v>
      </c>
      <c r="D44" t="s">
        <v>99</v>
      </c>
      <c r="E44">
        <v>1.8654782879054821E-3</v>
      </c>
      <c r="F44">
        <v>2</v>
      </c>
    </row>
    <row r="45" spans="1:6" x14ac:dyDescent="0.3">
      <c r="A45" t="s">
        <v>45</v>
      </c>
      <c r="B45" t="s">
        <v>49</v>
      </c>
      <c r="C45" t="s">
        <v>100</v>
      </c>
      <c r="D45" t="s">
        <v>99</v>
      </c>
      <c r="E45">
        <v>8.9982466036060103E-3</v>
      </c>
      <c r="F45">
        <v>2</v>
      </c>
    </row>
    <row r="46" spans="1:6" x14ac:dyDescent="0.3">
      <c r="A46" t="s">
        <v>45</v>
      </c>
      <c r="B46" t="s">
        <v>49</v>
      </c>
      <c r="C46" t="s">
        <v>102</v>
      </c>
      <c r="D46" t="s">
        <v>99</v>
      </c>
      <c r="E46">
        <v>1.8814646837824231E-2</v>
      </c>
      <c r="F46">
        <v>2</v>
      </c>
    </row>
    <row r="47" spans="1:6" x14ac:dyDescent="0.3">
      <c r="A47" t="s">
        <v>45</v>
      </c>
      <c r="B47" t="s">
        <v>49</v>
      </c>
      <c r="C47" t="s">
        <v>103</v>
      </c>
      <c r="D47" t="s">
        <v>99</v>
      </c>
      <c r="E47">
        <v>1.8218104687719779E-2</v>
      </c>
      <c r="F47">
        <v>2</v>
      </c>
    </row>
    <row r="48" spans="1:6" x14ac:dyDescent="0.3">
      <c r="A48" t="s">
        <v>45</v>
      </c>
      <c r="B48" t="s">
        <v>49</v>
      </c>
      <c r="C48" t="s">
        <v>104</v>
      </c>
      <c r="D48" t="s">
        <v>99</v>
      </c>
      <c r="E48">
        <v>2.3915110681662511E-3</v>
      </c>
      <c r="F48">
        <v>2</v>
      </c>
    </row>
    <row r="49" spans="1:6" x14ac:dyDescent="0.3">
      <c r="A49" t="s">
        <v>45</v>
      </c>
      <c r="B49" t="s">
        <v>49</v>
      </c>
      <c r="C49" t="s">
        <v>105</v>
      </c>
      <c r="D49" t="s">
        <v>99</v>
      </c>
      <c r="E49">
        <v>9.6754113549603449E-2</v>
      </c>
      <c r="F49">
        <v>2</v>
      </c>
    </row>
    <row r="50" spans="1:6" x14ac:dyDescent="0.3">
      <c r="A50" t="s">
        <v>45</v>
      </c>
      <c r="B50" t="s">
        <v>50</v>
      </c>
      <c r="C50" t="s">
        <v>98</v>
      </c>
      <c r="D50" t="s">
        <v>99</v>
      </c>
      <c r="E50">
        <v>2.964624222576398E-2</v>
      </c>
      <c r="F50">
        <v>2</v>
      </c>
    </row>
    <row r="51" spans="1:6" x14ac:dyDescent="0.3">
      <c r="A51" t="s">
        <v>45</v>
      </c>
      <c r="B51" t="s">
        <v>50</v>
      </c>
      <c r="C51" t="s">
        <v>100</v>
      </c>
      <c r="D51" t="s">
        <v>101</v>
      </c>
      <c r="E51">
        <v>2.0502977294043229E-3</v>
      </c>
      <c r="F51">
        <v>2</v>
      </c>
    </row>
    <row r="52" spans="1:6" x14ac:dyDescent="0.3">
      <c r="A52" t="s">
        <v>45</v>
      </c>
      <c r="B52" t="s">
        <v>50</v>
      </c>
      <c r="C52" t="s">
        <v>102</v>
      </c>
      <c r="D52" t="s">
        <v>101</v>
      </c>
      <c r="E52">
        <v>4.1733010520499346E-3</v>
      </c>
      <c r="F52">
        <v>2</v>
      </c>
    </row>
    <row r="53" spans="1:6" x14ac:dyDescent="0.3">
      <c r="A53" t="s">
        <v>45</v>
      </c>
      <c r="B53" t="s">
        <v>50</v>
      </c>
      <c r="C53" t="s">
        <v>103</v>
      </c>
      <c r="D53" t="s">
        <v>101</v>
      </c>
      <c r="E53">
        <v>3.308104492478607E-3</v>
      </c>
      <c r="F53">
        <v>2</v>
      </c>
    </row>
    <row r="54" spans="1:6" x14ac:dyDescent="0.3">
      <c r="A54" t="s">
        <v>45</v>
      </c>
      <c r="B54" t="s">
        <v>50</v>
      </c>
      <c r="C54" t="s">
        <v>104</v>
      </c>
      <c r="D54" t="s">
        <v>101</v>
      </c>
      <c r="E54">
        <v>9.8879606808151754E-4</v>
      </c>
      <c r="F54">
        <v>2</v>
      </c>
    </row>
    <row r="55" spans="1:6" x14ac:dyDescent="0.3">
      <c r="A55" t="s">
        <v>45</v>
      </c>
      <c r="B55" t="s">
        <v>50</v>
      </c>
      <c r="C55" t="s">
        <v>105</v>
      </c>
      <c r="D55" t="s">
        <v>101</v>
      </c>
      <c r="E55">
        <v>0.111704873455915</v>
      </c>
      <c r="F55">
        <v>2</v>
      </c>
    </row>
    <row r="56" spans="1:6" x14ac:dyDescent="0.3">
      <c r="A56" t="s">
        <v>45</v>
      </c>
      <c r="B56" t="s">
        <v>50</v>
      </c>
      <c r="C56" t="s">
        <v>106</v>
      </c>
      <c r="D56" t="s">
        <v>99</v>
      </c>
      <c r="E56">
        <v>1.6140641699565941E-3</v>
      </c>
      <c r="F56">
        <v>2</v>
      </c>
    </row>
    <row r="57" spans="1:6" x14ac:dyDescent="0.3">
      <c r="A57" t="s">
        <v>45</v>
      </c>
      <c r="B57" t="s">
        <v>50</v>
      </c>
      <c r="C57" t="s">
        <v>100</v>
      </c>
      <c r="D57" t="s">
        <v>99</v>
      </c>
      <c r="E57">
        <v>3.0603070671937709E-3</v>
      </c>
      <c r="F57">
        <v>2</v>
      </c>
    </row>
    <row r="58" spans="1:6" x14ac:dyDescent="0.3">
      <c r="A58" t="s">
        <v>45</v>
      </c>
      <c r="B58" t="s">
        <v>50</v>
      </c>
      <c r="C58" t="s">
        <v>102</v>
      </c>
      <c r="D58" t="s">
        <v>99</v>
      </c>
      <c r="E58">
        <v>4.6347916348857951E-3</v>
      </c>
      <c r="F58">
        <v>2</v>
      </c>
    </row>
    <row r="59" spans="1:6" x14ac:dyDescent="0.3">
      <c r="A59" t="s">
        <v>45</v>
      </c>
      <c r="B59" t="s">
        <v>50</v>
      </c>
      <c r="C59" t="s">
        <v>103</v>
      </c>
      <c r="D59" t="s">
        <v>99</v>
      </c>
      <c r="E59">
        <v>3.3863520953850159E-3</v>
      </c>
      <c r="F59">
        <v>2</v>
      </c>
    </row>
    <row r="60" spans="1:6" x14ac:dyDescent="0.3">
      <c r="A60" t="s">
        <v>45</v>
      </c>
      <c r="B60" t="s">
        <v>50</v>
      </c>
      <c r="C60" t="s">
        <v>104</v>
      </c>
      <c r="D60" t="s">
        <v>99</v>
      </c>
      <c r="E60">
        <v>1.037861791836619E-3</v>
      </c>
      <c r="F60">
        <v>2</v>
      </c>
    </row>
    <row r="61" spans="1:6" x14ac:dyDescent="0.3">
      <c r="A61" t="s">
        <v>45</v>
      </c>
      <c r="B61" t="s">
        <v>50</v>
      </c>
      <c r="C61" t="s">
        <v>105</v>
      </c>
      <c r="D61" t="s">
        <v>99</v>
      </c>
      <c r="E61">
        <v>0.13448725256939789</v>
      </c>
      <c r="F61">
        <v>2</v>
      </c>
    </row>
    <row r="62" spans="1:6" x14ac:dyDescent="0.3">
      <c r="A62" t="s">
        <v>45</v>
      </c>
      <c r="B62" t="s">
        <v>51</v>
      </c>
      <c r="C62" t="s">
        <v>98</v>
      </c>
      <c r="D62" t="s">
        <v>99</v>
      </c>
      <c r="E62">
        <v>7.1261345366309375E-2</v>
      </c>
      <c r="F62">
        <v>2</v>
      </c>
    </row>
    <row r="63" spans="1:6" x14ac:dyDescent="0.3">
      <c r="A63" t="s">
        <v>45</v>
      </c>
      <c r="B63" t="s">
        <v>51</v>
      </c>
      <c r="C63" t="s">
        <v>100</v>
      </c>
      <c r="D63" t="s">
        <v>101</v>
      </c>
      <c r="E63">
        <v>1.919030674371474E-3</v>
      </c>
      <c r="F63">
        <v>2</v>
      </c>
    </row>
    <row r="64" spans="1:6" x14ac:dyDescent="0.3">
      <c r="A64" t="s">
        <v>45</v>
      </c>
      <c r="B64" t="s">
        <v>51</v>
      </c>
      <c r="C64" t="s">
        <v>102</v>
      </c>
      <c r="D64" t="s">
        <v>101</v>
      </c>
      <c r="E64">
        <v>7.4954068043836513E-3</v>
      </c>
      <c r="F64">
        <v>2</v>
      </c>
    </row>
    <row r="65" spans="1:6" x14ac:dyDescent="0.3">
      <c r="A65" t="s">
        <v>45</v>
      </c>
      <c r="B65" t="s">
        <v>51</v>
      </c>
      <c r="C65" t="s">
        <v>103</v>
      </c>
      <c r="D65" t="s">
        <v>101</v>
      </c>
      <c r="E65">
        <v>1.058048526520057E-2</v>
      </c>
      <c r="F65">
        <v>2</v>
      </c>
    </row>
    <row r="66" spans="1:6" x14ac:dyDescent="0.3">
      <c r="A66" t="s">
        <v>45</v>
      </c>
      <c r="B66" t="s">
        <v>51</v>
      </c>
      <c r="C66" t="s">
        <v>104</v>
      </c>
      <c r="D66" t="s">
        <v>101</v>
      </c>
      <c r="E66">
        <v>3.0936839795360771E-3</v>
      </c>
      <c r="F66">
        <v>2</v>
      </c>
    </row>
    <row r="67" spans="1:6" x14ac:dyDescent="0.3">
      <c r="A67" t="s">
        <v>45</v>
      </c>
      <c r="B67" t="s">
        <v>51</v>
      </c>
      <c r="C67" t="s">
        <v>105</v>
      </c>
      <c r="D67" t="s">
        <v>101</v>
      </c>
      <c r="E67">
        <v>8.747940053956603E-2</v>
      </c>
      <c r="F67">
        <v>2</v>
      </c>
    </row>
    <row r="68" spans="1:6" x14ac:dyDescent="0.3">
      <c r="A68" t="s">
        <v>45</v>
      </c>
      <c r="B68" t="s">
        <v>51</v>
      </c>
      <c r="C68" t="s">
        <v>106</v>
      </c>
      <c r="D68" t="s">
        <v>99</v>
      </c>
      <c r="E68">
        <v>1.170350545805025E-3</v>
      </c>
      <c r="F68">
        <v>2</v>
      </c>
    </row>
    <row r="69" spans="1:6" x14ac:dyDescent="0.3">
      <c r="A69" t="s">
        <v>45</v>
      </c>
      <c r="B69" t="s">
        <v>51</v>
      </c>
      <c r="C69" t="s">
        <v>100</v>
      </c>
      <c r="D69" t="s">
        <v>99</v>
      </c>
      <c r="E69">
        <v>4.1952061057526809E-3</v>
      </c>
      <c r="F69">
        <v>2</v>
      </c>
    </row>
    <row r="70" spans="1:6" x14ac:dyDescent="0.3">
      <c r="A70" t="s">
        <v>45</v>
      </c>
      <c r="B70" t="s">
        <v>51</v>
      </c>
      <c r="C70" t="s">
        <v>102</v>
      </c>
      <c r="D70" t="s">
        <v>99</v>
      </c>
      <c r="E70">
        <v>8.8288490121430988E-3</v>
      </c>
      <c r="F70">
        <v>2</v>
      </c>
    </row>
    <row r="71" spans="1:6" x14ac:dyDescent="0.3">
      <c r="A71" t="s">
        <v>45</v>
      </c>
      <c r="B71" t="s">
        <v>51</v>
      </c>
      <c r="C71" t="s">
        <v>103</v>
      </c>
      <c r="D71" t="s">
        <v>99</v>
      </c>
      <c r="E71">
        <v>1.0992112258198961E-2</v>
      </c>
      <c r="F71">
        <v>2</v>
      </c>
    </row>
    <row r="72" spans="1:6" x14ac:dyDescent="0.3">
      <c r="A72" t="s">
        <v>45</v>
      </c>
      <c r="B72" t="s">
        <v>51</v>
      </c>
      <c r="C72" t="s">
        <v>104</v>
      </c>
      <c r="D72" t="s">
        <v>99</v>
      </c>
      <c r="E72">
        <v>3.1815015578877141E-3</v>
      </c>
      <c r="F72">
        <v>2</v>
      </c>
    </row>
    <row r="73" spans="1:6" x14ac:dyDescent="0.3">
      <c r="A73" t="s">
        <v>45</v>
      </c>
      <c r="B73" t="s">
        <v>51</v>
      </c>
      <c r="C73" t="s">
        <v>105</v>
      </c>
      <c r="D73" t="s">
        <v>99</v>
      </c>
      <c r="E73">
        <v>0.105071207418497</v>
      </c>
      <c r="F73">
        <v>2</v>
      </c>
    </row>
    <row r="74" spans="1:6" x14ac:dyDescent="0.3">
      <c r="A74" t="s">
        <v>45</v>
      </c>
      <c r="B74" t="s">
        <v>52</v>
      </c>
      <c r="C74" t="s">
        <v>98</v>
      </c>
      <c r="D74" t="s">
        <v>99</v>
      </c>
      <c r="E74">
        <v>6.5111097455378436E-2</v>
      </c>
      <c r="F74">
        <v>2</v>
      </c>
    </row>
    <row r="75" spans="1:6" x14ac:dyDescent="0.3">
      <c r="A75" t="s">
        <v>45</v>
      </c>
      <c r="B75" t="s">
        <v>52</v>
      </c>
      <c r="C75" t="s">
        <v>100</v>
      </c>
      <c r="D75" t="s">
        <v>101</v>
      </c>
      <c r="E75">
        <v>1.2988194806376619E-3</v>
      </c>
      <c r="F75">
        <v>2</v>
      </c>
    </row>
    <row r="76" spans="1:6" x14ac:dyDescent="0.3">
      <c r="A76" t="s">
        <v>45</v>
      </c>
      <c r="B76" t="s">
        <v>52</v>
      </c>
      <c r="C76" t="s">
        <v>102</v>
      </c>
      <c r="D76" t="s">
        <v>101</v>
      </c>
      <c r="E76">
        <v>6.9863251681433498E-3</v>
      </c>
      <c r="F76">
        <v>2</v>
      </c>
    </row>
    <row r="77" spans="1:6" x14ac:dyDescent="0.3">
      <c r="A77" t="s">
        <v>45</v>
      </c>
      <c r="B77" t="s">
        <v>52</v>
      </c>
      <c r="C77" t="s">
        <v>103</v>
      </c>
      <c r="D77" t="s">
        <v>101</v>
      </c>
      <c r="E77">
        <v>8.8683725047361411E-3</v>
      </c>
      <c r="F77">
        <v>2</v>
      </c>
    </row>
    <row r="78" spans="1:6" x14ac:dyDescent="0.3">
      <c r="A78" t="s">
        <v>45</v>
      </c>
      <c r="B78" t="s">
        <v>52</v>
      </c>
      <c r="C78" t="s">
        <v>104</v>
      </c>
      <c r="D78" t="s">
        <v>101</v>
      </c>
      <c r="E78">
        <v>3.4373216191398012E-3</v>
      </c>
      <c r="F78">
        <v>2</v>
      </c>
    </row>
    <row r="79" spans="1:6" x14ac:dyDescent="0.3">
      <c r="A79" t="s">
        <v>45</v>
      </c>
      <c r="B79" t="s">
        <v>52</v>
      </c>
      <c r="C79" t="s">
        <v>105</v>
      </c>
      <c r="D79" t="s">
        <v>101</v>
      </c>
      <c r="E79">
        <v>0.1020276474821929</v>
      </c>
      <c r="F79">
        <v>2</v>
      </c>
    </row>
    <row r="80" spans="1:6" x14ac:dyDescent="0.3">
      <c r="A80" t="s">
        <v>45</v>
      </c>
      <c r="B80" t="s">
        <v>52</v>
      </c>
      <c r="C80" t="s">
        <v>106</v>
      </c>
      <c r="D80" t="s">
        <v>99</v>
      </c>
      <c r="E80">
        <v>5.5427328154600882E-4</v>
      </c>
      <c r="F80">
        <v>2</v>
      </c>
    </row>
    <row r="81" spans="1:6" x14ac:dyDescent="0.3">
      <c r="A81" t="s">
        <v>45</v>
      </c>
      <c r="B81" t="s">
        <v>52</v>
      </c>
      <c r="C81" t="s">
        <v>100</v>
      </c>
      <c r="D81" t="s">
        <v>99</v>
      </c>
      <c r="E81">
        <v>3.1051522807326159E-3</v>
      </c>
      <c r="F81">
        <v>2</v>
      </c>
    </row>
    <row r="82" spans="1:6" x14ac:dyDescent="0.3">
      <c r="A82" t="s">
        <v>45</v>
      </c>
      <c r="B82" t="s">
        <v>52</v>
      </c>
      <c r="C82" t="s">
        <v>102</v>
      </c>
      <c r="D82" t="s">
        <v>99</v>
      </c>
      <c r="E82">
        <v>8.2729050255216235E-3</v>
      </c>
      <c r="F82">
        <v>2</v>
      </c>
    </row>
    <row r="83" spans="1:6" x14ac:dyDescent="0.3">
      <c r="A83" t="s">
        <v>45</v>
      </c>
      <c r="B83" t="s">
        <v>52</v>
      </c>
      <c r="C83" t="s">
        <v>103</v>
      </c>
      <c r="D83" t="s">
        <v>99</v>
      </c>
      <c r="E83">
        <v>9.5812238112443111E-3</v>
      </c>
      <c r="F83">
        <v>2</v>
      </c>
    </row>
    <row r="84" spans="1:6" x14ac:dyDescent="0.3">
      <c r="A84" t="s">
        <v>45</v>
      </c>
      <c r="B84" t="s">
        <v>52</v>
      </c>
      <c r="C84" t="s">
        <v>104</v>
      </c>
      <c r="D84" t="s">
        <v>99</v>
      </c>
      <c r="E84">
        <v>3.5450055170639619E-3</v>
      </c>
      <c r="F84">
        <v>2</v>
      </c>
    </row>
    <row r="85" spans="1:6" x14ac:dyDescent="0.3">
      <c r="A85" t="s">
        <v>45</v>
      </c>
      <c r="B85" t="s">
        <v>52</v>
      </c>
      <c r="C85" t="s">
        <v>105</v>
      </c>
      <c r="D85" t="s">
        <v>99</v>
      </c>
      <c r="E85">
        <v>0.1228526111778061</v>
      </c>
      <c r="F85">
        <v>2</v>
      </c>
    </row>
    <row r="86" spans="1:6" x14ac:dyDescent="0.3">
      <c r="A86" t="s">
        <v>45</v>
      </c>
      <c r="B86" t="s">
        <v>53</v>
      </c>
      <c r="C86" t="s">
        <v>98</v>
      </c>
      <c r="D86" t="s">
        <v>99</v>
      </c>
      <c r="E86">
        <v>4.8701791141785217E-2</v>
      </c>
      <c r="F86">
        <v>2</v>
      </c>
    </row>
    <row r="87" spans="1:6" x14ac:dyDescent="0.3">
      <c r="A87" t="s">
        <v>45</v>
      </c>
      <c r="B87" t="s">
        <v>53</v>
      </c>
      <c r="C87" t="s">
        <v>100</v>
      </c>
      <c r="D87" t="s">
        <v>101</v>
      </c>
      <c r="E87">
        <v>9.5195755332411983E-4</v>
      </c>
      <c r="F87">
        <v>2</v>
      </c>
    </row>
    <row r="88" spans="1:6" x14ac:dyDescent="0.3">
      <c r="A88" t="s">
        <v>45</v>
      </c>
      <c r="B88" t="s">
        <v>53</v>
      </c>
      <c r="C88" t="s">
        <v>102</v>
      </c>
      <c r="D88" t="s">
        <v>101</v>
      </c>
      <c r="E88">
        <v>4.2572314948149722E-3</v>
      </c>
      <c r="F88">
        <v>2</v>
      </c>
    </row>
    <row r="89" spans="1:6" x14ac:dyDescent="0.3">
      <c r="A89" t="s">
        <v>45</v>
      </c>
      <c r="B89" t="s">
        <v>53</v>
      </c>
      <c r="C89" t="s">
        <v>103</v>
      </c>
      <c r="D89" t="s">
        <v>101</v>
      </c>
      <c r="E89">
        <v>8.7512443099999025E-3</v>
      </c>
      <c r="F89">
        <v>2</v>
      </c>
    </row>
    <row r="90" spans="1:6" x14ac:dyDescent="0.3">
      <c r="A90" t="s">
        <v>45</v>
      </c>
      <c r="B90" t="s">
        <v>53</v>
      </c>
      <c r="C90" t="s">
        <v>104</v>
      </c>
      <c r="D90" t="s">
        <v>101</v>
      </c>
      <c r="E90">
        <v>1.1935711455383631E-3</v>
      </c>
      <c r="F90">
        <v>2</v>
      </c>
    </row>
    <row r="91" spans="1:6" x14ac:dyDescent="0.3">
      <c r="A91" t="s">
        <v>45</v>
      </c>
      <c r="B91" t="s">
        <v>53</v>
      </c>
      <c r="C91" t="s">
        <v>105</v>
      </c>
      <c r="D91" t="s">
        <v>101</v>
      </c>
      <c r="E91">
        <v>0.13115269012573569</v>
      </c>
      <c r="F91">
        <v>2</v>
      </c>
    </row>
    <row r="92" spans="1:6" x14ac:dyDescent="0.3">
      <c r="A92" t="s">
        <v>45</v>
      </c>
      <c r="B92" t="s">
        <v>53</v>
      </c>
      <c r="C92" t="s">
        <v>106</v>
      </c>
      <c r="D92" t="s">
        <v>99</v>
      </c>
      <c r="E92">
        <v>4.059108349199292E-4</v>
      </c>
      <c r="F92">
        <v>2</v>
      </c>
    </row>
    <row r="93" spans="1:6" x14ac:dyDescent="0.3">
      <c r="A93" t="s">
        <v>45</v>
      </c>
      <c r="B93" t="s">
        <v>53</v>
      </c>
      <c r="C93" t="s">
        <v>100</v>
      </c>
      <c r="D93" t="s">
        <v>99</v>
      </c>
      <c r="E93">
        <v>2.5075061205600108E-3</v>
      </c>
      <c r="F93">
        <v>2</v>
      </c>
    </row>
    <row r="94" spans="1:6" x14ac:dyDescent="0.3">
      <c r="A94" t="s">
        <v>45</v>
      </c>
      <c r="B94" t="s">
        <v>53</v>
      </c>
      <c r="C94" t="s">
        <v>102</v>
      </c>
      <c r="D94" t="s">
        <v>99</v>
      </c>
      <c r="E94">
        <v>5.4375937210864797E-3</v>
      </c>
      <c r="F94">
        <v>2</v>
      </c>
    </row>
    <row r="95" spans="1:6" x14ac:dyDescent="0.3">
      <c r="A95" t="s">
        <v>45</v>
      </c>
      <c r="B95" t="s">
        <v>53</v>
      </c>
      <c r="C95" t="s">
        <v>103</v>
      </c>
      <c r="D95" t="s">
        <v>99</v>
      </c>
      <c r="E95">
        <v>9.2004209342837068E-3</v>
      </c>
      <c r="F95">
        <v>2</v>
      </c>
    </row>
    <row r="96" spans="1:6" x14ac:dyDescent="0.3">
      <c r="A96" t="s">
        <v>45</v>
      </c>
      <c r="B96" t="s">
        <v>53</v>
      </c>
      <c r="C96" t="s">
        <v>104</v>
      </c>
      <c r="D96" t="s">
        <v>99</v>
      </c>
      <c r="E96">
        <v>1.268191823216891E-3</v>
      </c>
      <c r="F96">
        <v>2</v>
      </c>
    </row>
    <row r="97" spans="1:6" x14ac:dyDescent="0.3">
      <c r="A97" t="s">
        <v>45</v>
      </c>
      <c r="B97" t="s">
        <v>53</v>
      </c>
      <c r="C97" t="s">
        <v>105</v>
      </c>
      <c r="D97" t="s">
        <v>99</v>
      </c>
      <c r="E97">
        <v>0.1587409616502051</v>
      </c>
      <c r="F97">
        <v>2</v>
      </c>
    </row>
    <row r="98" spans="1:6" x14ac:dyDescent="0.3">
      <c r="A98" t="s">
        <v>45</v>
      </c>
      <c r="B98" t="s">
        <v>54</v>
      </c>
      <c r="C98" t="s">
        <v>98</v>
      </c>
      <c r="D98" t="s">
        <v>99</v>
      </c>
      <c r="E98">
        <v>3.3207013359649672E-2</v>
      </c>
      <c r="F98">
        <v>2</v>
      </c>
    </row>
    <row r="99" spans="1:6" x14ac:dyDescent="0.3">
      <c r="A99" t="s">
        <v>45</v>
      </c>
      <c r="B99" t="s">
        <v>54</v>
      </c>
      <c r="C99" t="s">
        <v>100</v>
      </c>
      <c r="D99" t="s">
        <v>101</v>
      </c>
      <c r="E99">
        <v>5.2352283273445497E-4</v>
      </c>
      <c r="F99">
        <v>2</v>
      </c>
    </row>
    <row r="100" spans="1:6" x14ac:dyDescent="0.3">
      <c r="A100" t="s">
        <v>45</v>
      </c>
      <c r="B100" t="s">
        <v>54</v>
      </c>
      <c r="C100" t="s">
        <v>102</v>
      </c>
      <c r="D100" t="s">
        <v>101</v>
      </c>
      <c r="E100">
        <v>2.9745615496275849E-3</v>
      </c>
      <c r="F100">
        <v>2</v>
      </c>
    </row>
    <row r="101" spans="1:6" x14ac:dyDescent="0.3">
      <c r="A101" t="s">
        <v>45</v>
      </c>
      <c r="B101" t="s">
        <v>54</v>
      </c>
      <c r="C101" t="s">
        <v>103</v>
      </c>
      <c r="D101" t="s">
        <v>101</v>
      </c>
      <c r="E101">
        <v>6.0125804123138914E-3</v>
      </c>
      <c r="F101">
        <v>2</v>
      </c>
    </row>
    <row r="102" spans="1:6" x14ac:dyDescent="0.3">
      <c r="A102" t="s">
        <v>45</v>
      </c>
      <c r="B102" t="s">
        <v>54</v>
      </c>
      <c r="C102" t="s">
        <v>104</v>
      </c>
      <c r="D102" t="s">
        <v>101</v>
      </c>
      <c r="E102">
        <v>8.8840238282210534E-4</v>
      </c>
      <c r="F102">
        <v>2</v>
      </c>
    </row>
    <row r="103" spans="1:6" x14ac:dyDescent="0.3">
      <c r="A103" t="s">
        <v>45</v>
      </c>
      <c r="B103" t="s">
        <v>54</v>
      </c>
      <c r="C103" t="s">
        <v>105</v>
      </c>
      <c r="D103" t="s">
        <v>101</v>
      </c>
      <c r="E103">
        <v>0.22291760861115739</v>
      </c>
      <c r="F103">
        <v>2</v>
      </c>
    </row>
    <row r="104" spans="1:6" x14ac:dyDescent="0.3">
      <c r="A104" t="s">
        <v>45</v>
      </c>
      <c r="B104" t="s">
        <v>54</v>
      </c>
      <c r="C104" t="s">
        <v>106</v>
      </c>
      <c r="D104" t="s">
        <v>99</v>
      </c>
      <c r="E104">
        <v>3.9660820661701138E-4</v>
      </c>
      <c r="F104">
        <v>2</v>
      </c>
    </row>
    <row r="105" spans="1:6" x14ac:dyDescent="0.3">
      <c r="A105" t="s">
        <v>45</v>
      </c>
      <c r="B105" t="s">
        <v>54</v>
      </c>
      <c r="C105" t="s">
        <v>100</v>
      </c>
      <c r="D105" t="s">
        <v>99</v>
      </c>
      <c r="E105">
        <v>1.4068834019307381E-3</v>
      </c>
      <c r="F105">
        <v>2</v>
      </c>
    </row>
    <row r="106" spans="1:6" x14ac:dyDescent="0.3">
      <c r="A106" t="s">
        <v>45</v>
      </c>
      <c r="B106" t="s">
        <v>54</v>
      </c>
      <c r="C106" t="s">
        <v>102</v>
      </c>
      <c r="D106" t="s">
        <v>99</v>
      </c>
      <c r="E106">
        <v>3.698870233285819E-3</v>
      </c>
      <c r="F106">
        <v>2</v>
      </c>
    </row>
    <row r="107" spans="1:6" x14ac:dyDescent="0.3">
      <c r="A107" t="s">
        <v>45</v>
      </c>
      <c r="B107" t="s">
        <v>54</v>
      </c>
      <c r="C107" t="s">
        <v>103</v>
      </c>
      <c r="D107" t="s">
        <v>99</v>
      </c>
      <c r="E107">
        <v>6.2898673627798671E-3</v>
      </c>
      <c r="F107">
        <v>2</v>
      </c>
    </row>
    <row r="108" spans="1:6" x14ac:dyDescent="0.3">
      <c r="A108" t="s">
        <v>45</v>
      </c>
      <c r="B108" t="s">
        <v>54</v>
      </c>
      <c r="C108" t="s">
        <v>104</v>
      </c>
      <c r="D108" t="s">
        <v>99</v>
      </c>
      <c r="E108">
        <v>9.8153612444306705E-4</v>
      </c>
      <c r="F108">
        <v>2</v>
      </c>
    </row>
    <row r="109" spans="1:6" x14ac:dyDescent="0.3">
      <c r="A109" t="s">
        <v>45</v>
      </c>
      <c r="B109" t="s">
        <v>54</v>
      </c>
      <c r="C109" t="s">
        <v>105</v>
      </c>
      <c r="D109" t="s">
        <v>99</v>
      </c>
      <c r="E109">
        <v>0.2701817886005724</v>
      </c>
      <c r="F109">
        <v>2</v>
      </c>
    </row>
    <row r="110" spans="1:6" x14ac:dyDescent="0.3">
      <c r="A110" t="s">
        <v>45</v>
      </c>
      <c r="B110" t="s">
        <v>55</v>
      </c>
      <c r="C110" t="s">
        <v>98</v>
      </c>
      <c r="D110" t="s">
        <v>99</v>
      </c>
      <c r="E110">
        <v>1.647100356344559E-2</v>
      </c>
      <c r="F110">
        <v>2</v>
      </c>
    </row>
    <row r="111" spans="1:6" x14ac:dyDescent="0.3">
      <c r="A111" t="s">
        <v>45</v>
      </c>
      <c r="B111" t="s">
        <v>55</v>
      </c>
      <c r="C111" t="s">
        <v>100</v>
      </c>
      <c r="D111" t="s">
        <v>101</v>
      </c>
      <c r="E111">
        <v>1.716556851042478E-4</v>
      </c>
      <c r="F111">
        <v>2</v>
      </c>
    </row>
    <row r="112" spans="1:6" x14ac:dyDescent="0.3">
      <c r="A112" t="s">
        <v>45</v>
      </c>
      <c r="B112" t="s">
        <v>55</v>
      </c>
      <c r="C112" t="s">
        <v>102</v>
      </c>
      <c r="D112" t="s">
        <v>101</v>
      </c>
      <c r="E112">
        <v>1.8441982579148681E-3</v>
      </c>
      <c r="F112">
        <v>2</v>
      </c>
    </row>
    <row r="113" spans="1:6" x14ac:dyDescent="0.3">
      <c r="A113" t="s">
        <v>45</v>
      </c>
      <c r="B113" t="s">
        <v>55</v>
      </c>
      <c r="C113" t="s">
        <v>103</v>
      </c>
      <c r="D113" t="s">
        <v>101</v>
      </c>
      <c r="E113">
        <v>2.2007139115929209E-3</v>
      </c>
      <c r="F113">
        <v>2</v>
      </c>
    </row>
    <row r="114" spans="1:6" x14ac:dyDescent="0.3">
      <c r="A114" t="s">
        <v>45</v>
      </c>
      <c r="B114" t="s">
        <v>55</v>
      </c>
      <c r="C114" t="s">
        <v>104</v>
      </c>
      <c r="D114" t="s">
        <v>101</v>
      </c>
      <c r="E114">
        <v>3.9172707626353989E-4</v>
      </c>
      <c r="F114">
        <v>2</v>
      </c>
    </row>
    <row r="115" spans="1:6" x14ac:dyDescent="0.3">
      <c r="A115" t="s">
        <v>45</v>
      </c>
      <c r="B115" t="s">
        <v>55</v>
      </c>
      <c r="C115" t="s">
        <v>105</v>
      </c>
      <c r="D115" t="s">
        <v>101</v>
      </c>
      <c r="E115">
        <v>0.1267347127408131</v>
      </c>
      <c r="F115">
        <v>2</v>
      </c>
    </row>
    <row r="116" spans="1:6" x14ac:dyDescent="0.3">
      <c r="A116" t="s">
        <v>45</v>
      </c>
      <c r="B116" t="s">
        <v>55</v>
      </c>
      <c r="C116" t="s">
        <v>106</v>
      </c>
      <c r="D116" t="s">
        <v>99</v>
      </c>
      <c r="E116">
        <v>9.6831412110088508E-5</v>
      </c>
      <c r="F116">
        <v>2</v>
      </c>
    </row>
    <row r="117" spans="1:6" x14ac:dyDescent="0.3">
      <c r="A117" t="s">
        <v>45</v>
      </c>
      <c r="B117" t="s">
        <v>55</v>
      </c>
      <c r="C117" t="s">
        <v>100</v>
      </c>
      <c r="D117" t="s">
        <v>99</v>
      </c>
      <c r="E117">
        <v>6.5534124762484482E-4</v>
      </c>
      <c r="F117">
        <v>2</v>
      </c>
    </row>
    <row r="118" spans="1:6" x14ac:dyDescent="0.3">
      <c r="A118" t="s">
        <v>45</v>
      </c>
      <c r="B118" t="s">
        <v>55</v>
      </c>
      <c r="C118" t="s">
        <v>102</v>
      </c>
      <c r="D118" t="s">
        <v>99</v>
      </c>
      <c r="E118">
        <v>2.9407607920103238E-3</v>
      </c>
      <c r="F118">
        <v>2</v>
      </c>
    </row>
    <row r="119" spans="1:6" x14ac:dyDescent="0.3">
      <c r="A119" t="s">
        <v>45</v>
      </c>
      <c r="B119" t="s">
        <v>55</v>
      </c>
      <c r="C119" t="s">
        <v>103</v>
      </c>
      <c r="D119" t="s">
        <v>99</v>
      </c>
      <c r="E119">
        <v>2.3508730608147671E-3</v>
      </c>
      <c r="F119">
        <v>2</v>
      </c>
    </row>
    <row r="120" spans="1:6" x14ac:dyDescent="0.3">
      <c r="A120" t="s">
        <v>45</v>
      </c>
      <c r="B120" t="s">
        <v>55</v>
      </c>
      <c r="C120" t="s">
        <v>104</v>
      </c>
      <c r="D120" t="s">
        <v>99</v>
      </c>
      <c r="E120">
        <v>4.1423679698036138E-4</v>
      </c>
      <c r="F120">
        <v>2</v>
      </c>
    </row>
    <row r="121" spans="1:6" x14ac:dyDescent="0.3">
      <c r="A121" t="s">
        <v>45</v>
      </c>
      <c r="B121" t="s">
        <v>55</v>
      </c>
      <c r="C121" t="s">
        <v>105</v>
      </c>
      <c r="D121" t="s">
        <v>99</v>
      </c>
      <c r="E121">
        <v>0.1547137482514</v>
      </c>
      <c r="F121">
        <v>2</v>
      </c>
    </row>
    <row r="122" spans="1:6" x14ac:dyDescent="0.3">
      <c r="A122" t="s">
        <v>45</v>
      </c>
      <c r="B122" t="s">
        <v>56</v>
      </c>
      <c r="C122" t="s">
        <v>98</v>
      </c>
      <c r="D122" t="s">
        <v>99</v>
      </c>
      <c r="E122">
        <v>1.05317163630506E-3</v>
      </c>
      <c r="F122">
        <v>2</v>
      </c>
    </row>
    <row r="123" spans="1:6" x14ac:dyDescent="0.3">
      <c r="A123" t="s">
        <v>45</v>
      </c>
      <c r="B123" t="s">
        <v>56</v>
      </c>
      <c r="C123" t="s">
        <v>100</v>
      </c>
      <c r="D123" t="s">
        <v>101</v>
      </c>
      <c r="E123">
        <v>8.8987922559150269E-5</v>
      </c>
      <c r="F123">
        <v>2</v>
      </c>
    </row>
    <row r="124" spans="1:6" x14ac:dyDescent="0.3">
      <c r="A124" t="s">
        <v>45</v>
      </c>
      <c r="B124" t="s">
        <v>56</v>
      </c>
      <c r="C124" t="s">
        <v>102</v>
      </c>
      <c r="D124" t="s">
        <v>101</v>
      </c>
      <c r="E124">
        <v>9.6106956363882298E-5</v>
      </c>
      <c r="F124">
        <v>2</v>
      </c>
    </row>
    <row r="125" spans="1:6" x14ac:dyDescent="0.3">
      <c r="A125" t="s">
        <v>45</v>
      </c>
      <c r="B125" t="s">
        <v>56</v>
      </c>
      <c r="C125" t="s">
        <v>103</v>
      </c>
      <c r="D125" t="s">
        <v>101</v>
      </c>
      <c r="E125">
        <v>1.423806760946404E-4</v>
      </c>
      <c r="F125">
        <v>2</v>
      </c>
    </row>
    <row r="126" spans="1:6" x14ac:dyDescent="0.3">
      <c r="A126" t="s">
        <v>45</v>
      </c>
      <c r="B126" t="s">
        <v>56</v>
      </c>
      <c r="C126" t="s">
        <v>104</v>
      </c>
      <c r="D126" t="s">
        <v>101</v>
      </c>
      <c r="E126">
        <v>3.2035652121294099E-5</v>
      </c>
      <c r="F126">
        <v>2</v>
      </c>
    </row>
    <row r="127" spans="1:6" x14ac:dyDescent="0.3">
      <c r="A127" t="s">
        <v>45</v>
      </c>
      <c r="B127" t="s">
        <v>56</v>
      </c>
      <c r="C127" t="s">
        <v>105</v>
      </c>
      <c r="D127" t="s">
        <v>101</v>
      </c>
      <c r="E127">
        <v>0.1018377785766916</v>
      </c>
      <c r="F127">
        <v>2</v>
      </c>
    </row>
    <row r="128" spans="1:6" x14ac:dyDescent="0.3">
      <c r="A128" t="s">
        <v>45</v>
      </c>
      <c r="B128" t="s">
        <v>56</v>
      </c>
      <c r="C128" t="s">
        <v>106</v>
      </c>
      <c r="D128" t="s">
        <v>99</v>
      </c>
      <c r="E128">
        <v>6.0511787340222178E-5</v>
      </c>
      <c r="F128">
        <v>2</v>
      </c>
    </row>
    <row r="129" spans="1:6" x14ac:dyDescent="0.3">
      <c r="A129" t="s">
        <v>45</v>
      </c>
      <c r="B129" t="s">
        <v>56</v>
      </c>
      <c r="C129" t="s">
        <v>100</v>
      </c>
      <c r="D129" t="s">
        <v>99</v>
      </c>
      <c r="E129">
        <v>1.299136466807511E-4</v>
      </c>
      <c r="F129">
        <v>2</v>
      </c>
    </row>
    <row r="130" spans="1:6" x14ac:dyDescent="0.3">
      <c r="A130" t="s">
        <v>45</v>
      </c>
      <c r="B130" t="s">
        <v>56</v>
      </c>
      <c r="C130" t="s">
        <v>102</v>
      </c>
      <c r="D130" t="s">
        <v>99</v>
      </c>
      <c r="E130">
        <v>1.091489045878535E-4</v>
      </c>
      <c r="F130">
        <v>2</v>
      </c>
    </row>
    <row r="131" spans="1:6" x14ac:dyDescent="0.3">
      <c r="A131" t="s">
        <v>45</v>
      </c>
      <c r="B131" t="s">
        <v>56</v>
      </c>
      <c r="C131" t="s">
        <v>103</v>
      </c>
      <c r="D131" t="s">
        <v>99</v>
      </c>
      <c r="E131">
        <v>1.556410014726877E-4</v>
      </c>
      <c r="F131">
        <v>2</v>
      </c>
    </row>
    <row r="132" spans="1:6" x14ac:dyDescent="0.3">
      <c r="A132" t="s">
        <v>45</v>
      </c>
      <c r="B132" t="s">
        <v>56</v>
      </c>
      <c r="C132" t="s">
        <v>104</v>
      </c>
      <c r="D132" t="s">
        <v>99</v>
      </c>
      <c r="E132">
        <v>3.433850408386165E-5</v>
      </c>
      <c r="F132">
        <v>2</v>
      </c>
    </row>
    <row r="133" spans="1:6" x14ac:dyDescent="0.3">
      <c r="A133" t="s">
        <v>45</v>
      </c>
      <c r="B133" t="s">
        <v>56</v>
      </c>
      <c r="C133" t="s">
        <v>105</v>
      </c>
      <c r="D133" t="s">
        <v>99</v>
      </c>
      <c r="E133">
        <v>0.1245344781117764</v>
      </c>
      <c r="F133">
        <v>2</v>
      </c>
    </row>
    <row r="134" spans="1:6" x14ac:dyDescent="0.3">
      <c r="A134" t="s">
        <v>45</v>
      </c>
      <c r="B134" t="s">
        <v>57</v>
      </c>
      <c r="C134" t="s">
        <v>98</v>
      </c>
      <c r="D134" t="s">
        <v>99</v>
      </c>
      <c r="E134">
        <v>4.4814894346351462E-2</v>
      </c>
      <c r="F134">
        <v>2</v>
      </c>
    </row>
    <row r="135" spans="1:6" x14ac:dyDescent="0.3">
      <c r="A135" t="s">
        <v>45</v>
      </c>
      <c r="B135" t="s">
        <v>57</v>
      </c>
      <c r="C135" t="s">
        <v>100</v>
      </c>
      <c r="D135" t="s">
        <v>101</v>
      </c>
      <c r="E135">
        <v>5.4964674163794733E-4</v>
      </c>
      <c r="F135">
        <v>2</v>
      </c>
    </row>
    <row r="136" spans="1:6" x14ac:dyDescent="0.3">
      <c r="A136" t="s">
        <v>45</v>
      </c>
      <c r="B136" t="s">
        <v>57</v>
      </c>
      <c r="C136" t="s">
        <v>102</v>
      </c>
      <c r="D136" t="s">
        <v>101</v>
      </c>
      <c r="E136">
        <v>4.9107124946339226E-3</v>
      </c>
      <c r="F136">
        <v>2</v>
      </c>
    </row>
    <row r="137" spans="1:6" x14ac:dyDescent="0.3">
      <c r="A137" t="s">
        <v>45</v>
      </c>
      <c r="B137" t="s">
        <v>57</v>
      </c>
      <c r="C137" t="s">
        <v>103</v>
      </c>
      <c r="D137" t="s">
        <v>101</v>
      </c>
      <c r="E137">
        <v>6.8244460403368489E-3</v>
      </c>
      <c r="F137">
        <v>2</v>
      </c>
    </row>
    <row r="138" spans="1:6" x14ac:dyDescent="0.3">
      <c r="A138" t="s">
        <v>45</v>
      </c>
      <c r="B138" t="s">
        <v>57</v>
      </c>
      <c r="C138" t="s">
        <v>104</v>
      </c>
      <c r="D138" t="s">
        <v>101</v>
      </c>
      <c r="E138">
        <v>2.1985869665517889E-3</v>
      </c>
      <c r="F138">
        <v>2</v>
      </c>
    </row>
    <row r="139" spans="1:6" x14ac:dyDescent="0.3">
      <c r="A139" t="s">
        <v>45</v>
      </c>
      <c r="B139" t="s">
        <v>57</v>
      </c>
      <c r="C139" t="s">
        <v>105</v>
      </c>
      <c r="D139" t="s">
        <v>101</v>
      </c>
      <c r="E139">
        <v>0.12910680398473831</v>
      </c>
      <c r="F139">
        <v>2</v>
      </c>
    </row>
    <row r="140" spans="1:6" x14ac:dyDescent="0.3">
      <c r="A140" t="s">
        <v>45</v>
      </c>
      <c r="B140" t="s">
        <v>57</v>
      </c>
      <c r="C140" t="s">
        <v>106</v>
      </c>
      <c r="D140" t="s">
        <v>99</v>
      </c>
      <c r="E140">
        <v>2.6479332078908408E-4</v>
      </c>
      <c r="F140">
        <v>2</v>
      </c>
    </row>
    <row r="141" spans="1:6" x14ac:dyDescent="0.3">
      <c r="A141" t="s">
        <v>45</v>
      </c>
      <c r="B141" t="s">
        <v>57</v>
      </c>
      <c r="C141" t="s">
        <v>100</v>
      </c>
      <c r="D141" t="s">
        <v>99</v>
      </c>
      <c r="E141">
        <v>1.5127127537292661E-3</v>
      </c>
      <c r="F141">
        <v>2</v>
      </c>
    </row>
    <row r="142" spans="1:6" x14ac:dyDescent="0.3">
      <c r="A142" t="s">
        <v>45</v>
      </c>
      <c r="B142" t="s">
        <v>57</v>
      </c>
      <c r="C142" t="s">
        <v>102</v>
      </c>
      <c r="D142" t="s">
        <v>99</v>
      </c>
      <c r="E142">
        <v>5.6939873906942601E-3</v>
      </c>
      <c r="F142">
        <v>2</v>
      </c>
    </row>
    <row r="143" spans="1:6" x14ac:dyDescent="0.3">
      <c r="A143" t="s">
        <v>45</v>
      </c>
      <c r="B143" t="s">
        <v>57</v>
      </c>
      <c r="C143" t="s">
        <v>103</v>
      </c>
      <c r="D143" t="s">
        <v>99</v>
      </c>
      <c r="E143">
        <v>7.1214783775912704E-3</v>
      </c>
      <c r="F143">
        <v>2</v>
      </c>
    </row>
    <row r="144" spans="1:6" x14ac:dyDescent="0.3">
      <c r="A144" t="s">
        <v>45</v>
      </c>
      <c r="B144" t="s">
        <v>57</v>
      </c>
      <c r="C144" t="s">
        <v>104</v>
      </c>
      <c r="D144" t="s">
        <v>99</v>
      </c>
      <c r="E144">
        <v>2.2668938643360249E-3</v>
      </c>
      <c r="F144">
        <v>2</v>
      </c>
    </row>
    <row r="145" spans="1:6" x14ac:dyDescent="0.3">
      <c r="A145" t="s">
        <v>45</v>
      </c>
      <c r="B145" t="s">
        <v>57</v>
      </c>
      <c r="C145" t="s">
        <v>105</v>
      </c>
      <c r="D145" t="s">
        <v>99</v>
      </c>
      <c r="E145">
        <v>0.15680049855229641</v>
      </c>
      <c r="F145">
        <v>2</v>
      </c>
    </row>
    <row r="146" spans="1:6" x14ac:dyDescent="0.3">
      <c r="A146" t="s">
        <v>45</v>
      </c>
      <c r="B146" t="s">
        <v>58</v>
      </c>
      <c r="C146" t="s">
        <v>98</v>
      </c>
      <c r="D146" t="s">
        <v>99</v>
      </c>
      <c r="E146">
        <v>4.2926690672501953E-2</v>
      </c>
      <c r="F146">
        <v>2</v>
      </c>
    </row>
    <row r="147" spans="1:6" x14ac:dyDescent="0.3">
      <c r="A147" t="s">
        <v>45</v>
      </c>
      <c r="B147" t="s">
        <v>58</v>
      </c>
      <c r="C147" t="s">
        <v>100</v>
      </c>
      <c r="D147" t="s">
        <v>101</v>
      </c>
      <c r="E147">
        <v>7.0433670169184554E-4</v>
      </c>
      <c r="F147">
        <v>2</v>
      </c>
    </row>
    <row r="148" spans="1:6" x14ac:dyDescent="0.3">
      <c r="A148" t="s">
        <v>45</v>
      </c>
      <c r="B148" t="s">
        <v>58</v>
      </c>
      <c r="C148" t="s">
        <v>102</v>
      </c>
      <c r="D148" t="s">
        <v>101</v>
      </c>
      <c r="E148">
        <v>3.4881436655215211E-3</v>
      </c>
      <c r="F148">
        <v>2</v>
      </c>
    </row>
    <row r="149" spans="1:6" x14ac:dyDescent="0.3">
      <c r="A149" t="s">
        <v>45</v>
      </c>
      <c r="B149" t="s">
        <v>58</v>
      </c>
      <c r="C149" t="s">
        <v>103</v>
      </c>
      <c r="D149" t="s">
        <v>101</v>
      </c>
      <c r="E149">
        <v>6.9379560819713762E-3</v>
      </c>
      <c r="F149">
        <v>2</v>
      </c>
    </row>
    <row r="150" spans="1:6" x14ac:dyDescent="0.3">
      <c r="A150" t="s">
        <v>45</v>
      </c>
      <c r="B150" t="s">
        <v>58</v>
      </c>
      <c r="C150" t="s">
        <v>104</v>
      </c>
      <c r="D150" t="s">
        <v>101</v>
      </c>
      <c r="E150">
        <v>2.69277024728447E-3</v>
      </c>
      <c r="F150">
        <v>2</v>
      </c>
    </row>
    <row r="151" spans="1:6" x14ac:dyDescent="0.3">
      <c r="A151" t="s">
        <v>45</v>
      </c>
      <c r="B151" t="s">
        <v>58</v>
      </c>
      <c r="C151" t="s">
        <v>105</v>
      </c>
      <c r="D151" t="s">
        <v>101</v>
      </c>
      <c r="E151">
        <v>0.16083312969857261</v>
      </c>
      <c r="F151">
        <v>2</v>
      </c>
    </row>
    <row r="152" spans="1:6" x14ac:dyDescent="0.3">
      <c r="A152" t="s">
        <v>45</v>
      </c>
      <c r="B152" t="s">
        <v>58</v>
      </c>
      <c r="C152" t="s">
        <v>106</v>
      </c>
      <c r="D152" t="s">
        <v>99</v>
      </c>
      <c r="E152">
        <v>4.4560077045810632E-4</v>
      </c>
      <c r="F152">
        <v>2</v>
      </c>
    </row>
    <row r="153" spans="1:6" x14ac:dyDescent="0.3">
      <c r="A153" t="s">
        <v>45</v>
      </c>
      <c r="B153" t="s">
        <v>58</v>
      </c>
      <c r="C153" t="s">
        <v>100</v>
      </c>
      <c r="D153" t="s">
        <v>99</v>
      </c>
      <c r="E153">
        <v>1.48867769683559E-3</v>
      </c>
      <c r="F153">
        <v>2</v>
      </c>
    </row>
    <row r="154" spans="1:6" x14ac:dyDescent="0.3">
      <c r="A154" t="s">
        <v>45</v>
      </c>
      <c r="B154" t="s">
        <v>58</v>
      </c>
      <c r="C154" t="s">
        <v>102</v>
      </c>
      <c r="D154" t="s">
        <v>99</v>
      </c>
      <c r="E154">
        <v>4.1896058873473656E-3</v>
      </c>
      <c r="F154">
        <v>2</v>
      </c>
    </row>
    <row r="155" spans="1:6" x14ac:dyDescent="0.3">
      <c r="A155" t="s">
        <v>45</v>
      </c>
      <c r="B155" t="s">
        <v>58</v>
      </c>
      <c r="C155" t="s">
        <v>103</v>
      </c>
      <c r="D155" t="s">
        <v>99</v>
      </c>
      <c r="E155">
        <v>7.1772791575881647E-3</v>
      </c>
      <c r="F155">
        <v>2</v>
      </c>
    </row>
    <row r="156" spans="1:6" x14ac:dyDescent="0.3">
      <c r="A156" t="s">
        <v>45</v>
      </c>
      <c r="B156" t="s">
        <v>58</v>
      </c>
      <c r="C156" t="s">
        <v>104</v>
      </c>
      <c r="D156" t="s">
        <v>99</v>
      </c>
      <c r="E156">
        <v>2.75466984331031E-3</v>
      </c>
      <c r="F156">
        <v>2</v>
      </c>
    </row>
    <row r="157" spans="1:6" x14ac:dyDescent="0.3">
      <c r="A157" t="s">
        <v>45</v>
      </c>
      <c r="B157" t="s">
        <v>58</v>
      </c>
      <c r="C157" t="s">
        <v>105</v>
      </c>
      <c r="D157" t="s">
        <v>99</v>
      </c>
      <c r="E157">
        <v>0.19569370398114599</v>
      </c>
      <c r="F157">
        <v>2</v>
      </c>
    </row>
    <row r="158" spans="1:6" x14ac:dyDescent="0.3">
      <c r="A158" t="s">
        <v>45</v>
      </c>
      <c r="B158" t="s">
        <v>59</v>
      </c>
      <c r="C158" t="s">
        <v>98</v>
      </c>
      <c r="D158" t="s">
        <v>99</v>
      </c>
      <c r="E158">
        <v>9.7616352622554539E-2</v>
      </c>
      <c r="F158">
        <v>2</v>
      </c>
    </row>
    <row r="159" spans="1:6" x14ac:dyDescent="0.3">
      <c r="A159" t="s">
        <v>45</v>
      </c>
      <c r="B159" t="s">
        <v>59</v>
      </c>
      <c r="C159" t="s">
        <v>100</v>
      </c>
      <c r="D159" t="s">
        <v>101</v>
      </c>
      <c r="E159">
        <v>9.5877525530630283E-4</v>
      </c>
      <c r="F159">
        <v>2</v>
      </c>
    </row>
    <row r="160" spans="1:6" x14ac:dyDescent="0.3">
      <c r="A160" t="s">
        <v>45</v>
      </c>
      <c r="B160" t="s">
        <v>59</v>
      </c>
      <c r="C160" t="s">
        <v>102</v>
      </c>
      <c r="D160" t="s">
        <v>101</v>
      </c>
      <c r="E160">
        <v>7.0560676221596286E-3</v>
      </c>
      <c r="F160">
        <v>2</v>
      </c>
    </row>
    <row r="161" spans="1:6" x14ac:dyDescent="0.3">
      <c r="A161" t="s">
        <v>45</v>
      </c>
      <c r="B161" t="s">
        <v>59</v>
      </c>
      <c r="C161" t="s">
        <v>103</v>
      </c>
      <c r="D161" t="s">
        <v>101</v>
      </c>
      <c r="E161">
        <v>1.459411415644621E-2</v>
      </c>
      <c r="F161">
        <v>2</v>
      </c>
    </row>
    <row r="162" spans="1:6" x14ac:dyDescent="0.3">
      <c r="A162" t="s">
        <v>45</v>
      </c>
      <c r="B162" t="s">
        <v>59</v>
      </c>
      <c r="C162" t="s">
        <v>104</v>
      </c>
      <c r="D162" t="s">
        <v>101</v>
      </c>
      <c r="E162">
        <v>7.5976460771839992E-3</v>
      </c>
      <c r="F162">
        <v>2</v>
      </c>
    </row>
    <row r="163" spans="1:6" x14ac:dyDescent="0.3">
      <c r="A163" t="s">
        <v>45</v>
      </c>
      <c r="B163" t="s">
        <v>59</v>
      </c>
      <c r="C163" t="s">
        <v>105</v>
      </c>
      <c r="D163" t="s">
        <v>101</v>
      </c>
      <c r="E163">
        <v>0.1144181659406751</v>
      </c>
      <c r="F163">
        <v>2</v>
      </c>
    </row>
    <row r="164" spans="1:6" x14ac:dyDescent="0.3">
      <c r="A164" t="s">
        <v>45</v>
      </c>
      <c r="B164" t="s">
        <v>59</v>
      </c>
      <c r="C164" t="s">
        <v>106</v>
      </c>
      <c r="D164" t="s">
        <v>99</v>
      </c>
      <c r="E164">
        <v>5.4157845502437107E-4</v>
      </c>
      <c r="F164">
        <v>2</v>
      </c>
    </row>
    <row r="165" spans="1:6" x14ac:dyDescent="0.3">
      <c r="A165" t="s">
        <v>45</v>
      </c>
      <c r="B165" t="s">
        <v>59</v>
      </c>
      <c r="C165" t="s">
        <v>100</v>
      </c>
      <c r="D165" t="s">
        <v>99</v>
      </c>
      <c r="E165">
        <v>3.115076970633025E-3</v>
      </c>
      <c r="F165">
        <v>2</v>
      </c>
    </row>
    <row r="166" spans="1:6" x14ac:dyDescent="0.3">
      <c r="A166" t="s">
        <v>45</v>
      </c>
      <c r="B166" t="s">
        <v>59</v>
      </c>
      <c r="C166" t="s">
        <v>102</v>
      </c>
      <c r="D166" t="s">
        <v>99</v>
      </c>
      <c r="E166">
        <v>8.9922842206550981E-3</v>
      </c>
      <c r="F166">
        <v>2</v>
      </c>
    </row>
    <row r="167" spans="1:6" x14ac:dyDescent="0.3">
      <c r="A167" t="s">
        <v>45</v>
      </c>
      <c r="B167" t="s">
        <v>59</v>
      </c>
      <c r="C167" t="s">
        <v>103</v>
      </c>
      <c r="D167" t="s">
        <v>99</v>
      </c>
      <c r="E167">
        <v>1.510709490079116E-2</v>
      </c>
      <c r="F167">
        <v>2</v>
      </c>
    </row>
    <row r="168" spans="1:6" x14ac:dyDescent="0.3">
      <c r="A168" t="s">
        <v>45</v>
      </c>
      <c r="B168" t="s">
        <v>59</v>
      </c>
      <c r="C168" t="s">
        <v>104</v>
      </c>
      <c r="D168" t="s">
        <v>99</v>
      </c>
      <c r="E168">
        <v>7.8783553280154638E-3</v>
      </c>
      <c r="F168">
        <v>2</v>
      </c>
    </row>
    <row r="169" spans="1:6" x14ac:dyDescent="0.3">
      <c r="A169" t="s">
        <v>45</v>
      </c>
      <c r="B169" t="s">
        <v>59</v>
      </c>
      <c r="C169" t="s">
        <v>105</v>
      </c>
      <c r="D169" t="s">
        <v>99</v>
      </c>
      <c r="E169">
        <v>0.13815764244708051</v>
      </c>
      <c r="F169">
        <v>2</v>
      </c>
    </row>
    <row r="170" spans="1:6" x14ac:dyDescent="0.3">
      <c r="A170" t="s">
        <v>45</v>
      </c>
      <c r="B170" t="s">
        <v>60</v>
      </c>
      <c r="C170" t="s">
        <v>98</v>
      </c>
      <c r="D170" t="s">
        <v>99</v>
      </c>
      <c r="E170">
        <v>0.1002970191973583</v>
      </c>
      <c r="F170">
        <v>2</v>
      </c>
    </row>
    <row r="171" spans="1:6" x14ac:dyDescent="0.3">
      <c r="A171" t="s">
        <v>45</v>
      </c>
      <c r="B171" t="s">
        <v>60</v>
      </c>
      <c r="C171" t="s">
        <v>100</v>
      </c>
      <c r="D171" t="s">
        <v>101</v>
      </c>
      <c r="E171">
        <v>2.080009977610724E-3</v>
      </c>
      <c r="F171">
        <v>2</v>
      </c>
    </row>
    <row r="172" spans="1:6" x14ac:dyDescent="0.3">
      <c r="A172" t="s">
        <v>45</v>
      </c>
      <c r="B172" t="s">
        <v>60</v>
      </c>
      <c r="C172" t="s">
        <v>102</v>
      </c>
      <c r="D172" t="s">
        <v>101</v>
      </c>
      <c r="E172">
        <v>7.6863811648458201E-3</v>
      </c>
      <c r="F172">
        <v>2</v>
      </c>
    </row>
    <row r="173" spans="1:6" x14ac:dyDescent="0.3">
      <c r="A173" t="s">
        <v>45</v>
      </c>
      <c r="B173" t="s">
        <v>60</v>
      </c>
      <c r="C173" t="s">
        <v>103</v>
      </c>
      <c r="D173" t="s">
        <v>101</v>
      </c>
      <c r="E173">
        <v>1.4769277810075381E-2</v>
      </c>
      <c r="F173">
        <v>2</v>
      </c>
    </row>
    <row r="174" spans="1:6" x14ac:dyDescent="0.3">
      <c r="A174" t="s">
        <v>45</v>
      </c>
      <c r="B174" t="s">
        <v>60</v>
      </c>
      <c r="C174" t="s">
        <v>104</v>
      </c>
      <c r="D174" t="s">
        <v>101</v>
      </c>
      <c r="E174">
        <v>6.2742273889437612E-3</v>
      </c>
      <c r="F174">
        <v>2</v>
      </c>
    </row>
    <row r="175" spans="1:6" x14ac:dyDescent="0.3">
      <c r="A175" t="s">
        <v>45</v>
      </c>
      <c r="B175" t="s">
        <v>60</v>
      </c>
      <c r="C175" t="s">
        <v>105</v>
      </c>
      <c r="D175" t="s">
        <v>101</v>
      </c>
      <c r="E175">
        <v>0.1116888916604474</v>
      </c>
      <c r="F175">
        <v>2</v>
      </c>
    </row>
    <row r="176" spans="1:6" x14ac:dyDescent="0.3">
      <c r="A176" t="s">
        <v>45</v>
      </c>
      <c r="B176" t="s">
        <v>60</v>
      </c>
      <c r="C176" t="s">
        <v>106</v>
      </c>
      <c r="D176" t="s">
        <v>99</v>
      </c>
      <c r="E176">
        <v>1.46847899773291E-3</v>
      </c>
      <c r="F176">
        <v>2</v>
      </c>
    </row>
    <row r="177" spans="1:6" x14ac:dyDescent="0.3">
      <c r="A177" t="s">
        <v>45</v>
      </c>
      <c r="B177" t="s">
        <v>60</v>
      </c>
      <c r="C177" t="s">
        <v>100</v>
      </c>
      <c r="D177" t="s">
        <v>99</v>
      </c>
      <c r="E177">
        <v>5.0350534040586722E-3</v>
      </c>
      <c r="F177">
        <v>2</v>
      </c>
    </row>
    <row r="178" spans="1:6" x14ac:dyDescent="0.3">
      <c r="A178" t="s">
        <v>45</v>
      </c>
      <c r="B178" t="s">
        <v>60</v>
      </c>
      <c r="C178" t="s">
        <v>102</v>
      </c>
      <c r="D178" t="s">
        <v>99</v>
      </c>
      <c r="E178">
        <v>9.9303589847494853E-3</v>
      </c>
      <c r="F178">
        <v>2</v>
      </c>
    </row>
    <row r="179" spans="1:6" x14ac:dyDescent="0.3">
      <c r="A179" t="s">
        <v>45</v>
      </c>
      <c r="B179" t="s">
        <v>60</v>
      </c>
      <c r="C179" t="s">
        <v>103</v>
      </c>
      <c r="D179" t="s">
        <v>99</v>
      </c>
      <c r="E179">
        <v>1.550533625047212E-2</v>
      </c>
      <c r="F179">
        <v>2</v>
      </c>
    </row>
    <row r="180" spans="1:6" x14ac:dyDescent="0.3">
      <c r="A180" t="s">
        <v>45</v>
      </c>
      <c r="B180" t="s">
        <v>60</v>
      </c>
      <c r="C180" t="s">
        <v>104</v>
      </c>
      <c r="D180" t="s">
        <v>99</v>
      </c>
      <c r="E180">
        <v>6.6822193011624072E-3</v>
      </c>
      <c r="F180">
        <v>2</v>
      </c>
    </row>
    <row r="181" spans="1:6" x14ac:dyDescent="0.3">
      <c r="A181" t="s">
        <v>45</v>
      </c>
      <c r="B181" t="s">
        <v>60</v>
      </c>
      <c r="C181" t="s">
        <v>105</v>
      </c>
      <c r="D181" t="s">
        <v>99</v>
      </c>
      <c r="E181">
        <v>0.13646092737644691</v>
      </c>
      <c r="F181">
        <v>2</v>
      </c>
    </row>
    <row r="182" spans="1:6" x14ac:dyDescent="0.3">
      <c r="A182" t="s">
        <v>45</v>
      </c>
      <c r="B182" t="s">
        <v>61</v>
      </c>
      <c r="C182" t="s">
        <v>98</v>
      </c>
      <c r="D182" t="s">
        <v>99</v>
      </c>
      <c r="E182">
        <v>0.13083308749278871</v>
      </c>
      <c r="F182">
        <v>2</v>
      </c>
    </row>
    <row r="183" spans="1:6" x14ac:dyDescent="0.3">
      <c r="A183" t="s">
        <v>45</v>
      </c>
      <c r="B183" t="s">
        <v>61</v>
      </c>
      <c r="C183" t="s">
        <v>100</v>
      </c>
      <c r="D183" t="s">
        <v>101</v>
      </c>
      <c r="E183">
        <v>2.1323339364176788E-3</v>
      </c>
      <c r="F183">
        <v>2</v>
      </c>
    </row>
    <row r="184" spans="1:6" x14ac:dyDescent="0.3">
      <c r="A184" t="s">
        <v>45</v>
      </c>
      <c r="B184" t="s">
        <v>61</v>
      </c>
      <c r="C184" t="s">
        <v>102</v>
      </c>
      <c r="D184" t="s">
        <v>101</v>
      </c>
      <c r="E184">
        <v>1.06467582559596E-2</v>
      </c>
      <c r="F184">
        <v>2</v>
      </c>
    </row>
    <row r="185" spans="1:6" x14ac:dyDescent="0.3">
      <c r="A185" t="s">
        <v>45</v>
      </c>
      <c r="B185" t="s">
        <v>61</v>
      </c>
      <c r="C185" t="s">
        <v>103</v>
      </c>
      <c r="D185" t="s">
        <v>101</v>
      </c>
      <c r="E185">
        <v>2.0040956717100419E-2</v>
      </c>
      <c r="F185">
        <v>2</v>
      </c>
    </row>
    <row r="186" spans="1:6" x14ac:dyDescent="0.3">
      <c r="A186" t="s">
        <v>45</v>
      </c>
      <c r="B186" t="s">
        <v>61</v>
      </c>
      <c r="C186" t="s">
        <v>104</v>
      </c>
      <c r="D186" t="s">
        <v>101</v>
      </c>
      <c r="E186">
        <v>6.8344036423643546E-3</v>
      </c>
      <c r="F186">
        <v>2</v>
      </c>
    </row>
    <row r="187" spans="1:6" x14ac:dyDescent="0.3">
      <c r="A187" t="s">
        <v>45</v>
      </c>
      <c r="B187" t="s">
        <v>61</v>
      </c>
      <c r="C187" t="s">
        <v>105</v>
      </c>
      <c r="D187" t="s">
        <v>101</v>
      </c>
      <c r="E187">
        <v>0.29035031910451908</v>
      </c>
      <c r="F187">
        <v>2</v>
      </c>
    </row>
    <row r="188" spans="1:6" x14ac:dyDescent="0.3">
      <c r="A188" t="s">
        <v>45</v>
      </c>
      <c r="B188" t="s">
        <v>61</v>
      </c>
      <c r="C188" t="s">
        <v>106</v>
      </c>
      <c r="D188" t="s">
        <v>99</v>
      </c>
      <c r="E188">
        <v>1.6899616279300951E-3</v>
      </c>
      <c r="F188">
        <v>2</v>
      </c>
    </row>
    <row r="189" spans="1:6" x14ac:dyDescent="0.3">
      <c r="A189" t="s">
        <v>45</v>
      </c>
      <c r="B189" t="s">
        <v>61</v>
      </c>
      <c r="C189" t="s">
        <v>100</v>
      </c>
      <c r="D189" t="s">
        <v>99</v>
      </c>
      <c r="E189">
        <v>5.4863816802307886E-3</v>
      </c>
      <c r="F189">
        <v>2</v>
      </c>
    </row>
    <row r="190" spans="1:6" x14ac:dyDescent="0.3">
      <c r="A190" t="s">
        <v>45</v>
      </c>
      <c r="B190" t="s">
        <v>61</v>
      </c>
      <c r="C190" t="s">
        <v>102</v>
      </c>
      <c r="D190" t="s">
        <v>99</v>
      </c>
      <c r="E190">
        <v>1.351033978723354E-2</v>
      </c>
      <c r="F190">
        <v>2</v>
      </c>
    </row>
    <row r="191" spans="1:6" x14ac:dyDescent="0.3">
      <c r="A191" t="s">
        <v>45</v>
      </c>
      <c r="B191" t="s">
        <v>61</v>
      </c>
      <c r="C191" t="s">
        <v>103</v>
      </c>
      <c r="D191" t="s">
        <v>99</v>
      </c>
      <c r="E191">
        <v>2.2207165214635231E-2</v>
      </c>
      <c r="F191">
        <v>2</v>
      </c>
    </row>
    <row r="192" spans="1:6" x14ac:dyDescent="0.3">
      <c r="A192" t="s">
        <v>45</v>
      </c>
      <c r="B192" t="s">
        <v>61</v>
      </c>
      <c r="C192" t="s">
        <v>104</v>
      </c>
      <c r="D192" t="s">
        <v>99</v>
      </c>
      <c r="E192">
        <v>7.0589489373044214E-3</v>
      </c>
      <c r="F192">
        <v>2</v>
      </c>
    </row>
    <row r="193" spans="1:6" x14ac:dyDescent="0.3">
      <c r="A193" t="s">
        <v>45</v>
      </c>
      <c r="B193" t="s">
        <v>61</v>
      </c>
      <c r="C193" t="s">
        <v>105</v>
      </c>
      <c r="D193" t="s">
        <v>99</v>
      </c>
      <c r="E193">
        <v>0.36016762611827891</v>
      </c>
      <c r="F193">
        <v>2</v>
      </c>
    </row>
    <row r="194" spans="1:6" x14ac:dyDescent="0.3">
      <c r="A194" t="s">
        <v>45</v>
      </c>
      <c r="B194" t="s">
        <v>62</v>
      </c>
      <c r="C194" t="s">
        <v>98</v>
      </c>
      <c r="D194" t="s">
        <v>99</v>
      </c>
      <c r="E194">
        <v>9.7352376501411431E-2</v>
      </c>
      <c r="F194">
        <v>2</v>
      </c>
    </row>
    <row r="195" spans="1:6" x14ac:dyDescent="0.3">
      <c r="A195" t="s">
        <v>45</v>
      </c>
      <c r="B195" t="s">
        <v>62</v>
      </c>
      <c r="C195" t="s">
        <v>100</v>
      </c>
      <c r="D195" t="s">
        <v>101</v>
      </c>
      <c r="E195">
        <v>1.5908332814052119E-3</v>
      </c>
      <c r="F195">
        <v>2</v>
      </c>
    </row>
    <row r="196" spans="1:6" x14ac:dyDescent="0.3">
      <c r="A196" t="s">
        <v>45</v>
      </c>
      <c r="B196" t="s">
        <v>62</v>
      </c>
      <c r="C196" t="s">
        <v>102</v>
      </c>
      <c r="D196" t="s">
        <v>101</v>
      </c>
      <c r="E196">
        <v>6.3633331256208467E-3</v>
      </c>
      <c r="F196">
        <v>2</v>
      </c>
    </row>
    <row r="197" spans="1:6" x14ac:dyDescent="0.3">
      <c r="A197" t="s">
        <v>45</v>
      </c>
      <c r="B197" t="s">
        <v>62</v>
      </c>
      <c r="C197" t="s">
        <v>103</v>
      </c>
      <c r="D197" t="s">
        <v>101</v>
      </c>
      <c r="E197">
        <v>1.414522035240256E-2</v>
      </c>
      <c r="F197">
        <v>2</v>
      </c>
    </row>
    <row r="198" spans="1:6" x14ac:dyDescent="0.3">
      <c r="A198" t="s">
        <v>45</v>
      </c>
      <c r="B198" t="s">
        <v>62</v>
      </c>
      <c r="C198" t="s">
        <v>104</v>
      </c>
      <c r="D198" t="s">
        <v>101</v>
      </c>
      <c r="E198">
        <v>4.3802897955742574E-3</v>
      </c>
      <c r="F198">
        <v>2</v>
      </c>
    </row>
    <row r="199" spans="1:6" x14ac:dyDescent="0.3">
      <c r="A199" t="s">
        <v>45</v>
      </c>
      <c r="B199" t="s">
        <v>62</v>
      </c>
      <c r="C199" t="s">
        <v>105</v>
      </c>
      <c r="D199" t="s">
        <v>101</v>
      </c>
      <c r="E199">
        <v>0.22867678593028931</v>
      </c>
      <c r="F199">
        <v>2</v>
      </c>
    </row>
    <row r="200" spans="1:6" x14ac:dyDescent="0.3">
      <c r="A200" t="s">
        <v>45</v>
      </c>
      <c r="B200" t="s">
        <v>62</v>
      </c>
      <c r="C200" t="s">
        <v>106</v>
      </c>
      <c r="D200" t="s">
        <v>99</v>
      </c>
      <c r="E200">
        <v>1.330581753802055E-3</v>
      </c>
      <c r="F200">
        <v>2</v>
      </c>
    </row>
    <row r="201" spans="1:6" x14ac:dyDescent="0.3">
      <c r="A201" t="s">
        <v>45</v>
      </c>
      <c r="B201" t="s">
        <v>62</v>
      </c>
      <c r="C201" t="s">
        <v>100</v>
      </c>
      <c r="D201" t="s">
        <v>99</v>
      </c>
      <c r="E201">
        <v>4.0650393503119204E-3</v>
      </c>
      <c r="F201">
        <v>2</v>
      </c>
    </row>
    <row r="202" spans="1:6" x14ac:dyDescent="0.3">
      <c r="A202" t="s">
        <v>45</v>
      </c>
      <c r="B202" t="s">
        <v>62</v>
      </c>
      <c r="C202" t="s">
        <v>102</v>
      </c>
      <c r="D202" t="s">
        <v>99</v>
      </c>
      <c r="E202">
        <v>1.3145787852949221E-2</v>
      </c>
      <c r="F202">
        <v>2</v>
      </c>
    </row>
    <row r="203" spans="1:6" x14ac:dyDescent="0.3">
      <c r="A203" t="s">
        <v>45</v>
      </c>
      <c r="B203" t="s">
        <v>62</v>
      </c>
      <c r="C203" t="s">
        <v>103</v>
      </c>
      <c r="D203" t="s">
        <v>99</v>
      </c>
      <c r="E203">
        <v>1.4768836633713121E-2</v>
      </c>
      <c r="F203">
        <v>2</v>
      </c>
    </row>
    <row r="204" spans="1:6" x14ac:dyDescent="0.3">
      <c r="A204" t="s">
        <v>45</v>
      </c>
      <c r="B204" t="s">
        <v>62</v>
      </c>
      <c r="C204" t="s">
        <v>104</v>
      </c>
      <c r="D204" t="s">
        <v>99</v>
      </c>
      <c r="E204">
        <v>4.627719630214795E-3</v>
      </c>
      <c r="F204">
        <v>2</v>
      </c>
    </row>
    <row r="205" spans="1:6" x14ac:dyDescent="0.3">
      <c r="A205" t="s">
        <v>45</v>
      </c>
      <c r="B205" t="s">
        <v>62</v>
      </c>
      <c r="C205" t="s">
        <v>105</v>
      </c>
      <c r="D205" t="s">
        <v>99</v>
      </c>
      <c r="E205">
        <v>0.29029179133442518</v>
      </c>
      <c r="F205">
        <v>2</v>
      </c>
    </row>
    <row r="206" spans="1:6" x14ac:dyDescent="0.3">
      <c r="A206" t="s">
        <v>45</v>
      </c>
      <c r="B206" t="s">
        <v>63</v>
      </c>
      <c r="C206" t="s">
        <v>98</v>
      </c>
      <c r="D206" t="s">
        <v>99</v>
      </c>
      <c r="E206">
        <v>5.1863959133727662E-2</v>
      </c>
      <c r="F206">
        <v>2</v>
      </c>
    </row>
    <row r="207" spans="1:6" x14ac:dyDescent="0.3">
      <c r="A207" t="s">
        <v>45</v>
      </c>
      <c r="B207" t="s">
        <v>63</v>
      </c>
      <c r="C207" t="s">
        <v>100</v>
      </c>
      <c r="D207" t="s">
        <v>101</v>
      </c>
      <c r="E207">
        <v>2.0589976358294999E-4</v>
      </c>
      <c r="F207">
        <v>2</v>
      </c>
    </row>
    <row r="208" spans="1:6" x14ac:dyDescent="0.3">
      <c r="A208" t="s">
        <v>45</v>
      </c>
      <c r="B208" t="s">
        <v>63</v>
      </c>
      <c r="C208" t="s">
        <v>102</v>
      </c>
      <c r="D208" t="s">
        <v>101</v>
      </c>
      <c r="E208">
        <v>3.423083569566544E-3</v>
      </c>
      <c r="F208">
        <v>2</v>
      </c>
    </row>
    <row r="209" spans="1:6" x14ac:dyDescent="0.3">
      <c r="A209" t="s">
        <v>45</v>
      </c>
      <c r="B209" t="s">
        <v>63</v>
      </c>
      <c r="C209" t="s">
        <v>103</v>
      </c>
      <c r="D209" t="s">
        <v>101</v>
      </c>
      <c r="E209">
        <v>7.7910999827191267E-3</v>
      </c>
      <c r="F209">
        <v>2</v>
      </c>
    </row>
    <row r="210" spans="1:6" x14ac:dyDescent="0.3">
      <c r="A210" t="s">
        <v>45</v>
      </c>
      <c r="B210" t="s">
        <v>63</v>
      </c>
      <c r="C210" t="s">
        <v>104</v>
      </c>
      <c r="D210" t="s">
        <v>101</v>
      </c>
      <c r="E210">
        <v>3.7319332149409689E-3</v>
      </c>
      <c r="F210">
        <v>2</v>
      </c>
    </row>
    <row r="211" spans="1:6" x14ac:dyDescent="0.3">
      <c r="A211" t="s">
        <v>45</v>
      </c>
      <c r="B211" t="s">
        <v>63</v>
      </c>
      <c r="C211" t="s">
        <v>105</v>
      </c>
      <c r="D211" t="s">
        <v>101</v>
      </c>
      <c r="E211">
        <v>0.23540961184217779</v>
      </c>
      <c r="F211">
        <v>2</v>
      </c>
    </row>
    <row r="212" spans="1:6" x14ac:dyDescent="0.3">
      <c r="A212" t="s">
        <v>45</v>
      </c>
      <c r="B212" t="s">
        <v>63</v>
      </c>
      <c r="C212" t="s">
        <v>106</v>
      </c>
      <c r="D212" t="s">
        <v>99</v>
      </c>
      <c r="E212">
        <v>2.0589976358294999E-4</v>
      </c>
      <c r="F212">
        <v>2</v>
      </c>
    </row>
    <row r="213" spans="1:6" x14ac:dyDescent="0.3">
      <c r="A213" t="s">
        <v>45</v>
      </c>
      <c r="B213" t="s">
        <v>63</v>
      </c>
      <c r="C213" t="s">
        <v>100</v>
      </c>
      <c r="D213" t="s">
        <v>99</v>
      </c>
      <c r="E213">
        <v>2.2041535598918728E-3</v>
      </c>
      <c r="F213">
        <v>2</v>
      </c>
    </row>
    <row r="214" spans="1:6" x14ac:dyDescent="0.3">
      <c r="A214" t="s">
        <v>45</v>
      </c>
      <c r="B214" t="s">
        <v>63</v>
      </c>
      <c r="C214" t="s">
        <v>102</v>
      </c>
      <c r="D214" t="s">
        <v>99</v>
      </c>
      <c r="E214">
        <v>4.4717982597491596E-3</v>
      </c>
      <c r="F214">
        <v>2</v>
      </c>
    </row>
    <row r="215" spans="1:6" x14ac:dyDescent="0.3">
      <c r="A215" t="s">
        <v>45</v>
      </c>
      <c r="B215" t="s">
        <v>63</v>
      </c>
      <c r="C215" t="s">
        <v>103</v>
      </c>
      <c r="D215" t="s">
        <v>99</v>
      </c>
      <c r="E215">
        <v>8.3359494860596999E-3</v>
      </c>
      <c r="F215">
        <v>2</v>
      </c>
    </row>
    <row r="216" spans="1:6" x14ac:dyDescent="0.3">
      <c r="A216" t="s">
        <v>45</v>
      </c>
      <c r="B216" t="s">
        <v>63</v>
      </c>
      <c r="C216" t="s">
        <v>104</v>
      </c>
      <c r="D216" t="s">
        <v>99</v>
      </c>
      <c r="E216">
        <v>3.832334203272851E-3</v>
      </c>
      <c r="F216">
        <v>2</v>
      </c>
    </row>
    <row r="217" spans="1:6" x14ac:dyDescent="0.3">
      <c r="A217" t="s">
        <v>45</v>
      </c>
      <c r="B217" t="s">
        <v>63</v>
      </c>
      <c r="C217" t="s">
        <v>105</v>
      </c>
      <c r="D217" t="s">
        <v>99</v>
      </c>
      <c r="E217">
        <v>0.30090622777051967</v>
      </c>
      <c r="F217">
        <v>2</v>
      </c>
    </row>
    <row r="218" spans="1:6" x14ac:dyDescent="0.3">
      <c r="A218" t="s">
        <v>45</v>
      </c>
      <c r="B218" t="s">
        <v>64</v>
      </c>
      <c r="C218" t="s">
        <v>98</v>
      </c>
      <c r="D218" t="s">
        <v>99</v>
      </c>
      <c r="E218">
        <v>1.0146546902092379E-2</v>
      </c>
      <c r="F218">
        <v>2</v>
      </c>
    </row>
    <row r="219" spans="1:6" x14ac:dyDescent="0.3">
      <c r="A219" t="s">
        <v>45</v>
      </c>
      <c r="B219" t="s">
        <v>64</v>
      </c>
      <c r="C219" t="s">
        <v>100</v>
      </c>
      <c r="D219" t="s">
        <v>101</v>
      </c>
      <c r="E219">
        <v>2.1799831167264999E-4</v>
      </c>
      <c r="F219">
        <v>2</v>
      </c>
    </row>
    <row r="220" spans="1:6" x14ac:dyDescent="0.3">
      <c r="A220" t="s">
        <v>45</v>
      </c>
      <c r="B220" t="s">
        <v>64</v>
      </c>
      <c r="C220" t="s">
        <v>102</v>
      </c>
      <c r="D220" t="s">
        <v>101</v>
      </c>
      <c r="E220">
        <v>6.2616536331505863E-4</v>
      </c>
      <c r="F220">
        <v>2</v>
      </c>
    </row>
    <row r="221" spans="1:6" x14ac:dyDescent="0.3">
      <c r="A221" t="s">
        <v>45</v>
      </c>
      <c r="B221" t="s">
        <v>64</v>
      </c>
      <c r="C221" t="s">
        <v>103</v>
      </c>
      <c r="D221" t="s">
        <v>101</v>
      </c>
      <c r="E221">
        <v>1.5120733958571041E-3</v>
      </c>
      <c r="F221">
        <v>2</v>
      </c>
    </row>
    <row r="222" spans="1:6" x14ac:dyDescent="0.3">
      <c r="A222" t="s">
        <v>45</v>
      </c>
      <c r="B222" t="s">
        <v>64</v>
      </c>
      <c r="C222" t="s">
        <v>104</v>
      </c>
      <c r="D222" t="s">
        <v>101</v>
      </c>
      <c r="E222">
        <v>3.3395486043469791E-4</v>
      </c>
      <c r="F222">
        <v>2</v>
      </c>
    </row>
    <row r="223" spans="1:6" x14ac:dyDescent="0.3">
      <c r="A223" t="s">
        <v>45</v>
      </c>
      <c r="B223" t="s">
        <v>64</v>
      </c>
      <c r="C223" t="s">
        <v>105</v>
      </c>
      <c r="D223" t="s">
        <v>101</v>
      </c>
      <c r="E223">
        <v>0.29222905592816262</v>
      </c>
      <c r="F223">
        <v>2</v>
      </c>
    </row>
    <row r="224" spans="1:6" x14ac:dyDescent="0.3">
      <c r="A224" t="s">
        <v>45</v>
      </c>
      <c r="B224" t="s">
        <v>64</v>
      </c>
      <c r="C224" t="s">
        <v>106</v>
      </c>
      <c r="D224" t="s">
        <v>99</v>
      </c>
      <c r="E224">
        <v>2.0408352582120429E-4</v>
      </c>
      <c r="F224">
        <v>2</v>
      </c>
    </row>
    <row r="225" spans="1:6" x14ac:dyDescent="0.3">
      <c r="A225" t="s">
        <v>45</v>
      </c>
      <c r="B225" t="s">
        <v>64</v>
      </c>
      <c r="C225" t="s">
        <v>100</v>
      </c>
      <c r="D225" t="s">
        <v>99</v>
      </c>
      <c r="E225">
        <v>4.6128330584378953E-4</v>
      </c>
      <c r="F225">
        <v>2</v>
      </c>
    </row>
    <row r="226" spans="1:6" x14ac:dyDescent="0.3">
      <c r="A226" t="s">
        <v>45</v>
      </c>
      <c r="B226" t="s">
        <v>64</v>
      </c>
      <c r="C226" t="s">
        <v>102</v>
      </c>
      <c r="D226" t="s">
        <v>99</v>
      </c>
      <c r="E226">
        <v>1.460588779542893E-3</v>
      </c>
      <c r="F226">
        <v>2</v>
      </c>
    </row>
    <row r="227" spans="1:6" x14ac:dyDescent="0.3">
      <c r="A227" t="s">
        <v>45</v>
      </c>
      <c r="B227" t="s">
        <v>64</v>
      </c>
      <c r="C227" t="s">
        <v>103</v>
      </c>
      <c r="D227" t="s">
        <v>99</v>
      </c>
      <c r="E227">
        <v>1.582406303545154E-3</v>
      </c>
      <c r="F227">
        <v>2</v>
      </c>
    </row>
    <row r="228" spans="1:6" x14ac:dyDescent="0.3">
      <c r="A228" t="s">
        <v>45</v>
      </c>
      <c r="B228" t="s">
        <v>64</v>
      </c>
      <c r="C228" t="s">
        <v>104</v>
      </c>
      <c r="D228" t="s">
        <v>99</v>
      </c>
      <c r="E228">
        <v>3.6003931656829289E-4</v>
      </c>
      <c r="F228">
        <v>2</v>
      </c>
    </row>
    <row r="229" spans="1:6" x14ac:dyDescent="0.3">
      <c r="A229" t="s">
        <v>45</v>
      </c>
      <c r="B229" t="s">
        <v>64</v>
      </c>
      <c r="C229" t="s">
        <v>105</v>
      </c>
      <c r="D229" t="s">
        <v>99</v>
      </c>
      <c r="E229">
        <v>0.3760272000622133</v>
      </c>
      <c r="F229">
        <v>2</v>
      </c>
    </row>
    <row r="230" spans="1:6" x14ac:dyDescent="0.3">
      <c r="A230" t="s">
        <v>45</v>
      </c>
      <c r="B230" t="s">
        <v>65</v>
      </c>
      <c r="C230" t="s">
        <v>98</v>
      </c>
      <c r="D230" t="s">
        <v>99</v>
      </c>
      <c r="E230">
        <v>2.3510559878430341E-4</v>
      </c>
      <c r="F230">
        <v>2</v>
      </c>
    </row>
    <row r="231" spans="1:6" x14ac:dyDescent="0.3">
      <c r="A231" t="s">
        <v>45</v>
      </c>
      <c r="B231" t="s">
        <v>65</v>
      </c>
      <c r="C231" t="s">
        <v>100</v>
      </c>
      <c r="D231" t="s">
        <v>101</v>
      </c>
      <c r="E231">
        <v>0</v>
      </c>
      <c r="F231">
        <v>2</v>
      </c>
    </row>
    <row r="232" spans="1:6" x14ac:dyDescent="0.3">
      <c r="A232" t="s">
        <v>45</v>
      </c>
      <c r="B232" t="s">
        <v>65</v>
      </c>
      <c r="C232" t="s">
        <v>102</v>
      </c>
      <c r="D232" t="s">
        <v>101</v>
      </c>
      <c r="E232">
        <v>5.5970671368203057E-5</v>
      </c>
      <c r="F232">
        <v>2</v>
      </c>
    </row>
    <row r="233" spans="1:6" x14ac:dyDescent="0.3">
      <c r="A233" t="s">
        <v>45</v>
      </c>
      <c r="B233" t="s">
        <v>65</v>
      </c>
      <c r="C233" t="s">
        <v>103</v>
      </c>
      <c r="D233" t="s">
        <v>101</v>
      </c>
      <c r="E233">
        <v>4.6642226140169206E-6</v>
      </c>
      <c r="F233">
        <v>2</v>
      </c>
    </row>
    <row r="234" spans="1:6" x14ac:dyDescent="0.3">
      <c r="A234" t="s">
        <v>45</v>
      </c>
      <c r="B234" t="s">
        <v>65</v>
      </c>
      <c r="C234" t="s">
        <v>104</v>
      </c>
      <c r="D234" t="s">
        <v>101</v>
      </c>
      <c r="E234">
        <v>2.3321113070084609E-5</v>
      </c>
      <c r="F234">
        <v>2</v>
      </c>
    </row>
    <row r="235" spans="1:6" x14ac:dyDescent="0.3">
      <c r="A235" t="s">
        <v>45</v>
      </c>
      <c r="B235" t="s">
        <v>65</v>
      </c>
      <c r="C235" t="s">
        <v>105</v>
      </c>
      <c r="D235" t="s">
        <v>101</v>
      </c>
      <c r="E235">
        <v>0.29256802768682538</v>
      </c>
      <c r="F235">
        <v>2</v>
      </c>
    </row>
    <row r="236" spans="1:6" x14ac:dyDescent="0.3">
      <c r="A236" t="s">
        <v>45</v>
      </c>
      <c r="B236" t="s">
        <v>65</v>
      </c>
      <c r="C236" t="s">
        <v>106</v>
      </c>
      <c r="D236" t="s">
        <v>99</v>
      </c>
      <c r="E236">
        <v>0</v>
      </c>
      <c r="F236">
        <v>2</v>
      </c>
    </row>
    <row r="237" spans="1:6" x14ac:dyDescent="0.3">
      <c r="A237" t="s">
        <v>45</v>
      </c>
      <c r="B237" t="s">
        <v>65</v>
      </c>
      <c r="C237" t="s">
        <v>100</v>
      </c>
      <c r="D237" t="s">
        <v>99</v>
      </c>
      <c r="E237">
        <v>1.6684755066296439E-6</v>
      </c>
      <c r="F237">
        <v>2</v>
      </c>
    </row>
    <row r="238" spans="1:6" x14ac:dyDescent="0.3">
      <c r="A238" t="s">
        <v>45</v>
      </c>
      <c r="B238" t="s">
        <v>65</v>
      </c>
      <c r="C238" t="s">
        <v>102</v>
      </c>
      <c r="D238" t="s">
        <v>99</v>
      </c>
      <c r="E238">
        <v>5.6985029881976922E-5</v>
      </c>
      <c r="F238">
        <v>2</v>
      </c>
    </row>
    <row r="239" spans="1:6" x14ac:dyDescent="0.3">
      <c r="A239" t="s">
        <v>45</v>
      </c>
      <c r="B239" t="s">
        <v>65</v>
      </c>
      <c r="C239" t="s">
        <v>103</v>
      </c>
      <c r="D239" t="s">
        <v>99</v>
      </c>
      <c r="E239">
        <v>4.7715420724872236E-6</v>
      </c>
      <c r="F239">
        <v>2</v>
      </c>
    </row>
    <row r="240" spans="1:6" x14ac:dyDescent="0.3">
      <c r="A240" t="s">
        <v>45</v>
      </c>
      <c r="B240" t="s">
        <v>65</v>
      </c>
      <c r="C240" t="s">
        <v>104</v>
      </c>
      <c r="D240" t="s">
        <v>99</v>
      </c>
      <c r="E240">
        <v>2.4931409983906469E-5</v>
      </c>
      <c r="F240">
        <v>2</v>
      </c>
    </row>
    <row r="241" spans="1:6" x14ac:dyDescent="0.3">
      <c r="A241" t="s">
        <v>45</v>
      </c>
      <c r="B241" t="s">
        <v>65</v>
      </c>
      <c r="C241" t="s">
        <v>105</v>
      </c>
      <c r="D241" t="s">
        <v>99</v>
      </c>
      <c r="E241">
        <v>0.37683959610992812</v>
      </c>
      <c r="F241">
        <v>2</v>
      </c>
    </row>
    <row r="242" spans="1:6" x14ac:dyDescent="0.3">
      <c r="A242" t="s">
        <v>45</v>
      </c>
      <c r="B242" t="s">
        <v>66</v>
      </c>
      <c r="C242" t="s">
        <v>98</v>
      </c>
      <c r="D242" t="s">
        <v>99</v>
      </c>
      <c r="E242">
        <v>2.2646193550008058E-2</v>
      </c>
      <c r="F242">
        <v>2</v>
      </c>
    </row>
    <row r="243" spans="1:6" x14ac:dyDescent="0.3">
      <c r="A243" t="s">
        <v>45</v>
      </c>
      <c r="B243" t="s">
        <v>66</v>
      </c>
      <c r="C243" t="s">
        <v>100</v>
      </c>
      <c r="D243" t="s">
        <v>101</v>
      </c>
      <c r="E243">
        <v>1.9068259718998961E-4</v>
      </c>
      <c r="F243">
        <v>2</v>
      </c>
    </row>
    <row r="244" spans="1:6" x14ac:dyDescent="0.3">
      <c r="A244" t="s">
        <v>45</v>
      </c>
      <c r="B244" t="s">
        <v>66</v>
      </c>
      <c r="C244" t="s">
        <v>102</v>
      </c>
      <c r="D244" t="s">
        <v>101</v>
      </c>
      <c r="E244">
        <v>2.9067469083839878E-3</v>
      </c>
      <c r="F244">
        <v>2</v>
      </c>
    </row>
    <row r="245" spans="1:6" x14ac:dyDescent="0.3">
      <c r="A245" t="s">
        <v>45</v>
      </c>
      <c r="B245" t="s">
        <v>66</v>
      </c>
      <c r="C245" t="s">
        <v>103</v>
      </c>
      <c r="D245" t="s">
        <v>101</v>
      </c>
      <c r="E245">
        <v>3.6880804773576038E-3</v>
      </c>
      <c r="F245">
        <v>2</v>
      </c>
    </row>
    <row r="246" spans="1:6" x14ac:dyDescent="0.3">
      <c r="A246" t="s">
        <v>45</v>
      </c>
      <c r="B246" t="s">
        <v>66</v>
      </c>
      <c r="C246" t="s">
        <v>104</v>
      </c>
      <c r="D246" t="s">
        <v>101</v>
      </c>
      <c r="E246">
        <v>6.2785733221094148E-4</v>
      </c>
      <c r="F246">
        <v>2</v>
      </c>
    </row>
    <row r="247" spans="1:6" x14ac:dyDescent="0.3">
      <c r="A247" t="s">
        <v>45</v>
      </c>
      <c r="B247" t="s">
        <v>66</v>
      </c>
      <c r="C247" t="s">
        <v>105</v>
      </c>
      <c r="D247" t="s">
        <v>101</v>
      </c>
      <c r="E247">
        <v>0.29909262988507879</v>
      </c>
      <c r="F247">
        <v>2</v>
      </c>
    </row>
    <row r="248" spans="1:6" x14ac:dyDescent="0.3">
      <c r="A248" t="s">
        <v>45</v>
      </c>
      <c r="B248" t="s">
        <v>66</v>
      </c>
      <c r="C248" t="s">
        <v>106</v>
      </c>
      <c r="D248" t="s">
        <v>99</v>
      </c>
      <c r="E248">
        <v>1.5347623676267459E-4</v>
      </c>
      <c r="F248">
        <v>2</v>
      </c>
    </row>
    <row r="249" spans="1:6" x14ac:dyDescent="0.3">
      <c r="A249" t="s">
        <v>45</v>
      </c>
      <c r="B249" t="s">
        <v>66</v>
      </c>
      <c r="C249" t="s">
        <v>100</v>
      </c>
      <c r="D249" t="s">
        <v>99</v>
      </c>
      <c r="E249">
        <v>6.8237155368810088E-4</v>
      </c>
      <c r="F249">
        <v>2</v>
      </c>
    </row>
    <row r="250" spans="1:6" x14ac:dyDescent="0.3">
      <c r="A250" t="s">
        <v>45</v>
      </c>
      <c r="B250" t="s">
        <v>66</v>
      </c>
      <c r="C250" t="s">
        <v>102</v>
      </c>
      <c r="D250" t="s">
        <v>99</v>
      </c>
      <c r="E250">
        <v>3.3297577735385258E-3</v>
      </c>
      <c r="F250">
        <v>2</v>
      </c>
    </row>
    <row r="251" spans="1:6" x14ac:dyDescent="0.3">
      <c r="A251" t="s">
        <v>45</v>
      </c>
      <c r="B251" t="s">
        <v>66</v>
      </c>
      <c r="C251" t="s">
        <v>103</v>
      </c>
      <c r="D251" t="s">
        <v>99</v>
      </c>
      <c r="E251">
        <v>3.8477566219486509E-3</v>
      </c>
      <c r="F251">
        <v>2</v>
      </c>
    </row>
    <row r="252" spans="1:6" x14ac:dyDescent="0.3">
      <c r="A252" t="s">
        <v>45</v>
      </c>
      <c r="B252" t="s">
        <v>66</v>
      </c>
      <c r="C252" t="s">
        <v>104</v>
      </c>
      <c r="D252" t="s">
        <v>99</v>
      </c>
      <c r="E252">
        <v>6.4388691459845695E-4</v>
      </c>
      <c r="F252">
        <v>2</v>
      </c>
    </row>
    <row r="253" spans="1:6" x14ac:dyDescent="0.3">
      <c r="A253" t="s">
        <v>45</v>
      </c>
      <c r="B253" t="s">
        <v>66</v>
      </c>
      <c r="C253" t="s">
        <v>105</v>
      </c>
      <c r="D253" t="s">
        <v>99</v>
      </c>
      <c r="E253">
        <v>0.3842119993145956</v>
      </c>
      <c r="F253">
        <v>2</v>
      </c>
    </row>
    <row r="254" spans="1:6" x14ac:dyDescent="0.3">
      <c r="A254" t="s">
        <v>45</v>
      </c>
      <c r="B254" t="s">
        <v>67</v>
      </c>
      <c r="C254" t="s">
        <v>98</v>
      </c>
      <c r="D254" t="s">
        <v>99</v>
      </c>
      <c r="E254">
        <v>4.6038673240330397E-2</v>
      </c>
      <c r="F254">
        <v>2</v>
      </c>
    </row>
    <row r="255" spans="1:6" x14ac:dyDescent="0.3">
      <c r="A255" t="s">
        <v>45</v>
      </c>
      <c r="B255" t="s">
        <v>67</v>
      </c>
      <c r="C255" t="s">
        <v>100</v>
      </c>
      <c r="D255" t="s">
        <v>101</v>
      </c>
      <c r="E255">
        <v>1.014613417367198E-4</v>
      </c>
      <c r="F255">
        <v>2</v>
      </c>
    </row>
    <row r="256" spans="1:6" x14ac:dyDescent="0.3">
      <c r="A256" t="s">
        <v>45</v>
      </c>
      <c r="B256" t="s">
        <v>67</v>
      </c>
      <c r="C256" t="s">
        <v>102</v>
      </c>
      <c r="D256" t="s">
        <v>101</v>
      </c>
      <c r="E256">
        <v>3.554131117895095E-3</v>
      </c>
      <c r="F256">
        <v>2</v>
      </c>
    </row>
    <row r="257" spans="1:6" x14ac:dyDescent="0.3">
      <c r="A257" t="s">
        <v>45</v>
      </c>
      <c r="B257" t="s">
        <v>67</v>
      </c>
      <c r="C257" t="s">
        <v>103</v>
      </c>
      <c r="D257" t="s">
        <v>101</v>
      </c>
      <c r="E257">
        <v>8.4690378779061961E-3</v>
      </c>
      <c r="F257">
        <v>2</v>
      </c>
    </row>
    <row r="258" spans="1:6" x14ac:dyDescent="0.3">
      <c r="A258" t="s">
        <v>45</v>
      </c>
      <c r="B258" t="s">
        <v>67</v>
      </c>
      <c r="C258" t="s">
        <v>104</v>
      </c>
      <c r="D258" t="s">
        <v>101</v>
      </c>
      <c r="E258">
        <v>2.6827572418032671E-3</v>
      </c>
      <c r="F258">
        <v>2</v>
      </c>
    </row>
    <row r="259" spans="1:6" x14ac:dyDescent="0.3">
      <c r="A259" t="s">
        <v>45</v>
      </c>
      <c r="B259" t="s">
        <v>67</v>
      </c>
      <c r="C259" t="s">
        <v>105</v>
      </c>
      <c r="D259" t="s">
        <v>101</v>
      </c>
      <c r="E259">
        <v>0.2041581245169396</v>
      </c>
      <c r="F259">
        <v>2</v>
      </c>
    </row>
    <row r="260" spans="1:6" x14ac:dyDescent="0.3">
      <c r="A260" t="s">
        <v>45</v>
      </c>
      <c r="B260" t="s">
        <v>67</v>
      </c>
      <c r="C260" t="s">
        <v>106</v>
      </c>
      <c r="D260" t="s">
        <v>99</v>
      </c>
      <c r="E260">
        <v>9.8477184626816235E-5</v>
      </c>
      <c r="F260">
        <v>2</v>
      </c>
    </row>
    <row r="261" spans="1:6" x14ac:dyDescent="0.3">
      <c r="A261" t="s">
        <v>45</v>
      </c>
      <c r="B261" t="s">
        <v>67</v>
      </c>
      <c r="C261" t="s">
        <v>100</v>
      </c>
      <c r="D261" t="s">
        <v>99</v>
      </c>
      <c r="E261">
        <v>8.7273462104158362E-4</v>
      </c>
      <c r="F261">
        <v>2</v>
      </c>
    </row>
    <row r="262" spans="1:6" x14ac:dyDescent="0.3">
      <c r="A262" t="s">
        <v>45</v>
      </c>
      <c r="B262" t="s">
        <v>67</v>
      </c>
      <c r="C262" t="s">
        <v>102</v>
      </c>
      <c r="D262" t="s">
        <v>99</v>
      </c>
      <c r="E262">
        <v>4.0088668131265286E-3</v>
      </c>
      <c r="F262">
        <v>2</v>
      </c>
    </row>
    <row r="263" spans="1:6" x14ac:dyDescent="0.3">
      <c r="A263" t="s">
        <v>45</v>
      </c>
      <c r="B263" t="s">
        <v>67</v>
      </c>
      <c r="C263" t="s">
        <v>103</v>
      </c>
      <c r="D263" t="s">
        <v>99</v>
      </c>
      <c r="E263">
        <v>8.6788671724250706E-3</v>
      </c>
      <c r="F263">
        <v>2</v>
      </c>
    </row>
    <row r="264" spans="1:6" x14ac:dyDescent="0.3">
      <c r="A264" t="s">
        <v>45</v>
      </c>
      <c r="B264" t="s">
        <v>67</v>
      </c>
      <c r="C264" t="s">
        <v>104</v>
      </c>
      <c r="D264" t="s">
        <v>99</v>
      </c>
      <c r="E264">
        <v>2.7773514903525979E-3</v>
      </c>
      <c r="F264">
        <v>2</v>
      </c>
    </row>
    <row r="265" spans="1:6" x14ac:dyDescent="0.3">
      <c r="A265" t="s">
        <v>45</v>
      </c>
      <c r="B265" t="s">
        <v>67</v>
      </c>
      <c r="C265" t="s">
        <v>105</v>
      </c>
      <c r="D265" t="s">
        <v>99</v>
      </c>
      <c r="E265">
        <v>0.26030493306408248</v>
      </c>
      <c r="F265">
        <v>2</v>
      </c>
    </row>
    <row r="266" spans="1:6" x14ac:dyDescent="0.3">
      <c r="A266" t="s">
        <v>45</v>
      </c>
      <c r="B266" t="s">
        <v>68</v>
      </c>
      <c r="C266" t="s">
        <v>98</v>
      </c>
      <c r="D266" t="s">
        <v>99</v>
      </c>
      <c r="E266">
        <v>3.9864914467387979E-3</v>
      </c>
      <c r="F266">
        <v>2</v>
      </c>
    </row>
    <row r="267" spans="1:6" x14ac:dyDescent="0.3">
      <c r="A267" t="s">
        <v>45</v>
      </c>
      <c r="B267" t="s">
        <v>68</v>
      </c>
      <c r="C267" t="s">
        <v>100</v>
      </c>
      <c r="D267" t="s">
        <v>101</v>
      </c>
      <c r="E267">
        <v>5.9749648970812297E-5</v>
      </c>
      <c r="F267">
        <v>2</v>
      </c>
    </row>
    <row r="268" spans="1:6" x14ac:dyDescent="0.3">
      <c r="A268" t="s">
        <v>45</v>
      </c>
      <c r="B268" t="s">
        <v>68</v>
      </c>
      <c r="C268" t="s">
        <v>102</v>
      </c>
      <c r="D268" t="s">
        <v>101</v>
      </c>
      <c r="E268">
        <v>2.7783586771427721E-4</v>
      </c>
      <c r="F268">
        <v>2</v>
      </c>
    </row>
    <row r="269" spans="1:6" x14ac:dyDescent="0.3">
      <c r="A269" t="s">
        <v>45</v>
      </c>
      <c r="B269" t="s">
        <v>68</v>
      </c>
      <c r="C269" t="s">
        <v>103</v>
      </c>
      <c r="D269" t="s">
        <v>101</v>
      </c>
      <c r="E269">
        <v>7.4089564723807248E-4</v>
      </c>
      <c r="F269">
        <v>2</v>
      </c>
    </row>
    <row r="270" spans="1:6" x14ac:dyDescent="0.3">
      <c r="A270" t="s">
        <v>45</v>
      </c>
      <c r="B270" t="s">
        <v>68</v>
      </c>
      <c r="C270" t="s">
        <v>104</v>
      </c>
      <c r="D270" t="s">
        <v>101</v>
      </c>
      <c r="E270">
        <v>2.0314880650076179E-4</v>
      </c>
      <c r="F270">
        <v>2</v>
      </c>
    </row>
    <row r="271" spans="1:6" x14ac:dyDescent="0.3">
      <c r="A271" t="s">
        <v>45</v>
      </c>
      <c r="B271" t="s">
        <v>68</v>
      </c>
      <c r="C271" t="s">
        <v>105</v>
      </c>
      <c r="D271" t="s">
        <v>101</v>
      </c>
      <c r="E271">
        <v>0.19905894302870969</v>
      </c>
      <c r="F271">
        <v>2</v>
      </c>
    </row>
    <row r="272" spans="1:6" x14ac:dyDescent="0.3">
      <c r="A272" t="s">
        <v>45</v>
      </c>
      <c r="B272" t="s">
        <v>68</v>
      </c>
      <c r="C272" t="s">
        <v>106</v>
      </c>
      <c r="D272" t="s">
        <v>99</v>
      </c>
      <c r="E272">
        <v>4.4812236728109219E-5</v>
      </c>
      <c r="F272">
        <v>2</v>
      </c>
    </row>
    <row r="273" spans="1:6" x14ac:dyDescent="0.3">
      <c r="A273" t="s">
        <v>45</v>
      </c>
      <c r="B273" t="s">
        <v>68</v>
      </c>
      <c r="C273" t="s">
        <v>100</v>
      </c>
      <c r="D273" t="s">
        <v>99</v>
      </c>
      <c r="E273">
        <v>1.179101874621775E-4</v>
      </c>
      <c r="F273">
        <v>2</v>
      </c>
    </row>
    <row r="274" spans="1:6" x14ac:dyDescent="0.3">
      <c r="A274" t="s">
        <v>45</v>
      </c>
      <c r="B274" t="s">
        <v>68</v>
      </c>
      <c r="C274" t="s">
        <v>102</v>
      </c>
      <c r="D274" t="s">
        <v>99</v>
      </c>
      <c r="E274">
        <v>3.4193666727380439E-4</v>
      </c>
      <c r="F274">
        <v>2</v>
      </c>
    </row>
    <row r="275" spans="1:6" x14ac:dyDescent="0.3">
      <c r="A275" t="s">
        <v>45</v>
      </c>
      <c r="B275" t="s">
        <v>68</v>
      </c>
      <c r="C275" t="s">
        <v>103</v>
      </c>
      <c r="D275" t="s">
        <v>99</v>
      </c>
      <c r="E275">
        <v>7.7280464704389891E-4</v>
      </c>
      <c r="F275">
        <v>2</v>
      </c>
    </row>
    <row r="276" spans="1:6" x14ac:dyDescent="0.3">
      <c r="A276" t="s">
        <v>45</v>
      </c>
      <c r="B276" t="s">
        <v>68</v>
      </c>
      <c r="C276" t="s">
        <v>104</v>
      </c>
      <c r="D276" t="s">
        <v>99</v>
      </c>
      <c r="E276">
        <v>2.043696610520069E-4</v>
      </c>
      <c r="F276">
        <v>2</v>
      </c>
    </row>
    <row r="277" spans="1:6" x14ac:dyDescent="0.3">
      <c r="A277" t="s">
        <v>45</v>
      </c>
      <c r="B277" t="s">
        <v>68</v>
      </c>
      <c r="C277" t="s">
        <v>105</v>
      </c>
      <c r="D277" t="s">
        <v>99</v>
      </c>
      <c r="E277">
        <v>0.25542370889495403</v>
      </c>
      <c r="F277">
        <v>2</v>
      </c>
    </row>
    <row r="278" spans="1:6" x14ac:dyDescent="0.3">
      <c r="A278" t="s">
        <v>45</v>
      </c>
      <c r="B278" t="s">
        <v>69</v>
      </c>
      <c r="C278" t="s">
        <v>98</v>
      </c>
      <c r="D278" t="s">
        <v>99</v>
      </c>
      <c r="E278">
        <v>1.365617455425981E-3</v>
      </c>
      <c r="F278">
        <v>2</v>
      </c>
    </row>
    <row r="279" spans="1:6" x14ac:dyDescent="0.3">
      <c r="A279" t="s">
        <v>45</v>
      </c>
      <c r="B279" t="s">
        <v>69</v>
      </c>
      <c r="C279" t="s">
        <v>100</v>
      </c>
      <c r="D279" t="s">
        <v>101</v>
      </c>
      <c r="E279">
        <v>0</v>
      </c>
      <c r="F279">
        <v>2</v>
      </c>
    </row>
    <row r="280" spans="1:6" x14ac:dyDescent="0.3">
      <c r="A280" t="s">
        <v>45</v>
      </c>
      <c r="B280" t="s">
        <v>69</v>
      </c>
      <c r="C280" t="s">
        <v>102</v>
      </c>
      <c r="D280" t="s">
        <v>101</v>
      </c>
      <c r="E280">
        <v>1.1948749057887091E-4</v>
      </c>
      <c r="F280">
        <v>2</v>
      </c>
    </row>
    <row r="281" spans="1:6" x14ac:dyDescent="0.3">
      <c r="A281" t="s">
        <v>45</v>
      </c>
      <c r="B281" t="s">
        <v>69</v>
      </c>
      <c r="C281" t="s">
        <v>103</v>
      </c>
      <c r="D281" t="s">
        <v>101</v>
      </c>
      <c r="E281">
        <v>2.3897498115774189E-4</v>
      </c>
      <c r="F281">
        <v>2</v>
      </c>
    </row>
    <row r="282" spans="1:6" x14ac:dyDescent="0.3">
      <c r="A282" t="s">
        <v>45</v>
      </c>
      <c r="B282" t="s">
        <v>69</v>
      </c>
      <c r="C282" t="s">
        <v>104</v>
      </c>
      <c r="D282" t="s">
        <v>101</v>
      </c>
      <c r="E282">
        <v>8.8849672481724538E-5</v>
      </c>
      <c r="F282">
        <v>2</v>
      </c>
    </row>
    <row r="283" spans="1:6" x14ac:dyDescent="0.3">
      <c r="A283" t="s">
        <v>45</v>
      </c>
      <c r="B283" t="s">
        <v>69</v>
      </c>
      <c r="C283" t="s">
        <v>105</v>
      </c>
      <c r="D283" t="s">
        <v>101</v>
      </c>
      <c r="E283">
        <v>0.20390693456374809</v>
      </c>
      <c r="F283">
        <v>2</v>
      </c>
    </row>
    <row r="284" spans="1:6" x14ac:dyDescent="0.3">
      <c r="A284" t="s">
        <v>45</v>
      </c>
      <c r="B284" t="s">
        <v>69</v>
      </c>
      <c r="C284" t="s">
        <v>106</v>
      </c>
      <c r="D284" t="s">
        <v>99</v>
      </c>
      <c r="E284">
        <v>0</v>
      </c>
      <c r="F284">
        <v>2</v>
      </c>
    </row>
    <row r="285" spans="1:6" x14ac:dyDescent="0.3">
      <c r="A285" t="s">
        <v>45</v>
      </c>
      <c r="B285" t="s">
        <v>69</v>
      </c>
      <c r="C285" t="s">
        <v>100</v>
      </c>
      <c r="D285" t="s">
        <v>99</v>
      </c>
      <c r="E285">
        <v>1.522241396193419E-5</v>
      </c>
      <c r="F285">
        <v>2</v>
      </c>
    </row>
    <row r="286" spans="1:6" x14ac:dyDescent="0.3">
      <c r="A286" t="s">
        <v>45</v>
      </c>
      <c r="B286" t="s">
        <v>69</v>
      </c>
      <c r="C286" t="s">
        <v>102</v>
      </c>
      <c r="D286" t="s">
        <v>99</v>
      </c>
      <c r="E286">
        <v>1.3040011684074541E-4</v>
      </c>
      <c r="F286">
        <v>2</v>
      </c>
    </row>
    <row r="287" spans="1:6" x14ac:dyDescent="0.3">
      <c r="A287" t="s">
        <v>45</v>
      </c>
      <c r="B287" t="s">
        <v>69</v>
      </c>
      <c r="C287" t="s">
        <v>103</v>
      </c>
      <c r="D287" t="s">
        <v>99</v>
      </c>
      <c r="E287">
        <v>2.4654696126874998E-4</v>
      </c>
      <c r="F287">
        <v>2</v>
      </c>
    </row>
    <row r="288" spans="1:6" x14ac:dyDescent="0.3">
      <c r="A288" t="s">
        <v>45</v>
      </c>
      <c r="B288" t="s">
        <v>69</v>
      </c>
      <c r="C288" t="s">
        <v>104</v>
      </c>
      <c r="D288" t="s">
        <v>99</v>
      </c>
      <c r="E288">
        <v>8.9510260304050384E-5</v>
      </c>
      <c r="F288">
        <v>2</v>
      </c>
    </row>
    <row r="289" spans="1:6" x14ac:dyDescent="0.3">
      <c r="A289" t="s">
        <v>45</v>
      </c>
      <c r="B289" t="s">
        <v>69</v>
      </c>
      <c r="C289" t="s">
        <v>105</v>
      </c>
      <c r="D289" t="s">
        <v>99</v>
      </c>
      <c r="E289">
        <v>0.26174560641281641</v>
      </c>
      <c r="F289">
        <v>2</v>
      </c>
    </row>
    <row r="290" spans="1:6" x14ac:dyDescent="0.3">
      <c r="A290" t="s">
        <v>45</v>
      </c>
      <c r="B290" t="s">
        <v>70</v>
      </c>
      <c r="C290" t="s">
        <v>98</v>
      </c>
      <c r="D290" t="s">
        <v>99</v>
      </c>
      <c r="E290">
        <v>7.4258165438705851E-4</v>
      </c>
      <c r="F290">
        <v>2</v>
      </c>
    </row>
    <row r="291" spans="1:6" x14ac:dyDescent="0.3">
      <c r="A291" t="s">
        <v>45</v>
      </c>
      <c r="B291" t="s">
        <v>70</v>
      </c>
      <c r="C291" t="s">
        <v>100</v>
      </c>
      <c r="D291" t="s">
        <v>101</v>
      </c>
      <c r="E291">
        <v>0</v>
      </c>
      <c r="F291">
        <v>2</v>
      </c>
    </row>
    <row r="292" spans="1:6" x14ac:dyDescent="0.3">
      <c r="A292" t="s">
        <v>45</v>
      </c>
      <c r="B292" t="s">
        <v>70</v>
      </c>
      <c r="C292" t="s">
        <v>102</v>
      </c>
      <c r="D292" t="s">
        <v>101</v>
      </c>
      <c r="E292">
        <v>3.0139394700489761E-5</v>
      </c>
      <c r="F292">
        <v>2</v>
      </c>
    </row>
    <row r="293" spans="1:6" x14ac:dyDescent="0.3">
      <c r="A293" t="s">
        <v>45</v>
      </c>
      <c r="B293" t="s">
        <v>70</v>
      </c>
      <c r="C293" t="s">
        <v>103</v>
      </c>
      <c r="D293" t="s">
        <v>101</v>
      </c>
      <c r="E293">
        <v>1.5572020595253051E-4</v>
      </c>
      <c r="F293">
        <v>2</v>
      </c>
    </row>
    <row r="294" spans="1:6" x14ac:dyDescent="0.3">
      <c r="A294" t="s">
        <v>45</v>
      </c>
      <c r="B294" t="s">
        <v>70</v>
      </c>
      <c r="C294" t="s">
        <v>104</v>
      </c>
      <c r="D294" t="s">
        <v>101</v>
      </c>
      <c r="E294">
        <v>5.5255556950897902E-5</v>
      </c>
      <c r="F294">
        <v>2</v>
      </c>
    </row>
    <row r="295" spans="1:6" x14ac:dyDescent="0.3">
      <c r="A295" t="s">
        <v>45</v>
      </c>
      <c r="B295" t="s">
        <v>70</v>
      </c>
      <c r="C295" t="s">
        <v>105</v>
      </c>
      <c r="D295" t="s">
        <v>101</v>
      </c>
      <c r="E295">
        <v>0.33406002762777848</v>
      </c>
      <c r="F295">
        <v>2</v>
      </c>
    </row>
    <row r="296" spans="1:6" x14ac:dyDescent="0.3">
      <c r="A296" t="s">
        <v>45</v>
      </c>
      <c r="B296" t="s">
        <v>70</v>
      </c>
      <c r="C296" t="s">
        <v>106</v>
      </c>
      <c r="D296" t="s">
        <v>99</v>
      </c>
      <c r="E296">
        <v>0</v>
      </c>
      <c r="F296">
        <v>2</v>
      </c>
    </row>
    <row r="297" spans="1:6" x14ac:dyDescent="0.3">
      <c r="A297" t="s">
        <v>45</v>
      </c>
      <c r="B297" t="s">
        <v>70</v>
      </c>
      <c r="C297" t="s">
        <v>100</v>
      </c>
      <c r="D297" t="s">
        <v>99</v>
      </c>
      <c r="E297">
        <v>4.5093302989172356E-6</v>
      </c>
      <c r="F297">
        <v>2</v>
      </c>
    </row>
    <row r="298" spans="1:6" x14ac:dyDescent="0.3">
      <c r="A298" t="s">
        <v>45</v>
      </c>
      <c r="B298" t="s">
        <v>70</v>
      </c>
      <c r="C298" t="s">
        <v>102</v>
      </c>
      <c r="D298" t="s">
        <v>99</v>
      </c>
      <c r="E298">
        <v>3.1741613196375133E-5</v>
      </c>
      <c r="F298">
        <v>2</v>
      </c>
    </row>
    <row r="299" spans="1:6" x14ac:dyDescent="0.3">
      <c r="A299" t="s">
        <v>45</v>
      </c>
      <c r="B299" t="s">
        <v>70</v>
      </c>
      <c r="C299" t="s">
        <v>103</v>
      </c>
      <c r="D299" t="s">
        <v>99</v>
      </c>
      <c r="E299">
        <v>1.5752024960270379E-4</v>
      </c>
      <c r="F299">
        <v>2</v>
      </c>
    </row>
    <row r="300" spans="1:6" x14ac:dyDescent="0.3">
      <c r="A300" t="s">
        <v>45</v>
      </c>
      <c r="B300" t="s">
        <v>70</v>
      </c>
      <c r="C300" t="s">
        <v>104</v>
      </c>
      <c r="D300" t="s">
        <v>99</v>
      </c>
      <c r="E300">
        <v>5.7661796817520137E-5</v>
      </c>
      <c r="F300">
        <v>2</v>
      </c>
    </row>
    <row r="301" spans="1:6" x14ac:dyDescent="0.3">
      <c r="A301" t="s">
        <v>45</v>
      </c>
      <c r="B301" t="s">
        <v>70</v>
      </c>
      <c r="C301" t="s">
        <v>105</v>
      </c>
      <c r="D301" t="s">
        <v>99</v>
      </c>
      <c r="E301">
        <v>0.42889990949125822</v>
      </c>
      <c r="F301">
        <v>2</v>
      </c>
    </row>
    <row r="302" spans="1:6" x14ac:dyDescent="0.3">
      <c r="A302" t="s">
        <v>45</v>
      </c>
      <c r="B302" t="s">
        <v>71</v>
      </c>
      <c r="C302" t="s">
        <v>98</v>
      </c>
      <c r="D302" t="s">
        <v>99</v>
      </c>
      <c r="E302">
        <v>3.7224442443825147E-2</v>
      </c>
      <c r="F302">
        <v>2</v>
      </c>
    </row>
    <row r="303" spans="1:6" x14ac:dyDescent="0.3">
      <c r="A303" t="s">
        <v>45</v>
      </c>
      <c r="B303" t="s">
        <v>71</v>
      </c>
      <c r="C303" t="s">
        <v>100</v>
      </c>
      <c r="D303" t="s">
        <v>101</v>
      </c>
      <c r="E303">
        <v>2.6264408257926398E-4</v>
      </c>
      <c r="F303">
        <v>2</v>
      </c>
    </row>
    <row r="304" spans="1:6" x14ac:dyDescent="0.3">
      <c r="A304" t="s">
        <v>45</v>
      </c>
      <c r="B304" t="s">
        <v>71</v>
      </c>
      <c r="C304" t="s">
        <v>102</v>
      </c>
      <c r="D304" t="s">
        <v>101</v>
      </c>
      <c r="E304">
        <v>3.8702835564982112E-3</v>
      </c>
      <c r="F304">
        <v>2</v>
      </c>
    </row>
    <row r="305" spans="1:6" x14ac:dyDescent="0.3">
      <c r="A305" t="s">
        <v>45</v>
      </c>
      <c r="B305" t="s">
        <v>71</v>
      </c>
      <c r="C305" t="s">
        <v>103</v>
      </c>
      <c r="D305" t="s">
        <v>101</v>
      </c>
      <c r="E305">
        <v>7.0121014499935578E-3</v>
      </c>
      <c r="F305">
        <v>2</v>
      </c>
    </row>
    <row r="306" spans="1:6" x14ac:dyDescent="0.3">
      <c r="A306" t="s">
        <v>45</v>
      </c>
      <c r="B306" t="s">
        <v>71</v>
      </c>
      <c r="C306" t="s">
        <v>104</v>
      </c>
      <c r="D306" t="s">
        <v>101</v>
      </c>
      <c r="E306">
        <v>1.347909253991694E-3</v>
      </c>
      <c r="F306">
        <v>2</v>
      </c>
    </row>
    <row r="307" spans="1:6" x14ac:dyDescent="0.3">
      <c r="A307" t="s">
        <v>45</v>
      </c>
      <c r="B307" t="s">
        <v>71</v>
      </c>
      <c r="C307" t="s">
        <v>105</v>
      </c>
      <c r="D307" t="s">
        <v>101</v>
      </c>
      <c r="E307">
        <v>0.34190808448219467</v>
      </c>
      <c r="F307">
        <v>2</v>
      </c>
    </row>
    <row r="308" spans="1:6" x14ac:dyDescent="0.3">
      <c r="A308" t="s">
        <v>45</v>
      </c>
      <c r="B308" t="s">
        <v>71</v>
      </c>
      <c r="C308" t="s">
        <v>106</v>
      </c>
      <c r="D308" t="s">
        <v>99</v>
      </c>
      <c r="E308">
        <v>2.6264408257926398E-4</v>
      </c>
      <c r="F308">
        <v>2</v>
      </c>
    </row>
    <row r="309" spans="1:6" x14ac:dyDescent="0.3">
      <c r="A309" t="s">
        <v>45</v>
      </c>
      <c r="B309" t="s">
        <v>71</v>
      </c>
      <c r="C309" t="s">
        <v>100</v>
      </c>
      <c r="D309" t="s">
        <v>99</v>
      </c>
      <c r="E309">
        <v>6.7528838647966318E-4</v>
      </c>
      <c r="F309">
        <v>2</v>
      </c>
    </row>
    <row r="310" spans="1:6" x14ac:dyDescent="0.3">
      <c r="A310" t="s">
        <v>45</v>
      </c>
      <c r="B310" t="s">
        <v>71</v>
      </c>
      <c r="C310" t="s">
        <v>102</v>
      </c>
      <c r="D310" t="s">
        <v>99</v>
      </c>
      <c r="E310">
        <v>4.1381991847580426E-3</v>
      </c>
      <c r="F310">
        <v>2</v>
      </c>
    </row>
    <row r="311" spans="1:6" x14ac:dyDescent="0.3">
      <c r="A311" t="s">
        <v>45</v>
      </c>
      <c r="B311" t="s">
        <v>71</v>
      </c>
      <c r="C311" t="s">
        <v>103</v>
      </c>
      <c r="D311" t="s">
        <v>99</v>
      </c>
      <c r="E311">
        <v>7.2622874244213037E-3</v>
      </c>
      <c r="F311">
        <v>2</v>
      </c>
    </row>
    <row r="312" spans="1:6" x14ac:dyDescent="0.3">
      <c r="A312" t="s">
        <v>45</v>
      </c>
      <c r="B312" t="s">
        <v>71</v>
      </c>
      <c r="C312" t="s">
        <v>104</v>
      </c>
      <c r="D312" t="s">
        <v>99</v>
      </c>
      <c r="E312">
        <v>1.4007636236069161E-3</v>
      </c>
      <c r="F312">
        <v>2</v>
      </c>
    </row>
    <row r="313" spans="1:6" x14ac:dyDescent="0.3">
      <c r="A313" t="s">
        <v>45</v>
      </c>
      <c r="B313" t="s">
        <v>71</v>
      </c>
      <c r="C313" t="s">
        <v>105</v>
      </c>
      <c r="D313" t="s">
        <v>99</v>
      </c>
      <c r="E313">
        <v>0.43645368106142091</v>
      </c>
      <c r="F313">
        <v>2</v>
      </c>
    </row>
    <row r="314" spans="1:6" x14ac:dyDescent="0.3">
      <c r="A314" t="s">
        <v>45</v>
      </c>
      <c r="B314" t="s">
        <v>72</v>
      </c>
      <c r="C314" t="s">
        <v>98</v>
      </c>
      <c r="D314" t="s">
        <v>99</v>
      </c>
      <c r="E314">
        <v>5.7238523970325923E-2</v>
      </c>
      <c r="F314">
        <v>2</v>
      </c>
    </row>
    <row r="315" spans="1:6" x14ac:dyDescent="0.3">
      <c r="A315" t="s">
        <v>45</v>
      </c>
      <c r="B315" t="s">
        <v>72</v>
      </c>
      <c r="C315" t="s">
        <v>100</v>
      </c>
      <c r="D315" t="s">
        <v>101</v>
      </c>
      <c r="E315">
        <v>3.8919825160170052E-4</v>
      </c>
      <c r="F315">
        <v>2</v>
      </c>
    </row>
    <row r="316" spans="1:6" x14ac:dyDescent="0.3">
      <c r="A316" t="s">
        <v>45</v>
      </c>
      <c r="B316" t="s">
        <v>72</v>
      </c>
      <c r="C316" t="s">
        <v>102</v>
      </c>
      <c r="D316" t="s">
        <v>101</v>
      </c>
      <c r="E316">
        <v>2.529788635411053E-3</v>
      </c>
      <c r="F316">
        <v>2</v>
      </c>
    </row>
    <row r="317" spans="1:6" x14ac:dyDescent="0.3">
      <c r="A317" t="s">
        <v>45</v>
      </c>
      <c r="B317" t="s">
        <v>72</v>
      </c>
      <c r="C317" t="s">
        <v>103</v>
      </c>
      <c r="D317" t="s">
        <v>101</v>
      </c>
      <c r="E317">
        <v>8.3428138035646568E-3</v>
      </c>
      <c r="F317">
        <v>2</v>
      </c>
    </row>
    <row r="318" spans="1:6" x14ac:dyDescent="0.3">
      <c r="A318" t="s">
        <v>45</v>
      </c>
      <c r="B318" t="s">
        <v>72</v>
      </c>
      <c r="C318" t="s">
        <v>104</v>
      </c>
      <c r="D318" t="s">
        <v>101</v>
      </c>
      <c r="E318">
        <v>6.2122028621040652E-3</v>
      </c>
      <c r="F318">
        <v>2</v>
      </c>
    </row>
    <row r="319" spans="1:6" x14ac:dyDescent="0.3">
      <c r="A319" t="s">
        <v>45</v>
      </c>
      <c r="B319" t="s">
        <v>72</v>
      </c>
      <c r="C319" t="s">
        <v>105</v>
      </c>
      <c r="D319" t="s">
        <v>101</v>
      </c>
      <c r="E319">
        <v>0.35380116959064328</v>
      </c>
      <c r="F319">
        <v>2</v>
      </c>
    </row>
    <row r="320" spans="1:6" x14ac:dyDescent="0.3">
      <c r="A320" t="s">
        <v>45</v>
      </c>
      <c r="B320" t="s">
        <v>72</v>
      </c>
      <c r="C320" t="s">
        <v>106</v>
      </c>
      <c r="D320" t="s">
        <v>99</v>
      </c>
      <c r="E320">
        <v>3.8919825160170052E-4</v>
      </c>
      <c r="F320">
        <v>2</v>
      </c>
    </row>
    <row r="321" spans="1:6" x14ac:dyDescent="0.3">
      <c r="A321" t="s">
        <v>45</v>
      </c>
      <c r="B321" t="s">
        <v>72</v>
      </c>
      <c r="C321" t="s">
        <v>100</v>
      </c>
      <c r="D321" t="s">
        <v>99</v>
      </c>
      <c r="E321">
        <v>1.1458144963776341E-3</v>
      </c>
      <c r="F321">
        <v>2</v>
      </c>
    </row>
    <row r="322" spans="1:6" x14ac:dyDescent="0.3">
      <c r="A322" t="s">
        <v>45</v>
      </c>
      <c r="B322" t="s">
        <v>72</v>
      </c>
      <c r="C322" t="s">
        <v>102</v>
      </c>
      <c r="D322" t="s">
        <v>99</v>
      </c>
      <c r="E322">
        <v>3.193354637560865E-3</v>
      </c>
      <c r="F322">
        <v>2</v>
      </c>
    </row>
    <row r="323" spans="1:6" x14ac:dyDescent="0.3">
      <c r="A323" t="s">
        <v>45</v>
      </c>
      <c r="B323" t="s">
        <v>72</v>
      </c>
      <c r="C323" t="s">
        <v>103</v>
      </c>
      <c r="D323" t="s">
        <v>99</v>
      </c>
      <c r="E323">
        <v>8.7173215230792658E-3</v>
      </c>
      <c r="F323">
        <v>2</v>
      </c>
    </row>
    <row r="324" spans="1:6" x14ac:dyDescent="0.3">
      <c r="A324" t="s">
        <v>45</v>
      </c>
      <c r="B324" t="s">
        <v>72</v>
      </c>
      <c r="C324" t="s">
        <v>104</v>
      </c>
      <c r="D324" t="s">
        <v>99</v>
      </c>
      <c r="E324">
        <v>6.586633911083984E-3</v>
      </c>
      <c r="F324">
        <v>2</v>
      </c>
    </row>
    <row r="325" spans="1:6" x14ac:dyDescent="0.3">
      <c r="A325" t="s">
        <v>45</v>
      </c>
      <c r="B325" t="s">
        <v>72</v>
      </c>
      <c r="C325" t="s">
        <v>105</v>
      </c>
      <c r="D325" t="s">
        <v>99</v>
      </c>
      <c r="E325">
        <v>0.4511678542055903</v>
      </c>
      <c r="F325">
        <v>2</v>
      </c>
    </row>
    <row r="326" spans="1:6" x14ac:dyDescent="0.3">
      <c r="A326" t="s">
        <v>45</v>
      </c>
      <c r="B326" t="s">
        <v>73</v>
      </c>
      <c r="C326" t="s">
        <v>98</v>
      </c>
      <c r="D326" t="s">
        <v>99</v>
      </c>
      <c r="E326">
        <v>4.1908893866979741E-2</v>
      </c>
      <c r="F326">
        <v>2</v>
      </c>
    </row>
    <row r="327" spans="1:6" x14ac:dyDescent="0.3">
      <c r="A327" t="s">
        <v>45</v>
      </c>
      <c r="B327" t="s">
        <v>73</v>
      </c>
      <c r="C327" t="s">
        <v>100</v>
      </c>
      <c r="D327" t="s">
        <v>101</v>
      </c>
      <c r="E327">
        <v>1.48214021046391E-4</v>
      </c>
      <c r="F327">
        <v>2</v>
      </c>
    </row>
    <row r="328" spans="1:6" x14ac:dyDescent="0.3">
      <c r="A328" t="s">
        <v>45</v>
      </c>
      <c r="B328" t="s">
        <v>73</v>
      </c>
      <c r="C328" t="s">
        <v>102</v>
      </c>
      <c r="D328" t="s">
        <v>101</v>
      </c>
      <c r="E328">
        <v>3.6900180412239411E-3</v>
      </c>
      <c r="F328">
        <v>2</v>
      </c>
    </row>
    <row r="329" spans="1:6" x14ac:dyDescent="0.3">
      <c r="A329" t="s">
        <v>45</v>
      </c>
      <c r="B329" t="s">
        <v>73</v>
      </c>
      <c r="C329" t="s">
        <v>103</v>
      </c>
      <c r="D329" t="s">
        <v>101</v>
      </c>
      <c r="E329">
        <v>7.523139275182329E-3</v>
      </c>
      <c r="F329">
        <v>2</v>
      </c>
    </row>
    <row r="330" spans="1:6" x14ac:dyDescent="0.3">
      <c r="A330" t="s">
        <v>45</v>
      </c>
      <c r="B330" t="s">
        <v>73</v>
      </c>
      <c r="C330" t="s">
        <v>104</v>
      </c>
      <c r="D330" t="s">
        <v>101</v>
      </c>
      <c r="E330">
        <v>1.870563162171693E-3</v>
      </c>
      <c r="F330">
        <v>2</v>
      </c>
    </row>
    <row r="331" spans="1:6" x14ac:dyDescent="0.3">
      <c r="A331" t="s">
        <v>45</v>
      </c>
      <c r="B331" t="s">
        <v>73</v>
      </c>
      <c r="C331" t="s">
        <v>105</v>
      </c>
      <c r="D331" t="s">
        <v>101</v>
      </c>
      <c r="E331">
        <v>0.36815340662261131</v>
      </c>
      <c r="F331">
        <v>2</v>
      </c>
    </row>
    <row r="332" spans="1:6" x14ac:dyDescent="0.3">
      <c r="A332" t="s">
        <v>45</v>
      </c>
      <c r="B332" t="s">
        <v>73</v>
      </c>
      <c r="C332" t="s">
        <v>106</v>
      </c>
      <c r="D332" t="s">
        <v>99</v>
      </c>
      <c r="E332">
        <v>1.48214021046391E-4</v>
      </c>
      <c r="F332">
        <v>2</v>
      </c>
    </row>
    <row r="333" spans="1:6" x14ac:dyDescent="0.3">
      <c r="A333" t="s">
        <v>45</v>
      </c>
      <c r="B333" t="s">
        <v>73</v>
      </c>
      <c r="C333" t="s">
        <v>100</v>
      </c>
      <c r="D333" t="s">
        <v>99</v>
      </c>
      <c r="E333">
        <v>7.4412916451136282E-4</v>
      </c>
      <c r="F333">
        <v>2</v>
      </c>
    </row>
    <row r="334" spans="1:6" x14ac:dyDescent="0.3">
      <c r="A334" t="s">
        <v>45</v>
      </c>
      <c r="B334" t="s">
        <v>73</v>
      </c>
      <c r="C334" t="s">
        <v>102</v>
      </c>
      <c r="D334" t="s">
        <v>99</v>
      </c>
      <c r="E334">
        <v>4.3185912333400652E-3</v>
      </c>
      <c r="F334">
        <v>2</v>
      </c>
    </row>
    <row r="335" spans="1:6" x14ac:dyDescent="0.3">
      <c r="A335" t="s">
        <v>45</v>
      </c>
      <c r="B335" t="s">
        <v>73</v>
      </c>
      <c r="C335" t="s">
        <v>103</v>
      </c>
      <c r="D335" t="s">
        <v>99</v>
      </c>
      <c r="E335">
        <v>7.9602929368195411E-3</v>
      </c>
      <c r="F335">
        <v>2</v>
      </c>
    </row>
    <row r="336" spans="1:6" x14ac:dyDescent="0.3">
      <c r="A336" t="s">
        <v>45</v>
      </c>
      <c r="B336" t="s">
        <v>73</v>
      </c>
      <c r="C336" t="s">
        <v>104</v>
      </c>
      <c r="D336" t="s">
        <v>99</v>
      </c>
      <c r="E336">
        <v>1.9555625203037759E-3</v>
      </c>
      <c r="F336">
        <v>2</v>
      </c>
    </row>
    <row r="337" spans="1:6" x14ac:dyDescent="0.3">
      <c r="A337" t="s">
        <v>45</v>
      </c>
      <c r="B337" t="s">
        <v>73</v>
      </c>
      <c r="C337" t="s">
        <v>105</v>
      </c>
      <c r="D337" t="s">
        <v>99</v>
      </c>
      <c r="E337">
        <v>0.4696299509082591</v>
      </c>
      <c r="F337">
        <v>2</v>
      </c>
    </row>
    <row r="338" spans="1:6" x14ac:dyDescent="0.3">
      <c r="A338" t="s">
        <v>45</v>
      </c>
      <c r="B338" t="s">
        <v>74</v>
      </c>
      <c r="C338" t="s">
        <v>98</v>
      </c>
      <c r="D338" t="s">
        <v>99</v>
      </c>
      <c r="E338">
        <v>6.7284888896561063E-2</v>
      </c>
      <c r="F338">
        <v>2</v>
      </c>
    </row>
    <row r="339" spans="1:6" x14ac:dyDescent="0.3">
      <c r="A339" t="s">
        <v>45</v>
      </c>
      <c r="B339" t="s">
        <v>74</v>
      </c>
      <c r="C339" t="s">
        <v>100</v>
      </c>
      <c r="D339" t="s">
        <v>101</v>
      </c>
      <c r="E339">
        <v>6.6483379155211192E-4</v>
      </c>
      <c r="F339">
        <v>2</v>
      </c>
    </row>
    <row r="340" spans="1:6" x14ac:dyDescent="0.3">
      <c r="A340" t="s">
        <v>45</v>
      </c>
      <c r="B340" t="s">
        <v>74</v>
      </c>
      <c r="C340" t="s">
        <v>102</v>
      </c>
      <c r="D340" t="s">
        <v>101</v>
      </c>
      <c r="E340">
        <v>8.6578355411147216E-3</v>
      </c>
      <c r="F340">
        <v>2</v>
      </c>
    </row>
    <row r="341" spans="1:6" x14ac:dyDescent="0.3">
      <c r="A341" t="s">
        <v>45</v>
      </c>
      <c r="B341" t="s">
        <v>74</v>
      </c>
      <c r="C341" t="s">
        <v>103</v>
      </c>
      <c r="D341" t="s">
        <v>101</v>
      </c>
      <c r="E341">
        <v>1.104223944013996E-2</v>
      </c>
      <c r="F341">
        <v>2</v>
      </c>
    </row>
    <row r="342" spans="1:6" x14ac:dyDescent="0.3">
      <c r="A342" t="s">
        <v>45</v>
      </c>
      <c r="B342" t="s">
        <v>74</v>
      </c>
      <c r="C342" t="s">
        <v>104</v>
      </c>
      <c r="D342" t="s">
        <v>101</v>
      </c>
      <c r="E342">
        <v>2.2244438890277429E-3</v>
      </c>
      <c r="F342">
        <v>2</v>
      </c>
    </row>
    <row r="343" spans="1:6" x14ac:dyDescent="0.3">
      <c r="A343" t="s">
        <v>45</v>
      </c>
      <c r="B343" t="s">
        <v>74</v>
      </c>
      <c r="C343" t="s">
        <v>105</v>
      </c>
      <c r="D343" t="s">
        <v>101</v>
      </c>
      <c r="E343">
        <v>0.3776455886028493</v>
      </c>
      <c r="F343">
        <v>2</v>
      </c>
    </row>
    <row r="344" spans="1:6" x14ac:dyDescent="0.3">
      <c r="A344" t="s">
        <v>45</v>
      </c>
      <c r="B344" t="s">
        <v>74</v>
      </c>
      <c r="C344" t="s">
        <v>106</v>
      </c>
      <c r="D344" t="s">
        <v>99</v>
      </c>
      <c r="E344">
        <v>6.2484378905273681E-4</v>
      </c>
      <c r="F344">
        <v>2</v>
      </c>
    </row>
    <row r="345" spans="1:6" x14ac:dyDescent="0.3">
      <c r="A345" t="s">
        <v>45</v>
      </c>
      <c r="B345" t="s">
        <v>74</v>
      </c>
      <c r="C345" t="s">
        <v>100</v>
      </c>
      <c r="D345" t="s">
        <v>99</v>
      </c>
      <c r="E345">
        <v>1.777057961332552E-3</v>
      </c>
      <c r="F345">
        <v>2</v>
      </c>
    </row>
    <row r="346" spans="1:6" x14ac:dyDescent="0.3">
      <c r="A346" t="s">
        <v>45</v>
      </c>
      <c r="B346" t="s">
        <v>74</v>
      </c>
      <c r="C346" t="s">
        <v>102</v>
      </c>
      <c r="D346" t="s">
        <v>99</v>
      </c>
      <c r="E346">
        <v>9.6052082744773441E-3</v>
      </c>
      <c r="F346">
        <v>2</v>
      </c>
    </row>
    <row r="347" spans="1:6" x14ac:dyDescent="0.3">
      <c r="A347" t="s">
        <v>45</v>
      </c>
      <c r="B347" t="s">
        <v>74</v>
      </c>
      <c r="C347" t="s">
        <v>103</v>
      </c>
      <c r="D347" t="s">
        <v>99</v>
      </c>
      <c r="E347">
        <v>1.1368781787037249E-2</v>
      </c>
      <c r="F347">
        <v>2</v>
      </c>
    </row>
    <row r="348" spans="1:6" x14ac:dyDescent="0.3">
      <c r="A348" t="s">
        <v>45</v>
      </c>
      <c r="B348" t="s">
        <v>74</v>
      </c>
      <c r="C348" t="s">
        <v>104</v>
      </c>
      <c r="D348" t="s">
        <v>99</v>
      </c>
      <c r="E348">
        <v>2.29466128940836E-3</v>
      </c>
      <c r="F348">
        <v>2</v>
      </c>
    </row>
    <row r="349" spans="1:6" x14ac:dyDescent="0.3">
      <c r="A349" t="s">
        <v>45</v>
      </c>
      <c r="B349" t="s">
        <v>74</v>
      </c>
      <c r="C349" t="s">
        <v>105</v>
      </c>
      <c r="D349" t="s">
        <v>99</v>
      </c>
      <c r="E349">
        <v>0.47935315787292881</v>
      </c>
      <c r="F349">
        <v>2</v>
      </c>
    </row>
    <row r="350" spans="1:6" x14ac:dyDescent="0.3">
      <c r="A350" t="s">
        <v>45</v>
      </c>
      <c r="B350" t="s">
        <v>75</v>
      </c>
      <c r="C350" t="s">
        <v>98</v>
      </c>
      <c r="D350" t="s">
        <v>99</v>
      </c>
      <c r="E350">
        <v>2.805008486891895E-2</v>
      </c>
      <c r="F350">
        <v>2</v>
      </c>
    </row>
    <row r="351" spans="1:6" x14ac:dyDescent="0.3">
      <c r="A351" t="s">
        <v>45</v>
      </c>
      <c r="B351" t="s">
        <v>75</v>
      </c>
      <c r="C351" t="s">
        <v>100</v>
      </c>
      <c r="D351" t="s">
        <v>101</v>
      </c>
      <c r="E351">
        <v>1.699881008329417E-4</v>
      </c>
      <c r="F351">
        <v>2</v>
      </c>
    </row>
    <row r="352" spans="1:6" x14ac:dyDescent="0.3">
      <c r="A352" t="s">
        <v>45</v>
      </c>
      <c r="B352" t="s">
        <v>75</v>
      </c>
      <c r="C352" t="s">
        <v>102</v>
      </c>
      <c r="D352" t="s">
        <v>101</v>
      </c>
      <c r="E352">
        <v>1.6248862579619429E-3</v>
      </c>
      <c r="F352">
        <v>2</v>
      </c>
    </row>
    <row r="353" spans="1:6" x14ac:dyDescent="0.3">
      <c r="A353" t="s">
        <v>45</v>
      </c>
      <c r="B353" t="s">
        <v>75</v>
      </c>
      <c r="C353" t="s">
        <v>103</v>
      </c>
      <c r="D353" t="s">
        <v>101</v>
      </c>
      <c r="E353">
        <v>6.0895737298389124E-3</v>
      </c>
      <c r="F353">
        <v>2</v>
      </c>
    </row>
    <row r="354" spans="1:6" x14ac:dyDescent="0.3">
      <c r="A354" t="s">
        <v>45</v>
      </c>
      <c r="B354" t="s">
        <v>75</v>
      </c>
      <c r="C354" t="s">
        <v>104</v>
      </c>
      <c r="D354" t="s">
        <v>101</v>
      </c>
      <c r="E354">
        <v>1.1399202055856091E-3</v>
      </c>
      <c r="F354">
        <v>2</v>
      </c>
    </row>
    <row r="355" spans="1:6" x14ac:dyDescent="0.3">
      <c r="A355" t="s">
        <v>45</v>
      </c>
      <c r="B355" t="s">
        <v>75</v>
      </c>
      <c r="C355" t="s">
        <v>105</v>
      </c>
      <c r="D355" t="s">
        <v>101</v>
      </c>
      <c r="E355">
        <v>0.37736858419910613</v>
      </c>
      <c r="F355">
        <v>2</v>
      </c>
    </row>
    <row r="356" spans="1:6" x14ac:dyDescent="0.3">
      <c r="A356" t="s">
        <v>45</v>
      </c>
      <c r="B356" t="s">
        <v>75</v>
      </c>
      <c r="C356" t="s">
        <v>106</v>
      </c>
      <c r="D356" t="s">
        <v>99</v>
      </c>
      <c r="E356">
        <v>1.4498985071045029E-4</v>
      </c>
      <c r="F356">
        <v>2</v>
      </c>
    </row>
    <row r="357" spans="1:6" x14ac:dyDescent="0.3">
      <c r="A357" t="s">
        <v>45</v>
      </c>
      <c r="B357" t="s">
        <v>75</v>
      </c>
      <c r="C357" t="s">
        <v>100</v>
      </c>
      <c r="D357" t="s">
        <v>99</v>
      </c>
      <c r="E357">
        <v>5.8615440597976128E-4</v>
      </c>
      <c r="F357">
        <v>2</v>
      </c>
    </row>
    <row r="358" spans="1:6" x14ac:dyDescent="0.3">
      <c r="A358" t="s">
        <v>45</v>
      </c>
      <c r="B358" t="s">
        <v>75</v>
      </c>
      <c r="C358" t="s">
        <v>102</v>
      </c>
      <c r="D358" t="s">
        <v>99</v>
      </c>
      <c r="E358">
        <v>1.8756136926134689E-3</v>
      </c>
      <c r="F358">
        <v>2</v>
      </c>
    </row>
    <row r="359" spans="1:6" x14ac:dyDescent="0.3">
      <c r="A359" t="s">
        <v>45</v>
      </c>
      <c r="B359" t="s">
        <v>75</v>
      </c>
      <c r="C359" t="s">
        <v>103</v>
      </c>
      <c r="D359" t="s">
        <v>99</v>
      </c>
      <c r="E359">
        <v>6.2738573363787112E-3</v>
      </c>
      <c r="F359">
        <v>2</v>
      </c>
    </row>
    <row r="360" spans="1:6" x14ac:dyDescent="0.3">
      <c r="A360" t="s">
        <v>45</v>
      </c>
      <c r="B360" t="s">
        <v>75</v>
      </c>
      <c r="C360" t="s">
        <v>104</v>
      </c>
      <c r="D360" t="s">
        <v>99</v>
      </c>
      <c r="E360">
        <v>1.1900101311995801E-3</v>
      </c>
      <c r="F360">
        <v>2</v>
      </c>
    </row>
    <row r="361" spans="1:6" x14ac:dyDescent="0.3">
      <c r="A361" t="s">
        <v>45</v>
      </c>
      <c r="B361" t="s">
        <v>75</v>
      </c>
      <c r="C361" t="s">
        <v>105</v>
      </c>
      <c r="D361" t="s">
        <v>99</v>
      </c>
      <c r="E361">
        <v>0.47999572682218061</v>
      </c>
      <c r="F361">
        <v>2</v>
      </c>
    </row>
    <row r="362" spans="1:6" x14ac:dyDescent="0.3">
      <c r="A362" t="s">
        <v>45</v>
      </c>
      <c r="B362" t="s">
        <v>76</v>
      </c>
      <c r="C362" t="s">
        <v>98</v>
      </c>
      <c r="D362" t="s">
        <v>99</v>
      </c>
      <c r="E362">
        <v>4.9434831776321277E-2</v>
      </c>
      <c r="F362">
        <v>2</v>
      </c>
    </row>
    <row r="363" spans="1:6" x14ac:dyDescent="0.3">
      <c r="A363" t="s">
        <v>45</v>
      </c>
      <c r="B363" t="s">
        <v>76</v>
      </c>
      <c r="C363" t="s">
        <v>100</v>
      </c>
      <c r="D363" t="s">
        <v>101</v>
      </c>
      <c r="E363">
        <v>1.9674485635166181E-4</v>
      </c>
      <c r="F363">
        <v>2</v>
      </c>
    </row>
    <row r="364" spans="1:6" x14ac:dyDescent="0.3">
      <c r="A364" t="s">
        <v>45</v>
      </c>
      <c r="B364" t="s">
        <v>76</v>
      </c>
      <c r="C364" t="s">
        <v>102</v>
      </c>
      <c r="D364" t="s">
        <v>101</v>
      </c>
      <c r="E364">
        <v>4.957970380061876E-3</v>
      </c>
      <c r="F364">
        <v>2</v>
      </c>
    </row>
    <row r="365" spans="1:6" x14ac:dyDescent="0.3">
      <c r="A365" t="s">
        <v>45</v>
      </c>
      <c r="B365" t="s">
        <v>76</v>
      </c>
      <c r="C365" t="s">
        <v>103</v>
      </c>
      <c r="D365" t="s">
        <v>101</v>
      </c>
      <c r="E365">
        <v>8.4698660659390385E-3</v>
      </c>
      <c r="F365">
        <v>2</v>
      </c>
    </row>
    <row r="366" spans="1:6" x14ac:dyDescent="0.3">
      <c r="A366" t="s">
        <v>45</v>
      </c>
      <c r="B366" t="s">
        <v>76</v>
      </c>
      <c r="C366" t="s">
        <v>104</v>
      </c>
      <c r="D366" t="s">
        <v>101</v>
      </c>
      <c r="E366">
        <v>2.3412637905847748E-3</v>
      </c>
      <c r="F366">
        <v>2</v>
      </c>
    </row>
    <row r="367" spans="1:6" x14ac:dyDescent="0.3">
      <c r="A367" t="s">
        <v>45</v>
      </c>
      <c r="B367" t="s">
        <v>76</v>
      </c>
      <c r="C367" t="s">
        <v>105</v>
      </c>
      <c r="D367" t="s">
        <v>101</v>
      </c>
      <c r="E367">
        <v>0.38444436793255587</v>
      </c>
      <c r="F367">
        <v>2</v>
      </c>
    </row>
    <row r="368" spans="1:6" x14ac:dyDescent="0.3">
      <c r="A368" t="s">
        <v>45</v>
      </c>
      <c r="B368" t="s">
        <v>76</v>
      </c>
      <c r="C368" t="s">
        <v>106</v>
      </c>
      <c r="D368" t="s">
        <v>99</v>
      </c>
      <c r="E368">
        <v>1.1312829240220549E-4</v>
      </c>
      <c r="F368">
        <v>2</v>
      </c>
    </row>
    <row r="369" spans="1:6" x14ac:dyDescent="0.3">
      <c r="A369" t="s">
        <v>45</v>
      </c>
      <c r="B369" t="s">
        <v>76</v>
      </c>
      <c r="C369" t="s">
        <v>100</v>
      </c>
      <c r="D369" t="s">
        <v>99</v>
      </c>
      <c r="E369">
        <v>1.0266386243524999E-3</v>
      </c>
      <c r="F369">
        <v>2</v>
      </c>
    </row>
    <row r="370" spans="1:6" x14ac:dyDescent="0.3">
      <c r="A370" t="s">
        <v>45</v>
      </c>
      <c r="B370" t="s">
        <v>76</v>
      </c>
      <c r="C370" t="s">
        <v>102</v>
      </c>
      <c r="D370" t="s">
        <v>99</v>
      </c>
      <c r="E370">
        <v>5.6184160112308186E-3</v>
      </c>
      <c r="F370">
        <v>2</v>
      </c>
    </row>
    <row r="371" spans="1:6" x14ac:dyDescent="0.3">
      <c r="A371" t="s">
        <v>45</v>
      </c>
      <c r="B371" t="s">
        <v>76</v>
      </c>
      <c r="C371" t="s">
        <v>103</v>
      </c>
      <c r="D371" t="s">
        <v>99</v>
      </c>
      <c r="E371">
        <v>8.8610056062684503E-3</v>
      </c>
      <c r="F371">
        <v>2</v>
      </c>
    </row>
    <row r="372" spans="1:6" x14ac:dyDescent="0.3">
      <c r="A372" t="s">
        <v>45</v>
      </c>
      <c r="B372" t="s">
        <v>76</v>
      </c>
      <c r="C372" t="s">
        <v>104</v>
      </c>
      <c r="D372" t="s">
        <v>99</v>
      </c>
      <c r="E372">
        <v>2.4115022517973081E-3</v>
      </c>
      <c r="F372">
        <v>2</v>
      </c>
    </row>
    <row r="373" spans="1:6" x14ac:dyDescent="0.3">
      <c r="A373" t="s">
        <v>45</v>
      </c>
      <c r="B373" t="s">
        <v>76</v>
      </c>
      <c r="C373" t="s">
        <v>105</v>
      </c>
      <c r="D373" t="s">
        <v>99</v>
      </c>
      <c r="E373">
        <v>0.48735996447591079</v>
      </c>
      <c r="F373">
        <v>2</v>
      </c>
    </row>
    <row r="374" spans="1:6" x14ac:dyDescent="0.3">
      <c r="A374" t="s">
        <v>45</v>
      </c>
      <c r="B374" t="s">
        <v>77</v>
      </c>
      <c r="C374" t="s">
        <v>98</v>
      </c>
      <c r="D374" t="s">
        <v>99</v>
      </c>
      <c r="E374">
        <v>5.9515389741143431E-3</v>
      </c>
      <c r="F374">
        <v>2</v>
      </c>
    </row>
    <row r="375" spans="1:6" x14ac:dyDescent="0.3">
      <c r="A375" t="s">
        <v>45</v>
      </c>
      <c r="B375" t="s">
        <v>77</v>
      </c>
      <c r="C375" t="s">
        <v>100</v>
      </c>
      <c r="D375" t="s">
        <v>101</v>
      </c>
      <c r="E375">
        <v>5.9760063345667142E-5</v>
      </c>
      <c r="F375">
        <v>2</v>
      </c>
    </row>
    <row r="376" spans="1:6" x14ac:dyDescent="0.3">
      <c r="A376" t="s">
        <v>45</v>
      </c>
      <c r="B376" t="s">
        <v>77</v>
      </c>
      <c r="C376" t="s">
        <v>102</v>
      </c>
      <c r="D376" t="s">
        <v>101</v>
      </c>
      <c r="E376">
        <v>3.7848040118922528E-4</v>
      </c>
      <c r="F376">
        <v>2</v>
      </c>
    </row>
    <row r="377" spans="1:6" x14ac:dyDescent="0.3">
      <c r="A377" t="s">
        <v>45</v>
      </c>
      <c r="B377" t="s">
        <v>77</v>
      </c>
      <c r="C377" t="s">
        <v>103</v>
      </c>
      <c r="D377" t="s">
        <v>101</v>
      </c>
      <c r="E377">
        <v>1.135441203567676E-3</v>
      </c>
      <c r="F377">
        <v>2</v>
      </c>
    </row>
    <row r="378" spans="1:6" x14ac:dyDescent="0.3">
      <c r="A378" t="s">
        <v>45</v>
      </c>
      <c r="B378" t="s">
        <v>77</v>
      </c>
      <c r="C378" t="s">
        <v>104</v>
      </c>
      <c r="D378" t="s">
        <v>101</v>
      </c>
      <c r="E378">
        <v>3.6354038535280851E-4</v>
      </c>
      <c r="F378">
        <v>2</v>
      </c>
    </row>
    <row r="379" spans="1:6" x14ac:dyDescent="0.3">
      <c r="A379" t="s">
        <v>45</v>
      </c>
      <c r="B379" t="s">
        <v>77</v>
      </c>
      <c r="C379" t="s">
        <v>105</v>
      </c>
      <c r="D379" t="s">
        <v>101</v>
      </c>
      <c r="E379">
        <v>0.38628406946111371</v>
      </c>
      <c r="F379">
        <v>2</v>
      </c>
    </row>
    <row r="380" spans="1:6" x14ac:dyDescent="0.3">
      <c r="A380" t="s">
        <v>45</v>
      </c>
      <c r="B380" t="s">
        <v>77</v>
      </c>
      <c r="C380" t="s">
        <v>106</v>
      </c>
      <c r="D380" t="s">
        <v>99</v>
      </c>
      <c r="E380">
        <v>5.9760063345667142E-5</v>
      </c>
      <c r="F380">
        <v>2</v>
      </c>
    </row>
    <row r="381" spans="1:6" x14ac:dyDescent="0.3">
      <c r="A381" t="s">
        <v>45</v>
      </c>
      <c r="B381" t="s">
        <v>77</v>
      </c>
      <c r="C381" t="s">
        <v>100</v>
      </c>
      <c r="D381" t="s">
        <v>99</v>
      </c>
      <c r="E381">
        <v>1.2741801183113529E-4</v>
      </c>
      <c r="F381">
        <v>2</v>
      </c>
    </row>
    <row r="382" spans="1:6" x14ac:dyDescent="0.3">
      <c r="A382" t="s">
        <v>45</v>
      </c>
      <c r="B382" t="s">
        <v>77</v>
      </c>
      <c r="C382" t="s">
        <v>102</v>
      </c>
      <c r="D382" t="s">
        <v>99</v>
      </c>
      <c r="E382">
        <v>4.1877683148592139E-4</v>
      </c>
      <c r="F382">
        <v>2</v>
      </c>
    </row>
    <row r="383" spans="1:6" x14ac:dyDescent="0.3">
      <c r="A383" t="s">
        <v>45</v>
      </c>
      <c r="B383" t="s">
        <v>77</v>
      </c>
      <c r="C383" t="s">
        <v>103</v>
      </c>
      <c r="D383" t="s">
        <v>99</v>
      </c>
      <c r="E383">
        <v>1.1668628883830981E-3</v>
      </c>
      <c r="F383">
        <v>2</v>
      </c>
    </row>
    <row r="384" spans="1:6" x14ac:dyDescent="0.3">
      <c r="A384" t="s">
        <v>45</v>
      </c>
      <c r="B384" t="s">
        <v>77</v>
      </c>
      <c r="C384" t="s">
        <v>104</v>
      </c>
      <c r="D384" t="s">
        <v>99</v>
      </c>
      <c r="E384">
        <v>3.8383073618233042E-4</v>
      </c>
      <c r="F384">
        <v>2</v>
      </c>
    </row>
    <row r="385" spans="1:6" x14ac:dyDescent="0.3">
      <c r="A385" t="s">
        <v>45</v>
      </c>
      <c r="B385" t="s">
        <v>77</v>
      </c>
      <c r="C385" t="s">
        <v>105</v>
      </c>
      <c r="D385" t="s">
        <v>99</v>
      </c>
      <c r="E385">
        <v>0.49064370807532331</v>
      </c>
      <c r="F385">
        <v>2</v>
      </c>
    </row>
    <row r="386" spans="1:6" x14ac:dyDescent="0.3">
      <c r="A386" t="s">
        <v>45</v>
      </c>
      <c r="B386" t="s">
        <v>78</v>
      </c>
      <c r="C386" t="s">
        <v>98</v>
      </c>
      <c r="D386" t="s">
        <v>99</v>
      </c>
      <c r="E386">
        <v>3.1505007358339283E-2</v>
      </c>
      <c r="F386">
        <v>2</v>
      </c>
    </row>
    <row r="387" spans="1:6" x14ac:dyDescent="0.3">
      <c r="A387" t="s">
        <v>45</v>
      </c>
      <c r="B387" t="s">
        <v>78</v>
      </c>
      <c r="C387" t="s">
        <v>100</v>
      </c>
      <c r="D387" t="s">
        <v>101</v>
      </c>
      <c r="E387">
        <v>4.0793381522588091E-4</v>
      </c>
      <c r="F387">
        <v>2</v>
      </c>
    </row>
    <row r="388" spans="1:6" x14ac:dyDescent="0.3">
      <c r="A388" t="s">
        <v>45</v>
      </c>
      <c r="B388" t="s">
        <v>78</v>
      </c>
      <c r="C388" t="s">
        <v>102</v>
      </c>
      <c r="D388" t="s">
        <v>101</v>
      </c>
      <c r="E388">
        <v>3.9450184813917509E-3</v>
      </c>
      <c r="F388">
        <v>2</v>
      </c>
    </row>
    <row r="389" spans="1:6" x14ac:dyDescent="0.3">
      <c r="A389" t="s">
        <v>45</v>
      </c>
      <c r="B389" t="s">
        <v>78</v>
      </c>
      <c r="C389" t="s">
        <v>103</v>
      </c>
      <c r="D389" t="s">
        <v>101</v>
      </c>
      <c r="E389">
        <v>5.4872072950505691E-3</v>
      </c>
      <c r="F389">
        <v>2</v>
      </c>
    </row>
    <row r="390" spans="1:6" x14ac:dyDescent="0.3">
      <c r="A390" t="s">
        <v>45</v>
      </c>
      <c r="B390" t="s">
        <v>78</v>
      </c>
      <c r="C390" t="s">
        <v>104</v>
      </c>
      <c r="D390" t="s">
        <v>101</v>
      </c>
      <c r="E390">
        <v>5.0742986771999817E-4</v>
      </c>
      <c r="F390">
        <v>2</v>
      </c>
    </row>
    <row r="391" spans="1:6" x14ac:dyDescent="0.3">
      <c r="A391" t="s">
        <v>45</v>
      </c>
      <c r="B391" t="s">
        <v>78</v>
      </c>
      <c r="C391" t="s">
        <v>105</v>
      </c>
      <c r="D391" t="s">
        <v>101</v>
      </c>
      <c r="E391">
        <v>0.3954520354404939</v>
      </c>
      <c r="F391">
        <v>2</v>
      </c>
    </row>
    <row r="392" spans="1:6" x14ac:dyDescent="0.3">
      <c r="A392" t="s">
        <v>45</v>
      </c>
      <c r="B392" t="s">
        <v>78</v>
      </c>
      <c r="C392" t="s">
        <v>106</v>
      </c>
      <c r="D392" t="s">
        <v>99</v>
      </c>
      <c r="E392">
        <v>2.8356374960823429E-4</v>
      </c>
      <c r="F392">
        <v>2</v>
      </c>
    </row>
    <row r="393" spans="1:6" x14ac:dyDescent="0.3">
      <c r="A393" t="s">
        <v>45</v>
      </c>
      <c r="B393" t="s">
        <v>78</v>
      </c>
      <c r="C393" t="s">
        <v>100</v>
      </c>
      <c r="D393" t="s">
        <v>99</v>
      </c>
      <c r="E393">
        <v>1.173331640878135E-3</v>
      </c>
      <c r="F393">
        <v>2</v>
      </c>
    </row>
    <row r="394" spans="1:6" x14ac:dyDescent="0.3">
      <c r="A394" t="s">
        <v>45</v>
      </c>
      <c r="B394" t="s">
        <v>78</v>
      </c>
      <c r="C394" t="s">
        <v>102</v>
      </c>
      <c r="D394" t="s">
        <v>99</v>
      </c>
      <c r="E394">
        <v>4.5308313033848068E-3</v>
      </c>
      <c r="F394">
        <v>2</v>
      </c>
    </row>
    <row r="395" spans="1:6" x14ac:dyDescent="0.3">
      <c r="A395" t="s">
        <v>45</v>
      </c>
      <c r="B395" t="s">
        <v>78</v>
      </c>
      <c r="C395" t="s">
        <v>103</v>
      </c>
      <c r="D395" t="s">
        <v>99</v>
      </c>
      <c r="E395">
        <v>5.7087547806735856E-3</v>
      </c>
      <c r="F395">
        <v>2</v>
      </c>
    </row>
    <row r="396" spans="1:6" x14ac:dyDescent="0.3">
      <c r="A396" t="s">
        <v>45</v>
      </c>
      <c r="B396" t="s">
        <v>78</v>
      </c>
      <c r="C396" t="s">
        <v>104</v>
      </c>
      <c r="D396" t="s">
        <v>99</v>
      </c>
      <c r="E396">
        <v>5.3567696827499752E-4</v>
      </c>
      <c r="F396">
        <v>2</v>
      </c>
    </row>
    <row r="397" spans="1:6" x14ac:dyDescent="0.3">
      <c r="A397" t="s">
        <v>45</v>
      </c>
      <c r="B397" t="s">
        <v>78</v>
      </c>
      <c r="C397" t="s">
        <v>105</v>
      </c>
      <c r="D397" t="s">
        <v>99</v>
      </c>
      <c r="E397">
        <v>0.50130365388166775</v>
      </c>
      <c r="F397">
        <v>2</v>
      </c>
    </row>
    <row r="398" spans="1:6" x14ac:dyDescent="0.3">
      <c r="A398" t="s">
        <v>45</v>
      </c>
      <c r="B398" t="s">
        <v>79</v>
      </c>
      <c r="C398" t="s">
        <v>98</v>
      </c>
      <c r="D398" t="s">
        <v>99</v>
      </c>
      <c r="E398">
        <v>8.6322740850389105E-3</v>
      </c>
      <c r="F398">
        <v>2</v>
      </c>
    </row>
    <row r="399" spans="1:6" x14ac:dyDescent="0.3">
      <c r="A399" t="s">
        <v>45</v>
      </c>
      <c r="B399" t="s">
        <v>79</v>
      </c>
      <c r="C399" t="s">
        <v>100</v>
      </c>
      <c r="D399" t="s">
        <v>101</v>
      </c>
      <c r="E399">
        <v>1.3894126754133499E-4</v>
      </c>
      <c r="F399">
        <v>2</v>
      </c>
    </row>
    <row r="400" spans="1:6" x14ac:dyDescent="0.3">
      <c r="A400" t="s">
        <v>45</v>
      </c>
      <c r="B400" t="s">
        <v>79</v>
      </c>
      <c r="C400" t="s">
        <v>102</v>
      </c>
      <c r="D400" t="s">
        <v>101</v>
      </c>
      <c r="E400">
        <v>5.359163176594351E-4</v>
      </c>
      <c r="F400">
        <v>2</v>
      </c>
    </row>
    <row r="401" spans="1:6" x14ac:dyDescent="0.3">
      <c r="A401" t="s">
        <v>45</v>
      </c>
      <c r="B401" t="s">
        <v>79</v>
      </c>
      <c r="C401" t="s">
        <v>103</v>
      </c>
      <c r="D401" t="s">
        <v>101</v>
      </c>
      <c r="E401">
        <v>1.7913499136579269E-3</v>
      </c>
      <c r="F401">
        <v>2</v>
      </c>
    </row>
    <row r="402" spans="1:6" x14ac:dyDescent="0.3">
      <c r="A402" t="s">
        <v>45</v>
      </c>
      <c r="B402" t="s">
        <v>79</v>
      </c>
      <c r="C402" t="s">
        <v>104</v>
      </c>
      <c r="D402" t="s">
        <v>101</v>
      </c>
      <c r="E402">
        <v>2.7788253508266998E-4</v>
      </c>
      <c r="F402">
        <v>2</v>
      </c>
    </row>
    <row r="403" spans="1:6" x14ac:dyDescent="0.3">
      <c r="A403" t="s">
        <v>45</v>
      </c>
      <c r="B403" t="s">
        <v>79</v>
      </c>
      <c r="C403" t="s">
        <v>105</v>
      </c>
      <c r="D403" t="s">
        <v>101</v>
      </c>
      <c r="E403">
        <v>0.39287132053750418</v>
      </c>
      <c r="F403">
        <v>2</v>
      </c>
    </row>
    <row r="404" spans="1:6" x14ac:dyDescent="0.3">
      <c r="A404" t="s">
        <v>45</v>
      </c>
      <c r="B404" t="s">
        <v>79</v>
      </c>
      <c r="C404" t="s">
        <v>106</v>
      </c>
      <c r="D404" t="s">
        <v>99</v>
      </c>
      <c r="E404">
        <v>1.3894126754133499E-4</v>
      </c>
      <c r="F404">
        <v>2</v>
      </c>
    </row>
    <row r="405" spans="1:6" x14ac:dyDescent="0.3">
      <c r="A405" t="s">
        <v>45</v>
      </c>
      <c r="B405" t="s">
        <v>79</v>
      </c>
      <c r="C405" t="s">
        <v>100</v>
      </c>
      <c r="D405" t="s">
        <v>99</v>
      </c>
      <c r="E405">
        <v>3.5852715210780712E-4</v>
      </c>
      <c r="F405">
        <v>2</v>
      </c>
    </row>
    <row r="406" spans="1:6" x14ac:dyDescent="0.3">
      <c r="A406" t="s">
        <v>45</v>
      </c>
      <c r="B406" t="s">
        <v>79</v>
      </c>
      <c r="C406" t="s">
        <v>102</v>
      </c>
      <c r="D406" t="s">
        <v>99</v>
      </c>
      <c r="E406">
        <v>6.3724602988835617E-4</v>
      </c>
      <c r="F406">
        <v>2</v>
      </c>
    </row>
    <row r="407" spans="1:6" x14ac:dyDescent="0.3">
      <c r="A407" t="s">
        <v>45</v>
      </c>
      <c r="B407" t="s">
        <v>79</v>
      </c>
      <c r="C407" t="s">
        <v>103</v>
      </c>
      <c r="D407" t="s">
        <v>99</v>
      </c>
      <c r="E407">
        <v>1.866497554523783E-3</v>
      </c>
      <c r="F407">
        <v>2</v>
      </c>
    </row>
    <row r="408" spans="1:6" x14ac:dyDescent="0.3">
      <c r="A408" t="s">
        <v>45</v>
      </c>
      <c r="B408" t="s">
        <v>79</v>
      </c>
      <c r="C408" t="s">
        <v>104</v>
      </c>
      <c r="D408" t="s">
        <v>99</v>
      </c>
      <c r="E408">
        <v>2.9103698292885858E-4</v>
      </c>
      <c r="F408">
        <v>2</v>
      </c>
    </row>
    <row r="409" spans="1:6" x14ac:dyDescent="0.3">
      <c r="A409" t="s">
        <v>45</v>
      </c>
      <c r="B409" t="s">
        <v>79</v>
      </c>
      <c r="C409" t="s">
        <v>105</v>
      </c>
      <c r="D409" t="s">
        <v>99</v>
      </c>
      <c r="E409">
        <v>0.4988637510300008</v>
      </c>
      <c r="F409">
        <v>2</v>
      </c>
    </row>
    <row r="410" spans="1:6" x14ac:dyDescent="0.3">
      <c r="A410" t="s">
        <v>45</v>
      </c>
      <c r="B410" t="s">
        <v>80</v>
      </c>
      <c r="C410" t="s">
        <v>98</v>
      </c>
      <c r="D410" t="s">
        <v>99</v>
      </c>
      <c r="E410">
        <v>4.6400133152006459E-2</v>
      </c>
      <c r="F410">
        <v>2</v>
      </c>
    </row>
    <row r="411" spans="1:6" x14ac:dyDescent="0.3">
      <c r="A411" t="s">
        <v>45</v>
      </c>
      <c r="B411" t="s">
        <v>80</v>
      </c>
      <c r="C411" t="s">
        <v>100</v>
      </c>
      <c r="D411" t="s">
        <v>101</v>
      </c>
      <c r="E411">
        <v>3.3727280287559717E-4</v>
      </c>
      <c r="F411">
        <v>2</v>
      </c>
    </row>
    <row r="412" spans="1:6" x14ac:dyDescent="0.3">
      <c r="A412" t="s">
        <v>45</v>
      </c>
      <c r="B412" t="s">
        <v>80</v>
      </c>
      <c r="C412" t="s">
        <v>102</v>
      </c>
      <c r="D412" t="s">
        <v>101</v>
      </c>
      <c r="E412">
        <v>3.580635920939559E-3</v>
      </c>
      <c r="F412">
        <v>2</v>
      </c>
    </row>
    <row r="413" spans="1:6" x14ac:dyDescent="0.3">
      <c r="A413" t="s">
        <v>45</v>
      </c>
      <c r="B413" t="s">
        <v>80</v>
      </c>
      <c r="C413" t="s">
        <v>103</v>
      </c>
      <c r="D413" t="s">
        <v>101</v>
      </c>
      <c r="E413">
        <v>8.3255560381072062E-3</v>
      </c>
      <c r="F413">
        <v>2</v>
      </c>
    </row>
    <row r="414" spans="1:6" x14ac:dyDescent="0.3">
      <c r="A414" t="s">
        <v>45</v>
      </c>
      <c r="B414" t="s">
        <v>80</v>
      </c>
      <c r="C414" t="s">
        <v>104</v>
      </c>
      <c r="D414" t="s">
        <v>101</v>
      </c>
      <c r="E414">
        <v>2.6612210199499168E-3</v>
      </c>
      <c r="F414">
        <v>2</v>
      </c>
    </row>
    <row r="415" spans="1:6" x14ac:dyDescent="0.3">
      <c r="A415" t="s">
        <v>45</v>
      </c>
      <c r="B415" t="s">
        <v>80</v>
      </c>
      <c r="C415" t="s">
        <v>105</v>
      </c>
      <c r="D415" t="s">
        <v>101</v>
      </c>
      <c r="E415">
        <v>0.37954278744421138</v>
      </c>
      <c r="F415">
        <v>2</v>
      </c>
    </row>
    <row r="416" spans="1:6" x14ac:dyDescent="0.3">
      <c r="A416" t="s">
        <v>45</v>
      </c>
      <c r="B416" t="s">
        <v>80</v>
      </c>
      <c r="C416" t="s">
        <v>106</v>
      </c>
      <c r="D416" t="s">
        <v>99</v>
      </c>
      <c r="E416">
        <v>2.5410964600216222E-4</v>
      </c>
      <c r="F416">
        <v>2</v>
      </c>
    </row>
    <row r="417" spans="1:6" x14ac:dyDescent="0.3">
      <c r="A417" t="s">
        <v>45</v>
      </c>
      <c r="B417" t="s">
        <v>80</v>
      </c>
      <c r="C417" t="s">
        <v>100</v>
      </c>
      <c r="D417" t="s">
        <v>99</v>
      </c>
      <c r="E417">
        <v>1.04314886376529E-3</v>
      </c>
      <c r="F417">
        <v>2</v>
      </c>
    </row>
    <row r="418" spans="1:6" x14ac:dyDescent="0.3">
      <c r="A418" t="s">
        <v>45</v>
      </c>
      <c r="B418" t="s">
        <v>80</v>
      </c>
      <c r="C418" t="s">
        <v>102</v>
      </c>
      <c r="D418" t="s">
        <v>99</v>
      </c>
      <c r="E418">
        <v>4.0258631474990696E-3</v>
      </c>
      <c r="F418">
        <v>2</v>
      </c>
    </row>
    <row r="419" spans="1:6" x14ac:dyDescent="0.3">
      <c r="A419" t="s">
        <v>45</v>
      </c>
      <c r="B419" t="s">
        <v>80</v>
      </c>
      <c r="C419" t="s">
        <v>103</v>
      </c>
      <c r="D419" t="s">
        <v>99</v>
      </c>
      <c r="E419">
        <v>8.7129783756797821E-3</v>
      </c>
      <c r="F419">
        <v>2</v>
      </c>
    </row>
    <row r="420" spans="1:6" x14ac:dyDescent="0.3">
      <c r="A420" t="s">
        <v>45</v>
      </c>
      <c r="B420" t="s">
        <v>80</v>
      </c>
      <c r="C420" t="s">
        <v>104</v>
      </c>
      <c r="D420" t="s">
        <v>99</v>
      </c>
      <c r="E420">
        <v>2.7653508200357552E-3</v>
      </c>
      <c r="F420">
        <v>2</v>
      </c>
    </row>
    <row r="421" spans="1:6" x14ac:dyDescent="0.3">
      <c r="A421" t="s">
        <v>45</v>
      </c>
      <c r="B421" t="s">
        <v>80</v>
      </c>
      <c r="C421" t="s">
        <v>105</v>
      </c>
      <c r="D421" t="s">
        <v>99</v>
      </c>
      <c r="E421">
        <v>0.47987247478812362</v>
      </c>
      <c r="F421">
        <v>2</v>
      </c>
    </row>
    <row r="422" spans="1:6" x14ac:dyDescent="0.3">
      <c r="A422" t="s">
        <v>45</v>
      </c>
      <c r="B422" t="s">
        <v>81</v>
      </c>
      <c r="C422" t="s">
        <v>98</v>
      </c>
      <c r="D422" t="s">
        <v>99</v>
      </c>
      <c r="E422">
        <v>1.08694139976773E-2</v>
      </c>
      <c r="F422">
        <v>2</v>
      </c>
    </row>
    <row r="423" spans="1:6" x14ac:dyDescent="0.3">
      <c r="A423" t="s">
        <v>45</v>
      </c>
      <c r="B423" t="s">
        <v>81</v>
      </c>
      <c r="C423" t="s">
        <v>100</v>
      </c>
      <c r="D423" t="s">
        <v>101</v>
      </c>
      <c r="E423">
        <v>1.5660952426845281E-4</v>
      </c>
      <c r="F423">
        <v>2</v>
      </c>
    </row>
    <row r="424" spans="1:6" x14ac:dyDescent="0.3">
      <c r="A424" t="s">
        <v>45</v>
      </c>
      <c r="B424" t="s">
        <v>81</v>
      </c>
      <c r="C424" t="s">
        <v>102</v>
      </c>
      <c r="D424" t="s">
        <v>101</v>
      </c>
      <c r="E424">
        <v>7.5092259072309425E-4</v>
      </c>
      <c r="F424">
        <v>2</v>
      </c>
    </row>
    <row r="425" spans="1:6" x14ac:dyDescent="0.3">
      <c r="A425" t="s">
        <v>45</v>
      </c>
      <c r="B425" t="s">
        <v>81</v>
      </c>
      <c r="C425" t="s">
        <v>103</v>
      </c>
      <c r="D425" t="s">
        <v>101</v>
      </c>
      <c r="E425">
        <v>2.156392680311774E-3</v>
      </c>
      <c r="F425">
        <v>2</v>
      </c>
    </row>
    <row r="426" spans="1:6" x14ac:dyDescent="0.3">
      <c r="A426" t="s">
        <v>45</v>
      </c>
      <c r="B426" t="s">
        <v>81</v>
      </c>
      <c r="C426" t="s">
        <v>104</v>
      </c>
      <c r="D426" t="s">
        <v>101</v>
      </c>
      <c r="E426">
        <v>4.4975042866837728E-4</v>
      </c>
      <c r="F426">
        <v>2</v>
      </c>
    </row>
    <row r="427" spans="1:6" x14ac:dyDescent="0.3">
      <c r="A427" t="s">
        <v>45</v>
      </c>
      <c r="B427" t="s">
        <v>81</v>
      </c>
      <c r="C427" t="s">
        <v>105</v>
      </c>
      <c r="D427" t="s">
        <v>101</v>
      </c>
      <c r="E427">
        <v>0.16595590036421751</v>
      </c>
      <c r="F427">
        <v>2</v>
      </c>
    </row>
    <row r="428" spans="1:6" x14ac:dyDescent="0.3">
      <c r="A428" t="s">
        <v>45</v>
      </c>
      <c r="B428" t="s">
        <v>81</v>
      </c>
      <c r="C428" t="s">
        <v>106</v>
      </c>
      <c r="D428" t="s">
        <v>99</v>
      </c>
      <c r="E428">
        <v>1.5259389544105661E-4</v>
      </c>
      <c r="F428">
        <v>2</v>
      </c>
    </row>
    <row r="429" spans="1:6" x14ac:dyDescent="0.3">
      <c r="A429" t="s">
        <v>45</v>
      </c>
      <c r="B429" t="s">
        <v>81</v>
      </c>
      <c r="C429" t="s">
        <v>100</v>
      </c>
      <c r="D429" t="s">
        <v>99</v>
      </c>
      <c r="E429">
        <v>3.0176751342127521E-4</v>
      </c>
      <c r="F429">
        <v>2</v>
      </c>
    </row>
    <row r="430" spans="1:6" x14ac:dyDescent="0.3">
      <c r="A430" t="s">
        <v>45</v>
      </c>
      <c r="B430" t="s">
        <v>81</v>
      </c>
      <c r="C430" t="s">
        <v>102</v>
      </c>
      <c r="D430" t="s">
        <v>99</v>
      </c>
      <c r="E430">
        <v>8.8610747048975893E-4</v>
      </c>
      <c r="F430">
        <v>2</v>
      </c>
    </row>
    <row r="431" spans="1:6" x14ac:dyDescent="0.3">
      <c r="A431" t="s">
        <v>45</v>
      </c>
      <c r="B431" t="s">
        <v>81</v>
      </c>
      <c r="C431" t="s">
        <v>103</v>
      </c>
      <c r="D431" t="s">
        <v>99</v>
      </c>
      <c r="E431">
        <v>2.2420225351216911E-3</v>
      </c>
      <c r="F431">
        <v>2</v>
      </c>
    </row>
    <row r="432" spans="1:6" x14ac:dyDescent="0.3">
      <c r="A432" t="s">
        <v>45</v>
      </c>
      <c r="B432" t="s">
        <v>81</v>
      </c>
      <c r="C432" t="s">
        <v>104</v>
      </c>
      <c r="D432" t="s">
        <v>99</v>
      </c>
      <c r="E432">
        <v>4.7900220963848801E-4</v>
      </c>
      <c r="F432">
        <v>2</v>
      </c>
    </row>
    <row r="433" spans="1:6" x14ac:dyDescent="0.3">
      <c r="A433" t="s">
        <v>45</v>
      </c>
      <c r="B433" t="s">
        <v>81</v>
      </c>
      <c r="C433" t="s">
        <v>105</v>
      </c>
      <c r="D433" t="s">
        <v>99</v>
      </c>
      <c r="E433">
        <v>0.20995193560046629</v>
      </c>
      <c r="F433">
        <v>2</v>
      </c>
    </row>
    <row r="434" spans="1:6" x14ac:dyDescent="0.3">
      <c r="A434" t="s">
        <v>45</v>
      </c>
      <c r="B434" t="s">
        <v>82</v>
      </c>
      <c r="C434" t="s">
        <v>98</v>
      </c>
      <c r="D434" t="s">
        <v>99</v>
      </c>
      <c r="E434">
        <v>3.5891342412522819E-3</v>
      </c>
      <c r="F434">
        <v>2</v>
      </c>
    </row>
    <row r="435" spans="1:6" x14ac:dyDescent="0.3">
      <c r="A435" t="s">
        <v>45</v>
      </c>
      <c r="B435" t="s">
        <v>82</v>
      </c>
      <c r="C435" t="s">
        <v>100</v>
      </c>
      <c r="D435" t="s">
        <v>101</v>
      </c>
      <c r="E435">
        <v>1.5514321935478151E-5</v>
      </c>
      <c r="F435">
        <v>2</v>
      </c>
    </row>
    <row r="436" spans="1:6" x14ac:dyDescent="0.3">
      <c r="A436" t="s">
        <v>45</v>
      </c>
      <c r="B436" t="s">
        <v>82</v>
      </c>
      <c r="C436" t="s">
        <v>102</v>
      </c>
      <c r="D436" t="s">
        <v>101</v>
      </c>
      <c r="E436">
        <v>2.8147412654367499E-4</v>
      </c>
      <c r="F436">
        <v>2</v>
      </c>
    </row>
    <row r="437" spans="1:6" x14ac:dyDescent="0.3">
      <c r="A437" t="s">
        <v>45</v>
      </c>
      <c r="B437" t="s">
        <v>82</v>
      </c>
      <c r="C437" t="s">
        <v>103</v>
      </c>
      <c r="D437" t="s">
        <v>101</v>
      </c>
      <c r="E437">
        <v>6.8927916027624356E-4</v>
      </c>
      <c r="F437">
        <v>2</v>
      </c>
    </row>
    <row r="438" spans="1:6" x14ac:dyDescent="0.3">
      <c r="A438" t="s">
        <v>45</v>
      </c>
      <c r="B438" t="s">
        <v>82</v>
      </c>
      <c r="C438" t="s">
        <v>104</v>
      </c>
      <c r="D438" t="s">
        <v>101</v>
      </c>
      <c r="E438">
        <v>1.5292688764971321E-4</v>
      </c>
      <c r="F438">
        <v>2</v>
      </c>
    </row>
    <row r="439" spans="1:6" x14ac:dyDescent="0.3">
      <c r="A439" t="s">
        <v>45</v>
      </c>
      <c r="B439" t="s">
        <v>82</v>
      </c>
      <c r="C439" t="s">
        <v>105</v>
      </c>
      <c r="D439" t="s">
        <v>101</v>
      </c>
      <c r="E439">
        <v>0.1825858385269373</v>
      </c>
      <c r="F439">
        <v>2</v>
      </c>
    </row>
    <row r="440" spans="1:6" x14ac:dyDescent="0.3">
      <c r="A440" t="s">
        <v>45</v>
      </c>
      <c r="B440" t="s">
        <v>82</v>
      </c>
      <c r="C440" t="s">
        <v>106</v>
      </c>
      <c r="D440" t="s">
        <v>99</v>
      </c>
      <c r="E440">
        <v>1.5514321935478151E-5</v>
      </c>
      <c r="F440">
        <v>2</v>
      </c>
    </row>
    <row r="441" spans="1:6" x14ac:dyDescent="0.3">
      <c r="A441" t="s">
        <v>45</v>
      </c>
      <c r="B441" t="s">
        <v>82</v>
      </c>
      <c r="C441" t="s">
        <v>100</v>
      </c>
      <c r="D441" t="s">
        <v>99</v>
      </c>
      <c r="E441">
        <v>6.9858862495774502E-5</v>
      </c>
      <c r="F441">
        <v>2</v>
      </c>
    </row>
    <row r="442" spans="1:6" x14ac:dyDescent="0.3">
      <c r="A442" t="s">
        <v>45</v>
      </c>
      <c r="B442" t="s">
        <v>82</v>
      </c>
      <c r="C442" t="s">
        <v>102</v>
      </c>
      <c r="D442" t="s">
        <v>99</v>
      </c>
      <c r="E442">
        <v>3.213505212022679E-4</v>
      </c>
      <c r="F442">
        <v>2</v>
      </c>
    </row>
    <row r="443" spans="1:6" x14ac:dyDescent="0.3">
      <c r="A443" t="s">
        <v>45</v>
      </c>
      <c r="B443" t="s">
        <v>82</v>
      </c>
      <c r="C443" t="s">
        <v>103</v>
      </c>
      <c r="D443" t="s">
        <v>99</v>
      </c>
      <c r="E443">
        <v>7.3188642605167534E-4</v>
      </c>
      <c r="F443">
        <v>2</v>
      </c>
    </row>
    <row r="444" spans="1:6" x14ac:dyDescent="0.3">
      <c r="A444" t="s">
        <v>45</v>
      </c>
      <c r="B444" t="s">
        <v>82</v>
      </c>
      <c r="C444" t="s">
        <v>104</v>
      </c>
      <c r="D444" t="s">
        <v>99</v>
      </c>
      <c r="E444">
        <v>1.6007513716358521E-4</v>
      </c>
      <c r="F444">
        <v>2</v>
      </c>
    </row>
    <row r="445" spans="1:6" x14ac:dyDescent="0.3">
      <c r="A445" t="s">
        <v>45</v>
      </c>
      <c r="B445" t="s">
        <v>82</v>
      </c>
      <c r="C445" t="s">
        <v>105</v>
      </c>
      <c r="D445" t="s">
        <v>99</v>
      </c>
      <c r="E445">
        <v>0.2312949647871837</v>
      </c>
      <c r="F445">
        <v>2</v>
      </c>
    </row>
    <row r="446" spans="1:6" x14ac:dyDescent="0.3">
      <c r="A446" t="s">
        <v>45</v>
      </c>
      <c r="B446" t="s">
        <v>83</v>
      </c>
      <c r="C446" t="s">
        <v>98</v>
      </c>
      <c r="D446" t="s">
        <v>99</v>
      </c>
      <c r="E446">
        <v>1.9203479409912821E-2</v>
      </c>
      <c r="F446">
        <v>2</v>
      </c>
    </row>
    <row r="447" spans="1:6" x14ac:dyDescent="0.3">
      <c r="A447" t="s">
        <v>45</v>
      </c>
      <c r="B447" t="s">
        <v>83</v>
      </c>
      <c r="C447" t="s">
        <v>100</v>
      </c>
      <c r="D447" t="s">
        <v>101</v>
      </c>
      <c r="E447">
        <v>2.0548281761613129E-4</v>
      </c>
      <c r="F447">
        <v>2</v>
      </c>
    </row>
    <row r="448" spans="1:6" x14ac:dyDescent="0.3">
      <c r="A448" t="s">
        <v>45</v>
      </c>
      <c r="B448" t="s">
        <v>83</v>
      </c>
      <c r="C448" t="s">
        <v>102</v>
      </c>
      <c r="D448" t="s">
        <v>101</v>
      </c>
      <c r="E448">
        <v>1.8180762341253359E-3</v>
      </c>
      <c r="F448">
        <v>2</v>
      </c>
    </row>
    <row r="449" spans="1:6" x14ac:dyDescent="0.3">
      <c r="A449" t="s">
        <v>45</v>
      </c>
      <c r="B449" t="s">
        <v>83</v>
      </c>
      <c r="C449" t="s">
        <v>103</v>
      </c>
      <c r="D449" t="s">
        <v>101</v>
      </c>
      <c r="E449">
        <v>3.631685450476407E-3</v>
      </c>
      <c r="F449">
        <v>2</v>
      </c>
    </row>
    <row r="450" spans="1:6" x14ac:dyDescent="0.3">
      <c r="A450" t="s">
        <v>45</v>
      </c>
      <c r="B450" t="s">
        <v>83</v>
      </c>
      <c r="C450" t="s">
        <v>104</v>
      </c>
      <c r="D450" t="s">
        <v>101</v>
      </c>
      <c r="E450">
        <v>5.6284423955722915E-4</v>
      </c>
      <c r="F450">
        <v>2</v>
      </c>
    </row>
    <row r="451" spans="1:6" x14ac:dyDescent="0.3">
      <c r="A451" t="s">
        <v>45</v>
      </c>
      <c r="B451" t="s">
        <v>83</v>
      </c>
      <c r="C451" t="s">
        <v>105</v>
      </c>
      <c r="D451" t="s">
        <v>101</v>
      </c>
      <c r="E451">
        <v>0.18953556416200981</v>
      </c>
      <c r="F451">
        <v>2</v>
      </c>
    </row>
    <row r="452" spans="1:6" x14ac:dyDescent="0.3">
      <c r="A452" t="s">
        <v>45</v>
      </c>
      <c r="B452" t="s">
        <v>83</v>
      </c>
      <c r="C452" t="s">
        <v>106</v>
      </c>
      <c r="D452" t="s">
        <v>99</v>
      </c>
      <c r="E452">
        <v>2.0324930872899939E-4</v>
      </c>
      <c r="F452">
        <v>2</v>
      </c>
    </row>
    <row r="453" spans="1:6" x14ac:dyDescent="0.3">
      <c r="A453" t="s">
        <v>45</v>
      </c>
      <c r="B453" t="s">
        <v>83</v>
      </c>
      <c r="C453" t="s">
        <v>100</v>
      </c>
      <c r="D453" t="s">
        <v>99</v>
      </c>
      <c r="E453">
        <v>5.856935286284073E-4</v>
      </c>
      <c r="F453">
        <v>2</v>
      </c>
    </row>
    <row r="454" spans="1:6" x14ac:dyDescent="0.3">
      <c r="A454" t="s">
        <v>45</v>
      </c>
      <c r="B454" t="s">
        <v>83</v>
      </c>
      <c r="C454" t="s">
        <v>102</v>
      </c>
      <c r="D454" t="s">
        <v>99</v>
      </c>
      <c r="E454">
        <v>2.0954537865528868E-3</v>
      </c>
      <c r="F454">
        <v>2</v>
      </c>
    </row>
    <row r="455" spans="1:6" x14ac:dyDescent="0.3">
      <c r="A455" t="s">
        <v>45</v>
      </c>
      <c r="B455" t="s">
        <v>83</v>
      </c>
      <c r="C455" t="s">
        <v>103</v>
      </c>
      <c r="D455" t="s">
        <v>99</v>
      </c>
      <c r="E455">
        <v>3.7632659376538062E-3</v>
      </c>
      <c r="F455">
        <v>2</v>
      </c>
    </row>
    <row r="456" spans="1:6" x14ac:dyDescent="0.3">
      <c r="A456" t="s">
        <v>45</v>
      </c>
      <c r="B456" t="s">
        <v>83</v>
      </c>
      <c r="C456" t="s">
        <v>104</v>
      </c>
      <c r="D456" t="s">
        <v>99</v>
      </c>
      <c r="E456">
        <v>6.1426623943732623E-4</v>
      </c>
      <c r="F456">
        <v>2</v>
      </c>
    </row>
    <row r="457" spans="1:6" x14ac:dyDescent="0.3">
      <c r="A457" t="s">
        <v>45</v>
      </c>
      <c r="B457" t="s">
        <v>83</v>
      </c>
      <c r="C457" t="s">
        <v>105</v>
      </c>
      <c r="D457" t="s">
        <v>99</v>
      </c>
      <c r="E457">
        <v>0.23946279033711529</v>
      </c>
      <c r="F457">
        <v>2</v>
      </c>
    </row>
    <row r="458" spans="1:6" x14ac:dyDescent="0.3">
      <c r="A458" t="s">
        <v>45</v>
      </c>
      <c r="B458" t="s">
        <v>84</v>
      </c>
      <c r="C458" t="s">
        <v>98</v>
      </c>
      <c r="D458" t="s">
        <v>99</v>
      </c>
      <c r="E458">
        <v>2.5767666469406971E-3</v>
      </c>
      <c r="F458">
        <v>2</v>
      </c>
    </row>
    <row r="459" spans="1:6" x14ac:dyDescent="0.3">
      <c r="A459" t="s">
        <v>45</v>
      </c>
      <c r="B459" t="s">
        <v>84</v>
      </c>
      <c r="C459" t="s">
        <v>100</v>
      </c>
      <c r="D459" t="s">
        <v>101</v>
      </c>
      <c r="E459">
        <v>2.698921780748591E-5</v>
      </c>
      <c r="F459">
        <v>2</v>
      </c>
    </row>
    <row r="460" spans="1:6" x14ac:dyDescent="0.3">
      <c r="A460" t="s">
        <v>45</v>
      </c>
      <c r="B460" t="s">
        <v>84</v>
      </c>
      <c r="C460" t="s">
        <v>102</v>
      </c>
      <c r="D460" t="s">
        <v>101</v>
      </c>
      <c r="E460">
        <v>2.8788498994651639E-4</v>
      </c>
      <c r="F460">
        <v>2</v>
      </c>
    </row>
    <row r="461" spans="1:6" x14ac:dyDescent="0.3">
      <c r="A461" t="s">
        <v>45</v>
      </c>
      <c r="B461" t="s">
        <v>84</v>
      </c>
      <c r="C461" t="s">
        <v>103</v>
      </c>
      <c r="D461" t="s">
        <v>101</v>
      </c>
      <c r="E461">
        <v>4.4757119530747469E-4</v>
      </c>
      <c r="F461">
        <v>2</v>
      </c>
    </row>
    <row r="462" spans="1:6" x14ac:dyDescent="0.3">
      <c r="A462" t="s">
        <v>45</v>
      </c>
      <c r="B462" t="s">
        <v>84</v>
      </c>
      <c r="C462" t="s">
        <v>104</v>
      </c>
      <c r="D462" t="s">
        <v>101</v>
      </c>
      <c r="E462">
        <v>6.7473044518714774E-5</v>
      </c>
      <c r="F462">
        <v>2</v>
      </c>
    </row>
    <row r="463" spans="1:6" x14ac:dyDescent="0.3">
      <c r="A463" t="s">
        <v>45</v>
      </c>
      <c r="B463" t="s">
        <v>84</v>
      </c>
      <c r="C463" t="s">
        <v>105</v>
      </c>
      <c r="D463" t="s">
        <v>101</v>
      </c>
      <c r="E463">
        <v>0.1880743642914656</v>
      </c>
      <c r="F463">
        <v>2</v>
      </c>
    </row>
    <row r="464" spans="1:6" x14ac:dyDescent="0.3">
      <c r="A464" t="s">
        <v>45</v>
      </c>
      <c r="B464" t="s">
        <v>84</v>
      </c>
      <c r="C464" t="s">
        <v>106</v>
      </c>
      <c r="D464" t="s">
        <v>99</v>
      </c>
      <c r="E464">
        <v>2.698921780748591E-5</v>
      </c>
      <c r="F464">
        <v>2</v>
      </c>
    </row>
    <row r="465" spans="1:6" x14ac:dyDescent="0.3">
      <c r="A465" t="s">
        <v>45</v>
      </c>
      <c r="B465" t="s">
        <v>84</v>
      </c>
      <c r="C465" t="s">
        <v>100</v>
      </c>
      <c r="D465" t="s">
        <v>99</v>
      </c>
      <c r="E465">
        <v>8.991557395774553E-5</v>
      </c>
      <c r="F465">
        <v>2</v>
      </c>
    </row>
    <row r="466" spans="1:6" x14ac:dyDescent="0.3">
      <c r="A466" t="s">
        <v>45</v>
      </c>
      <c r="B466" t="s">
        <v>84</v>
      </c>
      <c r="C466" t="s">
        <v>102</v>
      </c>
      <c r="D466" t="s">
        <v>99</v>
      </c>
      <c r="E466">
        <v>3.2917358207136343E-4</v>
      </c>
      <c r="F466">
        <v>2</v>
      </c>
    </row>
    <row r="467" spans="1:6" x14ac:dyDescent="0.3">
      <c r="A467" t="s">
        <v>45</v>
      </c>
      <c r="B467" t="s">
        <v>84</v>
      </c>
      <c r="C467" t="s">
        <v>103</v>
      </c>
      <c r="D467" t="s">
        <v>99</v>
      </c>
      <c r="E467">
        <v>4.7433242706764161E-4</v>
      </c>
      <c r="F467">
        <v>2</v>
      </c>
    </row>
    <row r="468" spans="1:6" x14ac:dyDescent="0.3">
      <c r="A468" t="s">
        <v>45</v>
      </c>
      <c r="B468" t="s">
        <v>84</v>
      </c>
      <c r="C468" t="s">
        <v>104</v>
      </c>
      <c r="D468" t="s">
        <v>99</v>
      </c>
      <c r="E468">
        <v>6.9992599101966431E-5</v>
      </c>
      <c r="F468">
        <v>2</v>
      </c>
    </row>
    <row r="469" spans="1:6" x14ac:dyDescent="0.3">
      <c r="A469" t="s">
        <v>45</v>
      </c>
      <c r="B469" t="s">
        <v>84</v>
      </c>
      <c r="C469" t="s">
        <v>105</v>
      </c>
      <c r="D469" t="s">
        <v>99</v>
      </c>
      <c r="E469">
        <v>0.23848363870207251</v>
      </c>
      <c r="F469">
        <v>2</v>
      </c>
    </row>
    <row r="470" spans="1:6" x14ac:dyDescent="0.3">
      <c r="A470" t="s">
        <v>45</v>
      </c>
      <c r="B470" t="s">
        <v>85</v>
      </c>
      <c r="C470" t="s">
        <v>98</v>
      </c>
      <c r="D470" t="s">
        <v>99</v>
      </c>
      <c r="E470">
        <v>5.1293782243432409E-2</v>
      </c>
      <c r="F470">
        <v>2</v>
      </c>
    </row>
    <row r="471" spans="1:6" x14ac:dyDescent="0.3">
      <c r="A471" t="s">
        <v>45</v>
      </c>
      <c r="B471" t="s">
        <v>85</v>
      </c>
      <c r="C471" t="s">
        <v>100</v>
      </c>
      <c r="D471" t="s">
        <v>101</v>
      </c>
      <c r="E471">
        <v>8.5011611612054823E-4</v>
      </c>
      <c r="F471">
        <v>2</v>
      </c>
    </row>
    <row r="472" spans="1:6" x14ac:dyDescent="0.3">
      <c r="A472" t="s">
        <v>45</v>
      </c>
      <c r="B472" t="s">
        <v>85</v>
      </c>
      <c r="C472" t="s">
        <v>102</v>
      </c>
      <c r="D472" t="s">
        <v>101</v>
      </c>
      <c r="E472">
        <v>6.1832664383455497E-3</v>
      </c>
      <c r="F472">
        <v>2</v>
      </c>
    </row>
    <row r="473" spans="1:6" x14ac:dyDescent="0.3">
      <c r="A473" t="s">
        <v>45</v>
      </c>
      <c r="B473" t="s">
        <v>85</v>
      </c>
      <c r="C473" t="s">
        <v>103</v>
      </c>
      <c r="D473" t="s">
        <v>101</v>
      </c>
      <c r="E473">
        <v>7.4739375208931532E-3</v>
      </c>
      <c r="F473">
        <v>2</v>
      </c>
    </row>
    <row r="474" spans="1:6" x14ac:dyDescent="0.3">
      <c r="A474" t="s">
        <v>45</v>
      </c>
      <c r="B474" t="s">
        <v>85</v>
      </c>
      <c r="C474" t="s">
        <v>104</v>
      </c>
      <c r="D474" t="s">
        <v>101</v>
      </c>
      <c r="E474">
        <v>2.4285869254797952E-3</v>
      </c>
      <c r="F474">
        <v>2</v>
      </c>
    </row>
    <row r="475" spans="1:6" x14ac:dyDescent="0.3">
      <c r="A475" t="s">
        <v>45</v>
      </c>
      <c r="B475" t="s">
        <v>85</v>
      </c>
      <c r="C475" t="s">
        <v>105</v>
      </c>
      <c r="D475" t="s">
        <v>101</v>
      </c>
      <c r="E475">
        <v>0.2016745516412333</v>
      </c>
      <c r="F475">
        <v>2</v>
      </c>
    </row>
    <row r="476" spans="1:6" x14ac:dyDescent="0.3">
      <c r="A476" t="s">
        <v>45</v>
      </c>
      <c r="B476" t="s">
        <v>85</v>
      </c>
      <c r="C476" t="s">
        <v>106</v>
      </c>
      <c r="D476" t="s">
        <v>99</v>
      </c>
      <c r="E476">
        <v>8.2797767559657568E-4</v>
      </c>
      <c r="F476">
        <v>2</v>
      </c>
    </row>
    <row r="477" spans="1:6" x14ac:dyDescent="0.3">
      <c r="A477" t="s">
        <v>45</v>
      </c>
      <c r="B477" t="s">
        <v>85</v>
      </c>
      <c r="C477" t="s">
        <v>100</v>
      </c>
      <c r="D477" t="s">
        <v>99</v>
      </c>
      <c r="E477">
        <v>1.854044035286102E-3</v>
      </c>
      <c r="F477">
        <v>2</v>
      </c>
    </row>
    <row r="478" spans="1:6" x14ac:dyDescent="0.3">
      <c r="A478" t="s">
        <v>45</v>
      </c>
      <c r="B478" t="s">
        <v>85</v>
      </c>
      <c r="C478" t="s">
        <v>102</v>
      </c>
      <c r="D478" t="s">
        <v>99</v>
      </c>
      <c r="E478">
        <v>6.9729956012776536E-3</v>
      </c>
      <c r="F478">
        <v>2</v>
      </c>
    </row>
    <row r="479" spans="1:6" x14ac:dyDescent="0.3">
      <c r="A479" t="s">
        <v>45</v>
      </c>
      <c r="B479" t="s">
        <v>85</v>
      </c>
      <c r="C479" t="s">
        <v>103</v>
      </c>
      <c r="D479" t="s">
        <v>99</v>
      </c>
      <c r="E479">
        <v>7.7468494085487748E-3</v>
      </c>
      <c r="F479">
        <v>2</v>
      </c>
    </row>
    <row r="480" spans="1:6" x14ac:dyDescent="0.3">
      <c r="A480" t="s">
        <v>45</v>
      </c>
      <c r="B480" t="s">
        <v>85</v>
      </c>
      <c r="C480" t="s">
        <v>104</v>
      </c>
      <c r="D480" t="s">
        <v>99</v>
      </c>
      <c r="E480">
        <v>2.5466215725337658E-3</v>
      </c>
      <c r="F480">
        <v>2</v>
      </c>
    </row>
    <row r="481" spans="1:6" x14ac:dyDescent="0.3">
      <c r="A481" t="s">
        <v>45</v>
      </c>
      <c r="B481" t="s">
        <v>85</v>
      </c>
      <c r="C481" t="s">
        <v>105</v>
      </c>
      <c r="D481" t="s">
        <v>99</v>
      </c>
      <c r="E481">
        <v>0.25347820230221091</v>
      </c>
      <c r="F481">
        <v>2</v>
      </c>
    </row>
    <row r="482" spans="1:6" x14ac:dyDescent="0.3">
      <c r="A482" t="s">
        <v>45</v>
      </c>
      <c r="B482" t="s">
        <v>86</v>
      </c>
      <c r="C482" t="s">
        <v>98</v>
      </c>
      <c r="D482" t="s">
        <v>99</v>
      </c>
      <c r="E482">
        <v>3.1392105168792282E-2</v>
      </c>
      <c r="F482">
        <v>2</v>
      </c>
    </row>
    <row r="483" spans="1:6" x14ac:dyDescent="0.3">
      <c r="A483" t="s">
        <v>45</v>
      </c>
      <c r="B483" t="s">
        <v>86</v>
      </c>
      <c r="C483" t="s">
        <v>100</v>
      </c>
      <c r="D483" t="s">
        <v>101</v>
      </c>
      <c r="E483">
        <v>2.324971792621634E-4</v>
      </c>
      <c r="F483">
        <v>2</v>
      </c>
    </row>
    <row r="484" spans="1:6" x14ac:dyDescent="0.3">
      <c r="A484" t="s">
        <v>45</v>
      </c>
      <c r="B484" t="s">
        <v>86</v>
      </c>
      <c r="C484" t="s">
        <v>102</v>
      </c>
      <c r="D484" t="s">
        <v>101</v>
      </c>
      <c r="E484">
        <v>3.068051012616391E-3</v>
      </c>
      <c r="F484">
        <v>2</v>
      </c>
    </row>
    <row r="485" spans="1:6" x14ac:dyDescent="0.3">
      <c r="A485" t="s">
        <v>45</v>
      </c>
      <c r="B485" t="s">
        <v>86</v>
      </c>
      <c r="C485" t="s">
        <v>103</v>
      </c>
      <c r="D485" t="s">
        <v>101</v>
      </c>
      <c r="E485">
        <v>6.2956589129617166E-3</v>
      </c>
      <c r="F485">
        <v>2</v>
      </c>
    </row>
    <row r="486" spans="1:6" x14ac:dyDescent="0.3">
      <c r="A486" t="s">
        <v>45</v>
      </c>
      <c r="B486" t="s">
        <v>86</v>
      </c>
      <c r="C486" t="s">
        <v>104</v>
      </c>
      <c r="D486" t="s">
        <v>101</v>
      </c>
      <c r="E486">
        <v>5.5389033883044799E-4</v>
      </c>
      <c r="F486">
        <v>2</v>
      </c>
    </row>
    <row r="487" spans="1:6" x14ac:dyDescent="0.3">
      <c r="A487" t="s">
        <v>45</v>
      </c>
      <c r="B487" t="s">
        <v>86</v>
      </c>
      <c r="C487" t="s">
        <v>105</v>
      </c>
      <c r="D487" t="s">
        <v>101</v>
      </c>
      <c r="E487">
        <v>0.21011362729790409</v>
      </c>
      <c r="F487">
        <v>2</v>
      </c>
    </row>
    <row r="488" spans="1:6" x14ac:dyDescent="0.3">
      <c r="A488" t="s">
        <v>45</v>
      </c>
      <c r="B488" t="s">
        <v>86</v>
      </c>
      <c r="C488" t="s">
        <v>106</v>
      </c>
      <c r="D488" t="s">
        <v>99</v>
      </c>
      <c r="E488">
        <v>2.05144569937203E-4</v>
      </c>
      <c r="F488">
        <v>2</v>
      </c>
    </row>
    <row r="489" spans="1:6" x14ac:dyDescent="0.3">
      <c r="A489" t="s">
        <v>45</v>
      </c>
      <c r="B489" t="s">
        <v>86</v>
      </c>
      <c r="C489" t="s">
        <v>100</v>
      </c>
      <c r="D489" t="s">
        <v>99</v>
      </c>
      <c r="E489">
        <v>8.067617123561525E-4</v>
      </c>
      <c r="F489">
        <v>2</v>
      </c>
    </row>
    <row r="490" spans="1:6" x14ac:dyDescent="0.3">
      <c r="A490" t="s">
        <v>45</v>
      </c>
      <c r="B490" t="s">
        <v>86</v>
      </c>
      <c r="C490" t="s">
        <v>102</v>
      </c>
      <c r="D490" t="s">
        <v>99</v>
      </c>
      <c r="E490">
        <v>3.3923118949271101E-3</v>
      </c>
      <c r="F490">
        <v>2</v>
      </c>
    </row>
    <row r="491" spans="1:6" x14ac:dyDescent="0.3">
      <c r="A491" t="s">
        <v>45</v>
      </c>
      <c r="B491" t="s">
        <v>86</v>
      </c>
      <c r="C491" t="s">
        <v>103</v>
      </c>
      <c r="D491" t="s">
        <v>99</v>
      </c>
      <c r="E491">
        <v>6.6124030680446274E-3</v>
      </c>
      <c r="F491">
        <v>2</v>
      </c>
    </row>
    <row r="492" spans="1:6" x14ac:dyDescent="0.3">
      <c r="A492" t="s">
        <v>45</v>
      </c>
      <c r="B492" t="s">
        <v>86</v>
      </c>
      <c r="C492" t="s">
        <v>104</v>
      </c>
      <c r="D492" t="s">
        <v>99</v>
      </c>
      <c r="E492">
        <v>5.9057510383265089E-4</v>
      </c>
      <c r="F492">
        <v>2</v>
      </c>
    </row>
    <row r="493" spans="1:6" x14ac:dyDescent="0.3">
      <c r="A493" t="s">
        <v>45</v>
      </c>
      <c r="B493" t="s">
        <v>86</v>
      </c>
      <c r="C493" t="s">
        <v>105</v>
      </c>
      <c r="D493" t="s">
        <v>99</v>
      </c>
      <c r="E493">
        <v>0.26470286076566779</v>
      </c>
      <c r="F493">
        <v>2</v>
      </c>
    </row>
    <row r="494" spans="1:6" x14ac:dyDescent="0.3">
      <c r="A494" t="s">
        <v>45</v>
      </c>
      <c r="B494" t="s">
        <v>87</v>
      </c>
      <c r="C494" t="s">
        <v>98</v>
      </c>
      <c r="D494" t="s">
        <v>99</v>
      </c>
      <c r="E494">
        <v>3.0747016196181681E-2</v>
      </c>
      <c r="F494">
        <v>2</v>
      </c>
    </row>
    <row r="495" spans="1:6" x14ac:dyDescent="0.3">
      <c r="A495" t="s">
        <v>45</v>
      </c>
      <c r="B495" t="s">
        <v>87</v>
      </c>
      <c r="C495" t="s">
        <v>100</v>
      </c>
      <c r="D495" t="s">
        <v>101</v>
      </c>
      <c r="E495">
        <v>6.5700512616790306E-4</v>
      </c>
      <c r="F495">
        <v>2</v>
      </c>
    </row>
    <row r="496" spans="1:6" x14ac:dyDescent="0.3">
      <c r="A496" t="s">
        <v>45</v>
      </c>
      <c r="B496" t="s">
        <v>87</v>
      </c>
      <c r="C496" t="s">
        <v>102</v>
      </c>
      <c r="D496" t="s">
        <v>101</v>
      </c>
      <c r="E496">
        <v>4.3278302787688027E-3</v>
      </c>
      <c r="F496">
        <v>2</v>
      </c>
    </row>
    <row r="497" spans="1:6" x14ac:dyDescent="0.3">
      <c r="A497" t="s">
        <v>45</v>
      </c>
      <c r="B497" t="s">
        <v>87</v>
      </c>
      <c r="C497" t="s">
        <v>103</v>
      </c>
      <c r="D497" t="s">
        <v>101</v>
      </c>
      <c r="E497">
        <v>5.0975194236689914E-3</v>
      </c>
      <c r="F497">
        <v>2</v>
      </c>
    </row>
    <row r="498" spans="1:6" x14ac:dyDescent="0.3">
      <c r="A498" t="s">
        <v>45</v>
      </c>
      <c r="B498" t="s">
        <v>87</v>
      </c>
      <c r="C498" t="s">
        <v>104</v>
      </c>
      <c r="D498" t="s">
        <v>101</v>
      </c>
      <c r="E498">
        <v>3.399619548194382E-4</v>
      </c>
      <c r="F498">
        <v>2</v>
      </c>
    </row>
    <row r="499" spans="1:6" x14ac:dyDescent="0.3">
      <c r="A499" t="s">
        <v>45</v>
      </c>
      <c r="B499" t="s">
        <v>87</v>
      </c>
      <c r="C499" t="s">
        <v>105</v>
      </c>
      <c r="D499" t="s">
        <v>101</v>
      </c>
      <c r="E499">
        <v>0.18297210784051579</v>
      </c>
      <c r="F499">
        <v>2</v>
      </c>
    </row>
    <row r="500" spans="1:6" x14ac:dyDescent="0.3">
      <c r="A500" t="s">
        <v>45</v>
      </c>
      <c r="B500" t="s">
        <v>87</v>
      </c>
      <c r="C500" t="s">
        <v>106</v>
      </c>
      <c r="D500" t="s">
        <v>99</v>
      </c>
      <c r="E500">
        <v>6.0352796473563185E-4</v>
      </c>
      <c r="F500">
        <v>2</v>
      </c>
    </row>
    <row r="501" spans="1:6" x14ac:dyDescent="0.3">
      <c r="A501" t="s">
        <v>45</v>
      </c>
      <c r="B501" t="s">
        <v>87</v>
      </c>
      <c r="C501" t="s">
        <v>100</v>
      </c>
      <c r="D501" t="s">
        <v>99</v>
      </c>
      <c r="E501">
        <v>1.231008993225699E-3</v>
      </c>
      <c r="F501">
        <v>2</v>
      </c>
    </row>
    <row r="502" spans="1:6" x14ac:dyDescent="0.3">
      <c r="A502" t="s">
        <v>45</v>
      </c>
      <c r="B502" t="s">
        <v>87</v>
      </c>
      <c r="C502" t="s">
        <v>102</v>
      </c>
      <c r="D502" t="s">
        <v>99</v>
      </c>
      <c r="E502">
        <v>4.6825495387039871E-3</v>
      </c>
      <c r="F502">
        <v>2</v>
      </c>
    </row>
    <row r="503" spans="1:6" x14ac:dyDescent="0.3">
      <c r="A503" t="s">
        <v>45</v>
      </c>
      <c r="B503" t="s">
        <v>87</v>
      </c>
      <c r="C503" t="s">
        <v>103</v>
      </c>
      <c r="D503" t="s">
        <v>99</v>
      </c>
      <c r="E503">
        <v>5.4074820374201884E-3</v>
      </c>
      <c r="F503">
        <v>2</v>
      </c>
    </row>
    <row r="504" spans="1:6" x14ac:dyDescent="0.3">
      <c r="A504" t="s">
        <v>45</v>
      </c>
      <c r="B504" t="s">
        <v>87</v>
      </c>
      <c r="C504" t="s">
        <v>104</v>
      </c>
      <c r="D504" t="s">
        <v>99</v>
      </c>
      <c r="E504">
        <v>3.7123061632579829E-4</v>
      </c>
      <c r="F504">
        <v>2</v>
      </c>
    </row>
    <row r="505" spans="1:6" x14ac:dyDescent="0.3">
      <c r="A505" t="s">
        <v>45</v>
      </c>
      <c r="B505" t="s">
        <v>87</v>
      </c>
      <c r="C505" t="s">
        <v>105</v>
      </c>
      <c r="D505" t="s">
        <v>99</v>
      </c>
      <c r="E505">
        <v>0.22998244506439319</v>
      </c>
      <c r="F505">
        <v>2</v>
      </c>
    </row>
    <row r="506" spans="1:6" x14ac:dyDescent="0.3">
      <c r="A506" t="s">
        <v>45</v>
      </c>
      <c r="B506" t="s">
        <v>88</v>
      </c>
      <c r="C506" t="s">
        <v>98</v>
      </c>
      <c r="D506" t="s">
        <v>99</v>
      </c>
      <c r="E506">
        <v>6.7616444413173396E-2</v>
      </c>
      <c r="F506">
        <v>2</v>
      </c>
    </row>
    <row r="507" spans="1:6" x14ac:dyDescent="0.3">
      <c r="A507" t="s">
        <v>45</v>
      </c>
      <c r="B507" t="s">
        <v>88</v>
      </c>
      <c r="C507" t="s">
        <v>100</v>
      </c>
      <c r="D507" t="s">
        <v>101</v>
      </c>
      <c r="E507">
        <v>8.7718759217382753E-4</v>
      </c>
      <c r="F507">
        <v>2</v>
      </c>
    </row>
    <row r="508" spans="1:6" x14ac:dyDescent="0.3">
      <c r="A508" t="s">
        <v>45</v>
      </c>
      <c r="B508" t="s">
        <v>88</v>
      </c>
      <c r="C508" t="s">
        <v>102</v>
      </c>
      <c r="D508" t="s">
        <v>101</v>
      </c>
      <c r="E508">
        <v>8.347876315013273E-3</v>
      </c>
      <c r="F508">
        <v>2</v>
      </c>
    </row>
    <row r="509" spans="1:6" x14ac:dyDescent="0.3">
      <c r="A509" t="s">
        <v>45</v>
      </c>
      <c r="B509" t="s">
        <v>88</v>
      </c>
      <c r="C509" t="s">
        <v>103</v>
      </c>
      <c r="D509" t="s">
        <v>101</v>
      </c>
      <c r="E509">
        <v>1.243732179726674E-2</v>
      </c>
      <c r="F509">
        <v>2</v>
      </c>
    </row>
    <row r="510" spans="1:6" x14ac:dyDescent="0.3">
      <c r="A510" t="s">
        <v>45</v>
      </c>
      <c r="B510" t="s">
        <v>88</v>
      </c>
      <c r="C510" t="s">
        <v>104</v>
      </c>
      <c r="D510" t="s">
        <v>101</v>
      </c>
      <c r="E510">
        <v>8.5414413528659913E-4</v>
      </c>
      <c r="F510">
        <v>2</v>
      </c>
    </row>
    <row r="511" spans="1:6" x14ac:dyDescent="0.3">
      <c r="A511" t="s">
        <v>45</v>
      </c>
      <c r="B511" t="s">
        <v>88</v>
      </c>
      <c r="C511" t="s">
        <v>105</v>
      </c>
      <c r="D511" t="s">
        <v>101</v>
      </c>
      <c r="E511">
        <v>0.1668008307934323</v>
      </c>
      <c r="F511">
        <v>2</v>
      </c>
    </row>
    <row r="512" spans="1:6" x14ac:dyDescent="0.3">
      <c r="A512" t="s">
        <v>45</v>
      </c>
      <c r="B512" t="s">
        <v>88</v>
      </c>
      <c r="C512" t="s">
        <v>106</v>
      </c>
      <c r="D512" t="s">
        <v>99</v>
      </c>
      <c r="E512">
        <v>8.3110067839937073E-4</v>
      </c>
      <c r="F512">
        <v>2</v>
      </c>
    </row>
    <row r="513" spans="1:6" x14ac:dyDescent="0.3">
      <c r="A513" t="s">
        <v>45</v>
      </c>
      <c r="B513" t="s">
        <v>88</v>
      </c>
      <c r="C513" t="s">
        <v>100</v>
      </c>
      <c r="D513" t="s">
        <v>99</v>
      </c>
      <c r="E513">
        <v>2.002936607578042E-3</v>
      </c>
      <c r="F513">
        <v>2</v>
      </c>
    </row>
    <row r="514" spans="1:6" x14ac:dyDescent="0.3">
      <c r="A514" t="s">
        <v>45</v>
      </c>
      <c r="B514" t="s">
        <v>88</v>
      </c>
      <c r="C514" t="s">
        <v>102</v>
      </c>
      <c r="D514" t="s">
        <v>99</v>
      </c>
      <c r="E514">
        <v>9.1645734423127893E-3</v>
      </c>
      <c r="F514">
        <v>2</v>
      </c>
    </row>
    <row r="515" spans="1:6" x14ac:dyDescent="0.3">
      <c r="A515" t="s">
        <v>45</v>
      </c>
      <c r="B515" t="s">
        <v>88</v>
      </c>
      <c r="C515" t="s">
        <v>103</v>
      </c>
      <c r="D515" t="s">
        <v>99</v>
      </c>
      <c r="E515">
        <v>1.3247782940813749E-2</v>
      </c>
      <c r="F515">
        <v>2</v>
      </c>
    </row>
    <row r="516" spans="1:6" x14ac:dyDescent="0.3">
      <c r="A516" t="s">
        <v>45</v>
      </c>
      <c r="B516" t="s">
        <v>88</v>
      </c>
      <c r="C516" t="s">
        <v>104</v>
      </c>
      <c r="D516" t="s">
        <v>99</v>
      </c>
      <c r="E516">
        <v>8.8360509680415842E-4</v>
      </c>
      <c r="F516">
        <v>2</v>
      </c>
    </row>
    <row r="517" spans="1:6" x14ac:dyDescent="0.3">
      <c r="A517" t="s">
        <v>45</v>
      </c>
      <c r="B517" t="s">
        <v>88</v>
      </c>
      <c r="C517" t="s">
        <v>105</v>
      </c>
      <c r="D517" t="s">
        <v>99</v>
      </c>
      <c r="E517">
        <v>0.2073960499874809</v>
      </c>
      <c r="F517">
        <v>2</v>
      </c>
    </row>
    <row r="518" spans="1:6" x14ac:dyDescent="0.3">
      <c r="A518" t="s">
        <v>45</v>
      </c>
      <c r="B518" t="s">
        <v>89</v>
      </c>
      <c r="C518" t="s">
        <v>98</v>
      </c>
      <c r="D518" t="s">
        <v>99</v>
      </c>
      <c r="E518">
        <v>5.3126932436985998E-2</v>
      </c>
      <c r="F518">
        <v>2</v>
      </c>
    </row>
    <row r="519" spans="1:6" x14ac:dyDescent="0.3">
      <c r="A519" t="s">
        <v>45</v>
      </c>
      <c r="B519" t="s">
        <v>89</v>
      </c>
      <c r="C519" t="s">
        <v>100</v>
      </c>
      <c r="D519" t="s">
        <v>101</v>
      </c>
      <c r="E519">
        <v>2.3796807957943229E-4</v>
      </c>
      <c r="F519">
        <v>2</v>
      </c>
    </row>
    <row r="520" spans="1:6" x14ac:dyDescent="0.3">
      <c r="A520" t="s">
        <v>45</v>
      </c>
      <c r="B520" t="s">
        <v>89</v>
      </c>
      <c r="C520" t="s">
        <v>102</v>
      </c>
      <c r="D520" t="s">
        <v>101</v>
      </c>
      <c r="E520">
        <v>6.7557502897397613E-3</v>
      </c>
      <c r="F520">
        <v>2</v>
      </c>
    </row>
    <row r="521" spans="1:6" x14ac:dyDescent="0.3">
      <c r="A521" t="s">
        <v>45</v>
      </c>
      <c r="B521" t="s">
        <v>89</v>
      </c>
      <c r="C521" t="s">
        <v>103</v>
      </c>
      <c r="D521" t="s">
        <v>101</v>
      </c>
      <c r="E521">
        <v>9.5041907813709133E-3</v>
      </c>
      <c r="F521">
        <v>2</v>
      </c>
    </row>
    <row r="522" spans="1:6" x14ac:dyDescent="0.3">
      <c r="A522" t="s">
        <v>45</v>
      </c>
      <c r="B522" t="s">
        <v>89</v>
      </c>
      <c r="C522" t="s">
        <v>104</v>
      </c>
      <c r="D522" t="s">
        <v>101</v>
      </c>
      <c r="E522">
        <v>9.7548747125309268E-4</v>
      </c>
      <c r="F522">
        <v>2</v>
      </c>
    </row>
    <row r="523" spans="1:6" x14ac:dyDescent="0.3">
      <c r="A523" t="s">
        <v>45</v>
      </c>
      <c r="B523" t="s">
        <v>89</v>
      </c>
      <c r="C523" t="s">
        <v>105</v>
      </c>
      <c r="D523" t="s">
        <v>101</v>
      </c>
      <c r="E523">
        <v>0.2076371404592966</v>
      </c>
      <c r="F523">
        <v>2</v>
      </c>
    </row>
    <row r="524" spans="1:6" x14ac:dyDescent="0.3">
      <c r="A524" t="s">
        <v>45</v>
      </c>
      <c r="B524" t="s">
        <v>89</v>
      </c>
      <c r="C524" t="s">
        <v>106</v>
      </c>
      <c r="D524" t="s">
        <v>99</v>
      </c>
      <c r="E524">
        <v>1.616729700959502E-4</v>
      </c>
      <c r="F524">
        <v>2</v>
      </c>
    </row>
    <row r="525" spans="1:6" x14ac:dyDescent="0.3">
      <c r="A525" t="s">
        <v>45</v>
      </c>
      <c r="B525" t="s">
        <v>89</v>
      </c>
      <c r="C525" t="s">
        <v>100</v>
      </c>
      <c r="D525" t="s">
        <v>99</v>
      </c>
      <c r="E525">
        <v>9.1283461833746484E-4</v>
      </c>
      <c r="F525">
        <v>2</v>
      </c>
    </row>
    <row r="526" spans="1:6" x14ac:dyDescent="0.3">
      <c r="A526" t="s">
        <v>45</v>
      </c>
      <c r="B526" t="s">
        <v>89</v>
      </c>
      <c r="C526" t="s">
        <v>102</v>
      </c>
      <c r="D526" t="s">
        <v>99</v>
      </c>
      <c r="E526">
        <v>7.8167178256761533E-3</v>
      </c>
      <c r="F526">
        <v>2</v>
      </c>
    </row>
    <row r="527" spans="1:6" x14ac:dyDescent="0.3">
      <c r="A527" t="s">
        <v>45</v>
      </c>
      <c r="B527" t="s">
        <v>89</v>
      </c>
      <c r="C527" t="s">
        <v>103</v>
      </c>
      <c r="D527" t="s">
        <v>99</v>
      </c>
      <c r="E527">
        <v>9.7493000467371808E-3</v>
      </c>
      <c r="F527">
        <v>2</v>
      </c>
    </row>
    <row r="528" spans="1:6" x14ac:dyDescent="0.3">
      <c r="A528" t="s">
        <v>45</v>
      </c>
      <c r="B528" t="s">
        <v>89</v>
      </c>
      <c r="C528" t="s">
        <v>104</v>
      </c>
      <c r="D528" t="s">
        <v>99</v>
      </c>
      <c r="E528">
        <v>1.041253755383087E-3</v>
      </c>
      <c r="F528">
        <v>2</v>
      </c>
    </row>
    <row r="529" spans="1:6" x14ac:dyDescent="0.3">
      <c r="A529" t="s">
        <v>45</v>
      </c>
      <c r="B529" t="s">
        <v>89</v>
      </c>
      <c r="C529" t="s">
        <v>105</v>
      </c>
      <c r="D529" t="s">
        <v>99</v>
      </c>
      <c r="E529">
        <v>0.25768657920142629</v>
      </c>
      <c r="F529">
        <v>2</v>
      </c>
    </row>
    <row r="530" spans="1:6" x14ac:dyDescent="0.3">
      <c r="A530" t="s">
        <v>45</v>
      </c>
      <c r="B530" t="s">
        <v>90</v>
      </c>
      <c r="C530" t="s">
        <v>98</v>
      </c>
      <c r="D530" t="s">
        <v>99</v>
      </c>
      <c r="E530">
        <v>6.5162566272539829E-2</v>
      </c>
      <c r="F530">
        <v>2</v>
      </c>
    </row>
    <row r="531" spans="1:6" x14ac:dyDescent="0.3">
      <c r="A531" t="s">
        <v>45</v>
      </c>
      <c r="B531" t="s">
        <v>90</v>
      </c>
      <c r="C531" t="s">
        <v>100</v>
      </c>
      <c r="D531" t="s">
        <v>101</v>
      </c>
      <c r="E531">
        <v>6.0818170257703177E-4</v>
      </c>
      <c r="F531">
        <v>2</v>
      </c>
    </row>
    <row r="532" spans="1:6" x14ac:dyDescent="0.3">
      <c r="A532" t="s">
        <v>45</v>
      </c>
      <c r="B532" t="s">
        <v>90</v>
      </c>
      <c r="C532" t="s">
        <v>102</v>
      </c>
      <c r="D532" t="s">
        <v>101</v>
      </c>
      <c r="E532">
        <v>8.5514033332043243E-3</v>
      </c>
      <c r="F532">
        <v>2</v>
      </c>
    </row>
    <row r="533" spans="1:6" x14ac:dyDescent="0.3">
      <c r="A533" t="s">
        <v>45</v>
      </c>
      <c r="B533" t="s">
        <v>90</v>
      </c>
      <c r="C533" t="s">
        <v>103</v>
      </c>
      <c r="D533" t="s">
        <v>101</v>
      </c>
      <c r="E533">
        <v>1.1398799486178611E-2</v>
      </c>
      <c r="F533">
        <v>2</v>
      </c>
    </row>
    <row r="534" spans="1:6" x14ac:dyDescent="0.3">
      <c r="A534" t="s">
        <v>45</v>
      </c>
      <c r="B534" t="s">
        <v>90</v>
      </c>
      <c r="C534" t="s">
        <v>104</v>
      </c>
      <c r="D534" t="s">
        <v>101</v>
      </c>
      <c r="E534">
        <v>1.096570039494951E-3</v>
      </c>
      <c r="F534">
        <v>2</v>
      </c>
    </row>
    <row r="535" spans="1:6" x14ac:dyDescent="0.3">
      <c r="A535" t="s">
        <v>45</v>
      </c>
      <c r="B535" t="s">
        <v>90</v>
      </c>
      <c r="C535" t="s">
        <v>105</v>
      </c>
      <c r="D535" t="s">
        <v>101</v>
      </c>
      <c r="E535">
        <v>0.22716139483709019</v>
      </c>
      <c r="F535">
        <v>2</v>
      </c>
    </row>
    <row r="536" spans="1:6" x14ac:dyDescent="0.3">
      <c r="A536" t="s">
        <v>45</v>
      </c>
      <c r="B536" t="s">
        <v>90</v>
      </c>
      <c r="C536" t="s">
        <v>106</v>
      </c>
      <c r="D536" t="s">
        <v>99</v>
      </c>
      <c r="E536">
        <v>5.1971890947491808E-4</v>
      </c>
      <c r="F536">
        <v>2</v>
      </c>
    </row>
    <row r="537" spans="1:6" x14ac:dyDescent="0.3">
      <c r="A537" t="s">
        <v>45</v>
      </c>
      <c r="B537" t="s">
        <v>90</v>
      </c>
      <c r="C537" t="s">
        <v>100</v>
      </c>
      <c r="D537" t="s">
        <v>99</v>
      </c>
      <c r="E537">
        <v>1.895748946617632E-3</v>
      </c>
      <c r="F537">
        <v>2</v>
      </c>
    </row>
    <row r="538" spans="1:6" x14ac:dyDescent="0.3">
      <c r="A538" t="s">
        <v>45</v>
      </c>
      <c r="B538" t="s">
        <v>90</v>
      </c>
      <c r="C538" t="s">
        <v>102</v>
      </c>
      <c r="D538" t="s">
        <v>99</v>
      </c>
      <c r="E538">
        <v>9.3342668384825689E-3</v>
      </c>
      <c r="F538">
        <v>2</v>
      </c>
    </row>
    <row r="539" spans="1:6" x14ac:dyDescent="0.3">
      <c r="A539" t="s">
        <v>45</v>
      </c>
      <c r="B539" t="s">
        <v>90</v>
      </c>
      <c r="C539" t="s">
        <v>103</v>
      </c>
      <c r="D539" t="s">
        <v>99</v>
      </c>
      <c r="E539">
        <v>1.199679083626488E-2</v>
      </c>
      <c r="F539">
        <v>2</v>
      </c>
    </row>
    <row r="540" spans="1:6" x14ac:dyDescent="0.3">
      <c r="A540" t="s">
        <v>45</v>
      </c>
      <c r="B540" t="s">
        <v>90</v>
      </c>
      <c r="C540" t="s">
        <v>104</v>
      </c>
      <c r="D540" t="s">
        <v>99</v>
      </c>
      <c r="E540">
        <v>1.1549555038802199E-3</v>
      </c>
      <c r="F540">
        <v>2</v>
      </c>
    </row>
    <row r="541" spans="1:6" x14ac:dyDescent="0.3">
      <c r="A541" t="s">
        <v>45</v>
      </c>
      <c r="B541" t="s">
        <v>90</v>
      </c>
      <c r="C541" t="s">
        <v>105</v>
      </c>
      <c r="D541" t="s">
        <v>99</v>
      </c>
      <c r="E541">
        <v>0.28066569033567978</v>
      </c>
      <c r="F541">
        <v>2</v>
      </c>
    </row>
    <row r="542" spans="1:6" x14ac:dyDescent="0.3">
      <c r="A542" t="s">
        <v>45</v>
      </c>
      <c r="B542" t="s">
        <v>91</v>
      </c>
      <c r="C542" t="s">
        <v>98</v>
      </c>
      <c r="D542" t="s">
        <v>99</v>
      </c>
      <c r="E542">
        <v>5.3609868478487109E-2</v>
      </c>
      <c r="F542">
        <v>2</v>
      </c>
    </row>
    <row r="543" spans="1:6" x14ac:dyDescent="0.3">
      <c r="A543" t="s">
        <v>45</v>
      </c>
      <c r="B543" t="s">
        <v>91</v>
      </c>
      <c r="C543" t="s">
        <v>100</v>
      </c>
      <c r="D543" t="s">
        <v>101</v>
      </c>
      <c r="E543">
        <v>5.7534942363921991E-4</v>
      </c>
      <c r="F543">
        <v>2</v>
      </c>
    </row>
    <row r="544" spans="1:6" x14ac:dyDescent="0.3">
      <c r="A544" t="s">
        <v>45</v>
      </c>
      <c r="B544" t="s">
        <v>91</v>
      </c>
      <c r="C544" t="s">
        <v>102</v>
      </c>
      <c r="D544" t="s">
        <v>101</v>
      </c>
      <c r="E544">
        <v>7.5514611852647616E-3</v>
      </c>
      <c r="F544">
        <v>2</v>
      </c>
    </row>
    <row r="545" spans="1:6" x14ac:dyDescent="0.3">
      <c r="A545" t="s">
        <v>45</v>
      </c>
      <c r="B545" t="s">
        <v>91</v>
      </c>
      <c r="C545" t="s">
        <v>103</v>
      </c>
      <c r="D545" t="s">
        <v>101</v>
      </c>
      <c r="E545">
        <v>8.796553297359011E-3</v>
      </c>
      <c r="F545">
        <v>2</v>
      </c>
    </row>
    <row r="546" spans="1:6" x14ac:dyDescent="0.3">
      <c r="A546" t="s">
        <v>45</v>
      </c>
      <c r="B546" t="s">
        <v>91</v>
      </c>
      <c r="C546" t="s">
        <v>104</v>
      </c>
      <c r="D546" t="s">
        <v>101</v>
      </c>
      <c r="E546">
        <v>9.7539706976336503E-4</v>
      </c>
      <c r="F546">
        <v>2</v>
      </c>
    </row>
    <row r="547" spans="1:6" x14ac:dyDescent="0.3">
      <c r="A547" t="s">
        <v>45</v>
      </c>
      <c r="B547" t="s">
        <v>91</v>
      </c>
      <c r="C547" t="s">
        <v>105</v>
      </c>
      <c r="D547" t="s">
        <v>101</v>
      </c>
      <c r="E547">
        <v>0.28699822675509667</v>
      </c>
      <c r="F547">
        <v>2</v>
      </c>
    </row>
    <row r="548" spans="1:6" x14ac:dyDescent="0.3">
      <c r="A548" t="s">
        <v>45</v>
      </c>
      <c r="B548" t="s">
        <v>91</v>
      </c>
      <c r="C548" t="s">
        <v>106</v>
      </c>
      <c r="D548" t="s">
        <v>99</v>
      </c>
      <c r="E548">
        <v>4.9444091093995461E-4</v>
      </c>
      <c r="F548">
        <v>2</v>
      </c>
    </row>
    <row r="549" spans="1:6" x14ac:dyDescent="0.3">
      <c r="A549" t="s">
        <v>45</v>
      </c>
      <c r="B549" t="s">
        <v>91</v>
      </c>
      <c r="C549" t="s">
        <v>100</v>
      </c>
      <c r="D549" t="s">
        <v>99</v>
      </c>
      <c r="E549">
        <v>1.421556315036866E-3</v>
      </c>
      <c r="F549">
        <v>2</v>
      </c>
    </row>
    <row r="550" spans="1:6" x14ac:dyDescent="0.3">
      <c r="A550" t="s">
        <v>45</v>
      </c>
      <c r="B550" t="s">
        <v>91</v>
      </c>
      <c r="C550" t="s">
        <v>102</v>
      </c>
      <c r="D550" t="s">
        <v>99</v>
      </c>
      <c r="E550">
        <v>8.5683587985794854E-3</v>
      </c>
      <c r="F550">
        <v>2</v>
      </c>
    </row>
    <row r="551" spans="1:6" x14ac:dyDescent="0.3">
      <c r="A551" t="s">
        <v>45</v>
      </c>
      <c r="B551" t="s">
        <v>91</v>
      </c>
      <c r="C551" t="s">
        <v>103</v>
      </c>
      <c r="D551" t="s">
        <v>99</v>
      </c>
      <c r="E551">
        <v>9.1963686999782333E-3</v>
      </c>
      <c r="F551">
        <v>2</v>
      </c>
    </row>
    <row r="552" spans="1:6" x14ac:dyDescent="0.3">
      <c r="A552" t="s">
        <v>45</v>
      </c>
      <c r="B552" t="s">
        <v>91</v>
      </c>
      <c r="C552" t="s">
        <v>104</v>
      </c>
      <c r="D552" t="s">
        <v>99</v>
      </c>
      <c r="E552">
        <v>1.04920921875027E-3</v>
      </c>
      <c r="F552">
        <v>2</v>
      </c>
    </row>
    <row r="553" spans="1:6" x14ac:dyDescent="0.3">
      <c r="A553" t="s">
        <v>45</v>
      </c>
      <c r="B553" t="s">
        <v>91</v>
      </c>
      <c r="C553" t="s">
        <v>105</v>
      </c>
      <c r="D553" t="s">
        <v>99</v>
      </c>
      <c r="E553">
        <v>0.35458202024082192</v>
      </c>
      <c r="F553">
        <v>2</v>
      </c>
    </row>
    <row r="554" spans="1:6" x14ac:dyDescent="0.3">
      <c r="A554" t="s">
        <v>45</v>
      </c>
      <c r="B554" t="s">
        <v>92</v>
      </c>
      <c r="C554" t="s">
        <v>98</v>
      </c>
      <c r="D554" t="s">
        <v>99</v>
      </c>
      <c r="E554">
        <v>3.3628164533435818E-2</v>
      </c>
      <c r="F554">
        <v>2</v>
      </c>
    </row>
    <row r="555" spans="1:6" x14ac:dyDescent="0.3">
      <c r="A555" t="s">
        <v>45</v>
      </c>
      <c r="B555" t="s">
        <v>92</v>
      </c>
      <c r="C555" t="s">
        <v>100</v>
      </c>
      <c r="D555" t="s">
        <v>101</v>
      </c>
      <c r="E555">
        <v>6.7094919034496744E-4</v>
      </c>
      <c r="F555">
        <v>2</v>
      </c>
    </row>
    <row r="556" spans="1:6" x14ac:dyDescent="0.3">
      <c r="A556" t="s">
        <v>45</v>
      </c>
      <c r="B556" t="s">
        <v>92</v>
      </c>
      <c r="C556" t="s">
        <v>102</v>
      </c>
      <c r="D556" t="s">
        <v>101</v>
      </c>
      <c r="E556">
        <v>3.6662580758135719E-3</v>
      </c>
      <c r="F556">
        <v>2</v>
      </c>
    </row>
    <row r="557" spans="1:6" x14ac:dyDescent="0.3">
      <c r="A557" t="s">
        <v>45</v>
      </c>
      <c r="B557" t="s">
        <v>92</v>
      </c>
      <c r="C557" t="s">
        <v>103</v>
      </c>
      <c r="D557" t="s">
        <v>101</v>
      </c>
      <c r="E557">
        <v>6.2468318848326772E-3</v>
      </c>
      <c r="F557">
        <v>2</v>
      </c>
    </row>
    <row r="558" spans="1:6" x14ac:dyDescent="0.3">
      <c r="A558" t="s">
        <v>45</v>
      </c>
      <c r="B558" t="s">
        <v>92</v>
      </c>
      <c r="C558" t="s">
        <v>104</v>
      </c>
      <c r="D558" t="s">
        <v>101</v>
      </c>
      <c r="E558">
        <v>0</v>
      </c>
      <c r="F558">
        <v>2</v>
      </c>
    </row>
    <row r="559" spans="1:6" x14ac:dyDescent="0.3">
      <c r="A559" t="s">
        <v>45</v>
      </c>
      <c r="B559" t="s">
        <v>92</v>
      </c>
      <c r="C559" t="s">
        <v>105</v>
      </c>
      <c r="D559" t="s">
        <v>101</v>
      </c>
      <c r="E559">
        <v>0.24085601319779179</v>
      </c>
      <c r="F559">
        <v>2</v>
      </c>
    </row>
    <row r="560" spans="1:6" x14ac:dyDescent="0.3">
      <c r="A560" t="s">
        <v>45</v>
      </c>
      <c r="B560" t="s">
        <v>92</v>
      </c>
      <c r="C560" t="s">
        <v>106</v>
      </c>
      <c r="D560" t="s">
        <v>99</v>
      </c>
      <c r="E560">
        <v>5.5298010193266544E-4</v>
      </c>
      <c r="F560">
        <v>2</v>
      </c>
    </row>
    <row r="561" spans="1:6" x14ac:dyDescent="0.3">
      <c r="A561" t="s">
        <v>45</v>
      </c>
      <c r="B561" t="s">
        <v>92</v>
      </c>
      <c r="C561" t="s">
        <v>100</v>
      </c>
      <c r="D561" t="s">
        <v>99</v>
      </c>
      <c r="E561">
        <v>1.106931689972828E-3</v>
      </c>
      <c r="F561">
        <v>2</v>
      </c>
    </row>
    <row r="562" spans="1:6" x14ac:dyDescent="0.3">
      <c r="A562" t="s">
        <v>45</v>
      </c>
      <c r="B562" t="s">
        <v>92</v>
      </c>
      <c r="C562" t="s">
        <v>102</v>
      </c>
      <c r="D562" t="s">
        <v>99</v>
      </c>
      <c r="E562">
        <v>4.1659823310145356E-3</v>
      </c>
      <c r="F562">
        <v>2</v>
      </c>
    </row>
    <row r="563" spans="1:6" x14ac:dyDescent="0.3">
      <c r="A563" t="s">
        <v>45</v>
      </c>
      <c r="B563" t="s">
        <v>92</v>
      </c>
      <c r="C563" t="s">
        <v>103</v>
      </c>
      <c r="D563" t="s">
        <v>99</v>
      </c>
      <c r="E563">
        <v>6.5423039572535839E-3</v>
      </c>
      <c r="F563">
        <v>2</v>
      </c>
    </row>
    <row r="564" spans="1:6" x14ac:dyDescent="0.3">
      <c r="A564" t="s">
        <v>45</v>
      </c>
      <c r="B564" t="s">
        <v>92</v>
      </c>
      <c r="C564" t="s">
        <v>104</v>
      </c>
      <c r="D564" t="s">
        <v>99</v>
      </c>
      <c r="E564">
        <v>0</v>
      </c>
      <c r="F564">
        <v>2</v>
      </c>
    </row>
    <row r="565" spans="1:6" x14ac:dyDescent="0.3">
      <c r="A565" t="s">
        <v>45</v>
      </c>
      <c r="B565" t="s">
        <v>92</v>
      </c>
      <c r="C565" t="s">
        <v>105</v>
      </c>
      <c r="D565" t="s">
        <v>99</v>
      </c>
      <c r="E565">
        <v>0.29751645418386291</v>
      </c>
      <c r="F565">
        <v>2</v>
      </c>
    </row>
    <row r="566" spans="1:6" x14ac:dyDescent="0.3">
      <c r="A566" t="s">
        <v>45</v>
      </c>
      <c r="B566" t="s">
        <v>93</v>
      </c>
      <c r="C566" t="s">
        <v>98</v>
      </c>
      <c r="D566" t="s">
        <v>99</v>
      </c>
      <c r="E566">
        <v>7.4043798169141806E-2</v>
      </c>
      <c r="F566">
        <v>2</v>
      </c>
    </row>
    <row r="567" spans="1:6" x14ac:dyDescent="0.3">
      <c r="A567" t="s">
        <v>45</v>
      </c>
      <c r="B567" t="s">
        <v>93</v>
      </c>
      <c r="C567" t="s">
        <v>100</v>
      </c>
      <c r="D567" t="s">
        <v>101</v>
      </c>
      <c r="E567">
        <v>2.7066346381567817E-4</v>
      </c>
      <c r="F567">
        <v>2</v>
      </c>
    </row>
    <row r="568" spans="1:6" x14ac:dyDescent="0.3">
      <c r="A568" t="s">
        <v>45</v>
      </c>
      <c r="B568" t="s">
        <v>93</v>
      </c>
      <c r="C568" t="s">
        <v>102</v>
      </c>
      <c r="D568" t="s">
        <v>101</v>
      </c>
      <c r="E568">
        <v>9.2882678666080225E-3</v>
      </c>
      <c r="F568">
        <v>2</v>
      </c>
    </row>
    <row r="569" spans="1:6" x14ac:dyDescent="0.3">
      <c r="A569" t="s">
        <v>45</v>
      </c>
      <c r="B569" t="s">
        <v>93</v>
      </c>
      <c r="C569" t="s">
        <v>103</v>
      </c>
      <c r="D569" t="s">
        <v>101</v>
      </c>
      <c r="E569">
        <v>0</v>
      </c>
      <c r="F569">
        <v>2</v>
      </c>
    </row>
    <row r="570" spans="1:6" x14ac:dyDescent="0.3">
      <c r="A570" t="s">
        <v>45</v>
      </c>
      <c r="B570" t="s">
        <v>93</v>
      </c>
      <c r="C570" t="s">
        <v>104</v>
      </c>
      <c r="D570" t="s">
        <v>101</v>
      </c>
      <c r="E570">
        <v>0</v>
      </c>
      <c r="F570">
        <v>2</v>
      </c>
    </row>
    <row r="571" spans="1:6" x14ac:dyDescent="0.3">
      <c r="A571" t="s">
        <v>45</v>
      </c>
      <c r="B571" t="s">
        <v>93</v>
      </c>
      <c r="C571" t="s">
        <v>105</v>
      </c>
      <c r="D571" t="s">
        <v>101</v>
      </c>
      <c r="E571">
        <v>0.29734862581903893</v>
      </c>
      <c r="F571">
        <v>2</v>
      </c>
    </row>
    <row r="572" spans="1:6" x14ac:dyDescent="0.3">
      <c r="A572" t="s">
        <v>45</v>
      </c>
      <c r="B572" t="s">
        <v>93</v>
      </c>
      <c r="C572" t="s">
        <v>106</v>
      </c>
      <c r="D572" t="s">
        <v>99</v>
      </c>
      <c r="E572">
        <v>2.3683053083871841E-4</v>
      </c>
      <c r="F572">
        <v>2</v>
      </c>
    </row>
    <row r="573" spans="1:6" x14ac:dyDescent="0.3">
      <c r="A573" t="s">
        <v>45</v>
      </c>
      <c r="B573" t="s">
        <v>93</v>
      </c>
      <c r="C573" t="s">
        <v>100</v>
      </c>
      <c r="D573" t="s">
        <v>99</v>
      </c>
      <c r="E573">
        <v>6.1988539421946255E-4</v>
      </c>
      <c r="F573">
        <v>2</v>
      </c>
    </row>
    <row r="574" spans="1:6" x14ac:dyDescent="0.3">
      <c r="A574" t="s">
        <v>45</v>
      </c>
      <c r="B574" t="s">
        <v>93</v>
      </c>
      <c r="C574" t="s">
        <v>102</v>
      </c>
      <c r="D574" t="s">
        <v>99</v>
      </c>
      <c r="E574">
        <v>9.7848073256271931E-3</v>
      </c>
      <c r="F574">
        <v>2</v>
      </c>
    </row>
    <row r="575" spans="1:6" x14ac:dyDescent="0.3">
      <c r="A575" t="s">
        <v>45</v>
      </c>
      <c r="B575" t="s">
        <v>93</v>
      </c>
      <c r="C575" t="s">
        <v>103</v>
      </c>
      <c r="D575" t="s">
        <v>99</v>
      </c>
      <c r="E575">
        <v>0</v>
      </c>
      <c r="F575">
        <v>2</v>
      </c>
    </row>
    <row r="576" spans="1:6" x14ac:dyDescent="0.3">
      <c r="A576" t="s">
        <v>45</v>
      </c>
      <c r="B576" t="s">
        <v>93</v>
      </c>
      <c r="C576" t="s">
        <v>104</v>
      </c>
      <c r="D576" t="s">
        <v>99</v>
      </c>
      <c r="E576">
        <v>0</v>
      </c>
      <c r="F576">
        <v>2</v>
      </c>
    </row>
    <row r="577" spans="1:6" x14ac:dyDescent="0.3">
      <c r="A577" t="s">
        <v>45</v>
      </c>
      <c r="B577" t="s">
        <v>93</v>
      </c>
      <c r="C577" t="s">
        <v>105</v>
      </c>
      <c r="D577" t="s">
        <v>99</v>
      </c>
      <c r="E577">
        <v>0.36752740283151408</v>
      </c>
      <c r="F577">
        <v>2</v>
      </c>
    </row>
    <row r="578" spans="1:6" x14ac:dyDescent="0.3">
      <c r="A578" t="s">
        <v>45</v>
      </c>
      <c r="B578" t="s">
        <v>94</v>
      </c>
      <c r="C578" t="s">
        <v>98</v>
      </c>
      <c r="D578" t="s">
        <v>99</v>
      </c>
      <c r="E578">
        <v>6.4110000614191087E-2</v>
      </c>
      <c r="F578">
        <v>2</v>
      </c>
    </row>
    <row r="579" spans="1:6" x14ac:dyDescent="0.3">
      <c r="A579" t="s">
        <v>45</v>
      </c>
      <c r="B579" t="s">
        <v>94</v>
      </c>
      <c r="C579" t="s">
        <v>100</v>
      </c>
      <c r="D579" t="s">
        <v>101</v>
      </c>
      <c r="E579">
        <v>7.5568848973374381E-4</v>
      </c>
      <c r="F579">
        <v>2</v>
      </c>
    </row>
    <row r="580" spans="1:6" x14ac:dyDescent="0.3">
      <c r="A580" t="s">
        <v>45</v>
      </c>
      <c r="B580" t="s">
        <v>94</v>
      </c>
      <c r="C580" t="s">
        <v>102</v>
      </c>
      <c r="D580" t="s">
        <v>101</v>
      </c>
      <c r="E580">
        <v>0</v>
      </c>
      <c r="F580">
        <v>2</v>
      </c>
    </row>
    <row r="581" spans="1:6" x14ac:dyDescent="0.3">
      <c r="A581" t="s">
        <v>45</v>
      </c>
      <c r="B581" t="s">
        <v>94</v>
      </c>
      <c r="C581" t="s">
        <v>103</v>
      </c>
      <c r="D581" t="s">
        <v>101</v>
      </c>
      <c r="E581">
        <v>0</v>
      </c>
      <c r="F581">
        <v>2</v>
      </c>
    </row>
    <row r="582" spans="1:6" x14ac:dyDescent="0.3">
      <c r="A582" t="s">
        <v>45</v>
      </c>
      <c r="B582" t="s">
        <v>94</v>
      </c>
      <c r="C582" t="s">
        <v>104</v>
      </c>
      <c r="D582" t="s">
        <v>101</v>
      </c>
      <c r="E582">
        <v>0</v>
      </c>
      <c r="F582">
        <v>2</v>
      </c>
    </row>
    <row r="583" spans="1:6" x14ac:dyDescent="0.3">
      <c r="A583" t="s">
        <v>45</v>
      </c>
      <c r="B583" t="s">
        <v>94</v>
      </c>
      <c r="C583" t="s">
        <v>105</v>
      </c>
      <c r="D583" t="s">
        <v>101</v>
      </c>
      <c r="E583">
        <v>0.25717804893529239</v>
      </c>
      <c r="F583">
        <v>2</v>
      </c>
    </row>
    <row r="584" spans="1:6" x14ac:dyDescent="0.3">
      <c r="A584" t="s">
        <v>45</v>
      </c>
      <c r="B584" t="s">
        <v>94</v>
      </c>
      <c r="C584" t="s">
        <v>106</v>
      </c>
      <c r="D584" t="s">
        <v>99</v>
      </c>
      <c r="E584">
        <v>7.5172162102123065E-4</v>
      </c>
      <c r="F584">
        <v>2</v>
      </c>
    </row>
    <row r="585" spans="1:6" x14ac:dyDescent="0.3">
      <c r="A585" t="s">
        <v>45</v>
      </c>
      <c r="B585" t="s">
        <v>94</v>
      </c>
      <c r="C585" t="s">
        <v>100</v>
      </c>
      <c r="D585" t="s">
        <v>99</v>
      </c>
      <c r="E585">
        <v>7.6200351315396445E-4</v>
      </c>
      <c r="F585">
        <v>2</v>
      </c>
    </row>
    <row r="586" spans="1:6" x14ac:dyDescent="0.3">
      <c r="A586" t="s">
        <v>45</v>
      </c>
      <c r="B586" t="s">
        <v>94</v>
      </c>
      <c r="C586" t="s">
        <v>102</v>
      </c>
      <c r="D586" t="s">
        <v>99</v>
      </c>
      <c r="E586">
        <v>0</v>
      </c>
      <c r="F586">
        <v>2</v>
      </c>
    </row>
    <row r="587" spans="1:6" x14ac:dyDescent="0.3">
      <c r="A587" t="s">
        <v>45</v>
      </c>
      <c r="B587" t="s">
        <v>94</v>
      </c>
      <c r="C587" t="s">
        <v>103</v>
      </c>
      <c r="D587" t="s">
        <v>99</v>
      </c>
      <c r="E587">
        <v>0</v>
      </c>
      <c r="F587">
        <v>2</v>
      </c>
    </row>
    <row r="588" spans="1:6" x14ac:dyDescent="0.3">
      <c r="A588" t="s">
        <v>45</v>
      </c>
      <c r="B588" t="s">
        <v>94</v>
      </c>
      <c r="C588" t="s">
        <v>104</v>
      </c>
      <c r="D588" t="s">
        <v>99</v>
      </c>
      <c r="E588">
        <v>0</v>
      </c>
      <c r="F588">
        <v>2</v>
      </c>
    </row>
    <row r="589" spans="1:6" x14ac:dyDescent="0.3">
      <c r="A589" t="s">
        <v>45</v>
      </c>
      <c r="B589" t="s">
        <v>94</v>
      </c>
      <c r="C589" t="s">
        <v>105</v>
      </c>
      <c r="D589" t="s">
        <v>99</v>
      </c>
      <c r="E589">
        <v>0.31889716203392038</v>
      </c>
      <c r="F58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Cohort survival</vt:lpstr>
      <vt:lpstr>Cohort time series</vt:lpstr>
      <vt:lpstr>Terminal returns</vt:lpstr>
      <vt:lpstr>Exploitation rates</vt:lpstr>
      <vt:lpstr>Maturation rates</vt:lpstr>
      <vt:lpstr>Survival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</cp:lastModifiedBy>
  <dcterms:created xsi:type="dcterms:W3CDTF">2024-03-27T20:18:30Z</dcterms:created>
  <dcterms:modified xsi:type="dcterms:W3CDTF">2024-03-27T22:27:28Z</dcterms:modified>
</cp:coreProperties>
</file>