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K:\SCANDAT\User\Gustaf\AgnosticTx2\Publication files\"/>
    </mc:Choice>
  </mc:AlternateContent>
  <xr:revisionPtr revIDLastSave="0" documentId="13_ncr:1_{B9147496-AFCD-4129-8F0B-9EE68D8AFC33}" xr6:coauthVersionLast="36" xr6:coauthVersionMax="47" xr10:uidLastSave="{00000000-0000-0000-0000-000000000000}"/>
  <bookViews>
    <workbookView xWindow="14400" yWindow="0" windowWidth="14400" windowHeight="15600" xr2:uid="{FE653E53-6395-4AD6-8E74-59C4335CAA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3" i="1" l="1"/>
  <c r="C5" i="1"/>
  <c r="B4" i="1"/>
  <c r="E4" i="1" l="1"/>
  <c r="F41" i="1" s="1"/>
  <c r="C41" i="1"/>
  <c r="E43" i="1"/>
  <c r="F42" i="1"/>
  <c r="E42" i="1"/>
  <c r="B43" i="1"/>
  <c r="C42" i="1"/>
  <c r="B42" i="1"/>
  <c r="E35" i="1"/>
  <c r="F35" i="1" s="1"/>
  <c r="E34" i="1"/>
  <c r="F34" i="1" s="1"/>
  <c r="B35" i="1"/>
  <c r="C35" i="1" s="1"/>
  <c r="B34" i="1"/>
  <c r="C34" i="1" s="1"/>
  <c r="E23" i="1"/>
  <c r="B23" i="1"/>
  <c r="E31" i="1"/>
  <c r="B31" i="1"/>
  <c r="E30" i="1"/>
  <c r="F30" i="1"/>
  <c r="B30" i="1"/>
  <c r="C30" i="1"/>
  <c r="F22" i="1"/>
  <c r="E22" i="1"/>
  <c r="C22" i="1"/>
  <c r="B22" i="1"/>
  <c r="E16" i="1"/>
  <c r="F16" i="1"/>
  <c r="C16" i="1"/>
  <c r="B16" i="1"/>
  <c r="F12" i="1"/>
  <c r="F29" i="1" l="1"/>
  <c r="F13" i="1"/>
  <c r="F15" i="1"/>
  <c r="F20" i="1"/>
  <c r="F26" i="1"/>
  <c r="F28" i="1"/>
  <c r="F39" i="1"/>
  <c r="F5" i="1"/>
  <c r="F8" i="1"/>
  <c r="F9" i="1"/>
  <c r="F10" i="1"/>
  <c r="F11" i="1"/>
  <c r="F14" i="1"/>
  <c r="F19" i="1"/>
  <c r="F21" i="1"/>
  <c r="F27" i="1"/>
  <c r="F38" i="1"/>
  <c r="F40" i="1"/>
  <c r="C28" i="1"/>
  <c r="C21" i="1"/>
  <c r="C27" i="1"/>
  <c r="C29" i="1"/>
  <c r="C26" i="1"/>
  <c r="C20" i="1"/>
  <c r="C15" i="1"/>
  <c r="C12" i="1"/>
  <c r="C19" i="1"/>
  <c r="C9" i="1"/>
  <c r="C38" i="1"/>
  <c r="C8" i="1"/>
  <c r="C13" i="1"/>
  <c r="C11" i="1"/>
  <c r="C39" i="1"/>
  <c r="C14" i="1"/>
  <c r="C10" i="1"/>
  <c r="C40" i="1"/>
</calcChain>
</file>

<file path=xl/sharedStrings.xml><?xml version="1.0" encoding="utf-8"?>
<sst xmlns="http://schemas.openxmlformats.org/spreadsheetml/2006/main" count="50" uniqueCount="39">
  <si>
    <t>SCANDAT3-S cohort</t>
  </si>
  <si>
    <t>REDS3 cohort</t>
  </si>
  <si>
    <t>0-4 years</t>
  </si>
  <si>
    <t>No. unique patients</t>
  </si>
  <si>
    <t>Female (%)</t>
  </si>
  <si>
    <t>Age, N (%)</t>
  </si>
  <si>
    <t>5-18 years</t>
  </si>
  <si>
    <t>19-29 years</t>
  </si>
  <si>
    <t>30-49 years</t>
  </si>
  <si>
    <t>50-64 years</t>
  </si>
  <si>
    <t>65-79 years</t>
  </si>
  <si>
    <t>80-89 years</t>
  </si>
  <si>
    <t>90+ years</t>
  </si>
  <si>
    <t>Median (IQR)</t>
  </si>
  <si>
    <r>
      <rPr>
        <sz val="11"/>
        <color theme="1"/>
        <rFont val="Calibri"/>
        <family val="2"/>
      </rPr>
      <t>≥3</t>
    </r>
  </si>
  <si>
    <t>age</t>
  </si>
  <si>
    <t>encounters</t>
  </si>
  <si>
    <t>transfusions</t>
  </si>
  <si>
    <t>scandat</t>
  </si>
  <si>
    <t>reds3</t>
  </si>
  <si>
    <t>1</t>
  </si>
  <si>
    <t>2</t>
  </si>
  <si>
    <t>3-5</t>
  </si>
  <si>
    <r>
      <rPr>
        <sz val="11"/>
        <color theme="1"/>
        <rFont val="Calibri"/>
        <family val="2"/>
      </rPr>
      <t>≥6</t>
    </r>
  </si>
  <si>
    <t>Total number</t>
  </si>
  <si>
    <t>Number of transfusions per patient, N (%)</t>
  </si>
  <si>
    <r>
      <rPr>
        <b/>
        <sz val="11"/>
        <color theme="1"/>
        <rFont val="Calibri"/>
        <family val="2"/>
        <scheme val="minor"/>
      </rPr>
      <t>Table 1</t>
    </r>
    <r>
      <rPr>
        <sz val="11"/>
        <color theme="1"/>
        <rFont val="Calibri"/>
        <family val="2"/>
        <scheme val="minor"/>
      </rPr>
      <t>. Characteristics of study population in the two cohorts.</t>
    </r>
  </si>
  <si>
    <t>Number of transfusions per encounter, N (%)</t>
  </si>
  <si>
    <t>singleunit</t>
  </si>
  <si>
    <t>doubleunits</t>
  </si>
  <si>
    <t>1-5</t>
  </si>
  <si>
    <t>6-10</t>
  </si>
  <si>
    <t>11-20</t>
  </si>
  <si>
    <r>
      <rPr>
        <sz val="11"/>
        <color theme="1"/>
        <rFont val="Calibri"/>
        <family val="2"/>
      </rPr>
      <t>≥21</t>
    </r>
  </si>
  <si>
    <t>REDS</t>
  </si>
  <si>
    <t>SCANDAT</t>
  </si>
  <si>
    <t>Labtests</t>
  </si>
  <si>
    <t>Number of unique lab test evaluated per patient, N (%)</t>
  </si>
  <si>
    <t>Number of encounters per patient, 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</si>
</sst>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(&quot;0.0&quot;)&quot;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 indent="1"/>
    </xf>
    <xf numFmtId="0" fontId="0" fillId="0" borderId="0" xfId="0" quotePrefix="1" applyAlignment="1">
      <alignment horizontal="left" indent="1"/>
    </xf>
    <xf numFmtId="3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1" fillId="0" borderId="2" xfId="0" applyFont="1" applyBorder="1" applyAlignment="1">
      <alignment horizontal="center" vertical="top" wrapText="1"/>
    </xf>
    <xf numFmtId="0" fontId="0" fillId="0" borderId="3" xfId="0" applyBorder="1" applyAlignment="1">
      <alignment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0" fillId="0" borderId="1" xfId="0" applyBorder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D91D3-91E0-41F2-84DB-9A9C8DC71BCB}">
  <dimension ref="A1:N43"/>
  <sheetViews>
    <sheetView tabSelected="1" workbookViewId="0">
      <selection activeCell="C19" sqref="C19"/>
    </sheetView>
  </sheetViews>
  <sheetFormatPr defaultRowHeight="15" x14ac:dyDescent="0.25"/>
  <cols>
    <col min="1" max="1" width="22.85546875" customWidth="1"/>
    <col min="4" max="4" width="2.42578125" customWidth="1"/>
    <col min="9" max="9" width="14.28515625" customWidth="1"/>
  </cols>
  <sheetData>
    <row r="1" spans="1:13" ht="30.75" customHeight="1" x14ac:dyDescent="0.25">
      <c r="A1" s="17" t="s">
        <v>26</v>
      </c>
      <c r="B1" s="17"/>
      <c r="C1" s="17"/>
      <c r="D1" s="17"/>
      <c r="E1" s="17"/>
      <c r="F1" s="17"/>
    </row>
    <row r="3" spans="1:13" x14ac:dyDescent="0.25">
      <c r="B3" s="16" t="s">
        <v>0</v>
      </c>
      <c r="C3" s="16"/>
      <c r="E3" s="16" t="s">
        <v>1</v>
      </c>
      <c r="F3" s="16"/>
    </row>
    <row r="4" spans="1:13" x14ac:dyDescent="0.25">
      <c r="A4" t="s">
        <v>3</v>
      </c>
      <c r="B4" s="18">
        <f>SUM(B8:B15)</f>
        <v>108511</v>
      </c>
      <c r="C4" s="18"/>
      <c r="E4" s="18">
        <f>SUM(E8:E15)</f>
        <v>84910</v>
      </c>
      <c r="F4" s="18"/>
    </row>
    <row r="5" spans="1:13" x14ac:dyDescent="0.25">
      <c r="A5" s="1" t="s">
        <v>4</v>
      </c>
      <c r="B5" s="3">
        <v>60796</v>
      </c>
      <c r="C5" s="4">
        <f>100*B5/B$4</f>
        <v>56.027499516178082</v>
      </c>
      <c r="E5" s="3">
        <v>44231</v>
      </c>
      <c r="F5" s="4">
        <f>100*E5/E$4</f>
        <v>52.091626427982568</v>
      </c>
    </row>
    <row r="7" spans="1:13" ht="15.75" thickBot="1" x14ac:dyDescent="0.3">
      <c r="A7" t="s">
        <v>5</v>
      </c>
      <c r="I7" t="s">
        <v>15</v>
      </c>
    </row>
    <row r="8" spans="1:13" ht="15.75" thickBot="1" x14ac:dyDescent="0.3">
      <c r="A8" s="1" t="s">
        <v>2</v>
      </c>
      <c r="B8" s="3">
        <v>3174</v>
      </c>
      <c r="C8" s="4">
        <f>100*B8/B$4</f>
        <v>2.9250490733658339</v>
      </c>
      <c r="E8" s="3">
        <v>717</v>
      </c>
      <c r="F8" s="4">
        <f>100*E8/E$4</f>
        <v>0.84442350724296311</v>
      </c>
      <c r="I8" s="8">
        <v>71.407841399999995</v>
      </c>
      <c r="J8" s="9">
        <v>56.201401799999999</v>
      </c>
      <c r="K8" s="9">
        <v>82.562150900000006</v>
      </c>
    </row>
    <row r="9" spans="1:13" x14ac:dyDescent="0.25">
      <c r="A9" s="2" t="s">
        <v>6</v>
      </c>
      <c r="B9" s="3">
        <v>1603</v>
      </c>
      <c r="C9" s="4">
        <f t="shared" ref="C9:C15" si="0">100*B9/B$4</f>
        <v>1.4772695855719697</v>
      </c>
      <c r="E9" s="3">
        <v>1172</v>
      </c>
      <c r="F9" s="4">
        <f t="shared" ref="F9:F15" si="1">100*E9/E$4</f>
        <v>1.3802850076551643</v>
      </c>
      <c r="I9" s="8">
        <v>65</v>
      </c>
      <c r="J9" s="9">
        <v>53</v>
      </c>
      <c r="K9" s="9">
        <v>76</v>
      </c>
    </row>
    <row r="10" spans="1:13" x14ac:dyDescent="0.25">
      <c r="A10" s="2" t="s">
        <v>7</v>
      </c>
      <c r="B10" s="3">
        <v>4188</v>
      </c>
      <c r="C10" s="4">
        <f t="shared" si="0"/>
        <v>3.8595165467095502</v>
      </c>
      <c r="E10" s="3">
        <v>3859</v>
      </c>
      <c r="F10" s="4">
        <f t="shared" si="1"/>
        <v>4.5448121540454602</v>
      </c>
    </row>
    <row r="11" spans="1:13" x14ac:dyDescent="0.25">
      <c r="A11" s="2" t="s">
        <v>8</v>
      </c>
      <c r="B11" s="3">
        <v>12730</v>
      </c>
      <c r="C11" s="4">
        <f t="shared" si="0"/>
        <v>11.731529522352572</v>
      </c>
      <c r="E11" s="3">
        <v>11995</v>
      </c>
      <c r="F11" s="4">
        <f t="shared" si="1"/>
        <v>14.126722411965611</v>
      </c>
    </row>
    <row r="12" spans="1:13" ht="15.75" thickBot="1" x14ac:dyDescent="0.3">
      <c r="A12" s="2" t="s">
        <v>9</v>
      </c>
      <c r="B12" s="3">
        <v>18213</v>
      </c>
      <c r="C12" s="4">
        <f t="shared" si="0"/>
        <v>16.784473463519827</v>
      </c>
      <c r="E12" s="3">
        <v>23653</v>
      </c>
      <c r="F12" s="4">
        <f t="shared" si="1"/>
        <v>27.856553998351195</v>
      </c>
      <c r="I12" t="s">
        <v>19</v>
      </c>
    </row>
    <row r="13" spans="1:13" x14ac:dyDescent="0.25">
      <c r="A13" s="2" t="s">
        <v>10</v>
      </c>
      <c r="B13" s="3">
        <v>35076</v>
      </c>
      <c r="C13" s="4">
        <f t="shared" si="0"/>
        <v>32.32483342702583</v>
      </c>
      <c r="E13" s="3">
        <v>27708</v>
      </c>
      <c r="F13" s="4">
        <f t="shared" si="1"/>
        <v>32.632198798728062</v>
      </c>
      <c r="I13" s="10" t="s">
        <v>16</v>
      </c>
      <c r="J13" s="11">
        <v>2</v>
      </c>
      <c r="K13" s="11">
        <v>1</v>
      </c>
      <c r="L13" s="11">
        <v>3</v>
      </c>
      <c r="M13" s="11">
        <v>255149</v>
      </c>
    </row>
    <row r="14" spans="1:13" x14ac:dyDescent="0.25">
      <c r="A14" s="1" t="s">
        <v>11</v>
      </c>
      <c r="B14" s="3">
        <v>24743</v>
      </c>
      <c r="C14" s="4">
        <f t="shared" si="0"/>
        <v>22.80229654136447</v>
      </c>
      <c r="E14" s="3">
        <v>12329</v>
      </c>
      <c r="F14" s="4">
        <f t="shared" si="1"/>
        <v>14.520080084795666</v>
      </c>
      <c r="I14" s="12" t="s">
        <v>17</v>
      </c>
      <c r="J14" s="7">
        <v>2</v>
      </c>
      <c r="K14" s="7">
        <v>1</v>
      </c>
      <c r="L14" s="7">
        <v>4</v>
      </c>
      <c r="M14" s="7">
        <v>349087</v>
      </c>
    </row>
    <row r="15" spans="1:13" x14ac:dyDescent="0.25">
      <c r="A15" s="1" t="s">
        <v>12</v>
      </c>
      <c r="B15" s="3">
        <v>8784</v>
      </c>
      <c r="C15" s="4">
        <f t="shared" si="0"/>
        <v>8.0950318400899448</v>
      </c>
      <c r="E15" s="3">
        <v>3477</v>
      </c>
      <c r="F15" s="4">
        <f t="shared" si="1"/>
        <v>4.0949240372158755</v>
      </c>
      <c r="I15" s="12" t="s">
        <v>28</v>
      </c>
      <c r="J15" s="7">
        <v>1</v>
      </c>
      <c r="K15" s="7">
        <v>1</v>
      </c>
      <c r="L15" s="7">
        <v>2</v>
      </c>
      <c r="M15" s="7">
        <v>161211</v>
      </c>
    </row>
    <row r="16" spans="1:13" x14ac:dyDescent="0.25">
      <c r="A16" s="5" t="s">
        <v>13</v>
      </c>
      <c r="B16" s="6">
        <f>I8</f>
        <v>71.407841399999995</v>
      </c>
      <c r="C16" s="4" t="str">
        <f>_xlfn.CONCAT("(",TEXT(J8,"0"),"-",TEXT(K8,"0"),")")</f>
        <v>(56-83)</v>
      </c>
      <c r="E16" s="6">
        <f>I9</f>
        <v>65</v>
      </c>
      <c r="F16" s="4" t="str">
        <f>_xlfn.CONCAT("(",TEXT(J9,"0"),"-",TEXT(K9,"0"),")")</f>
        <v>(53-76)</v>
      </c>
      <c r="I16" s="12" t="s">
        <v>29</v>
      </c>
      <c r="J16" s="7">
        <v>1</v>
      </c>
      <c r="K16" s="7">
        <v>0</v>
      </c>
      <c r="L16" s="7">
        <v>1</v>
      </c>
      <c r="M16" s="7">
        <v>93938</v>
      </c>
    </row>
    <row r="18" spans="1:14" x14ac:dyDescent="0.25">
      <c r="A18" t="s">
        <v>38</v>
      </c>
    </row>
    <row r="19" spans="1:14" ht="15.75" thickBot="1" x14ac:dyDescent="0.3">
      <c r="A19" s="2">
        <v>1</v>
      </c>
      <c r="B19" s="3">
        <v>52008</v>
      </c>
      <c r="C19" s="4">
        <f>100*B19/B$4</f>
        <v>47.928781413865877</v>
      </c>
      <c r="E19" s="3">
        <v>38788</v>
      </c>
      <c r="F19" s="4">
        <f>100*E19/E$4</f>
        <v>45.681309621952657</v>
      </c>
      <c r="I19" t="s">
        <v>18</v>
      </c>
    </row>
    <row r="20" spans="1:14" x14ac:dyDescent="0.25">
      <c r="A20" s="2">
        <v>2</v>
      </c>
      <c r="B20" s="3">
        <v>23669</v>
      </c>
      <c r="C20" s="4">
        <f t="shared" ref="C20:C21" si="2">100*B20/B$4</f>
        <v>21.812535134686804</v>
      </c>
      <c r="E20" s="3">
        <v>18048</v>
      </c>
      <c r="F20" s="4">
        <f t="shared" ref="F20:F21" si="3">100*E20/E$4</f>
        <v>21.255446943822871</v>
      </c>
      <c r="I20" s="10" t="s">
        <v>16</v>
      </c>
      <c r="J20" s="11">
        <v>2</v>
      </c>
      <c r="K20" s="11">
        <v>1</v>
      </c>
      <c r="L20" s="11">
        <v>3</v>
      </c>
      <c r="M20" s="11">
        <v>291278</v>
      </c>
    </row>
    <row r="21" spans="1:14" x14ac:dyDescent="0.25">
      <c r="A21" s="2" t="s">
        <v>14</v>
      </c>
      <c r="B21" s="3">
        <v>32834</v>
      </c>
      <c r="C21" s="4">
        <f t="shared" si="2"/>
        <v>30.258683451447318</v>
      </c>
      <c r="E21" s="3">
        <v>28074</v>
      </c>
      <c r="F21" s="4">
        <f t="shared" si="3"/>
        <v>33.063243434224475</v>
      </c>
      <c r="I21" s="12" t="s">
        <v>17</v>
      </c>
      <c r="J21" s="7">
        <v>2</v>
      </c>
      <c r="K21" s="7">
        <v>2</v>
      </c>
      <c r="L21" s="7">
        <v>5</v>
      </c>
      <c r="M21" s="7">
        <v>470313</v>
      </c>
    </row>
    <row r="22" spans="1:14" x14ac:dyDescent="0.25">
      <c r="A22" t="s">
        <v>13</v>
      </c>
      <c r="B22" s="6">
        <f>J20</f>
        <v>2</v>
      </c>
      <c r="C22" s="4" t="str">
        <f>_xlfn.CONCAT("(",TEXT(K20,"0"),"-",TEXT(L20,"0"),")")</f>
        <v>(1-3)</v>
      </c>
      <c r="E22" s="6">
        <f>J13</f>
        <v>2</v>
      </c>
      <c r="F22" s="4" t="str">
        <f>_xlfn.CONCAT("(",TEXT(K13,"0"),"-",TEXT(L13,"0"),")")</f>
        <v>(1-3)</v>
      </c>
      <c r="I22" s="12" t="s">
        <v>28</v>
      </c>
      <c r="J22" s="7">
        <v>0</v>
      </c>
      <c r="K22" s="7">
        <v>0</v>
      </c>
      <c r="L22" s="7">
        <v>1</v>
      </c>
      <c r="M22" s="7">
        <v>112243</v>
      </c>
    </row>
    <row r="23" spans="1:14" x14ac:dyDescent="0.25">
      <c r="A23" s="1" t="s">
        <v>24</v>
      </c>
      <c r="B23" s="18">
        <f>M20</f>
        <v>291278</v>
      </c>
      <c r="C23" s="18"/>
      <c r="E23" s="18">
        <f>M13</f>
        <v>255149</v>
      </c>
      <c r="F23" s="18"/>
      <c r="I23" s="12" t="s">
        <v>29</v>
      </c>
      <c r="J23" s="7">
        <v>1</v>
      </c>
      <c r="K23" s="7">
        <v>1</v>
      </c>
      <c r="L23" s="7">
        <v>2</v>
      </c>
      <c r="M23" s="7">
        <v>179035</v>
      </c>
      <c r="N23">
        <f>M23*2+M22</f>
        <v>470313</v>
      </c>
    </row>
    <row r="25" spans="1:14" x14ac:dyDescent="0.25">
      <c r="A25" t="s">
        <v>25</v>
      </c>
      <c r="B25" s="6"/>
      <c r="C25" s="4"/>
    </row>
    <row r="26" spans="1:14" ht="15.75" thickBot="1" x14ac:dyDescent="0.3">
      <c r="A26" s="2" t="s">
        <v>20</v>
      </c>
      <c r="B26" s="3">
        <v>12986</v>
      </c>
      <c r="C26" s="4">
        <f t="shared" ref="C26:C29" si="4">100*B26/B$4</f>
        <v>11.967450304577417</v>
      </c>
      <c r="E26" s="3">
        <v>22145</v>
      </c>
      <c r="F26" s="4">
        <f t="shared" ref="F26:F29" si="5">100*E26/E$4</f>
        <v>26.080555882699329</v>
      </c>
      <c r="I26" s="13" t="s">
        <v>36</v>
      </c>
    </row>
    <row r="27" spans="1:14" ht="15" customHeight="1" thickBot="1" x14ac:dyDescent="0.3">
      <c r="A27" s="2" t="s">
        <v>21</v>
      </c>
      <c r="B27" s="3">
        <v>42991</v>
      </c>
      <c r="C27" s="4">
        <f t="shared" si="4"/>
        <v>39.619024799329104</v>
      </c>
      <c r="E27" s="3">
        <v>24429</v>
      </c>
      <c r="F27" s="4">
        <f t="shared" si="5"/>
        <v>28.770462843010247</v>
      </c>
      <c r="I27" t="s">
        <v>34</v>
      </c>
      <c r="J27" s="8">
        <v>7</v>
      </c>
      <c r="K27" s="9">
        <v>6</v>
      </c>
      <c r="L27" s="9">
        <v>10</v>
      </c>
      <c r="M27" s="9">
        <v>635452</v>
      </c>
    </row>
    <row r="28" spans="1:14" x14ac:dyDescent="0.25">
      <c r="A28" s="2" t="s">
        <v>22</v>
      </c>
      <c r="B28" s="3">
        <v>29530</v>
      </c>
      <c r="C28" s="4">
        <f t="shared" si="4"/>
        <v>27.213830855857932</v>
      </c>
      <c r="E28" s="3">
        <v>22497</v>
      </c>
      <c r="F28" s="4">
        <f t="shared" si="5"/>
        <v>26.495112472029206</v>
      </c>
      <c r="I28" t="s">
        <v>35</v>
      </c>
      <c r="J28" s="8">
        <v>8</v>
      </c>
      <c r="K28" s="9">
        <v>2</v>
      </c>
      <c r="L28" s="9">
        <v>14</v>
      </c>
      <c r="M28" s="9">
        <v>1031725</v>
      </c>
    </row>
    <row r="29" spans="1:14" x14ac:dyDescent="0.25">
      <c r="A29" s="2" t="s">
        <v>23</v>
      </c>
      <c r="B29" s="3">
        <v>23004</v>
      </c>
      <c r="C29" s="4">
        <f t="shared" si="4"/>
        <v>21.199694040235553</v>
      </c>
      <c r="E29" s="3">
        <v>15839</v>
      </c>
      <c r="F29" s="4">
        <f t="shared" si="5"/>
        <v>18.653868802261218</v>
      </c>
    </row>
    <row r="30" spans="1:14" x14ac:dyDescent="0.25">
      <c r="A30" t="s">
        <v>13</v>
      </c>
      <c r="B30" s="6">
        <f>J21</f>
        <v>2</v>
      </c>
      <c r="C30" s="4" t="str">
        <f>_xlfn.CONCAT("(",TEXT(K21,"0"),"-",TEXT(L21,"0"),")")</f>
        <v>(2-5)</v>
      </c>
      <c r="E30" s="6">
        <f>J14</f>
        <v>2</v>
      </c>
      <c r="F30" s="4" t="str">
        <f>_xlfn.CONCAT("(",TEXT(K14,"0"),"-",TEXT(L14,"0"),")")</f>
        <v>(1-4)</v>
      </c>
    </row>
    <row r="31" spans="1:14" x14ac:dyDescent="0.25">
      <c r="A31" s="5" t="s">
        <v>24</v>
      </c>
      <c r="B31" s="18">
        <f>M21</f>
        <v>470313</v>
      </c>
      <c r="C31" s="18"/>
      <c r="E31" s="18">
        <f>M14</f>
        <v>349087</v>
      </c>
      <c r="F31" s="18"/>
    </row>
    <row r="33" spans="1:6" x14ac:dyDescent="0.25">
      <c r="A33" t="s">
        <v>27</v>
      </c>
    </row>
    <row r="34" spans="1:6" x14ac:dyDescent="0.25">
      <c r="A34" s="2" t="s">
        <v>20</v>
      </c>
      <c r="B34" s="3">
        <f>M22</f>
        <v>112243</v>
      </c>
      <c r="C34" s="4">
        <f>100*B34/B$23</f>
        <v>38.534664478608065</v>
      </c>
      <c r="E34" s="3">
        <f>M15</f>
        <v>161211</v>
      </c>
      <c r="F34" s="4">
        <f>100*E34/E$23</f>
        <v>63.183081258401955</v>
      </c>
    </row>
    <row r="35" spans="1:6" x14ac:dyDescent="0.25">
      <c r="A35" s="2" t="s">
        <v>21</v>
      </c>
      <c r="B35" s="3">
        <f>M23</f>
        <v>179035</v>
      </c>
      <c r="C35" s="4">
        <f>100*B35/B$23</f>
        <v>61.465335521391935</v>
      </c>
      <c r="E35" s="3">
        <f>M16</f>
        <v>93938</v>
      </c>
      <c r="F35" s="4">
        <f>100*E35/E$23</f>
        <v>36.816918741598045</v>
      </c>
    </row>
    <row r="37" spans="1:6" x14ac:dyDescent="0.25">
      <c r="A37" t="s">
        <v>37</v>
      </c>
    </row>
    <row r="38" spans="1:6" x14ac:dyDescent="0.25">
      <c r="A38" s="2" t="s">
        <v>30</v>
      </c>
      <c r="B38" s="3">
        <v>39476</v>
      </c>
      <c r="C38" s="4">
        <f t="shared" ref="C38:C41" si="6">100*B38/B$4</f>
        <v>36.379721871515329</v>
      </c>
      <c r="E38" s="3">
        <v>17015</v>
      </c>
      <c r="F38" s="4">
        <f t="shared" ref="F38:F41" si="7">100*E38/E$4</f>
        <v>20.038864680249677</v>
      </c>
    </row>
    <row r="39" spans="1:6" x14ac:dyDescent="0.25">
      <c r="A39" s="2" t="s">
        <v>31</v>
      </c>
      <c r="B39" s="3">
        <v>25655</v>
      </c>
      <c r="C39" s="4">
        <f t="shared" si="6"/>
        <v>23.642764328040474</v>
      </c>
      <c r="E39" s="3">
        <v>50403</v>
      </c>
      <c r="F39" s="4">
        <f t="shared" si="7"/>
        <v>59.360499352255331</v>
      </c>
    </row>
    <row r="40" spans="1:6" x14ac:dyDescent="0.25">
      <c r="A40" s="2" t="s">
        <v>32</v>
      </c>
      <c r="B40" s="3">
        <v>31474</v>
      </c>
      <c r="C40" s="4">
        <f t="shared" si="6"/>
        <v>29.005354295877837</v>
      </c>
      <c r="E40" s="3">
        <v>17492</v>
      </c>
      <c r="F40" s="4">
        <f t="shared" si="7"/>
        <v>20.600635967494995</v>
      </c>
    </row>
    <row r="41" spans="1:6" x14ac:dyDescent="0.25">
      <c r="A41" s="2" t="s">
        <v>33</v>
      </c>
      <c r="B41" s="3">
        <v>11906</v>
      </c>
      <c r="C41" s="4">
        <f t="shared" si="6"/>
        <v>10.972159504566358</v>
      </c>
      <c r="E41" s="3">
        <v>0</v>
      </c>
      <c r="F41" s="4">
        <f t="shared" si="7"/>
        <v>0</v>
      </c>
    </row>
    <row r="42" spans="1:6" x14ac:dyDescent="0.25">
      <c r="A42" t="s">
        <v>13</v>
      </c>
      <c r="B42" s="6">
        <f>J28</f>
        <v>8</v>
      </c>
      <c r="C42" s="4" t="str">
        <f>_xlfn.CONCAT("(",TEXT(K28,"0"),"-",TEXT(L28,"0"),")")</f>
        <v>(2-14)</v>
      </c>
      <c r="E42" s="6">
        <f>J27</f>
        <v>7</v>
      </c>
      <c r="F42" s="4" t="str">
        <f>_xlfn.CONCAT("(",TEXT(K27,"0"),"-",TEXT(L27,"0"),")")</f>
        <v>(6-10)</v>
      </c>
    </row>
    <row r="43" spans="1:6" x14ac:dyDescent="0.25">
      <c r="A43" s="14" t="s">
        <v>24</v>
      </c>
      <c r="B43" s="19">
        <f>M28</f>
        <v>1031725</v>
      </c>
      <c r="C43" s="19"/>
      <c r="D43" s="15"/>
      <c r="E43" s="19">
        <f>M27</f>
        <v>635452</v>
      </c>
      <c r="F43" s="19"/>
    </row>
  </sheetData>
  <mergeCells count="11">
    <mergeCell ref="B31:C31"/>
    <mergeCell ref="E31:F31"/>
    <mergeCell ref="B43:C43"/>
    <mergeCell ref="E43:F43"/>
    <mergeCell ref="B4:C4"/>
    <mergeCell ref="E4:F4"/>
    <mergeCell ref="B3:C3"/>
    <mergeCell ref="E3:F3"/>
    <mergeCell ref="A1:F1"/>
    <mergeCell ref="B23:C23"/>
    <mergeCell ref="E23:F23"/>
  </mergeCells>
  <pageMargins left="0.7" right="0.7" top="0.75" bottom="0.75" header="0.3" footer="0.3"/>
  <ignoredErrors>
    <ignoredError sqref="A26:A3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Gustaf Edgren</dc:creator>
  <cp:lastModifiedBy>Lucas Ekström</cp:lastModifiedBy>
  <dcterms:created xsi:type="dcterms:W3CDTF">2023-08-25T18:42:33Z</dcterms:created>
  <dcterms:modified xsi:type="dcterms:W3CDTF">2024-07-05T10:16:07Z</dcterms:modified>
</cp:coreProperties>
</file>