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ox\Bight08\"/>
    </mc:Choice>
  </mc:AlternateContent>
  <bookViews>
    <workbookView xWindow="120" yWindow="60" windowWidth="15135" windowHeight="8130" activeTab="1"/>
  </bookViews>
  <sheets>
    <sheet name="Amphipod" sheetId="1" r:id="rId1"/>
    <sheet name="SWI" sheetId="2" r:id="rId2"/>
  </sheets>
  <externalReferences>
    <externalReference r:id="rId3"/>
  </externalReferences>
  <definedNames>
    <definedName name="_xlnm._FilterDatabase" localSheetId="0" hidden="1">Amphipod!$A$1:$I$268</definedName>
    <definedName name="_xlnm._FilterDatabase" localSheetId="1" hidden="1">SWI!$A$1:$J$184</definedName>
  </definedNames>
  <calcPr calcId="152511"/>
</workbook>
</file>

<file path=xl/calcChain.xml><?xml version="1.0" encoding="utf-8"?>
<calcChain xmlns="http://schemas.openxmlformats.org/spreadsheetml/2006/main">
  <c r="L184" i="2" l="1"/>
  <c r="G104" i="2"/>
  <c r="M183" i="2"/>
  <c r="L183" i="2"/>
  <c r="G105" i="2"/>
  <c r="M182" i="2"/>
  <c r="L182" i="2"/>
  <c r="G103" i="2"/>
  <c r="L181" i="2"/>
  <c r="G102" i="2"/>
  <c r="L180" i="2"/>
  <c r="G101" i="2"/>
  <c r="L179" i="2"/>
  <c r="G6" i="2"/>
  <c r="M178" i="2"/>
  <c r="L178" i="2"/>
  <c r="G5" i="2"/>
  <c r="L177" i="2"/>
  <c r="G4" i="2"/>
  <c r="M176" i="2"/>
  <c r="L176" i="2"/>
  <c r="G3" i="2"/>
  <c r="L175" i="2"/>
  <c r="G2" i="2"/>
  <c r="L174" i="2"/>
  <c r="G27" i="2"/>
  <c r="L173" i="2"/>
  <c r="G25" i="2"/>
  <c r="M172" i="2"/>
  <c r="L172" i="2"/>
  <c r="G24" i="2"/>
  <c r="M171" i="2"/>
  <c r="L171" i="2"/>
  <c r="G23" i="2"/>
  <c r="L170" i="2"/>
  <c r="G21" i="2"/>
  <c r="M169" i="2"/>
  <c r="L169" i="2"/>
  <c r="G92" i="2"/>
  <c r="M168" i="2"/>
  <c r="L168" i="2"/>
  <c r="G91" i="2"/>
  <c r="L167" i="2"/>
  <c r="G90" i="2"/>
  <c r="L166" i="2"/>
  <c r="G89" i="2"/>
  <c r="M165" i="2"/>
  <c r="L165" i="2"/>
  <c r="G88" i="2"/>
  <c r="L164" i="2"/>
  <c r="G74" i="2"/>
  <c r="L163" i="2"/>
  <c r="G73" i="2"/>
  <c r="L162" i="2"/>
  <c r="G72" i="2"/>
  <c r="L161" i="2"/>
  <c r="G71" i="2"/>
  <c r="L160" i="2"/>
  <c r="G70" i="2"/>
  <c r="L159" i="2"/>
  <c r="G87" i="2"/>
  <c r="L158" i="2"/>
  <c r="G86" i="2"/>
  <c r="L157" i="2"/>
  <c r="G85" i="2"/>
  <c r="M156" i="2"/>
  <c r="L156" i="2"/>
  <c r="G84" i="2"/>
  <c r="L155" i="2"/>
  <c r="G83" i="2"/>
  <c r="L154" i="2"/>
  <c r="G160" i="2"/>
  <c r="M160" i="2" s="1"/>
  <c r="L153" i="2"/>
  <c r="G129" i="2"/>
  <c r="M152" i="2"/>
  <c r="L152" i="2"/>
  <c r="G97" i="2"/>
  <c r="L151" i="2"/>
  <c r="G96" i="2"/>
  <c r="L150" i="2"/>
  <c r="G95" i="2"/>
  <c r="M149" i="2"/>
  <c r="L149" i="2"/>
  <c r="G94" i="2"/>
  <c r="M148" i="2"/>
  <c r="L148" i="2"/>
  <c r="G93" i="2"/>
  <c r="M147" i="2"/>
  <c r="L147" i="2"/>
  <c r="G11" i="2"/>
  <c r="L146" i="2"/>
  <c r="G10" i="2"/>
  <c r="M145" i="2"/>
  <c r="L145" i="2"/>
  <c r="G9" i="2"/>
  <c r="M144" i="2"/>
  <c r="L144" i="2"/>
  <c r="G8" i="2"/>
  <c r="M143" i="2"/>
  <c r="L143" i="2"/>
  <c r="G7" i="2"/>
  <c r="L142" i="2"/>
  <c r="G182" i="2"/>
  <c r="L141" i="2"/>
  <c r="G19" i="2"/>
  <c r="M140" i="2"/>
  <c r="L140" i="2"/>
  <c r="G18" i="2"/>
  <c r="L139" i="2"/>
  <c r="G17" i="2"/>
  <c r="M138" i="2"/>
  <c r="L138" i="2"/>
  <c r="G14" i="2"/>
  <c r="L137" i="2"/>
  <c r="G183" i="2"/>
  <c r="M136" i="2"/>
  <c r="L136" i="2"/>
  <c r="G22" i="2"/>
  <c r="M135" i="2"/>
  <c r="L135" i="2"/>
  <c r="G15" i="2"/>
  <c r="L134" i="2"/>
  <c r="G13" i="2"/>
  <c r="M133" i="2"/>
  <c r="L133" i="2"/>
  <c r="G12" i="2"/>
  <c r="L132" i="2"/>
  <c r="G184" i="2"/>
  <c r="L131" i="2"/>
  <c r="G48" i="2"/>
  <c r="M130" i="2"/>
  <c r="L130" i="2"/>
  <c r="G32" i="2"/>
  <c r="M129" i="2"/>
  <c r="L129" i="2"/>
  <c r="G31" i="2"/>
  <c r="O129" i="2" s="1"/>
  <c r="M128" i="2"/>
  <c r="L128" i="2"/>
  <c r="G28" i="2"/>
  <c r="L127" i="2"/>
  <c r="G49" i="2"/>
  <c r="L126" i="2"/>
  <c r="G47" i="2"/>
  <c r="M125" i="2"/>
  <c r="L125" i="2"/>
  <c r="G38" i="2"/>
  <c r="L124" i="2"/>
  <c r="G37" i="2"/>
  <c r="L123" i="2"/>
  <c r="G20" i="2"/>
  <c r="L122" i="2"/>
  <c r="G180" i="2"/>
  <c r="L121" i="2"/>
  <c r="G34" i="2"/>
  <c r="L120" i="2"/>
  <c r="G33" i="2"/>
  <c r="L119" i="2"/>
  <c r="G30" i="2"/>
  <c r="L118" i="2"/>
  <c r="G29" i="2"/>
  <c r="L117" i="2"/>
  <c r="G181" i="2"/>
  <c r="L116" i="2"/>
  <c r="G39" i="2"/>
  <c r="M115" i="2"/>
  <c r="L115" i="2"/>
  <c r="G36" i="2"/>
  <c r="L114" i="2"/>
  <c r="G46" i="2"/>
  <c r="L113" i="2"/>
  <c r="G45" i="2"/>
  <c r="L112" i="2"/>
  <c r="G44" i="2"/>
  <c r="L111" i="2"/>
  <c r="G43" i="2"/>
  <c r="L110" i="2"/>
  <c r="G42" i="2"/>
  <c r="L109" i="2"/>
  <c r="G56" i="2"/>
  <c r="L108" i="2"/>
  <c r="G54" i="2"/>
  <c r="L107" i="2"/>
  <c r="G52" i="2"/>
  <c r="L106" i="2"/>
  <c r="G51" i="2"/>
  <c r="L105" i="2"/>
  <c r="G50" i="2"/>
  <c r="N105" i="2" s="1"/>
  <c r="O104" i="2"/>
  <c r="L104" i="2"/>
  <c r="G69" i="2"/>
  <c r="N104" i="2" s="1"/>
  <c r="L103" i="2"/>
  <c r="G68" i="2"/>
  <c r="N103" i="2" s="1"/>
  <c r="O102" i="2"/>
  <c r="L102" i="2"/>
  <c r="G66" i="2"/>
  <c r="N102" i="2" s="1"/>
  <c r="L101" i="2"/>
  <c r="G59" i="2"/>
  <c r="N101" i="2" s="1"/>
  <c r="L100" i="2"/>
  <c r="G58" i="2"/>
  <c r="L99" i="2"/>
  <c r="G55" i="2"/>
  <c r="L98" i="2"/>
  <c r="G63" i="2"/>
  <c r="N98" i="2" s="1"/>
  <c r="L97" i="2"/>
  <c r="G62" i="2"/>
  <c r="N97" i="2" s="1"/>
  <c r="L96" i="2"/>
  <c r="G61" i="2"/>
  <c r="N96" i="2" s="1"/>
  <c r="L95" i="2"/>
  <c r="G57" i="2"/>
  <c r="N95" i="2" s="1"/>
  <c r="M94" i="2"/>
  <c r="L94" i="2"/>
  <c r="G82" i="2"/>
  <c r="N94" i="2" s="1"/>
  <c r="M93" i="2"/>
  <c r="L93" i="2"/>
  <c r="G81" i="2"/>
  <c r="N93" i="2" s="1"/>
  <c r="L92" i="2"/>
  <c r="G80" i="2"/>
  <c r="N92" i="2" s="1"/>
  <c r="L91" i="2"/>
  <c r="G79" i="2"/>
  <c r="N91" i="2" s="1"/>
  <c r="M90" i="2"/>
  <c r="L90" i="2"/>
  <c r="G76" i="2"/>
  <c r="N90" i="2" s="1"/>
  <c r="L89" i="2"/>
  <c r="G98" i="2"/>
  <c r="N89" i="2" s="1"/>
  <c r="L88" i="2"/>
  <c r="G99" i="2"/>
  <c r="N88" i="2" s="1"/>
  <c r="L87" i="2"/>
  <c r="G78" i="2"/>
  <c r="N87" i="2" s="1"/>
  <c r="L86" i="2"/>
  <c r="G77" i="2"/>
  <c r="N86" i="2" s="1"/>
  <c r="M85" i="2"/>
  <c r="L85" i="2"/>
  <c r="G75" i="2"/>
  <c r="N85" i="2" s="1"/>
  <c r="M84" i="2"/>
  <c r="L84" i="2"/>
  <c r="G109" i="2"/>
  <c r="N84" i="2" s="1"/>
  <c r="L83" i="2"/>
  <c r="G108" i="2"/>
  <c r="N83" i="2" s="1"/>
  <c r="L82" i="2"/>
  <c r="G107" i="2"/>
  <c r="N82" i="2" s="1"/>
  <c r="M81" i="2"/>
  <c r="L81" i="2"/>
  <c r="G106" i="2"/>
  <c r="N81" i="2" s="1"/>
  <c r="L80" i="2"/>
  <c r="G100" i="2"/>
  <c r="N80" i="2" s="1"/>
  <c r="M79" i="2"/>
  <c r="L79" i="2"/>
  <c r="G172" i="2"/>
  <c r="N79" i="2" s="1"/>
  <c r="M78" i="2"/>
  <c r="L78" i="2"/>
  <c r="G171" i="2"/>
  <c r="N78" i="2" s="1"/>
  <c r="M77" i="2"/>
  <c r="L77" i="2"/>
  <c r="G169" i="2"/>
  <c r="N77" i="2" s="1"/>
  <c r="M76" i="2"/>
  <c r="L76" i="2"/>
  <c r="G168" i="2"/>
  <c r="N76" i="2" s="1"/>
  <c r="L75" i="2"/>
  <c r="G167" i="2"/>
  <c r="N75" i="2" s="1"/>
  <c r="M74" i="2"/>
  <c r="L74" i="2"/>
  <c r="G149" i="2"/>
  <c r="N74" i="2" s="1"/>
  <c r="M73" i="2"/>
  <c r="L73" i="2"/>
  <c r="G140" i="2"/>
  <c r="N73" i="2" s="1"/>
  <c r="L72" i="2"/>
  <c r="G120" i="2"/>
  <c r="N72" i="2" s="1"/>
  <c r="M71" i="2"/>
  <c r="L71" i="2"/>
  <c r="G119" i="2"/>
  <c r="N71" i="2" s="1"/>
  <c r="L70" i="2"/>
  <c r="G179" i="2"/>
  <c r="N70" i="2" s="1"/>
  <c r="M69" i="2"/>
  <c r="L69" i="2"/>
  <c r="G178" i="2"/>
  <c r="N69" i="2" s="1"/>
  <c r="M68" i="2"/>
  <c r="L68" i="2"/>
  <c r="G177" i="2"/>
  <c r="N68" i="2" s="1"/>
  <c r="M67" i="2"/>
  <c r="L67" i="2"/>
  <c r="G176" i="2"/>
  <c r="M66" i="2"/>
  <c r="L66" i="2"/>
  <c r="G175" i="2"/>
  <c r="N66" i="2" s="1"/>
  <c r="L65" i="2"/>
  <c r="G170" i="2"/>
  <c r="M64" i="2"/>
  <c r="L64" i="2"/>
  <c r="G156" i="2"/>
  <c r="M63" i="2"/>
  <c r="L63" i="2"/>
  <c r="G145" i="2"/>
  <c r="N63" i="2" s="1"/>
  <c r="M62" i="2"/>
  <c r="L62" i="2"/>
  <c r="G143" i="2"/>
  <c r="N62" i="2" s="1"/>
  <c r="M61" i="2"/>
  <c r="L61" i="2"/>
  <c r="G138" i="2"/>
  <c r="N61" i="2" s="1"/>
  <c r="M60" i="2"/>
  <c r="L60" i="2"/>
  <c r="G131" i="2"/>
  <c r="M59" i="2"/>
  <c r="L59" i="2"/>
  <c r="G130" i="2"/>
  <c r="N59" i="2" s="1"/>
  <c r="L58" i="2"/>
  <c r="G174" i="2"/>
  <c r="N58" i="2" s="1"/>
  <c r="L57" i="2"/>
  <c r="G173" i="2"/>
  <c r="N57" i="2" s="1"/>
  <c r="L56" i="2"/>
  <c r="G53" i="2"/>
  <c r="N56" i="2" s="1"/>
  <c r="L55" i="2"/>
  <c r="G41" i="2"/>
  <c r="N55" i="2" s="1"/>
  <c r="L54" i="2"/>
  <c r="G40" i="2"/>
  <c r="N54" i="2" s="1"/>
  <c r="L53" i="2"/>
  <c r="G35" i="2"/>
  <c r="N53" i="2" s="1"/>
  <c r="L52" i="2"/>
  <c r="G26" i="2"/>
  <c r="N52" i="2" s="1"/>
  <c r="L51" i="2"/>
  <c r="G16" i="2"/>
  <c r="N51" i="2" s="1"/>
  <c r="L50" i="2"/>
  <c r="G163" i="2"/>
  <c r="N50" i="2" s="1"/>
  <c r="M49" i="2"/>
  <c r="L49" i="2"/>
  <c r="G118" i="2"/>
  <c r="N49" i="2" s="1"/>
  <c r="M48" i="2"/>
  <c r="L48" i="2"/>
  <c r="G117" i="2"/>
  <c r="N48" i="2" s="1"/>
  <c r="M47" i="2"/>
  <c r="L47" i="2"/>
  <c r="G116" i="2"/>
  <c r="M46" i="2"/>
  <c r="L46" i="2"/>
  <c r="G115" i="2"/>
  <c r="N46" i="2" s="1"/>
  <c r="M45" i="2"/>
  <c r="L45" i="2"/>
  <c r="G114" i="2"/>
  <c r="N45" i="2" s="1"/>
  <c r="M44" i="2"/>
  <c r="L44" i="2"/>
  <c r="G67" i="2"/>
  <c r="N44" i="2" s="1"/>
  <c r="L43" i="2"/>
  <c r="G65" i="2"/>
  <c r="N43" i="2" s="1"/>
  <c r="O42" i="2"/>
  <c r="M42" i="2"/>
  <c r="L42" i="2"/>
  <c r="G64" i="2"/>
  <c r="N42" i="2" s="1"/>
  <c r="M41" i="2"/>
  <c r="L41" i="2"/>
  <c r="G60" i="2"/>
  <c r="N41" i="2" s="1"/>
  <c r="O40" i="2"/>
  <c r="L40" i="2"/>
  <c r="G157" i="2"/>
  <c r="N40" i="2" s="1"/>
  <c r="L39" i="2"/>
  <c r="G155" i="2"/>
  <c r="N39" i="2" s="1"/>
  <c r="O38" i="2"/>
  <c r="L38" i="2"/>
  <c r="G141" i="2"/>
  <c r="N38" i="2" s="1"/>
  <c r="M37" i="2"/>
  <c r="L37" i="2"/>
  <c r="G166" i="2"/>
  <c r="N37" i="2" s="1"/>
  <c r="O36" i="2"/>
  <c r="L36" i="2"/>
  <c r="G159" i="2"/>
  <c r="N36" i="2" s="1"/>
  <c r="L35" i="2"/>
  <c r="G154" i="2"/>
  <c r="N35" i="2" s="1"/>
  <c r="O34" i="2"/>
  <c r="M34" i="2"/>
  <c r="L34" i="2"/>
  <c r="G128" i="2"/>
  <c r="N34" i="2" s="1"/>
  <c r="N33" i="2"/>
  <c r="L33" i="2"/>
  <c r="G113" i="2"/>
  <c r="O33" i="2" s="1"/>
  <c r="N32" i="2"/>
  <c r="L32" i="2"/>
  <c r="G112" i="2"/>
  <c r="O32" i="2" s="1"/>
  <c r="N31" i="2"/>
  <c r="M31" i="2"/>
  <c r="L31" i="2"/>
  <c r="G111" i="2"/>
  <c r="O31" i="2" s="1"/>
  <c r="N30" i="2"/>
  <c r="M30" i="2"/>
  <c r="L30" i="2"/>
  <c r="G110" i="2"/>
  <c r="O30" i="2" s="1"/>
  <c r="N29" i="2"/>
  <c r="M29" i="2"/>
  <c r="L29" i="2"/>
  <c r="G165" i="2"/>
  <c r="O29" i="2" s="1"/>
  <c r="N28" i="2"/>
  <c r="M28" i="2"/>
  <c r="L28" i="2"/>
  <c r="G148" i="2"/>
  <c r="O28" i="2" s="1"/>
  <c r="N27" i="2"/>
  <c r="M27" i="2"/>
  <c r="L27" i="2"/>
  <c r="G136" i="2"/>
  <c r="O27" i="2" s="1"/>
  <c r="N26" i="2"/>
  <c r="M26" i="2"/>
  <c r="L26" i="2"/>
  <c r="G135" i="2"/>
  <c r="O26" i="2" s="1"/>
  <c r="N25" i="2"/>
  <c r="M25" i="2"/>
  <c r="L25" i="2"/>
  <c r="G133" i="2"/>
  <c r="O25" i="2" s="1"/>
  <c r="N24" i="2"/>
  <c r="L24" i="2"/>
  <c r="G126" i="2"/>
  <c r="O24" i="2" s="1"/>
  <c r="N23" i="2"/>
  <c r="M23" i="2"/>
  <c r="L23" i="2"/>
  <c r="G125" i="2"/>
  <c r="O23" i="2" s="1"/>
  <c r="N22" i="2"/>
  <c r="L22" i="2"/>
  <c r="G124" i="2"/>
  <c r="O22" i="2" s="1"/>
  <c r="N21" i="2"/>
  <c r="M21" i="2"/>
  <c r="L21" i="2"/>
  <c r="G123" i="2"/>
  <c r="O21" i="2" s="1"/>
  <c r="N20" i="2"/>
  <c r="M20" i="2"/>
  <c r="L20" i="2"/>
  <c r="G122" i="2"/>
  <c r="O20" i="2" s="1"/>
  <c r="N19" i="2"/>
  <c r="L19" i="2"/>
  <c r="G121" i="2"/>
  <c r="O19" i="2" s="1"/>
  <c r="N18" i="2"/>
  <c r="L18" i="2"/>
  <c r="G151" i="2"/>
  <c r="O18" i="2" s="1"/>
  <c r="N17" i="2"/>
  <c r="L17" i="2"/>
  <c r="G146" i="2"/>
  <c r="O17" i="2" s="1"/>
  <c r="N16" i="2"/>
  <c r="L16" i="2"/>
  <c r="G139" i="2"/>
  <c r="O16" i="2" s="1"/>
  <c r="N15" i="2"/>
  <c r="L15" i="2"/>
  <c r="G137" i="2"/>
  <c r="O15" i="2" s="1"/>
  <c r="N14" i="2"/>
  <c r="M14" i="2"/>
  <c r="L14" i="2"/>
  <c r="G132" i="2"/>
  <c r="O14" i="2" s="1"/>
  <c r="N13" i="2"/>
  <c r="L13" i="2"/>
  <c r="G127" i="2"/>
  <c r="O13" i="2" s="1"/>
  <c r="N12" i="2"/>
  <c r="L12" i="2"/>
  <c r="G164" i="2"/>
  <c r="O12" i="2" s="1"/>
  <c r="N11" i="2"/>
  <c r="L11" i="2"/>
  <c r="G162" i="2"/>
  <c r="O11" i="2" s="1"/>
  <c r="N10" i="2"/>
  <c r="L10" i="2"/>
  <c r="G161" i="2"/>
  <c r="O10" i="2" s="1"/>
  <c r="N9" i="2"/>
  <c r="L9" i="2"/>
  <c r="G158" i="2"/>
  <c r="O9" i="2" s="1"/>
  <c r="N8" i="2"/>
  <c r="L8" i="2"/>
  <c r="G153" i="2"/>
  <c r="O8" i="2" s="1"/>
  <c r="N7" i="2"/>
  <c r="M7" i="2"/>
  <c r="L7" i="2"/>
  <c r="G152" i="2"/>
  <c r="O7" i="2" s="1"/>
  <c r="N6" i="2"/>
  <c r="L6" i="2"/>
  <c r="G150" i="2"/>
  <c r="O6" i="2" s="1"/>
  <c r="N5" i="2"/>
  <c r="M5" i="2"/>
  <c r="L5" i="2"/>
  <c r="G147" i="2"/>
  <c r="O5" i="2" s="1"/>
  <c r="N4" i="2"/>
  <c r="M4" i="2"/>
  <c r="L4" i="2"/>
  <c r="G144" i="2"/>
  <c r="O4" i="2" s="1"/>
  <c r="N3" i="2"/>
  <c r="L3" i="2"/>
  <c r="G142" i="2"/>
  <c r="O3" i="2" s="1"/>
  <c r="N2" i="2"/>
  <c r="L2" i="2"/>
  <c r="G134" i="2"/>
  <c r="O2" i="2" s="1"/>
  <c r="K268" i="1"/>
  <c r="G119" i="1"/>
  <c r="K267" i="1"/>
  <c r="G118" i="1"/>
  <c r="K266" i="1"/>
  <c r="G117" i="1"/>
  <c r="K265" i="1"/>
  <c r="G116" i="1"/>
  <c r="N265" i="1" s="1"/>
  <c r="L264" i="1"/>
  <c r="K264" i="1"/>
  <c r="G115" i="1"/>
  <c r="G111" i="1"/>
  <c r="K262" i="1"/>
  <c r="G110" i="1"/>
  <c r="K261" i="1"/>
  <c r="G109" i="1"/>
  <c r="L260" i="1"/>
  <c r="K260" i="1"/>
  <c r="G108" i="1"/>
  <c r="K259" i="1"/>
  <c r="G107" i="1"/>
  <c r="K258" i="1"/>
  <c r="G41" i="1"/>
  <c r="K257" i="1"/>
  <c r="G40" i="1"/>
  <c r="K256" i="1"/>
  <c r="G35" i="1"/>
  <c r="K255" i="1"/>
  <c r="G268" i="1"/>
  <c r="K254" i="1"/>
  <c r="G208" i="1"/>
  <c r="K253" i="1"/>
  <c r="G56" i="1"/>
  <c r="K252" i="1"/>
  <c r="G26" i="1"/>
  <c r="K251" i="1"/>
  <c r="G19" i="1"/>
  <c r="K250" i="1"/>
  <c r="G18" i="1"/>
  <c r="K249" i="1"/>
  <c r="G17" i="1"/>
  <c r="K248" i="1"/>
  <c r="G16" i="1"/>
  <c r="K247" i="1"/>
  <c r="G14" i="1"/>
  <c r="K246" i="1"/>
  <c r="G11" i="1"/>
  <c r="K245" i="1"/>
  <c r="G10" i="1"/>
  <c r="K244" i="1"/>
  <c r="G9" i="1"/>
  <c r="K243" i="1"/>
  <c r="G8" i="1"/>
  <c r="K242" i="1"/>
  <c r="G7" i="1"/>
  <c r="K241" i="1"/>
  <c r="G267" i="1"/>
  <c r="K240" i="1"/>
  <c r="G210" i="1"/>
  <c r="L210" i="1" s="1"/>
  <c r="L239" i="1"/>
  <c r="K239" i="1"/>
  <c r="G209" i="1"/>
  <c r="K238" i="1"/>
  <c r="G206" i="1"/>
  <c r="L237" i="1"/>
  <c r="K237" i="1"/>
  <c r="G205" i="1"/>
  <c r="L236" i="1"/>
  <c r="K236" i="1"/>
  <c r="G50" i="1"/>
  <c r="L235" i="1"/>
  <c r="K235" i="1"/>
  <c r="G38" i="1"/>
  <c r="L234" i="1"/>
  <c r="K234" i="1"/>
  <c r="G37" i="1"/>
  <c r="L233" i="1"/>
  <c r="K233" i="1"/>
  <c r="G33" i="1"/>
  <c r="K232" i="1"/>
  <c r="G32" i="1"/>
  <c r="K231" i="1"/>
  <c r="G31" i="1"/>
  <c r="K230" i="1"/>
  <c r="G29" i="1"/>
  <c r="K229" i="1"/>
  <c r="G28" i="1"/>
  <c r="K228" i="1"/>
  <c r="G22" i="1"/>
  <c r="L227" i="1"/>
  <c r="K227" i="1"/>
  <c r="G20" i="1"/>
  <c r="K226" i="1"/>
  <c r="G15" i="1"/>
  <c r="K225" i="1"/>
  <c r="G266" i="1"/>
  <c r="K224" i="1"/>
  <c r="G51" i="1"/>
  <c r="L223" i="1"/>
  <c r="K223" i="1"/>
  <c r="G49" i="1"/>
  <c r="K222" i="1"/>
  <c r="G48" i="1"/>
  <c r="K221" i="1"/>
  <c r="G47" i="1"/>
  <c r="L220" i="1"/>
  <c r="K220" i="1"/>
  <c r="G46" i="1"/>
  <c r="L219" i="1"/>
  <c r="K219" i="1"/>
  <c r="G45" i="1"/>
  <c r="L218" i="1"/>
  <c r="K218" i="1"/>
  <c r="G44" i="1"/>
  <c r="K217" i="1"/>
  <c r="G43" i="1"/>
  <c r="K216" i="1"/>
  <c r="G42" i="1"/>
  <c r="L215" i="1"/>
  <c r="K215" i="1"/>
  <c r="G39" i="1"/>
  <c r="L214" i="1"/>
  <c r="K214" i="1"/>
  <c r="G36" i="1"/>
  <c r="K213" i="1"/>
  <c r="G34" i="1"/>
  <c r="K212" i="1"/>
  <c r="G30" i="1"/>
  <c r="K211" i="1"/>
  <c r="G13" i="1"/>
  <c r="K210" i="1"/>
  <c r="G12" i="1"/>
  <c r="K209" i="1"/>
  <c r="G265" i="1"/>
  <c r="N209" i="1" s="1"/>
  <c r="K208" i="1"/>
  <c r="G75" i="1"/>
  <c r="N208" i="1" s="1"/>
  <c r="K207" i="1"/>
  <c r="G73" i="1"/>
  <c r="K206" i="1"/>
  <c r="G70" i="1"/>
  <c r="K205" i="1"/>
  <c r="G65" i="1"/>
  <c r="N205" i="1" s="1"/>
  <c r="K204" i="1"/>
  <c r="G61" i="1"/>
  <c r="K203" i="1"/>
  <c r="G57" i="1"/>
  <c r="K202" i="1"/>
  <c r="G54" i="1"/>
  <c r="K201" i="1"/>
  <c r="G53" i="1"/>
  <c r="K200" i="1"/>
  <c r="G52" i="1"/>
  <c r="L199" i="1"/>
  <c r="K199" i="1"/>
  <c r="G264" i="1"/>
  <c r="K198" i="1"/>
  <c r="G123" i="1"/>
  <c r="L197" i="1"/>
  <c r="K197" i="1"/>
  <c r="G122" i="1"/>
  <c r="L196" i="1"/>
  <c r="K196" i="1"/>
  <c r="G121" i="1"/>
  <c r="M196" i="1" s="1"/>
  <c r="K195" i="1"/>
  <c r="G120" i="1"/>
  <c r="K194" i="1"/>
  <c r="G114" i="1"/>
  <c r="K193" i="1"/>
  <c r="G113" i="1"/>
  <c r="K192" i="1"/>
  <c r="G112" i="1"/>
  <c r="L191" i="1"/>
  <c r="K191" i="1"/>
  <c r="G78" i="1"/>
  <c r="K190" i="1"/>
  <c r="G77" i="1"/>
  <c r="L189" i="1"/>
  <c r="K189" i="1"/>
  <c r="G76" i="1"/>
  <c r="K188" i="1"/>
  <c r="G74" i="1"/>
  <c r="K187" i="1"/>
  <c r="G72" i="1"/>
  <c r="K186" i="1"/>
  <c r="G69" i="1"/>
  <c r="L185" i="1"/>
  <c r="K185" i="1"/>
  <c r="G67" i="1"/>
  <c r="N184" i="1"/>
  <c r="K184" i="1"/>
  <c r="G64" i="1"/>
  <c r="K183" i="1"/>
  <c r="G63" i="1"/>
  <c r="K182" i="1"/>
  <c r="G62" i="1"/>
  <c r="K181" i="1"/>
  <c r="G60" i="1"/>
  <c r="K180" i="1"/>
  <c r="G59" i="1"/>
  <c r="K179" i="1"/>
  <c r="G58" i="1"/>
  <c r="H263" i="1"/>
  <c r="G263" i="1"/>
  <c r="F263" i="1"/>
  <c r="K178" i="1" s="1"/>
  <c r="H83" i="1"/>
  <c r="G83" i="1"/>
  <c r="F83" i="1"/>
  <c r="K177" i="1" s="1"/>
  <c r="H82" i="1"/>
  <c r="G82" i="1"/>
  <c r="F82" i="1"/>
  <c r="K176" i="1" s="1"/>
  <c r="H81" i="1"/>
  <c r="G81" i="1"/>
  <c r="F81" i="1"/>
  <c r="K175" i="1" s="1"/>
  <c r="H80" i="1"/>
  <c r="G80" i="1"/>
  <c r="F80" i="1"/>
  <c r="K174" i="1" s="1"/>
  <c r="H79" i="1"/>
  <c r="G79" i="1"/>
  <c r="F79" i="1"/>
  <c r="K173" i="1" s="1"/>
  <c r="K172" i="1"/>
  <c r="G27" i="1"/>
  <c r="K171" i="1"/>
  <c r="G25" i="1"/>
  <c r="K170" i="1"/>
  <c r="G24" i="1"/>
  <c r="K169" i="1"/>
  <c r="G23" i="1"/>
  <c r="K168" i="1"/>
  <c r="G21" i="1"/>
  <c r="M168" i="1" s="1"/>
  <c r="K167" i="1"/>
  <c r="G98" i="1"/>
  <c r="K166" i="1"/>
  <c r="G106" i="1"/>
  <c r="L106" i="1" s="1"/>
  <c r="K165" i="1"/>
  <c r="G105" i="1"/>
  <c r="K164" i="1"/>
  <c r="G104" i="1"/>
  <c r="L163" i="1"/>
  <c r="K163" i="1"/>
  <c r="G103" i="1"/>
  <c r="K162" i="1"/>
  <c r="G102" i="1"/>
  <c r="K161" i="1"/>
  <c r="G262" i="1"/>
  <c r="K160" i="1"/>
  <c r="G184" i="1"/>
  <c r="L184" i="1" s="1"/>
  <c r="K159" i="1"/>
  <c r="G148" i="1"/>
  <c r="K158" i="1"/>
  <c r="G101" i="1"/>
  <c r="K157" i="1"/>
  <c r="G100" i="1"/>
  <c r="K156" i="1"/>
  <c r="G99" i="1"/>
  <c r="K155" i="1"/>
  <c r="G97" i="1"/>
  <c r="K154" i="1"/>
  <c r="G96" i="1"/>
  <c r="K153" i="1"/>
  <c r="G95" i="1"/>
  <c r="L152" i="1"/>
  <c r="K152" i="1"/>
  <c r="G94" i="1"/>
  <c r="K151" i="1"/>
  <c r="G93" i="1"/>
  <c r="K150" i="1"/>
  <c r="G92" i="1"/>
  <c r="K149" i="1"/>
  <c r="G6" i="1"/>
  <c r="K148" i="1"/>
  <c r="G5" i="1"/>
  <c r="M148" i="1" s="1"/>
  <c r="K147" i="1"/>
  <c r="G4" i="1"/>
  <c r="K146" i="1"/>
  <c r="G3" i="1"/>
  <c r="K145" i="1"/>
  <c r="G2" i="1"/>
  <c r="K144" i="1"/>
  <c r="G261" i="1"/>
  <c r="L143" i="1"/>
  <c r="K143" i="1"/>
  <c r="G196" i="1"/>
  <c r="K142" i="1"/>
  <c r="G168" i="1"/>
  <c r="K141" i="1"/>
  <c r="G159" i="1"/>
  <c r="K140" i="1"/>
  <c r="G134" i="1"/>
  <c r="K139" i="1"/>
  <c r="G133" i="1"/>
  <c r="N133" i="1" s="1"/>
  <c r="K138" i="1"/>
  <c r="G260" i="1"/>
  <c r="K137" i="1"/>
  <c r="G215" i="1"/>
  <c r="K136" i="1"/>
  <c r="G214" i="1"/>
  <c r="K135" i="1"/>
  <c r="G204" i="1"/>
  <c r="K134" i="1"/>
  <c r="G259" i="1"/>
  <c r="M134" i="1" s="1"/>
  <c r="K133" i="1"/>
  <c r="G199" i="1"/>
  <c r="K132" i="1"/>
  <c r="G198" i="1"/>
  <c r="K131" i="1"/>
  <c r="G55" i="1"/>
  <c r="K130" i="1"/>
  <c r="G258" i="1"/>
  <c r="L258" i="1" s="1"/>
  <c r="K129" i="1"/>
  <c r="G130" i="1"/>
  <c r="K128" i="1"/>
  <c r="G131" i="1"/>
  <c r="M128" i="1" s="1"/>
  <c r="K127" i="1"/>
  <c r="G128" i="1"/>
  <c r="K126" i="1"/>
  <c r="G132" i="1"/>
  <c r="L125" i="1"/>
  <c r="K125" i="1"/>
  <c r="G71" i="1"/>
  <c r="K124" i="1"/>
  <c r="G188" i="1"/>
  <c r="N188" i="1" s="1"/>
  <c r="N123" i="1"/>
  <c r="K123" i="1"/>
  <c r="G257" i="1"/>
  <c r="M123" i="1" s="1"/>
  <c r="K122" i="1"/>
  <c r="G225" i="1"/>
  <c r="M122" i="1" s="1"/>
  <c r="N121" i="1"/>
  <c r="K121" i="1"/>
  <c r="G224" i="1"/>
  <c r="M121" i="1" s="1"/>
  <c r="L120" i="1"/>
  <c r="K120" i="1"/>
  <c r="G223" i="1"/>
  <c r="M120" i="1" s="1"/>
  <c r="K119" i="1"/>
  <c r="G176" i="1"/>
  <c r="N119" i="1" s="1"/>
  <c r="K118" i="1"/>
  <c r="G174" i="1"/>
  <c r="N118" i="1" s="1"/>
  <c r="K117" i="1"/>
  <c r="G160" i="1"/>
  <c r="N117" i="1" s="1"/>
  <c r="L116" i="1"/>
  <c r="K116" i="1"/>
  <c r="G147" i="1"/>
  <c r="N116" i="1" s="1"/>
  <c r="K115" i="1"/>
  <c r="G256" i="1"/>
  <c r="N115" i="1" s="1"/>
  <c r="K114" i="1"/>
  <c r="G183" i="1"/>
  <c r="N114" i="1" s="1"/>
  <c r="K113" i="1"/>
  <c r="G173" i="1"/>
  <c r="N113" i="1" s="1"/>
  <c r="L112" i="1"/>
  <c r="K112" i="1"/>
  <c r="G66" i="1"/>
  <c r="N112" i="1" s="1"/>
  <c r="L111" i="1"/>
  <c r="K111" i="1"/>
  <c r="G68" i="1"/>
  <c r="N111" i="1" s="1"/>
  <c r="L110" i="1"/>
  <c r="K110" i="1"/>
  <c r="G84" i="1"/>
  <c r="N110" i="1" s="1"/>
  <c r="L109" i="1"/>
  <c r="K109" i="1"/>
  <c r="G85" i="1"/>
  <c r="N109" i="1" s="1"/>
  <c r="L108" i="1"/>
  <c r="K108" i="1"/>
  <c r="G86" i="1"/>
  <c r="N108" i="1" s="1"/>
  <c r="L107" i="1"/>
  <c r="K107" i="1"/>
  <c r="G87" i="1"/>
  <c r="N107" i="1" s="1"/>
  <c r="K106" i="1"/>
  <c r="G88" i="1"/>
  <c r="N106" i="1" s="1"/>
  <c r="L105" i="1"/>
  <c r="K105" i="1"/>
  <c r="G89" i="1"/>
  <c r="N105" i="1" s="1"/>
  <c r="L104" i="1"/>
  <c r="K104" i="1"/>
  <c r="G90" i="1"/>
  <c r="N104" i="1" s="1"/>
  <c r="L103" i="1"/>
  <c r="K103" i="1"/>
  <c r="G91" i="1"/>
  <c r="N103" i="1" s="1"/>
  <c r="L102" i="1"/>
  <c r="K102" i="1"/>
  <c r="G255" i="1"/>
  <c r="N102" i="1" s="1"/>
  <c r="L101" i="1"/>
  <c r="K101" i="1"/>
  <c r="G240" i="1"/>
  <c r="N101" i="1" s="1"/>
  <c r="L100" i="1"/>
  <c r="K100" i="1"/>
  <c r="G237" i="1"/>
  <c r="N100" i="1" s="1"/>
  <c r="L99" i="1"/>
  <c r="K99" i="1"/>
  <c r="G236" i="1"/>
  <c r="N99" i="1" s="1"/>
  <c r="L98" i="1"/>
  <c r="K98" i="1"/>
  <c r="G234" i="1"/>
  <c r="N98" i="1" s="1"/>
  <c r="L97" i="1"/>
  <c r="K97" i="1"/>
  <c r="G233" i="1"/>
  <c r="N97" i="1" s="1"/>
  <c r="K96" i="1"/>
  <c r="G254" i="1"/>
  <c r="N96" i="1" s="1"/>
  <c r="K95" i="1"/>
  <c r="G190" i="1"/>
  <c r="N95" i="1" s="1"/>
  <c r="K94" i="1"/>
  <c r="G182" i="1"/>
  <c r="N94" i="1" s="1"/>
  <c r="K93" i="1"/>
  <c r="G146" i="1"/>
  <c r="N93" i="1" s="1"/>
  <c r="K92" i="1"/>
  <c r="G213" i="1"/>
  <c r="N92" i="1" s="1"/>
  <c r="L91" i="1"/>
  <c r="K91" i="1"/>
  <c r="G212" i="1"/>
  <c r="K90" i="1"/>
  <c r="G211" i="1"/>
  <c r="N90" i="1" s="1"/>
  <c r="K89" i="1"/>
  <c r="G253" i="1"/>
  <c r="K88" i="1"/>
  <c r="G187" i="1"/>
  <c r="N88" i="1" s="1"/>
  <c r="K87" i="1"/>
  <c r="G252" i="1"/>
  <c r="K86" i="1"/>
  <c r="G181" i="1"/>
  <c r="N86" i="1" s="1"/>
  <c r="L85" i="1"/>
  <c r="K85" i="1"/>
  <c r="G145" i="1"/>
  <c r="N85" i="1" s="1"/>
  <c r="L84" i="1"/>
  <c r="K84" i="1"/>
  <c r="G197" i="1"/>
  <c r="N84" i="1" s="1"/>
  <c r="K83" i="1"/>
  <c r="G195" i="1"/>
  <c r="N83" i="1" s="1"/>
  <c r="K82" i="1"/>
  <c r="G193" i="1"/>
  <c r="N82" i="1" s="1"/>
  <c r="L81" i="1"/>
  <c r="K81" i="1"/>
  <c r="G192" i="1"/>
  <c r="N81" i="1" s="1"/>
  <c r="L80" i="1"/>
  <c r="K80" i="1"/>
  <c r="G191" i="1"/>
  <c r="N80" i="1" s="1"/>
  <c r="L79" i="1"/>
  <c r="K79" i="1"/>
  <c r="G251" i="1"/>
  <c r="N79" i="1" s="1"/>
  <c r="K78" i="1"/>
  <c r="G250" i="1"/>
  <c r="N78" i="1" s="1"/>
  <c r="K77" i="1"/>
  <c r="G200" i="1"/>
  <c r="N77" i="1" s="1"/>
  <c r="K76" i="1"/>
  <c r="G194" i="1"/>
  <c r="N76" i="1" s="1"/>
  <c r="L75" i="1"/>
  <c r="K75" i="1"/>
  <c r="G249" i="1"/>
  <c r="N75" i="1" s="1"/>
  <c r="L74" i="1"/>
  <c r="K74" i="1"/>
  <c r="G231" i="1"/>
  <c r="N74" i="1" s="1"/>
  <c r="K73" i="1"/>
  <c r="G203" i="1"/>
  <c r="N73" i="1" s="1"/>
  <c r="K72" i="1"/>
  <c r="G202" i="1"/>
  <c r="N72" i="1" s="1"/>
  <c r="L71" i="1"/>
  <c r="K71" i="1"/>
  <c r="G201" i="1"/>
  <c r="L70" i="1"/>
  <c r="K70" i="1"/>
  <c r="G248" i="1"/>
  <c r="N70" i="1" s="1"/>
  <c r="L69" i="1"/>
  <c r="K69" i="1"/>
  <c r="G230" i="1"/>
  <c r="N69" i="1" s="1"/>
  <c r="K68" i="1"/>
  <c r="G229" i="1"/>
  <c r="L67" i="1"/>
  <c r="K67" i="1"/>
  <c r="G129" i="1"/>
  <c r="N67" i="1" s="1"/>
  <c r="L66" i="1"/>
  <c r="K66" i="1"/>
  <c r="G247" i="1"/>
  <c r="N66" i="1" s="1"/>
  <c r="L65" i="1"/>
  <c r="K65" i="1"/>
  <c r="G239" i="1"/>
  <c r="N65" i="1" s="1"/>
  <c r="K64" i="1"/>
  <c r="G238" i="1"/>
  <c r="N64" i="1" s="1"/>
  <c r="L63" i="1"/>
  <c r="K63" i="1"/>
  <c r="G235" i="1"/>
  <c r="N63" i="1" s="1"/>
  <c r="K62" i="1"/>
  <c r="G232" i="1"/>
  <c r="N62" i="1" s="1"/>
  <c r="L61" i="1"/>
  <c r="K61" i="1"/>
  <c r="G246" i="1"/>
  <c r="N61" i="1" s="1"/>
  <c r="K60" i="1"/>
  <c r="G180" i="1"/>
  <c r="N60" i="1" s="1"/>
  <c r="L59" i="1"/>
  <c r="K59" i="1"/>
  <c r="G144" i="1"/>
  <c r="N59" i="1" s="1"/>
  <c r="K58" i="1"/>
  <c r="G245" i="1"/>
  <c r="N58" i="1" s="1"/>
  <c r="K57" i="1"/>
  <c r="G179" i="1"/>
  <c r="N57" i="1" s="1"/>
  <c r="L56" i="1"/>
  <c r="K56" i="1"/>
  <c r="G143" i="1"/>
  <c r="N56" i="1" s="1"/>
  <c r="L55" i="1"/>
  <c r="K55" i="1"/>
  <c r="G222" i="1"/>
  <c r="N55" i="1" s="1"/>
  <c r="L54" i="1"/>
  <c r="K54" i="1"/>
  <c r="G220" i="1"/>
  <c r="N54" i="1" s="1"/>
  <c r="L53" i="1"/>
  <c r="K53" i="1"/>
  <c r="G221" i="1"/>
  <c r="N53" i="1" s="1"/>
  <c r="L52" i="1"/>
  <c r="K52" i="1"/>
  <c r="G219" i="1"/>
  <c r="N52" i="1" s="1"/>
  <c r="L51" i="1"/>
  <c r="K51" i="1"/>
  <c r="G218" i="1"/>
  <c r="N51" i="1" s="1"/>
  <c r="K50" i="1"/>
  <c r="G217" i="1"/>
  <c r="N50" i="1" s="1"/>
  <c r="K49" i="1"/>
  <c r="G216" i="1"/>
  <c r="N49" i="1" s="1"/>
  <c r="K48" i="1"/>
  <c r="G127" i="1"/>
  <c r="N48" i="1" s="1"/>
  <c r="K47" i="1"/>
  <c r="G126" i="1"/>
  <c r="N47" i="1" s="1"/>
  <c r="L46" i="1"/>
  <c r="K46" i="1"/>
  <c r="G125" i="1"/>
  <c r="N46" i="1" s="1"/>
  <c r="L45" i="1"/>
  <c r="K45" i="1"/>
  <c r="G124" i="1"/>
  <c r="N45" i="1" s="1"/>
  <c r="L44" i="1"/>
  <c r="K44" i="1"/>
  <c r="G207" i="1"/>
  <c r="N44" i="1" s="1"/>
  <c r="L43" i="1"/>
  <c r="K43" i="1"/>
  <c r="G157" i="1"/>
  <c r="N43" i="1" s="1"/>
  <c r="K42" i="1"/>
  <c r="G150" i="1"/>
  <c r="N42" i="1" s="1"/>
  <c r="K41" i="1"/>
  <c r="G149" i="1"/>
  <c r="N41" i="1" s="1"/>
  <c r="L40" i="1"/>
  <c r="K40" i="1"/>
  <c r="G175" i="1"/>
  <c r="N40" i="1" s="1"/>
  <c r="K39" i="1"/>
  <c r="G170" i="1"/>
  <c r="N39" i="1" s="1"/>
  <c r="K38" i="1"/>
  <c r="G165" i="1"/>
  <c r="N38" i="1" s="1"/>
  <c r="L37" i="1"/>
  <c r="K37" i="1"/>
  <c r="G244" i="1"/>
  <c r="N37" i="1" s="1"/>
  <c r="K36" i="1"/>
  <c r="G164" i="1"/>
  <c r="N36" i="1" s="1"/>
  <c r="K35" i="1"/>
  <c r="G162" i="1"/>
  <c r="N35" i="1" s="1"/>
  <c r="K34" i="1"/>
  <c r="G158" i="1"/>
  <c r="N34" i="1" s="1"/>
  <c r="L33" i="1"/>
  <c r="K33" i="1"/>
  <c r="G156" i="1"/>
  <c r="N33" i="1" s="1"/>
  <c r="L32" i="1"/>
  <c r="K32" i="1"/>
  <c r="G189" i="1"/>
  <c r="N32" i="1" s="1"/>
  <c r="L31" i="1"/>
  <c r="K31" i="1"/>
  <c r="G163" i="1"/>
  <c r="N31" i="1" s="1"/>
  <c r="L30" i="1"/>
  <c r="K30" i="1"/>
  <c r="G161" i="1"/>
  <c r="N30" i="1" s="1"/>
  <c r="L29" i="1"/>
  <c r="K29" i="1"/>
  <c r="G153" i="1"/>
  <c r="N29" i="1" s="1"/>
  <c r="L28" i="1"/>
  <c r="K28" i="1"/>
  <c r="G243" i="1"/>
  <c r="N28" i="1" s="1"/>
  <c r="K27" i="1"/>
  <c r="G186" i="1"/>
  <c r="N27" i="1" s="1"/>
  <c r="L26" i="1"/>
  <c r="K26" i="1"/>
  <c r="G185" i="1"/>
  <c r="N26" i="1" s="1"/>
  <c r="L25" i="1"/>
  <c r="K25" i="1"/>
  <c r="G177" i="1"/>
  <c r="N25" i="1" s="1"/>
  <c r="L24" i="1"/>
  <c r="K24" i="1"/>
  <c r="G166" i="1"/>
  <c r="N24" i="1" s="1"/>
  <c r="L23" i="1"/>
  <c r="K23" i="1"/>
  <c r="G172" i="1"/>
  <c r="N23" i="1" s="1"/>
  <c r="L22" i="1"/>
  <c r="K22" i="1"/>
  <c r="G171" i="1"/>
  <c r="N22" i="1" s="1"/>
  <c r="L21" i="1"/>
  <c r="K21" i="1"/>
  <c r="G169" i="1"/>
  <c r="N21" i="1" s="1"/>
  <c r="K20" i="1"/>
  <c r="G167" i="1"/>
  <c r="N20" i="1" s="1"/>
  <c r="L19" i="1"/>
  <c r="K19" i="1"/>
  <c r="G155" i="1"/>
  <c r="N19" i="1" s="1"/>
  <c r="L18" i="1"/>
  <c r="K18" i="1"/>
  <c r="G152" i="1"/>
  <c r="N18" i="1" s="1"/>
  <c r="K17" i="1"/>
  <c r="G140" i="1"/>
  <c r="N17" i="1" s="1"/>
  <c r="K16" i="1"/>
  <c r="G136" i="1"/>
  <c r="N16" i="1" s="1"/>
  <c r="K15" i="1"/>
  <c r="G135" i="1"/>
  <c r="N15" i="1" s="1"/>
  <c r="K14" i="1"/>
  <c r="G139" i="1"/>
  <c r="N14" i="1" s="1"/>
  <c r="K13" i="1"/>
  <c r="G242" i="1"/>
  <c r="N13" i="1" s="1"/>
  <c r="K12" i="1"/>
  <c r="G154" i="1"/>
  <c r="N12" i="1" s="1"/>
  <c r="K11" i="1"/>
  <c r="G138" i="1"/>
  <c r="N11" i="1" s="1"/>
  <c r="K10" i="1"/>
  <c r="G137" i="1"/>
  <c r="N10" i="1" s="1"/>
  <c r="K9" i="1"/>
  <c r="G151" i="1"/>
  <c r="N9" i="1" s="1"/>
  <c r="K8" i="1"/>
  <c r="G141" i="1"/>
  <c r="N8" i="1" s="1"/>
  <c r="K7" i="1"/>
  <c r="G178" i="1"/>
  <c r="N7" i="1" s="1"/>
  <c r="K6" i="1"/>
  <c r="G142" i="1"/>
  <c r="N6" i="1" s="1"/>
  <c r="K5" i="1"/>
  <c r="G241" i="1"/>
  <c r="N5" i="1" s="1"/>
  <c r="L4" i="1"/>
  <c r="K4" i="1"/>
  <c r="G228" i="1"/>
  <c r="N4" i="1" s="1"/>
  <c r="L3" i="1"/>
  <c r="K3" i="1"/>
  <c r="G227" i="1"/>
  <c r="N3" i="1" s="1"/>
  <c r="L2" i="1"/>
  <c r="K2" i="1"/>
  <c r="G226" i="1"/>
  <c r="N2" i="1" s="1"/>
  <c r="P14" i="2" l="1"/>
  <c r="Q14" i="2" s="1"/>
  <c r="N100" i="2"/>
  <c r="N108" i="2"/>
  <c r="N111" i="2"/>
  <c r="O112" i="2"/>
  <c r="O116" i="2"/>
  <c r="O118" i="2"/>
  <c r="O120" i="2"/>
  <c r="O122" i="2"/>
  <c r="O124" i="2"/>
  <c r="O127" i="2"/>
  <c r="O130" i="2"/>
  <c r="O135" i="2"/>
  <c r="M137" i="2"/>
  <c r="O139" i="2"/>
  <c r="M141" i="2"/>
  <c r="O143" i="2"/>
  <c r="O147" i="2"/>
  <c r="O151" i="2"/>
  <c r="M153" i="2"/>
  <c r="O158" i="2"/>
  <c r="O164" i="2"/>
  <c r="O167" i="2"/>
  <c r="O171" i="2"/>
  <c r="M173" i="2"/>
  <c r="O175" i="2"/>
  <c r="M179" i="2"/>
  <c r="O181" i="2"/>
  <c r="N65" i="2"/>
  <c r="O106" i="2"/>
  <c r="N110" i="2"/>
  <c r="O115" i="2"/>
  <c r="O126" i="2"/>
  <c r="O132" i="2"/>
  <c r="O138" i="2"/>
  <c r="O142" i="2"/>
  <c r="O146" i="2"/>
  <c r="O150" i="2"/>
  <c r="O154" i="2"/>
  <c r="M155" i="2"/>
  <c r="O157" i="2"/>
  <c r="M159" i="2"/>
  <c r="O161" i="2"/>
  <c r="M162" i="2"/>
  <c r="O170" i="2"/>
  <c r="O174" i="2"/>
  <c r="O177" i="2"/>
  <c r="O180" i="2"/>
  <c r="O184" i="2"/>
  <c r="P7" i="2"/>
  <c r="P23" i="2"/>
  <c r="Q23" i="2" s="1"/>
  <c r="P42" i="2"/>
  <c r="T42" i="2" s="1"/>
  <c r="N60" i="2"/>
  <c r="N64" i="2"/>
  <c r="N67" i="2"/>
  <c r="N99" i="2"/>
  <c r="O100" i="2"/>
  <c r="N107" i="2"/>
  <c r="O108" i="2"/>
  <c r="N112" i="2"/>
  <c r="O117" i="2"/>
  <c r="O119" i="2"/>
  <c r="O121" i="2"/>
  <c r="O123" i="2"/>
  <c r="O125" i="2"/>
  <c r="O128" i="2"/>
  <c r="O134" i="2"/>
  <c r="O137" i="2"/>
  <c r="M139" i="2"/>
  <c r="O141" i="2"/>
  <c r="O145" i="2"/>
  <c r="O149" i="2"/>
  <c r="M151" i="2"/>
  <c r="O153" i="2"/>
  <c r="O156" i="2"/>
  <c r="M158" i="2"/>
  <c r="O160" i="2"/>
  <c r="O163" i="2"/>
  <c r="M164" i="2"/>
  <c r="O166" i="2"/>
  <c r="M167" i="2"/>
  <c r="O169" i="2"/>
  <c r="O173" i="2"/>
  <c r="O176" i="2"/>
  <c r="O179" i="2"/>
  <c r="M181" i="2"/>
  <c r="O183" i="2"/>
  <c r="P34" i="2"/>
  <c r="T34" i="2" s="1"/>
  <c r="N106" i="2"/>
  <c r="N109" i="2"/>
  <c r="O110" i="2"/>
  <c r="O114" i="2"/>
  <c r="M126" i="2"/>
  <c r="O131" i="2"/>
  <c r="O133" i="2"/>
  <c r="O136" i="2"/>
  <c r="O140" i="2"/>
  <c r="M142" i="2"/>
  <c r="O144" i="2"/>
  <c r="M146" i="2"/>
  <c r="O148" i="2"/>
  <c r="M150" i="2"/>
  <c r="O152" i="2"/>
  <c r="O155" i="2"/>
  <c r="M157" i="2"/>
  <c r="O159" i="2"/>
  <c r="O162" i="2"/>
  <c r="O165" i="2"/>
  <c r="O168" i="2"/>
  <c r="M170" i="2"/>
  <c r="O172" i="2"/>
  <c r="M174" i="2"/>
  <c r="O178" i="2"/>
  <c r="M180" i="2"/>
  <c r="O182" i="2"/>
  <c r="M184" i="2"/>
  <c r="M125" i="1"/>
  <c r="M126" i="1"/>
  <c r="M129" i="1"/>
  <c r="N131" i="1"/>
  <c r="M135" i="1"/>
  <c r="M136" i="1"/>
  <c r="N139" i="1"/>
  <c r="M145" i="1"/>
  <c r="M147" i="1"/>
  <c r="M149" i="1"/>
  <c r="M151" i="1"/>
  <c r="M167" i="1"/>
  <c r="M169" i="1"/>
  <c r="M171" i="1"/>
  <c r="M179" i="1"/>
  <c r="L181" i="1"/>
  <c r="M183" i="1"/>
  <c r="L186" i="1"/>
  <c r="L187" i="1"/>
  <c r="M190" i="1"/>
  <c r="M191" i="1"/>
  <c r="L193" i="1"/>
  <c r="N194" i="1"/>
  <c r="M197" i="1"/>
  <c r="M201" i="1"/>
  <c r="L202" i="1"/>
  <c r="N212" i="1"/>
  <c r="L213" i="1"/>
  <c r="N215" i="1"/>
  <c r="L217" i="1"/>
  <c r="N219" i="1"/>
  <c r="N222" i="1"/>
  <c r="N225" i="1"/>
  <c r="N227" i="1"/>
  <c r="N234" i="1"/>
  <c r="N238" i="1"/>
  <c r="N241" i="1"/>
  <c r="N243" i="1"/>
  <c r="N245" i="1"/>
  <c r="N247" i="1"/>
  <c r="N249" i="1"/>
  <c r="N251" i="1"/>
  <c r="N253" i="1"/>
  <c r="N255" i="1"/>
  <c r="N257" i="1"/>
  <c r="N260" i="1"/>
  <c r="K263" i="1"/>
  <c r="L267" i="1"/>
  <c r="N127" i="1"/>
  <c r="M131" i="1"/>
  <c r="M132" i="1"/>
  <c r="L137" i="1"/>
  <c r="O137" i="1" s="1"/>
  <c r="L138" i="1"/>
  <c r="M140" i="1"/>
  <c r="M142" i="1"/>
  <c r="M153" i="1"/>
  <c r="M155" i="1"/>
  <c r="M157" i="1"/>
  <c r="M159" i="1"/>
  <c r="M161" i="1"/>
  <c r="L162" i="1"/>
  <c r="M164" i="1"/>
  <c r="L165" i="1"/>
  <c r="M173" i="1"/>
  <c r="M174" i="1"/>
  <c r="M175" i="1"/>
  <c r="M176" i="1"/>
  <c r="M177" i="1"/>
  <c r="M178" i="1"/>
  <c r="L180" i="1"/>
  <c r="M182" i="1"/>
  <c r="N186" i="1"/>
  <c r="M188" i="1"/>
  <c r="M189" i="1"/>
  <c r="N192" i="1"/>
  <c r="M194" i="1"/>
  <c r="M195" i="1"/>
  <c r="N198" i="1"/>
  <c r="M200" i="1"/>
  <c r="N203" i="1"/>
  <c r="N207" i="1"/>
  <c r="N214" i="1"/>
  <c r="L216" i="1"/>
  <c r="N218" i="1"/>
  <c r="N224" i="1"/>
  <c r="N229" i="1"/>
  <c r="N231" i="1"/>
  <c r="N233" i="1"/>
  <c r="N237" i="1"/>
  <c r="N262" i="1"/>
  <c r="N264" i="1"/>
  <c r="L266" i="1"/>
  <c r="N268" i="1"/>
  <c r="M124" i="1"/>
  <c r="L126" i="1"/>
  <c r="N129" i="1"/>
  <c r="L135" i="1"/>
  <c r="O135" i="1" s="1"/>
  <c r="L136" i="1"/>
  <c r="N137" i="1"/>
  <c r="M139" i="1"/>
  <c r="M144" i="1"/>
  <c r="M146" i="1"/>
  <c r="M150" i="1"/>
  <c r="M152" i="1"/>
  <c r="M163" i="1"/>
  <c r="M166" i="1"/>
  <c r="M170" i="1"/>
  <c r="M172" i="1"/>
  <c r="L179" i="1"/>
  <c r="M181" i="1"/>
  <c r="L183" i="1"/>
  <c r="M186" i="1"/>
  <c r="M187" i="1"/>
  <c r="O188" i="1"/>
  <c r="T188" i="1" s="1"/>
  <c r="L190" i="1"/>
  <c r="M193" i="1"/>
  <c r="M199" i="1"/>
  <c r="N211" i="1"/>
  <c r="N213" i="1"/>
  <c r="N217" i="1"/>
  <c r="N221" i="1"/>
  <c r="N223" i="1"/>
  <c r="N226" i="1"/>
  <c r="N236" i="1"/>
  <c r="L238" i="1"/>
  <c r="N240" i="1"/>
  <c r="N242" i="1"/>
  <c r="N244" i="1"/>
  <c r="N246" i="1"/>
  <c r="N248" i="1"/>
  <c r="N250" i="1"/>
  <c r="N252" i="1"/>
  <c r="N254" i="1"/>
  <c r="N256" i="1"/>
  <c r="L257" i="1"/>
  <c r="N259" i="1"/>
  <c r="L265" i="1"/>
  <c r="N267" i="1"/>
  <c r="N68" i="1"/>
  <c r="N71" i="1"/>
  <c r="N87" i="1"/>
  <c r="N89" i="1"/>
  <c r="N91" i="1"/>
  <c r="N125" i="1"/>
  <c r="O125" i="1" s="1"/>
  <c r="M127" i="1"/>
  <c r="M130" i="1"/>
  <c r="L131" i="1"/>
  <c r="O131" i="1" s="1"/>
  <c r="M133" i="1"/>
  <c r="N135" i="1"/>
  <c r="M137" i="1"/>
  <c r="M138" i="1"/>
  <c r="M143" i="1"/>
  <c r="M154" i="1"/>
  <c r="M156" i="1"/>
  <c r="M158" i="1"/>
  <c r="M160" i="1"/>
  <c r="M162" i="1"/>
  <c r="M165" i="1"/>
  <c r="N173" i="1"/>
  <c r="N174" i="1"/>
  <c r="N175" i="1"/>
  <c r="N176" i="1"/>
  <c r="N177" i="1"/>
  <c r="N178" i="1"/>
  <c r="M180" i="1"/>
  <c r="L182" i="1"/>
  <c r="M184" i="1"/>
  <c r="O184" i="1" s="1"/>
  <c r="M185" i="1"/>
  <c r="O186" i="1"/>
  <c r="T186" i="1" s="1"/>
  <c r="L188" i="1"/>
  <c r="N190" i="1"/>
  <c r="O190" i="1" s="1"/>
  <c r="M192" i="1"/>
  <c r="L194" i="1"/>
  <c r="O194" i="1" s="1"/>
  <c r="L195" i="1"/>
  <c r="N196" i="1"/>
  <c r="O196" i="1" s="1"/>
  <c r="M198" i="1"/>
  <c r="N200" i="1"/>
  <c r="N204" i="1"/>
  <c r="N206" i="1"/>
  <c r="N210" i="1"/>
  <c r="N216" i="1"/>
  <c r="N220" i="1"/>
  <c r="L224" i="1"/>
  <c r="N228" i="1"/>
  <c r="N230" i="1"/>
  <c r="N232" i="1"/>
  <c r="N235" i="1"/>
  <c r="N239" i="1"/>
  <c r="N258" i="1"/>
  <c r="N261" i="1"/>
  <c r="N263" i="1"/>
  <c r="N266" i="1"/>
  <c r="L268" i="1"/>
  <c r="P4" i="2"/>
  <c r="P5" i="2"/>
  <c r="P20" i="2"/>
  <c r="P21" i="2"/>
  <c r="P25" i="2"/>
  <c r="P26" i="2"/>
  <c r="P27" i="2"/>
  <c r="P28" i="2"/>
  <c r="P29" i="2"/>
  <c r="P30" i="2"/>
  <c r="P31" i="2"/>
  <c r="T7" i="2"/>
  <c r="Q7" i="2"/>
  <c r="T14" i="2"/>
  <c r="T23" i="2"/>
  <c r="M2" i="2"/>
  <c r="P2" i="2" s="1"/>
  <c r="M3" i="2"/>
  <c r="P3" i="2" s="1"/>
  <c r="M6" i="2"/>
  <c r="P6" i="2" s="1"/>
  <c r="M8" i="2"/>
  <c r="P8" i="2" s="1"/>
  <c r="M9" i="2"/>
  <c r="P9" i="2" s="1"/>
  <c r="M10" i="2"/>
  <c r="P10" i="2" s="1"/>
  <c r="M11" i="2"/>
  <c r="P11" i="2" s="1"/>
  <c r="M12" i="2"/>
  <c r="P12" i="2" s="1"/>
  <c r="M13" i="2"/>
  <c r="P13" i="2" s="1"/>
  <c r="M15" i="2"/>
  <c r="P15" i="2" s="1"/>
  <c r="M16" i="2"/>
  <c r="P16" i="2" s="1"/>
  <c r="M17" i="2"/>
  <c r="P17" i="2" s="1"/>
  <c r="M18" i="2"/>
  <c r="P18" i="2" s="1"/>
  <c r="M19" i="2"/>
  <c r="P19" i="2" s="1"/>
  <c r="M22" i="2"/>
  <c r="P22" i="2" s="1"/>
  <c r="M24" i="2"/>
  <c r="P24" i="2" s="1"/>
  <c r="M32" i="2"/>
  <c r="P32" i="2" s="1"/>
  <c r="M33" i="2"/>
  <c r="P33" i="2" s="1"/>
  <c r="Q34" i="2"/>
  <c r="O35" i="2"/>
  <c r="M36" i="2"/>
  <c r="P36" i="2" s="1"/>
  <c r="O37" i="2"/>
  <c r="P37" i="2" s="1"/>
  <c r="M38" i="2"/>
  <c r="O39" i="2"/>
  <c r="M40" i="2"/>
  <c r="O41" i="2"/>
  <c r="P41" i="2" s="1"/>
  <c r="Q42" i="2"/>
  <c r="O43" i="2"/>
  <c r="O45" i="2"/>
  <c r="P45" i="2" s="1"/>
  <c r="N47" i="2"/>
  <c r="O47" i="2"/>
  <c r="M35" i="2"/>
  <c r="P35" i="2" s="1"/>
  <c r="P38" i="2"/>
  <c r="M39" i="2"/>
  <c r="P39" i="2" s="1"/>
  <c r="P40" i="2"/>
  <c r="M43" i="2"/>
  <c r="O44" i="2"/>
  <c r="P44" i="2" s="1"/>
  <c r="O46" i="2"/>
  <c r="P46" i="2" s="1"/>
  <c r="O113" i="2"/>
  <c r="M113" i="2"/>
  <c r="N113" i="2"/>
  <c r="O48" i="2"/>
  <c r="P48" i="2" s="1"/>
  <c r="O49" i="2"/>
  <c r="P49" i="2" s="1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57" i="2"/>
  <c r="O57" i="2"/>
  <c r="M58" i="2"/>
  <c r="O58" i="2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M65" i="2"/>
  <c r="O65" i="2"/>
  <c r="O66" i="2"/>
  <c r="P66" i="2" s="1"/>
  <c r="O67" i="2"/>
  <c r="P67" i="2" s="1"/>
  <c r="O68" i="2"/>
  <c r="P68" i="2" s="1"/>
  <c r="O69" i="2"/>
  <c r="P69" i="2" s="1"/>
  <c r="M70" i="2"/>
  <c r="O70" i="2"/>
  <c r="O71" i="2"/>
  <c r="P71" i="2" s="1"/>
  <c r="M72" i="2"/>
  <c r="O72" i="2"/>
  <c r="O73" i="2"/>
  <c r="P73" i="2" s="1"/>
  <c r="O74" i="2"/>
  <c r="P74" i="2" s="1"/>
  <c r="M75" i="2"/>
  <c r="O75" i="2"/>
  <c r="O76" i="2"/>
  <c r="P76" i="2" s="1"/>
  <c r="O77" i="2"/>
  <c r="P77" i="2" s="1"/>
  <c r="O78" i="2"/>
  <c r="P78" i="2" s="1"/>
  <c r="O79" i="2"/>
  <c r="P79" i="2" s="1"/>
  <c r="M80" i="2"/>
  <c r="O80" i="2"/>
  <c r="O81" i="2"/>
  <c r="P81" i="2" s="1"/>
  <c r="M82" i="2"/>
  <c r="O82" i="2"/>
  <c r="M83" i="2"/>
  <c r="O83" i="2"/>
  <c r="O84" i="2"/>
  <c r="P84" i="2" s="1"/>
  <c r="O85" i="2"/>
  <c r="P85" i="2" s="1"/>
  <c r="M86" i="2"/>
  <c r="O86" i="2"/>
  <c r="M87" i="2"/>
  <c r="O87" i="2"/>
  <c r="M88" i="2"/>
  <c r="O88" i="2"/>
  <c r="M89" i="2"/>
  <c r="O89" i="2"/>
  <c r="O90" i="2"/>
  <c r="P90" i="2" s="1"/>
  <c r="M91" i="2"/>
  <c r="O91" i="2"/>
  <c r="M92" i="2"/>
  <c r="O92" i="2"/>
  <c r="O93" i="2"/>
  <c r="P93" i="2" s="1"/>
  <c r="O94" i="2"/>
  <c r="P94" i="2" s="1"/>
  <c r="M95" i="2"/>
  <c r="O95" i="2"/>
  <c r="M96" i="2"/>
  <c r="O96" i="2"/>
  <c r="M97" i="2"/>
  <c r="O97" i="2"/>
  <c r="M98" i="2"/>
  <c r="O98" i="2"/>
  <c r="M99" i="2"/>
  <c r="O99" i="2"/>
  <c r="M101" i="2"/>
  <c r="M103" i="2"/>
  <c r="M105" i="2"/>
  <c r="M107" i="2"/>
  <c r="M109" i="2"/>
  <c r="P109" i="2" s="1"/>
  <c r="M111" i="2"/>
  <c r="M100" i="2"/>
  <c r="P100" i="2" s="1"/>
  <c r="O101" i="2"/>
  <c r="M102" i="2"/>
  <c r="P102" i="2" s="1"/>
  <c r="O103" i="2"/>
  <c r="M104" i="2"/>
  <c r="P104" i="2" s="1"/>
  <c r="O105" i="2"/>
  <c r="M106" i="2"/>
  <c r="P106" i="2" s="1"/>
  <c r="O107" i="2"/>
  <c r="M108" i="2"/>
  <c r="P108" i="2" s="1"/>
  <c r="O109" i="2"/>
  <c r="M110" i="2"/>
  <c r="P110" i="2" s="1"/>
  <c r="O111" i="2"/>
  <c r="M112" i="2"/>
  <c r="P112" i="2" s="1"/>
  <c r="P113" i="2"/>
  <c r="N114" i="2"/>
  <c r="N115" i="2"/>
  <c r="P115" i="2" s="1"/>
  <c r="N116" i="2"/>
  <c r="N117" i="2"/>
  <c r="N118" i="2"/>
  <c r="N119" i="2"/>
  <c r="N120" i="2"/>
  <c r="N121" i="2"/>
  <c r="N122" i="2"/>
  <c r="N123" i="2"/>
  <c r="N124" i="2"/>
  <c r="N125" i="2"/>
  <c r="P125" i="2" s="1"/>
  <c r="N126" i="2"/>
  <c r="P126" i="2" s="1"/>
  <c r="N127" i="2"/>
  <c r="N128" i="2"/>
  <c r="P128" i="2" s="1"/>
  <c r="N129" i="2"/>
  <c r="P129" i="2" s="1"/>
  <c r="N130" i="2"/>
  <c r="P130" i="2" s="1"/>
  <c r="N131" i="2"/>
  <c r="N132" i="2"/>
  <c r="N133" i="2"/>
  <c r="P133" i="2" s="1"/>
  <c r="N134" i="2"/>
  <c r="N135" i="2"/>
  <c r="P135" i="2" s="1"/>
  <c r="N136" i="2"/>
  <c r="P136" i="2" s="1"/>
  <c r="N137" i="2"/>
  <c r="P137" i="2" s="1"/>
  <c r="N138" i="2"/>
  <c r="P138" i="2" s="1"/>
  <c r="N139" i="2"/>
  <c r="P139" i="2" s="1"/>
  <c r="N140" i="2"/>
  <c r="P140" i="2" s="1"/>
  <c r="N141" i="2"/>
  <c r="P141" i="2" s="1"/>
  <c r="N142" i="2"/>
  <c r="P142" i="2" s="1"/>
  <c r="N143" i="2"/>
  <c r="P143" i="2" s="1"/>
  <c r="N144" i="2"/>
  <c r="P144" i="2" s="1"/>
  <c r="N145" i="2"/>
  <c r="P145" i="2" s="1"/>
  <c r="N146" i="2"/>
  <c r="P146" i="2" s="1"/>
  <c r="N147" i="2"/>
  <c r="P147" i="2" s="1"/>
  <c r="N148" i="2"/>
  <c r="P148" i="2" s="1"/>
  <c r="N149" i="2"/>
  <c r="P149" i="2" s="1"/>
  <c r="N150" i="2"/>
  <c r="P150" i="2" s="1"/>
  <c r="N151" i="2"/>
  <c r="P151" i="2" s="1"/>
  <c r="N152" i="2"/>
  <c r="P152" i="2" s="1"/>
  <c r="N153" i="2"/>
  <c r="P153" i="2" s="1"/>
  <c r="N154" i="2"/>
  <c r="N155" i="2"/>
  <c r="P155" i="2" s="1"/>
  <c r="N156" i="2"/>
  <c r="P156" i="2" s="1"/>
  <c r="N157" i="2"/>
  <c r="P157" i="2" s="1"/>
  <c r="N158" i="2"/>
  <c r="P158" i="2" s="1"/>
  <c r="N159" i="2"/>
  <c r="P159" i="2" s="1"/>
  <c r="N160" i="2"/>
  <c r="P160" i="2" s="1"/>
  <c r="N161" i="2"/>
  <c r="N162" i="2"/>
  <c r="P162" i="2" s="1"/>
  <c r="N163" i="2"/>
  <c r="N164" i="2"/>
  <c r="P164" i="2" s="1"/>
  <c r="N165" i="2"/>
  <c r="P165" i="2" s="1"/>
  <c r="N166" i="2"/>
  <c r="N167" i="2"/>
  <c r="P167" i="2" s="1"/>
  <c r="N168" i="2"/>
  <c r="P168" i="2" s="1"/>
  <c r="N169" i="2"/>
  <c r="P169" i="2" s="1"/>
  <c r="N170" i="2"/>
  <c r="P170" i="2" s="1"/>
  <c r="N171" i="2"/>
  <c r="P171" i="2" s="1"/>
  <c r="N172" i="2"/>
  <c r="P172" i="2" s="1"/>
  <c r="N173" i="2"/>
  <c r="P173" i="2" s="1"/>
  <c r="N174" i="2"/>
  <c r="P174" i="2" s="1"/>
  <c r="N175" i="2"/>
  <c r="N176" i="2"/>
  <c r="P176" i="2" s="1"/>
  <c r="N177" i="2"/>
  <c r="N178" i="2"/>
  <c r="P178" i="2" s="1"/>
  <c r="N179" i="2"/>
  <c r="P179" i="2" s="1"/>
  <c r="N180" i="2"/>
  <c r="P180" i="2" s="1"/>
  <c r="N181" i="2"/>
  <c r="P181" i="2" s="1"/>
  <c r="N182" i="2"/>
  <c r="P182" i="2" s="1"/>
  <c r="N183" i="2"/>
  <c r="P183" i="2" s="1"/>
  <c r="N184" i="2"/>
  <c r="P184" i="2" s="1"/>
  <c r="M114" i="2"/>
  <c r="P114" i="2" s="1"/>
  <c r="M116" i="2"/>
  <c r="M117" i="2"/>
  <c r="P117" i="2" s="1"/>
  <c r="M118" i="2"/>
  <c r="P118" i="2" s="1"/>
  <c r="M119" i="2"/>
  <c r="P119" i="2" s="1"/>
  <c r="M120" i="2"/>
  <c r="M121" i="2"/>
  <c r="P121" i="2" s="1"/>
  <c r="M122" i="2"/>
  <c r="P122" i="2" s="1"/>
  <c r="M123" i="2"/>
  <c r="P123" i="2" s="1"/>
  <c r="M124" i="2"/>
  <c r="M127" i="2"/>
  <c r="P127" i="2" s="1"/>
  <c r="M131" i="2"/>
  <c r="M132" i="2"/>
  <c r="M134" i="2"/>
  <c r="P134" i="2" s="1"/>
  <c r="M154" i="2"/>
  <c r="P154" i="2" s="1"/>
  <c r="M161" i="2"/>
  <c r="M163" i="2"/>
  <c r="P163" i="2" s="1"/>
  <c r="M166" i="2"/>
  <c r="P166" i="2" s="1"/>
  <c r="M175" i="2"/>
  <c r="P175" i="2" s="1"/>
  <c r="M177" i="2"/>
  <c r="M141" i="1"/>
  <c r="N141" i="1"/>
  <c r="L141" i="1"/>
  <c r="M2" i="1"/>
  <c r="O2" i="1" s="1"/>
  <c r="M3" i="1"/>
  <c r="O3" i="1" s="1"/>
  <c r="M4" i="1"/>
  <c r="O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O18" i="1" s="1"/>
  <c r="M19" i="1"/>
  <c r="O19" i="1" s="1"/>
  <c r="M20" i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M35" i="1"/>
  <c r="M36" i="1"/>
  <c r="M37" i="1"/>
  <c r="O37" i="1" s="1"/>
  <c r="M38" i="1"/>
  <c r="M39" i="1"/>
  <c r="M40" i="1"/>
  <c r="O40" i="1" s="1"/>
  <c r="M41" i="1"/>
  <c r="M42" i="1"/>
  <c r="M43" i="1"/>
  <c r="O43" i="1" s="1"/>
  <c r="M44" i="1"/>
  <c r="O44" i="1" s="1"/>
  <c r="M45" i="1"/>
  <c r="O45" i="1" s="1"/>
  <c r="M46" i="1"/>
  <c r="O46" i="1" s="1"/>
  <c r="M47" i="1"/>
  <c r="M48" i="1"/>
  <c r="M49" i="1"/>
  <c r="M50" i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M58" i="1"/>
  <c r="M59" i="1"/>
  <c r="O59" i="1" s="1"/>
  <c r="M60" i="1"/>
  <c r="M61" i="1"/>
  <c r="O61" i="1" s="1"/>
  <c r="M62" i="1"/>
  <c r="M63" i="1"/>
  <c r="O63" i="1" s="1"/>
  <c r="M64" i="1"/>
  <c r="M65" i="1"/>
  <c r="O65" i="1" s="1"/>
  <c r="M66" i="1"/>
  <c r="O66" i="1" s="1"/>
  <c r="M67" i="1"/>
  <c r="O67" i="1" s="1"/>
  <c r="M68" i="1"/>
  <c r="M69" i="1"/>
  <c r="O69" i="1" s="1"/>
  <c r="M70" i="1"/>
  <c r="O70" i="1" s="1"/>
  <c r="M71" i="1"/>
  <c r="O71" i="1" s="1"/>
  <c r="M72" i="1"/>
  <c r="M73" i="1"/>
  <c r="M74" i="1"/>
  <c r="O74" i="1" s="1"/>
  <c r="M75" i="1"/>
  <c r="O75" i="1" s="1"/>
  <c r="M76" i="1"/>
  <c r="M77" i="1"/>
  <c r="M78" i="1"/>
  <c r="M79" i="1"/>
  <c r="O79" i="1" s="1"/>
  <c r="M80" i="1"/>
  <c r="O80" i="1" s="1"/>
  <c r="M81" i="1"/>
  <c r="O81" i="1" s="1"/>
  <c r="M82" i="1"/>
  <c r="M83" i="1"/>
  <c r="M84" i="1"/>
  <c r="O84" i="1" s="1"/>
  <c r="M85" i="1"/>
  <c r="O85" i="1" s="1"/>
  <c r="M86" i="1"/>
  <c r="M87" i="1"/>
  <c r="M88" i="1"/>
  <c r="M89" i="1"/>
  <c r="M90" i="1"/>
  <c r="M91" i="1"/>
  <c r="O91" i="1" s="1"/>
  <c r="M92" i="1"/>
  <c r="M93" i="1"/>
  <c r="M94" i="1"/>
  <c r="M95" i="1"/>
  <c r="M96" i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M114" i="1"/>
  <c r="M115" i="1"/>
  <c r="M116" i="1"/>
  <c r="O116" i="1" s="1"/>
  <c r="M117" i="1"/>
  <c r="M118" i="1"/>
  <c r="M119" i="1"/>
  <c r="N120" i="1"/>
  <c r="O120" i="1" s="1"/>
  <c r="L121" i="1"/>
  <c r="N122" i="1"/>
  <c r="L123" i="1"/>
  <c r="N124" i="1"/>
  <c r="N126" i="1"/>
  <c r="O126" i="1" s="1"/>
  <c r="L127" i="1"/>
  <c r="O127" i="1" s="1"/>
  <c r="N128" i="1"/>
  <c r="L129" i="1"/>
  <c r="N130" i="1"/>
  <c r="N132" i="1"/>
  <c r="L133" i="1"/>
  <c r="N134" i="1"/>
  <c r="N136" i="1"/>
  <c r="O136" i="1" s="1"/>
  <c r="N138" i="1"/>
  <c r="O138" i="1" s="1"/>
  <c r="L139" i="1"/>
  <c r="N140" i="1"/>
  <c r="L5" i="1"/>
  <c r="O5" i="1" s="1"/>
  <c r="L6" i="1"/>
  <c r="L7" i="1"/>
  <c r="O7" i="1" s="1"/>
  <c r="L8" i="1"/>
  <c r="O8" i="1" s="1"/>
  <c r="L9" i="1"/>
  <c r="O9" i="1" s="1"/>
  <c r="L10" i="1"/>
  <c r="L11" i="1"/>
  <c r="O11" i="1" s="1"/>
  <c r="L12" i="1"/>
  <c r="O12" i="1" s="1"/>
  <c r="L13" i="1"/>
  <c r="O13" i="1" s="1"/>
  <c r="L14" i="1"/>
  <c r="L15" i="1"/>
  <c r="O15" i="1" s="1"/>
  <c r="L16" i="1"/>
  <c r="O16" i="1" s="1"/>
  <c r="L17" i="1"/>
  <c r="O17" i="1" s="1"/>
  <c r="L20" i="1"/>
  <c r="O20" i="1" s="1"/>
  <c r="L27" i="1"/>
  <c r="O27" i="1" s="1"/>
  <c r="L34" i="1"/>
  <c r="L35" i="1"/>
  <c r="O35" i="1" s="1"/>
  <c r="L36" i="1"/>
  <c r="O36" i="1" s="1"/>
  <c r="L38" i="1"/>
  <c r="L39" i="1"/>
  <c r="O39" i="1" s="1"/>
  <c r="L41" i="1"/>
  <c r="O41" i="1" s="1"/>
  <c r="L42" i="1"/>
  <c r="L47" i="1"/>
  <c r="O47" i="1" s="1"/>
  <c r="L48" i="1"/>
  <c r="O48" i="1" s="1"/>
  <c r="L49" i="1"/>
  <c r="O49" i="1" s="1"/>
  <c r="L50" i="1"/>
  <c r="L57" i="1"/>
  <c r="O57" i="1" s="1"/>
  <c r="L58" i="1"/>
  <c r="L60" i="1"/>
  <c r="O60" i="1" s="1"/>
  <c r="L62" i="1"/>
  <c r="L64" i="1"/>
  <c r="O64" i="1" s="1"/>
  <c r="L68" i="1"/>
  <c r="O68" i="1" s="1"/>
  <c r="L72" i="1"/>
  <c r="O72" i="1" s="1"/>
  <c r="L73" i="1"/>
  <c r="O73" i="1" s="1"/>
  <c r="L76" i="1"/>
  <c r="O76" i="1" s="1"/>
  <c r="L77" i="1"/>
  <c r="O77" i="1" s="1"/>
  <c r="L78" i="1"/>
  <c r="O78" i="1" s="1"/>
  <c r="L82" i="1"/>
  <c r="L83" i="1"/>
  <c r="O83" i="1" s="1"/>
  <c r="L86" i="1"/>
  <c r="L87" i="1"/>
  <c r="O87" i="1" s="1"/>
  <c r="L88" i="1"/>
  <c r="O88" i="1" s="1"/>
  <c r="L89" i="1"/>
  <c r="O89" i="1" s="1"/>
  <c r="L90" i="1"/>
  <c r="L92" i="1"/>
  <c r="O92" i="1" s="1"/>
  <c r="L93" i="1"/>
  <c r="O93" i="1" s="1"/>
  <c r="L94" i="1"/>
  <c r="L95" i="1"/>
  <c r="L96" i="1"/>
  <c r="O96" i="1" s="1"/>
  <c r="L113" i="1"/>
  <c r="O113" i="1" s="1"/>
  <c r="L114" i="1"/>
  <c r="L115" i="1"/>
  <c r="L117" i="1"/>
  <c r="O117" i="1" s="1"/>
  <c r="L118" i="1"/>
  <c r="L119" i="1"/>
  <c r="O119" i="1" s="1"/>
  <c r="O121" i="1"/>
  <c r="L122" i="1"/>
  <c r="O122" i="1" s="1"/>
  <c r="O123" i="1"/>
  <c r="L124" i="1"/>
  <c r="O124" i="1" s="1"/>
  <c r="L128" i="1"/>
  <c r="O128" i="1" s="1"/>
  <c r="O129" i="1"/>
  <c r="L130" i="1"/>
  <c r="L132" i="1"/>
  <c r="O132" i="1" s="1"/>
  <c r="O133" i="1"/>
  <c r="L134" i="1"/>
  <c r="O139" i="1"/>
  <c r="L140" i="1"/>
  <c r="O140" i="1" s="1"/>
  <c r="O141" i="1"/>
  <c r="L142" i="1"/>
  <c r="N142" i="1"/>
  <c r="N143" i="1"/>
  <c r="O143" i="1" s="1"/>
  <c r="L144" i="1"/>
  <c r="O144" i="1" s="1"/>
  <c r="N144" i="1"/>
  <c r="L145" i="1"/>
  <c r="N145" i="1"/>
  <c r="L146" i="1"/>
  <c r="O146" i="1" s="1"/>
  <c r="N146" i="1"/>
  <c r="L147" i="1"/>
  <c r="O147" i="1" s="1"/>
  <c r="N147" i="1"/>
  <c r="L148" i="1"/>
  <c r="O148" i="1" s="1"/>
  <c r="N148" i="1"/>
  <c r="L149" i="1"/>
  <c r="O149" i="1" s="1"/>
  <c r="N149" i="1"/>
  <c r="L150" i="1"/>
  <c r="O150" i="1" s="1"/>
  <c r="N150" i="1"/>
  <c r="L151" i="1"/>
  <c r="O151" i="1" s="1"/>
  <c r="N151" i="1"/>
  <c r="N152" i="1"/>
  <c r="O152" i="1" s="1"/>
  <c r="L153" i="1"/>
  <c r="N153" i="1"/>
  <c r="L154" i="1"/>
  <c r="N154" i="1"/>
  <c r="L155" i="1"/>
  <c r="N155" i="1"/>
  <c r="L156" i="1"/>
  <c r="N156" i="1"/>
  <c r="L157" i="1"/>
  <c r="N157" i="1"/>
  <c r="L158" i="1"/>
  <c r="N158" i="1"/>
  <c r="L159" i="1"/>
  <c r="N159" i="1"/>
  <c r="L160" i="1"/>
  <c r="N160" i="1"/>
  <c r="L161" i="1"/>
  <c r="N161" i="1"/>
  <c r="N162" i="1"/>
  <c r="O162" i="1" s="1"/>
  <c r="N163" i="1"/>
  <c r="O163" i="1" s="1"/>
  <c r="L164" i="1"/>
  <c r="N164" i="1"/>
  <c r="N165" i="1"/>
  <c r="O165" i="1" s="1"/>
  <c r="L166" i="1"/>
  <c r="O166" i="1" s="1"/>
  <c r="N166" i="1"/>
  <c r="L167" i="1"/>
  <c r="N167" i="1"/>
  <c r="L168" i="1"/>
  <c r="O168" i="1" s="1"/>
  <c r="N168" i="1"/>
  <c r="L169" i="1"/>
  <c r="N169" i="1"/>
  <c r="L170" i="1"/>
  <c r="O170" i="1" s="1"/>
  <c r="N170" i="1"/>
  <c r="L171" i="1"/>
  <c r="O171" i="1" s="1"/>
  <c r="N171" i="1"/>
  <c r="L172" i="1"/>
  <c r="O172" i="1" s="1"/>
  <c r="N172" i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L201" i="1"/>
  <c r="N202" i="1"/>
  <c r="M202" i="1"/>
  <c r="N185" i="1"/>
  <c r="O185" i="1" s="1"/>
  <c r="P186" i="1"/>
  <c r="N187" i="1"/>
  <c r="O187" i="1" s="1"/>
  <c r="P188" i="1"/>
  <c r="N189" i="1"/>
  <c r="O189" i="1" s="1"/>
  <c r="N191" i="1"/>
  <c r="O191" i="1" s="1"/>
  <c r="L192" i="1"/>
  <c r="O192" i="1" s="1"/>
  <c r="N193" i="1"/>
  <c r="O193" i="1" s="1"/>
  <c r="N195" i="1"/>
  <c r="O195" i="1" s="1"/>
  <c r="N197" i="1"/>
  <c r="O197" i="1" s="1"/>
  <c r="L198" i="1"/>
  <c r="O198" i="1" s="1"/>
  <c r="N199" i="1"/>
  <c r="O199" i="1" s="1"/>
  <c r="L200" i="1"/>
  <c r="O200" i="1" s="1"/>
  <c r="N201" i="1"/>
  <c r="O201" i="1" s="1"/>
  <c r="M203" i="1"/>
  <c r="M204" i="1"/>
  <c r="M205" i="1"/>
  <c r="M206" i="1"/>
  <c r="M207" i="1"/>
  <c r="M208" i="1"/>
  <c r="M209" i="1"/>
  <c r="M210" i="1"/>
  <c r="O210" i="1" s="1"/>
  <c r="M211" i="1"/>
  <c r="M212" i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M222" i="1"/>
  <c r="M223" i="1"/>
  <c r="O223" i="1" s="1"/>
  <c r="M224" i="1"/>
  <c r="O224" i="1" s="1"/>
  <c r="M225" i="1"/>
  <c r="M226" i="1"/>
  <c r="M227" i="1"/>
  <c r="O227" i="1" s="1"/>
  <c r="M228" i="1"/>
  <c r="M229" i="1"/>
  <c r="M230" i="1"/>
  <c r="M231" i="1"/>
  <c r="M232" i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O257" i="1" s="1"/>
  <c r="M258" i="1"/>
  <c r="O258" i="1" s="1"/>
  <c r="M259" i="1"/>
  <c r="M260" i="1"/>
  <c r="O260" i="1" s="1"/>
  <c r="M261" i="1"/>
  <c r="M262" i="1"/>
  <c r="M263" i="1"/>
  <c r="M264" i="1"/>
  <c r="O264" i="1" s="1"/>
  <c r="M265" i="1"/>
  <c r="O265" i="1" s="1"/>
  <c r="M266" i="1"/>
  <c r="O266" i="1" s="1"/>
  <c r="M267" i="1"/>
  <c r="O267" i="1" s="1"/>
  <c r="M268" i="1"/>
  <c r="O268" i="1" s="1"/>
  <c r="L203" i="1"/>
  <c r="O203" i="1" s="1"/>
  <c r="L204" i="1"/>
  <c r="O204" i="1" s="1"/>
  <c r="L205" i="1"/>
  <c r="L206" i="1"/>
  <c r="O206" i="1" s="1"/>
  <c r="L207" i="1"/>
  <c r="O207" i="1" s="1"/>
  <c r="L208" i="1"/>
  <c r="O208" i="1" s="1"/>
  <c r="L209" i="1"/>
  <c r="L211" i="1"/>
  <c r="L212" i="1"/>
  <c r="O212" i="1" s="1"/>
  <c r="L221" i="1"/>
  <c r="L222" i="1"/>
  <c r="O222" i="1" s="1"/>
  <c r="L225" i="1"/>
  <c r="L226" i="1"/>
  <c r="O226" i="1" s="1"/>
  <c r="L228" i="1"/>
  <c r="O228" i="1" s="1"/>
  <c r="L229" i="1"/>
  <c r="L230" i="1"/>
  <c r="O230" i="1" s="1"/>
  <c r="L231" i="1"/>
  <c r="O231" i="1" s="1"/>
  <c r="L232" i="1"/>
  <c r="O232" i="1" s="1"/>
  <c r="L240" i="1"/>
  <c r="O240" i="1" s="1"/>
  <c r="L241" i="1"/>
  <c r="L242" i="1"/>
  <c r="O242" i="1" s="1"/>
  <c r="L243" i="1"/>
  <c r="L244" i="1"/>
  <c r="O244" i="1" s="1"/>
  <c r="L245" i="1"/>
  <c r="L246" i="1"/>
  <c r="O246" i="1" s="1"/>
  <c r="L247" i="1"/>
  <c r="L248" i="1"/>
  <c r="O248" i="1" s="1"/>
  <c r="L249" i="1"/>
  <c r="L250" i="1"/>
  <c r="O250" i="1" s="1"/>
  <c r="L251" i="1"/>
  <c r="L252" i="1"/>
  <c r="O252" i="1" s="1"/>
  <c r="L253" i="1"/>
  <c r="L254" i="1"/>
  <c r="O254" i="1" s="1"/>
  <c r="L255" i="1"/>
  <c r="L256" i="1"/>
  <c r="O256" i="1" s="1"/>
  <c r="L259" i="1"/>
  <c r="L261" i="1"/>
  <c r="O261" i="1" s="1"/>
  <c r="L262" i="1"/>
  <c r="O262" i="1" s="1"/>
  <c r="L263" i="1"/>
  <c r="O263" i="1" s="1"/>
  <c r="P177" i="2" l="1"/>
  <c r="P161" i="2"/>
  <c r="P131" i="2"/>
  <c r="P105" i="2"/>
  <c r="P101" i="2"/>
  <c r="P88" i="2"/>
  <c r="P86" i="2"/>
  <c r="P65" i="2"/>
  <c r="P43" i="2"/>
  <c r="P107" i="2"/>
  <c r="P89" i="2"/>
  <c r="P87" i="2"/>
  <c r="P82" i="2"/>
  <c r="P70" i="2"/>
  <c r="P57" i="2"/>
  <c r="P55" i="2"/>
  <c r="P53" i="2"/>
  <c r="P51" i="2"/>
  <c r="T125" i="1"/>
  <c r="P125" i="1"/>
  <c r="T137" i="1"/>
  <c r="P137" i="1"/>
  <c r="T196" i="1"/>
  <c r="P196" i="1"/>
  <c r="T190" i="1"/>
  <c r="P190" i="1"/>
  <c r="T184" i="1"/>
  <c r="P184" i="1"/>
  <c r="T131" i="1"/>
  <c r="P131" i="1"/>
  <c r="T194" i="1"/>
  <c r="P194" i="1"/>
  <c r="T135" i="1"/>
  <c r="P135" i="1"/>
  <c r="O255" i="1"/>
  <c r="O251" i="1"/>
  <c r="O247" i="1"/>
  <c r="O243" i="1"/>
  <c r="O164" i="1"/>
  <c r="O161" i="1"/>
  <c r="O159" i="1"/>
  <c r="O157" i="1"/>
  <c r="O142" i="1"/>
  <c r="O259" i="1"/>
  <c r="P259" i="1" s="1"/>
  <c r="O211" i="1"/>
  <c r="O202" i="1"/>
  <c r="O115" i="1"/>
  <c r="O95" i="1"/>
  <c r="O253" i="1"/>
  <c r="O249" i="1"/>
  <c r="O245" i="1"/>
  <c r="P245" i="1" s="1"/>
  <c r="O241" i="1"/>
  <c r="P241" i="1" s="1"/>
  <c r="O225" i="1"/>
  <c r="O160" i="1"/>
  <c r="O158" i="1"/>
  <c r="O156" i="1"/>
  <c r="T156" i="1" s="1"/>
  <c r="O154" i="1"/>
  <c r="O90" i="1"/>
  <c r="O86" i="1"/>
  <c r="O58" i="1"/>
  <c r="P58" i="1" s="1"/>
  <c r="O34" i="1"/>
  <c r="P111" i="2"/>
  <c r="P98" i="2"/>
  <c r="T98" i="2" s="1"/>
  <c r="P96" i="2"/>
  <c r="T96" i="2" s="1"/>
  <c r="P91" i="2"/>
  <c r="Q91" i="2" s="1"/>
  <c r="P75" i="2"/>
  <c r="P72" i="2"/>
  <c r="O229" i="1"/>
  <c r="P229" i="1" s="1"/>
  <c r="O209" i="1"/>
  <c r="O205" i="1"/>
  <c r="O169" i="1"/>
  <c r="O167" i="1"/>
  <c r="T167" i="1" s="1"/>
  <c r="O145" i="1"/>
  <c r="O130" i="1"/>
  <c r="O114" i="1"/>
  <c r="O94" i="1"/>
  <c r="P94" i="1" s="1"/>
  <c r="O38" i="1"/>
  <c r="P124" i="2"/>
  <c r="P120" i="2"/>
  <c r="P116" i="2"/>
  <c r="Q116" i="2" s="1"/>
  <c r="P83" i="2"/>
  <c r="P58" i="2"/>
  <c r="P56" i="2"/>
  <c r="P54" i="2"/>
  <c r="T54" i="2" s="1"/>
  <c r="P52" i="2"/>
  <c r="P50" i="2"/>
  <c r="O221" i="1"/>
  <c r="P221" i="1" s="1"/>
  <c r="O155" i="1"/>
  <c r="T155" i="1" s="1"/>
  <c r="O153" i="1"/>
  <c r="O134" i="1"/>
  <c r="O118" i="1"/>
  <c r="O82" i="1"/>
  <c r="P82" i="1" s="1"/>
  <c r="O62" i="1"/>
  <c r="O50" i="1"/>
  <c r="O42" i="1"/>
  <c r="O14" i="1"/>
  <c r="P14" i="1" s="1"/>
  <c r="O10" i="1"/>
  <c r="O6" i="1"/>
  <c r="P132" i="2"/>
  <c r="Q132" i="2" s="1"/>
  <c r="P103" i="2"/>
  <c r="T103" i="2" s="1"/>
  <c r="P99" i="2"/>
  <c r="T99" i="2" s="1"/>
  <c r="P97" i="2"/>
  <c r="P95" i="2"/>
  <c r="T95" i="2" s="1"/>
  <c r="P92" i="2"/>
  <c r="T92" i="2" s="1"/>
  <c r="P80" i="2"/>
  <c r="Q80" i="2" s="1"/>
  <c r="P47" i="2"/>
  <c r="Q175" i="2"/>
  <c r="T175" i="2"/>
  <c r="Q163" i="2"/>
  <c r="T163" i="2"/>
  <c r="Q154" i="2"/>
  <c r="T154" i="2"/>
  <c r="Q127" i="2"/>
  <c r="T127" i="2"/>
  <c r="Q123" i="2"/>
  <c r="T123" i="2"/>
  <c r="Q121" i="2"/>
  <c r="T121" i="2"/>
  <c r="Q119" i="2"/>
  <c r="T119" i="2"/>
  <c r="Q117" i="2"/>
  <c r="T117" i="2"/>
  <c r="Q114" i="2"/>
  <c r="T114" i="2"/>
  <c r="Q183" i="2"/>
  <c r="T183" i="2"/>
  <c r="Q181" i="2"/>
  <c r="T181" i="2"/>
  <c r="Q179" i="2"/>
  <c r="T179" i="2"/>
  <c r="Q173" i="2"/>
  <c r="T173" i="2"/>
  <c r="Q171" i="2"/>
  <c r="T171" i="2"/>
  <c r="Q169" i="2"/>
  <c r="T169" i="2"/>
  <c r="Q167" i="2"/>
  <c r="T167" i="2"/>
  <c r="Q165" i="2"/>
  <c r="T165" i="2"/>
  <c r="Q159" i="2"/>
  <c r="T159" i="2"/>
  <c r="Q157" i="2"/>
  <c r="T157" i="2"/>
  <c r="Q155" i="2"/>
  <c r="T155" i="2"/>
  <c r="Q153" i="2"/>
  <c r="T153" i="2"/>
  <c r="Q151" i="2"/>
  <c r="T151" i="2"/>
  <c r="Q149" i="2"/>
  <c r="T149" i="2"/>
  <c r="Q147" i="2"/>
  <c r="T147" i="2"/>
  <c r="Q145" i="2"/>
  <c r="T145" i="2"/>
  <c r="Q143" i="2"/>
  <c r="T143" i="2"/>
  <c r="Q141" i="2"/>
  <c r="T141" i="2"/>
  <c r="Q139" i="2"/>
  <c r="T139" i="2"/>
  <c r="Q137" i="2"/>
  <c r="T137" i="2"/>
  <c r="Q135" i="2"/>
  <c r="T135" i="2"/>
  <c r="Q133" i="2"/>
  <c r="T133" i="2"/>
  <c r="Q129" i="2"/>
  <c r="T129" i="2"/>
  <c r="Q125" i="2"/>
  <c r="T125" i="2"/>
  <c r="Q115" i="2"/>
  <c r="T115" i="2"/>
  <c r="T111" i="2"/>
  <c r="Q111" i="2"/>
  <c r="T108" i="2"/>
  <c r="Q108" i="2"/>
  <c r="T106" i="2"/>
  <c r="Q106" i="2"/>
  <c r="Q103" i="2"/>
  <c r="T100" i="2"/>
  <c r="Q100" i="2"/>
  <c r="Q99" i="2"/>
  <c r="Q98" i="2"/>
  <c r="T97" i="2"/>
  <c r="Q97" i="2"/>
  <c r="Q95" i="2"/>
  <c r="T93" i="2"/>
  <c r="Q93" i="2"/>
  <c r="Q92" i="2"/>
  <c r="T91" i="2"/>
  <c r="T85" i="2"/>
  <c r="Q85" i="2"/>
  <c r="T81" i="2"/>
  <c r="Q81" i="2"/>
  <c r="T80" i="2"/>
  <c r="T78" i="2"/>
  <c r="Q78" i="2"/>
  <c r="T76" i="2"/>
  <c r="Q76" i="2"/>
  <c r="T75" i="2"/>
  <c r="Q75" i="2"/>
  <c r="T73" i="2"/>
  <c r="Q73" i="2"/>
  <c r="T72" i="2"/>
  <c r="Q72" i="2"/>
  <c r="T69" i="2"/>
  <c r="Q69" i="2"/>
  <c r="T67" i="2"/>
  <c r="Q67" i="2"/>
  <c r="T64" i="2"/>
  <c r="Q64" i="2"/>
  <c r="T62" i="2"/>
  <c r="Q62" i="2"/>
  <c r="T60" i="2"/>
  <c r="Q60" i="2"/>
  <c r="T49" i="2"/>
  <c r="Q49" i="2"/>
  <c r="T35" i="2"/>
  <c r="Q35" i="2"/>
  <c r="T47" i="2"/>
  <c r="Q47" i="2"/>
  <c r="T33" i="2"/>
  <c r="Q33" i="2"/>
  <c r="T24" i="2"/>
  <c r="Q24" i="2"/>
  <c r="T19" i="2"/>
  <c r="Q19" i="2"/>
  <c r="T17" i="2"/>
  <c r="Q17" i="2"/>
  <c r="T15" i="2"/>
  <c r="Q15" i="2"/>
  <c r="T12" i="2"/>
  <c r="Q12" i="2"/>
  <c r="T10" i="2"/>
  <c r="Q10" i="2"/>
  <c r="T8" i="2"/>
  <c r="Q8" i="2"/>
  <c r="T3" i="2"/>
  <c r="Q3" i="2"/>
  <c r="Q177" i="2"/>
  <c r="T177" i="2"/>
  <c r="Q166" i="2"/>
  <c r="T166" i="2"/>
  <c r="Q161" i="2"/>
  <c r="T161" i="2"/>
  <c r="Q134" i="2"/>
  <c r="T134" i="2"/>
  <c r="Q131" i="2"/>
  <c r="T131" i="2"/>
  <c r="Q124" i="2"/>
  <c r="T124" i="2"/>
  <c r="Q122" i="2"/>
  <c r="T122" i="2"/>
  <c r="Q120" i="2"/>
  <c r="T120" i="2"/>
  <c r="Q118" i="2"/>
  <c r="T118" i="2"/>
  <c r="T116" i="2"/>
  <c r="Q184" i="2"/>
  <c r="T184" i="2"/>
  <c r="Q182" i="2"/>
  <c r="T182" i="2"/>
  <c r="Q180" i="2"/>
  <c r="T180" i="2"/>
  <c r="Q178" i="2"/>
  <c r="T178" i="2"/>
  <c r="Q176" i="2"/>
  <c r="T176" i="2"/>
  <c r="Q174" i="2"/>
  <c r="T174" i="2"/>
  <c r="Q172" i="2"/>
  <c r="T172" i="2"/>
  <c r="Q170" i="2"/>
  <c r="T170" i="2"/>
  <c r="Q168" i="2"/>
  <c r="T168" i="2"/>
  <c r="Q164" i="2"/>
  <c r="T164" i="2"/>
  <c r="Q162" i="2"/>
  <c r="T162" i="2"/>
  <c r="Q160" i="2"/>
  <c r="T160" i="2"/>
  <c r="Q158" i="2"/>
  <c r="T158" i="2"/>
  <c r="Q156" i="2"/>
  <c r="T156" i="2"/>
  <c r="Q152" i="2"/>
  <c r="T152" i="2"/>
  <c r="Q150" i="2"/>
  <c r="T150" i="2"/>
  <c r="Q148" i="2"/>
  <c r="T148" i="2"/>
  <c r="Q146" i="2"/>
  <c r="T146" i="2"/>
  <c r="Q144" i="2"/>
  <c r="T144" i="2"/>
  <c r="Q142" i="2"/>
  <c r="T142" i="2"/>
  <c r="Q140" i="2"/>
  <c r="T140" i="2"/>
  <c r="Q138" i="2"/>
  <c r="T138" i="2"/>
  <c r="Q136" i="2"/>
  <c r="T136" i="2"/>
  <c r="Q130" i="2"/>
  <c r="T130" i="2"/>
  <c r="Q128" i="2"/>
  <c r="T128" i="2"/>
  <c r="Q126" i="2"/>
  <c r="T126" i="2"/>
  <c r="T112" i="2"/>
  <c r="Q112" i="2"/>
  <c r="T110" i="2"/>
  <c r="Q110" i="2"/>
  <c r="T107" i="2"/>
  <c r="Q107" i="2"/>
  <c r="T104" i="2"/>
  <c r="Q104" i="2"/>
  <c r="T102" i="2"/>
  <c r="Q102" i="2"/>
  <c r="T94" i="2"/>
  <c r="Q94" i="2"/>
  <c r="T90" i="2"/>
  <c r="Q90" i="2"/>
  <c r="T89" i="2"/>
  <c r="Q89" i="2"/>
  <c r="T88" i="2"/>
  <c r="Q88" i="2"/>
  <c r="T87" i="2"/>
  <c r="Q87" i="2"/>
  <c r="T86" i="2"/>
  <c r="Q86" i="2"/>
  <c r="T84" i="2"/>
  <c r="Q84" i="2"/>
  <c r="T83" i="2"/>
  <c r="Q83" i="2"/>
  <c r="T82" i="2"/>
  <c r="Q82" i="2"/>
  <c r="T79" i="2"/>
  <c r="Q79" i="2"/>
  <c r="T77" i="2"/>
  <c r="Q77" i="2"/>
  <c r="T74" i="2"/>
  <c r="Q74" i="2"/>
  <c r="T71" i="2"/>
  <c r="Q71" i="2"/>
  <c r="T70" i="2"/>
  <c r="Q70" i="2"/>
  <c r="T68" i="2"/>
  <c r="Q68" i="2"/>
  <c r="T66" i="2"/>
  <c r="Q66" i="2"/>
  <c r="T65" i="2"/>
  <c r="Q65" i="2"/>
  <c r="T63" i="2"/>
  <c r="Q63" i="2"/>
  <c r="T61" i="2"/>
  <c r="Q61" i="2"/>
  <c r="T59" i="2"/>
  <c r="Q59" i="2"/>
  <c r="T58" i="2"/>
  <c r="Q58" i="2"/>
  <c r="T57" i="2"/>
  <c r="Q57" i="2"/>
  <c r="T56" i="2"/>
  <c r="Q56" i="2"/>
  <c r="T55" i="2"/>
  <c r="Q55" i="2"/>
  <c r="Q54" i="2"/>
  <c r="T53" i="2"/>
  <c r="Q53" i="2"/>
  <c r="T52" i="2"/>
  <c r="Q52" i="2"/>
  <c r="T51" i="2"/>
  <c r="Q51" i="2"/>
  <c r="T50" i="2"/>
  <c r="Q50" i="2"/>
  <c r="T48" i="2"/>
  <c r="Q48" i="2"/>
  <c r="T43" i="2"/>
  <c r="Q43" i="2"/>
  <c r="T39" i="2"/>
  <c r="Q39" i="2"/>
  <c r="T45" i="2"/>
  <c r="Q45" i="2"/>
  <c r="T32" i="2"/>
  <c r="Q32" i="2"/>
  <c r="T22" i="2"/>
  <c r="Q22" i="2"/>
  <c r="T18" i="2"/>
  <c r="Q18" i="2"/>
  <c r="T16" i="2"/>
  <c r="Q16" i="2"/>
  <c r="T13" i="2"/>
  <c r="Q13" i="2"/>
  <c r="T11" i="2"/>
  <c r="Q11" i="2"/>
  <c r="T9" i="2"/>
  <c r="Q9" i="2"/>
  <c r="T6" i="2"/>
  <c r="Q6" i="2"/>
  <c r="T2" i="2"/>
  <c r="Q2" i="2"/>
  <c r="Q113" i="2"/>
  <c r="T113" i="2"/>
  <c r="T109" i="2"/>
  <c r="Q109" i="2"/>
  <c r="T105" i="2"/>
  <c r="Q105" i="2"/>
  <c r="T101" i="2"/>
  <c r="Q101" i="2"/>
  <c r="T36" i="2"/>
  <c r="Q36" i="2"/>
  <c r="T31" i="2"/>
  <c r="Q31" i="2"/>
  <c r="T29" i="2"/>
  <c r="Q29" i="2"/>
  <c r="T27" i="2"/>
  <c r="Q27" i="2"/>
  <c r="T25" i="2"/>
  <c r="Q25" i="2"/>
  <c r="T21" i="2"/>
  <c r="Q21" i="2"/>
  <c r="T5" i="2"/>
  <c r="Q5" i="2"/>
  <c r="T46" i="2"/>
  <c r="Q46" i="2"/>
  <c r="T44" i="2"/>
  <c r="Q44" i="2"/>
  <c r="T40" i="2"/>
  <c r="Q40" i="2"/>
  <c r="T38" i="2"/>
  <c r="Q38" i="2"/>
  <c r="T41" i="2"/>
  <c r="Q41" i="2"/>
  <c r="T37" i="2"/>
  <c r="Q37" i="2"/>
  <c r="T30" i="2"/>
  <c r="Q30" i="2"/>
  <c r="T28" i="2"/>
  <c r="Q28" i="2"/>
  <c r="T26" i="2"/>
  <c r="Q26" i="2"/>
  <c r="T20" i="2"/>
  <c r="Q20" i="2"/>
  <c r="T4" i="2"/>
  <c r="Q4" i="2"/>
  <c r="P262" i="1"/>
  <c r="T262" i="1"/>
  <c r="P255" i="1"/>
  <c r="T255" i="1"/>
  <c r="P253" i="1"/>
  <c r="T253" i="1"/>
  <c r="P251" i="1"/>
  <c r="T251" i="1"/>
  <c r="P249" i="1"/>
  <c r="T249" i="1"/>
  <c r="P247" i="1"/>
  <c r="T247" i="1"/>
  <c r="T245" i="1"/>
  <c r="P243" i="1"/>
  <c r="T243" i="1"/>
  <c r="P232" i="1"/>
  <c r="T232" i="1"/>
  <c r="P230" i="1"/>
  <c r="T230" i="1"/>
  <c r="P228" i="1"/>
  <c r="T228" i="1"/>
  <c r="P225" i="1"/>
  <c r="T225" i="1"/>
  <c r="T221" i="1"/>
  <c r="P211" i="1"/>
  <c r="T211" i="1"/>
  <c r="P208" i="1"/>
  <c r="T208" i="1"/>
  <c r="P206" i="1"/>
  <c r="T206" i="1"/>
  <c r="P204" i="1"/>
  <c r="T204" i="1"/>
  <c r="P268" i="1"/>
  <c r="T268" i="1"/>
  <c r="P266" i="1"/>
  <c r="T266" i="1"/>
  <c r="P264" i="1"/>
  <c r="T264" i="1"/>
  <c r="P260" i="1"/>
  <c r="T260" i="1"/>
  <c r="P258" i="1"/>
  <c r="T258" i="1"/>
  <c r="P238" i="1"/>
  <c r="T238" i="1"/>
  <c r="P236" i="1"/>
  <c r="T236" i="1"/>
  <c r="P234" i="1"/>
  <c r="T234" i="1"/>
  <c r="P224" i="1"/>
  <c r="T224" i="1"/>
  <c r="P220" i="1"/>
  <c r="T220" i="1"/>
  <c r="P218" i="1"/>
  <c r="T218" i="1"/>
  <c r="P216" i="1"/>
  <c r="T216" i="1"/>
  <c r="P214" i="1"/>
  <c r="T214" i="1"/>
  <c r="P210" i="1"/>
  <c r="T210" i="1"/>
  <c r="T201" i="1"/>
  <c r="P201" i="1"/>
  <c r="T199" i="1"/>
  <c r="P199" i="1"/>
  <c r="T197" i="1"/>
  <c r="P197" i="1"/>
  <c r="T195" i="1"/>
  <c r="P195" i="1"/>
  <c r="T193" i="1"/>
  <c r="P193" i="1"/>
  <c r="T191" i="1"/>
  <c r="P191" i="1"/>
  <c r="T189" i="1"/>
  <c r="P189" i="1"/>
  <c r="T187" i="1"/>
  <c r="P187" i="1"/>
  <c r="T185" i="1"/>
  <c r="P185" i="1"/>
  <c r="P202" i="1"/>
  <c r="T202" i="1"/>
  <c r="T182" i="1"/>
  <c r="P182" i="1"/>
  <c r="T180" i="1"/>
  <c r="P180" i="1"/>
  <c r="T178" i="1"/>
  <c r="P178" i="1"/>
  <c r="T176" i="1"/>
  <c r="P176" i="1"/>
  <c r="T174" i="1"/>
  <c r="P174" i="1"/>
  <c r="T165" i="1"/>
  <c r="P165" i="1"/>
  <c r="T164" i="1"/>
  <c r="P164" i="1"/>
  <c r="T162" i="1"/>
  <c r="P162" i="1"/>
  <c r="T161" i="1"/>
  <c r="P161" i="1"/>
  <c r="T160" i="1"/>
  <c r="P160" i="1"/>
  <c r="T159" i="1"/>
  <c r="P159" i="1"/>
  <c r="T158" i="1"/>
  <c r="P158" i="1"/>
  <c r="T157" i="1"/>
  <c r="P157" i="1"/>
  <c r="P156" i="1"/>
  <c r="T154" i="1"/>
  <c r="P154" i="1"/>
  <c r="T153" i="1"/>
  <c r="P153" i="1"/>
  <c r="T143" i="1"/>
  <c r="P143" i="1"/>
  <c r="T142" i="1"/>
  <c r="P142" i="1"/>
  <c r="T140" i="1"/>
  <c r="P140" i="1"/>
  <c r="T134" i="1"/>
  <c r="P134" i="1"/>
  <c r="T132" i="1"/>
  <c r="P132" i="1"/>
  <c r="P118" i="1"/>
  <c r="T118" i="1"/>
  <c r="P115" i="1"/>
  <c r="T115" i="1"/>
  <c r="P113" i="1"/>
  <c r="T113" i="1"/>
  <c r="P95" i="1"/>
  <c r="T95" i="1"/>
  <c r="P93" i="1"/>
  <c r="T93" i="1"/>
  <c r="P90" i="1"/>
  <c r="T90" i="1"/>
  <c r="P88" i="1"/>
  <c r="T88" i="1"/>
  <c r="P86" i="1"/>
  <c r="T86" i="1"/>
  <c r="P77" i="1"/>
  <c r="T77" i="1"/>
  <c r="P73" i="1"/>
  <c r="T73" i="1"/>
  <c r="P68" i="1"/>
  <c r="T68" i="1"/>
  <c r="P62" i="1"/>
  <c r="T62" i="1"/>
  <c r="T58" i="1"/>
  <c r="P50" i="1"/>
  <c r="T50" i="1"/>
  <c r="P48" i="1"/>
  <c r="T48" i="1"/>
  <c r="P42" i="1"/>
  <c r="T42" i="1"/>
  <c r="P39" i="1"/>
  <c r="T39" i="1"/>
  <c r="P36" i="1"/>
  <c r="T36" i="1"/>
  <c r="P34" i="1"/>
  <c r="T34" i="1"/>
  <c r="P20" i="1"/>
  <c r="T20" i="1"/>
  <c r="P16" i="1"/>
  <c r="T16" i="1"/>
  <c r="P12" i="1"/>
  <c r="T12" i="1"/>
  <c r="P10" i="1"/>
  <c r="T10" i="1"/>
  <c r="P8" i="1"/>
  <c r="T8" i="1"/>
  <c r="P6" i="1"/>
  <c r="T6" i="1"/>
  <c r="T138" i="1"/>
  <c r="P138" i="1"/>
  <c r="P111" i="1"/>
  <c r="T111" i="1"/>
  <c r="P109" i="1"/>
  <c r="T109" i="1"/>
  <c r="P107" i="1"/>
  <c r="T107" i="1"/>
  <c r="P105" i="1"/>
  <c r="T105" i="1"/>
  <c r="P103" i="1"/>
  <c r="T103" i="1"/>
  <c r="P101" i="1"/>
  <c r="T101" i="1"/>
  <c r="P99" i="1"/>
  <c r="T99" i="1"/>
  <c r="P97" i="1"/>
  <c r="T97" i="1"/>
  <c r="P91" i="1"/>
  <c r="T91" i="1"/>
  <c r="P85" i="1"/>
  <c r="T85" i="1"/>
  <c r="P81" i="1"/>
  <c r="T81" i="1"/>
  <c r="P79" i="1"/>
  <c r="T79" i="1"/>
  <c r="P75" i="1"/>
  <c r="T75" i="1"/>
  <c r="P71" i="1"/>
  <c r="T71" i="1"/>
  <c r="P69" i="1"/>
  <c r="T69" i="1"/>
  <c r="P67" i="1"/>
  <c r="T67" i="1"/>
  <c r="P65" i="1"/>
  <c r="T65" i="1"/>
  <c r="P63" i="1"/>
  <c r="T63" i="1"/>
  <c r="P61" i="1"/>
  <c r="T61" i="1"/>
  <c r="P59" i="1"/>
  <c r="T59" i="1"/>
  <c r="P55" i="1"/>
  <c r="T55" i="1"/>
  <c r="P53" i="1"/>
  <c r="T53" i="1"/>
  <c r="P51" i="1"/>
  <c r="T51" i="1"/>
  <c r="P45" i="1"/>
  <c r="T45" i="1"/>
  <c r="P43" i="1"/>
  <c r="T43" i="1"/>
  <c r="P37" i="1"/>
  <c r="T37" i="1"/>
  <c r="P33" i="1"/>
  <c r="T33" i="1"/>
  <c r="P31" i="1"/>
  <c r="T31" i="1"/>
  <c r="P29" i="1"/>
  <c r="T29" i="1"/>
  <c r="P25" i="1"/>
  <c r="T25" i="1"/>
  <c r="P23" i="1"/>
  <c r="T23" i="1"/>
  <c r="P21" i="1"/>
  <c r="T21" i="1"/>
  <c r="P19" i="1"/>
  <c r="T19" i="1"/>
  <c r="P3" i="1"/>
  <c r="T3" i="1"/>
  <c r="P263" i="1"/>
  <c r="T263" i="1"/>
  <c r="P261" i="1"/>
  <c r="T261" i="1"/>
  <c r="P256" i="1"/>
  <c r="T256" i="1"/>
  <c r="P254" i="1"/>
  <c r="T254" i="1"/>
  <c r="P252" i="1"/>
  <c r="T252" i="1"/>
  <c r="P250" i="1"/>
  <c r="T250" i="1"/>
  <c r="P248" i="1"/>
  <c r="T248" i="1"/>
  <c r="P246" i="1"/>
  <c r="T246" i="1"/>
  <c r="P244" i="1"/>
  <c r="T244" i="1"/>
  <c r="P242" i="1"/>
  <c r="T242" i="1"/>
  <c r="P240" i="1"/>
  <c r="T240" i="1"/>
  <c r="P231" i="1"/>
  <c r="T231" i="1"/>
  <c r="P226" i="1"/>
  <c r="T226" i="1"/>
  <c r="P222" i="1"/>
  <c r="T222" i="1"/>
  <c r="P212" i="1"/>
  <c r="T212" i="1"/>
  <c r="P209" i="1"/>
  <c r="T209" i="1"/>
  <c r="P207" i="1"/>
  <c r="T207" i="1"/>
  <c r="P205" i="1"/>
  <c r="T205" i="1"/>
  <c r="P203" i="1"/>
  <c r="T203" i="1"/>
  <c r="P267" i="1"/>
  <c r="T267" i="1"/>
  <c r="P265" i="1"/>
  <c r="T265" i="1"/>
  <c r="P257" i="1"/>
  <c r="T257" i="1"/>
  <c r="P239" i="1"/>
  <c r="T239" i="1"/>
  <c r="P237" i="1"/>
  <c r="T237" i="1"/>
  <c r="P235" i="1"/>
  <c r="T235" i="1"/>
  <c r="P233" i="1"/>
  <c r="T233" i="1"/>
  <c r="P227" i="1"/>
  <c r="T227" i="1"/>
  <c r="P223" i="1"/>
  <c r="T223" i="1"/>
  <c r="P219" i="1"/>
  <c r="T219" i="1"/>
  <c r="P217" i="1"/>
  <c r="T217" i="1"/>
  <c r="P215" i="1"/>
  <c r="T215" i="1"/>
  <c r="P213" i="1"/>
  <c r="T213" i="1"/>
  <c r="T200" i="1"/>
  <c r="P200" i="1"/>
  <c r="T198" i="1"/>
  <c r="P198" i="1"/>
  <c r="T192" i="1"/>
  <c r="P192" i="1"/>
  <c r="T183" i="1"/>
  <c r="P183" i="1"/>
  <c r="T181" i="1"/>
  <c r="P181" i="1"/>
  <c r="T179" i="1"/>
  <c r="P179" i="1"/>
  <c r="T177" i="1"/>
  <c r="P177" i="1"/>
  <c r="T175" i="1"/>
  <c r="P175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P167" i="1"/>
  <c r="T166" i="1"/>
  <c r="P166" i="1"/>
  <c r="T163" i="1"/>
  <c r="P163" i="1"/>
  <c r="T152" i="1"/>
  <c r="P152" i="1"/>
  <c r="T151" i="1"/>
  <c r="P151" i="1"/>
  <c r="T150" i="1"/>
  <c r="P150" i="1"/>
  <c r="T149" i="1"/>
  <c r="P149" i="1"/>
  <c r="T148" i="1"/>
  <c r="P148" i="1"/>
  <c r="T147" i="1"/>
  <c r="P147" i="1"/>
  <c r="T146" i="1"/>
  <c r="P146" i="1"/>
  <c r="T145" i="1"/>
  <c r="P145" i="1"/>
  <c r="T144" i="1"/>
  <c r="P144" i="1"/>
  <c r="T130" i="1"/>
  <c r="P130" i="1"/>
  <c r="T128" i="1"/>
  <c r="P128" i="1"/>
  <c r="T124" i="1"/>
  <c r="P124" i="1"/>
  <c r="T122" i="1"/>
  <c r="P122" i="1"/>
  <c r="P119" i="1"/>
  <c r="T119" i="1"/>
  <c r="P117" i="1"/>
  <c r="T117" i="1"/>
  <c r="P114" i="1"/>
  <c r="T114" i="1"/>
  <c r="P96" i="1"/>
  <c r="T96" i="1"/>
  <c r="T94" i="1"/>
  <c r="P92" i="1"/>
  <c r="T92" i="1"/>
  <c r="P89" i="1"/>
  <c r="T89" i="1"/>
  <c r="P87" i="1"/>
  <c r="T87" i="1"/>
  <c r="P83" i="1"/>
  <c r="T83" i="1"/>
  <c r="P78" i="1"/>
  <c r="T78" i="1"/>
  <c r="P76" i="1"/>
  <c r="T76" i="1"/>
  <c r="P72" i="1"/>
  <c r="T72" i="1"/>
  <c r="P64" i="1"/>
  <c r="T64" i="1"/>
  <c r="P60" i="1"/>
  <c r="T60" i="1"/>
  <c r="P57" i="1"/>
  <c r="T57" i="1"/>
  <c r="P49" i="1"/>
  <c r="T49" i="1"/>
  <c r="P47" i="1"/>
  <c r="T47" i="1"/>
  <c r="P41" i="1"/>
  <c r="T41" i="1"/>
  <c r="P38" i="1"/>
  <c r="T38" i="1"/>
  <c r="P35" i="1"/>
  <c r="T35" i="1"/>
  <c r="P27" i="1"/>
  <c r="T27" i="1"/>
  <c r="P17" i="1"/>
  <c r="T17" i="1"/>
  <c r="P15" i="1"/>
  <c r="T15" i="1"/>
  <c r="P13" i="1"/>
  <c r="T13" i="1"/>
  <c r="P11" i="1"/>
  <c r="T11" i="1"/>
  <c r="P9" i="1"/>
  <c r="T9" i="1"/>
  <c r="P7" i="1"/>
  <c r="T7" i="1"/>
  <c r="P5" i="1"/>
  <c r="T5" i="1"/>
  <c r="T126" i="1"/>
  <c r="P126" i="1"/>
  <c r="T120" i="1"/>
  <c r="P120" i="1"/>
  <c r="P116" i="1"/>
  <c r="T116" i="1"/>
  <c r="P112" i="1"/>
  <c r="T112" i="1"/>
  <c r="P110" i="1"/>
  <c r="T110" i="1"/>
  <c r="P108" i="1"/>
  <c r="T108" i="1"/>
  <c r="P106" i="1"/>
  <c r="T106" i="1"/>
  <c r="P104" i="1"/>
  <c r="T104" i="1"/>
  <c r="P102" i="1"/>
  <c r="T102" i="1"/>
  <c r="P100" i="1"/>
  <c r="T100" i="1"/>
  <c r="P98" i="1"/>
  <c r="T98" i="1"/>
  <c r="P84" i="1"/>
  <c r="T84" i="1"/>
  <c r="P80" i="1"/>
  <c r="T80" i="1"/>
  <c r="P74" i="1"/>
  <c r="T74" i="1"/>
  <c r="P70" i="1"/>
  <c r="T70" i="1"/>
  <c r="P66" i="1"/>
  <c r="T66" i="1"/>
  <c r="P56" i="1"/>
  <c r="T56" i="1"/>
  <c r="P54" i="1"/>
  <c r="T54" i="1"/>
  <c r="P52" i="1"/>
  <c r="T52" i="1"/>
  <c r="P46" i="1"/>
  <c r="T46" i="1"/>
  <c r="P44" i="1"/>
  <c r="T44" i="1"/>
  <c r="P40" i="1"/>
  <c r="T40" i="1"/>
  <c r="P32" i="1"/>
  <c r="T32" i="1"/>
  <c r="P30" i="1"/>
  <c r="T30" i="1"/>
  <c r="P28" i="1"/>
  <c r="T28" i="1"/>
  <c r="P26" i="1"/>
  <c r="T26" i="1"/>
  <c r="P24" i="1"/>
  <c r="T24" i="1"/>
  <c r="P22" i="1"/>
  <c r="T22" i="1"/>
  <c r="P18" i="1"/>
  <c r="T18" i="1"/>
  <c r="P4" i="1"/>
  <c r="T4" i="1"/>
  <c r="P2" i="1"/>
  <c r="T2" i="1"/>
  <c r="T129" i="1"/>
  <c r="P129" i="1"/>
  <c r="T127" i="1"/>
  <c r="P127" i="1"/>
  <c r="T123" i="1"/>
  <c r="P123" i="1"/>
  <c r="T121" i="1"/>
  <c r="P121" i="1"/>
  <c r="T141" i="1"/>
  <c r="P141" i="1"/>
  <c r="T139" i="1"/>
  <c r="P139" i="1"/>
  <c r="T133" i="1"/>
  <c r="P133" i="1"/>
  <c r="T136" i="1"/>
  <c r="P136" i="1"/>
  <c r="T259" i="1" l="1"/>
  <c r="T229" i="1"/>
  <c r="T14" i="1"/>
  <c r="T82" i="1"/>
  <c r="P155" i="1"/>
  <c r="T241" i="1"/>
  <c r="Q96" i="2"/>
  <c r="T132" i="2"/>
</calcChain>
</file>

<file path=xl/sharedStrings.xml><?xml version="1.0" encoding="utf-8"?>
<sst xmlns="http://schemas.openxmlformats.org/spreadsheetml/2006/main" count="1898" uniqueCount="101">
  <si>
    <t>Lab</t>
  </si>
  <si>
    <t>Batch</t>
  </si>
  <si>
    <t>Station</t>
  </si>
  <si>
    <t>MSD</t>
  </si>
  <si>
    <t>%Control MSD</t>
  </si>
  <si>
    <t>Mean Survival</t>
  </si>
  <si>
    <t>Rounded %Control</t>
  </si>
  <si>
    <t>Signif</t>
  </si>
  <si>
    <t>Unrounded %Control</t>
  </si>
  <si>
    <t>Nontoxic</t>
  </si>
  <si>
    <t>Low Toxicity</t>
  </si>
  <si>
    <t>Moderate Toxicity</t>
  </si>
  <si>
    <t>High Toxicity</t>
  </si>
  <si>
    <t>Toxicity Category Score</t>
  </si>
  <si>
    <t>Narrative Category</t>
  </si>
  <si>
    <t>Original Toxicity Category Score</t>
  </si>
  <si>
    <t>Original Narrative Category</t>
  </si>
  <si>
    <t>CLAEMD</t>
  </si>
  <si>
    <t>B0807071batch1a.E</t>
  </si>
  <si>
    <t>NSC</t>
  </si>
  <si>
    <t>GS00</t>
  </si>
  <si>
    <t>SC</t>
  </si>
  <si>
    <t>B0807071batch2a.E</t>
  </si>
  <si>
    <t>B0807071batch2b.E</t>
  </si>
  <si>
    <t>B0807071batch3a.E</t>
  </si>
  <si>
    <t>B0807071batch3b.E</t>
  </si>
  <si>
    <t>B0807071batch4a.E</t>
  </si>
  <si>
    <t>B0807071batch4b.E</t>
  </si>
  <si>
    <t>OCSD</t>
  </si>
  <si>
    <t>OCSD03</t>
  </si>
  <si>
    <t>ABC</t>
  </si>
  <si>
    <t>EOHT 7.31.2008</t>
  </si>
  <si>
    <t>EOHT 8.11.2008</t>
  </si>
  <si>
    <t>EOHT 9.1.2008</t>
  </si>
  <si>
    <t>EOHT 9.7.2008</t>
  </si>
  <si>
    <t>EOHT 9.12.2008</t>
  </si>
  <si>
    <t>EOHT 10.3.2008</t>
  </si>
  <si>
    <t>NE</t>
  </si>
  <si>
    <t>0807-S153</t>
  </si>
  <si>
    <t>0808-S161</t>
  </si>
  <si>
    <t>CSD</t>
  </si>
  <si>
    <t>CSD003</t>
  </si>
  <si>
    <t>CSD005</t>
  </si>
  <si>
    <t>CSD007</t>
  </si>
  <si>
    <t>CSD008</t>
  </si>
  <si>
    <t>GTCN</t>
  </si>
  <si>
    <t>CGB08EE1_S_TOX</t>
  </si>
  <si>
    <t>CGB08EE2_S_TOX</t>
  </si>
  <si>
    <t>CGB08EE3_S_TOX</t>
  </si>
  <si>
    <t>CGB08EE4_S_TOX</t>
  </si>
  <si>
    <t>CGB08EE5_S_TOX</t>
  </si>
  <si>
    <t>CGB08EE6_S_TOX</t>
  </si>
  <si>
    <t>WS</t>
  </si>
  <si>
    <t>B08EELPLSELTJR</t>
  </si>
  <si>
    <t>B08EEBL</t>
  </si>
  <si>
    <t>B08EESEL6242</t>
  </si>
  <si>
    <t>B08EESW</t>
  </si>
  <si>
    <t>B08EESDR</t>
  </si>
  <si>
    <t>B08EE082608</t>
  </si>
  <si>
    <t>B08EE082008</t>
  </si>
  <si>
    <t>B08EE0090508</t>
  </si>
  <si>
    <t>B08EE0090209</t>
  </si>
  <si>
    <t>B08EE0090909</t>
  </si>
  <si>
    <t>B08EE100708</t>
  </si>
  <si>
    <t>B08EEAH</t>
  </si>
  <si>
    <t>B08EESM</t>
  </si>
  <si>
    <t>Effect of Rounding</t>
  </si>
  <si>
    <t>Mean Development</t>
  </si>
  <si>
    <t>%Control</t>
  </si>
  <si>
    <t>0808-S081</t>
  </si>
  <si>
    <t>0808-S099</t>
  </si>
  <si>
    <t>0808-S251</t>
  </si>
  <si>
    <t>GC_B08MG1_S_TOX</t>
  </si>
  <si>
    <t>GC_B08MG2_S_TOX</t>
  </si>
  <si>
    <t>GC_B08MG3_S_TOX</t>
  </si>
  <si>
    <t>QA</t>
  </si>
  <si>
    <t>GC_B08MG4_S_TOX</t>
  </si>
  <si>
    <t>GC_B08MG5_S_TOX</t>
  </si>
  <si>
    <t>GC_B08MG6_S_TOX</t>
  </si>
  <si>
    <t>B08MG01</t>
  </si>
  <si>
    <t>B08MG02</t>
  </si>
  <si>
    <t>B08MG03</t>
  </si>
  <si>
    <t>B08MG04</t>
  </si>
  <si>
    <t>B08MG06</t>
  </si>
  <si>
    <t>B08MG07</t>
  </si>
  <si>
    <t>B08MG08</t>
  </si>
  <si>
    <t>B08MG09R</t>
  </si>
  <si>
    <t>B08MG10</t>
  </si>
  <si>
    <t>B08MG11</t>
  </si>
  <si>
    <t>B08MG12</t>
  </si>
  <si>
    <t>B08MG13</t>
  </si>
  <si>
    <t>B08MG14</t>
  </si>
  <si>
    <t>B08MG15</t>
  </si>
  <si>
    <t>B08MGAH</t>
  </si>
  <si>
    <t>B08MGSPLIT</t>
  </si>
  <si>
    <t>B08MGLPL</t>
  </si>
  <si>
    <t>B08MGSDR</t>
  </si>
  <si>
    <t>B08MGSEL</t>
  </si>
  <si>
    <t>B08MGSW</t>
  </si>
  <si>
    <t>B08MGTJR</t>
  </si>
  <si>
    <t>B08MG0910008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</si>
</sst>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My%20Documents\Bight08\B08%20EE%20MSD%20Cal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0807071batch1a.E"/>
      <sheetName val="B080707batch2a.E"/>
      <sheetName val="B0807071batch2b.E"/>
      <sheetName val="B0808071batch3a.E"/>
      <sheetName val="B0808071batch3b.E"/>
      <sheetName val="B0808071batch4a.E"/>
      <sheetName val="b0808071batch4b.E"/>
      <sheetName val="OCSD03"/>
      <sheetName val="EOHT 7.31.2008"/>
      <sheetName val="EOHT 8.11.2008"/>
      <sheetName val="EOHT 9.1.2008"/>
      <sheetName val="EOHT 9.7.2008"/>
      <sheetName val="EOHT 9.12.2008"/>
      <sheetName val="EOHT 10.3.2008"/>
      <sheetName val="0807-S153"/>
      <sheetName val="0808-S161"/>
      <sheetName val="CSD003"/>
      <sheetName val="CSD005"/>
      <sheetName val="CSD007"/>
      <sheetName val="CSD008"/>
      <sheetName val="GC_B08EE1_S_TOX"/>
      <sheetName val="GC_B08EE2_S_Tox"/>
      <sheetName val="GC_B08EE3_S_TOX"/>
      <sheetName val="GC_B08EE4_S_Tox"/>
      <sheetName val="GC_B08EE5_S_Tox"/>
      <sheetName val="GC_B08EE6_S_Tox"/>
      <sheetName val="B08EELPLSELTJR"/>
      <sheetName val="B08EEBL"/>
      <sheetName val="B08EESEL6242"/>
      <sheetName val="B08EESW"/>
      <sheetName val="B08EESDR"/>
      <sheetName val="B08EE082608"/>
      <sheetName val="B08EE082008"/>
      <sheetName val="B08EE090508"/>
      <sheetName val="B08EE090208"/>
      <sheetName val="B08EE090908"/>
      <sheetName val="B08EE100708"/>
      <sheetName val="B08EEAH"/>
      <sheetName val="B08EESM"/>
      <sheetName val="AllMS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6">
          <cell r="P6">
            <v>85</v>
          </cell>
        </row>
        <row r="11">
          <cell r="O11">
            <v>1.8257418583505538</v>
          </cell>
        </row>
        <row r="12">
          <cell r="O12">
            <v>5.5316864343949765E-2</v>
          </cell>
        </row>
        <row r="23">
          <cell r="P23">
            <v>98</v>
          </cell>
        </row>
        <row r="28">
          <cell r="O28">
            <v>-0.88465173692938281</v>
          </cell>
        </row>
        <row r="29">
          <cell r="O29">
            <v>0.20842552815473903</v>
          </cell>
        </row>
        <row r="40">
          <cell r="P40">
            <v>95</v>
          </cell>
        </row>
        <row r="45">
          <cell r="O45">
            <v>0</v>
          </cell>
        </row>
        <row r="46">
          <cell r="O46">
            <v>0.5</v>
          </cell>
        </row>
        <row r="57">
          <cell r="P57">
            <v>92</v>
          </cell>
        </row>
        <row r="62">
          <cell r="O62">
            <v>0.88465173692938281</v>
          </cell>
        </row>
        <row r="63">
          <cell r="O63">
            <v>0.20842552815473903</v>
          </cell>
        </row>
        <row r="74">
          <cell r="P74">
            <v>93</v>
          </cell>
        </row>
        <row r="79">
          <cell r="O79">
            <v>0.43133109281375365</v>
          </cell>
        </row>
        <row r="80">
          <cell r="O80">
            <v>0.33880763565246147</v>
          </cell>
        </row>
        <row r="91">
          <cell r="P91">
            <v>85</v>
          </cell>
        </row>
        <row r="96">
          <cell r="O96">
            <v>1.6329931618554521</v>
          </cell>
        </row>
        <row r="97">
          <cell r="O97">
            <v>7.3244369739538767E-2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Y268"/>
  <sheetViews>
    <sheetView topLeftCell="A187" zoomScale="85" zoomScaleNormal="85" workbookViewId="0">
      <selection activeCell="G2" sqref="G2:G240"/>
    </sheetView>
  </sheetViews>
  <sheetFormatPr defaultRowHeight="12.75" x14ac:dyDescent="0.2"/>
  <cols>
    <col min="2" max="2" width="19.28515625" customWidth="1"/>
    <col min="6" max="6" width="14.5703125" customWidth="1"/>
    <col min="7" max="7" width="10.5703125" bestFit="1" customWidth="1"/>
    <col min="9" max="9" width="11" customWidth="1"/>
    <col min="13" max="13" width="10.42578125" customWidth="1"/>
    <col min="16" max="16" width="15.85546875" customWidth="1"/>
    <col min="20" max="20" width="10.7109375" customWidth="1"/>
  </cols>
  <sheetData>
    <row r="1" spans="1:25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s="2" t="s">
        <v>66</v>
      </c>
      <c r="U1" s="1" t="s">
        <v>2</v>
      </c>
    </row>
    <row r="2" spans="1:25" x14ac:dyDescent="0.2">
      <c r="A2" s="3" t="s">
        <v>52</v>
      </c>
      <c r="B2" s="3" t="s">
        <v>53</v>
      </c>
      <c r="C2">
        <v>6001</v>
      </c>
      <c r="D2">
        <v>4.5609649122021754</v>
      </c>
      <c r="E2">
        <v>5.0490386481942897</v>
      </c>
      <c r="F2" s="5">
        <v>82</v>
      </c>
      <c r="G2" s="5">
        <f>ROUND(I2,0)</f>
        <v>91</v>
      </c>
      <c r="H2" t="s">
        <v>21</v>
      </c>
      <c r="I2" s="6">
        <v>90.774907749077499</v>
      </c>
      <c r="K2">
        <f t="shared" ref="K2:K65" si="0">IF(F2&gt;=90,1,0)</f>
        <v>0</v>
      </c>
      <c r="L2">
        <f t="shared" ref="L2:L65" si="1">IF(F2&gt;=90,0,IF(G2&gt;=82,IF(H2="NSC",-1,2),0))</f>
        <v>2</v>
      </c>
      <c r="M2">
        <f t="shared" ref="M2:M65" si="2">IF(G2&lt;82,IF(G2&gt;=59,IF(H2="NSC",-2,3),0),0)</f>
        <v>0</v>
      </c>
      <c r="N2">
        <f t="shared" ref="N2:N65" si="3">IF(G2&lt;59,4,0)</f>
        <v>0</v>
      </c>
      <c r="O2">
        <f t="shared" ref="O2:O65" si="4">ABS(SUM(K2:N2))</f>
        <v>2</v>
      </c>
      <c r="P2" t="str">
        <f>LOOKUP(O2,$X$2:$X$5,$Y$2:$Y$5)</f>
        <v>Low Toxicity</v>
      </c>
      <c r="Q2">
        <v>1</v>
      </c>
      <c r="R2" t="s">
        <v>9</v>
      </c>
      <c r="T2" t="str">
        <f>IF(O2=Q2,"OK","Changed")</f>
        <v>Changed</v>
      </c>
      <c r="U2" s="4">
        <v>7417</v>
      </c>
      <c r="X2">
        <v>1</v>
      </c>
      <c r="Y2" s="3" t="s">
        <v>9</v>
      </c>
    </row>
    <row r="3" spans="1:25" x14ac:dyDescent="0.2">
      <c r="A3" s="3" t="s">
        <v>52</v>
      </c>
      <c r="B3" s="3" t="s">
        <v>53</v>
      </c>
      <c r="C3">
        <v>6004</v>
      </c>
      <c r="D3">
        <v>4.5609649122021754</v>
      </c>
      <c r="E3">
        <v>5.0490386481942897</v>
      </c>
      <c r="F3" s="5">
        <v>83</v>
      </c>
      <c r="G3" s="5">
        <f>ROUND(I3,0)</f>
        <v>92</v>
      </c>
      <c r="H3" t="s">
        <v>21</v>
      </c>
      <c r="I3" s="6">
        <v>91.881918819188201</v>
      </c>
      <c r="K3">
        <f t="shared" si="0"/>
        <v>0</v>
      </c>
      <c r="L3">
        <f t="shared" si="1"/>
        <v>2</v>
      </c>
      <c r="M3">
        <f t="shared" si="2"/>
        <v>0</v>
      </c>
      <c r="N3">
        <f t="shared" si="3"/>
        <v>0</v>
      </c>
      <c r="O3">
        <f t="shared" si="4"/>
        <v>2</v>
      </c>
      <c r="P3" t="str">
        <f t="shared" ref="P3:P66" si="5">LOOKUP(O3,$X$2:$X$5,$Y$2:$Y$5)</f>
        <v>Low Toxicity</v>
      </c>
      <c r="Q3">
        <v>1</v>
      </c>
      <c r="R3" t="s">
        <v>9</v>
      </c>
      <c r="T3" t="str">
        <f t="shared" ref="T3:T66" si="6">IF(O3=Q3,"OK","Changed")</f>
        <v>Changed</v>
      </c>
      <c r="U3" s="4">
        <v>7461</v>
      </c>
      <c r="X3">
        <v>2</v>
      </c>
      <c r="Y3" s="3" t="s">
        <v>10</v>
      </c>
    </row>
    <row r="4" spans="1:25" x14ac:dyDescent="0.2">
      <c r="A4" s="3" t="s">
        <v>52</v>
      </c>
      <c r="B4" s="3" t="s">
        <v>53</v>
      </c>
      <c r="C4">
        <v>6009</v>
      </c>
      <c r="D4">
        <v>6.301381299426871</v>
      </c>
      <c r="E4">
        <v>6.9756988554541017</v>
      </c>
      <c r="F4" s="5">
        <v>81</v>
      </c>
      <c r="G4" s="5">
        <f>ROUND(I4,0)</f>
        <v>90</v>
      </c>
      <c r="H4" t="s">
        <v>21</v>
      </c>
      <c r="I4" s="6">
        <v>89.667896678966798</v>
      </c>
      <c r="K4">
        <f t="shared" si="0"/>
        <v>0</v>
      </c>
      <c r="L4">
        <f t="shared" si="1"/>
        <v>2</v>
      </c>
      <c r="M4">
        <f t="shared" si="2"/>
        <v>0</v>
      </c>
      <c r="N4">
        <f t="shared" si="3"/>
        <v>0</v>
      </c>
      <c r="O4">
        <f t="shared" si="4"/>
        <v>2</v>
      </c>
      <c r="P4" t="str">
        <f t="shared" si="5"/>
        <v>Low Toxicity</v>
      </c>
      <c r="Q4">
        <v>1</v>
      </c>
      <c r="R4" t="s">
        <v>9</v>
      </c>
      <c r="T4" t="str">
        <f t="shared" si="6"/>
        <v>Changed</v>
      </c>
      <c r="U4" s="4">
        <v>7517</v>
      </c>
      <c r="X4">
        <v>3</v>
      </c>
      <c r="Y4" s="3" t="s">
        <v>11</v>
      </c>
    </row>
    <row r="5" spans="1:25" x14ac:dyDescent="0.2">
      <c r="A5" s="3" t="s">
        <v>52</v>
      </c>
      <c r="B5" s="3" t="s">
        <v>53</v>
      </c>
      <c r="C5">
        <v>6010</v>
      </c>
      <c r="D5">
        <v>7.9373144204409813</v>
      </c>
      <c r="E5">
        <v>8.78669493037747</v>
      </c>
      <c r="F5" s="5">
        <v>79</v>
      </c>
      <c r="G5" s="5">
        <f>ROUND(I5,0)</f>
        <v>87</v>
      </c>
      <c r="H5" t="s">
        <v>21</v>
      </c>
      <c r="I5" s="6">
        <v>87.453874538745396</v>
      </c>
      <c r="K5">
        <f t="shared" si="0"/>
        <v>0</v>
      </c>
      <c r="L5">
        <f t="shared" si="1"/>
        <v>2</v>
      </c>
      <c r="M5">
        <f t="shared" si="2"/>
        <v>0</v>
      </c>
      <c r="N5">
        <f t="shared" si="3"/>
        <v>0</v>
      </c>
      <c r="O5">
        <f t="shared" si="4"/>
        <v>2</v>
      </c>
      <c r="P5" t="str">
        <f t="shared" si="5"/>
        <v>Low Toxicity</v>
      </c>
      <c r="Q5">
        <v>2</v>
      </c>
      <c r="R5" t="s">
        <v>10</v>
      </c>
      <c r="T5" t="str">
        <f t="shared" si="6"/>
        <v>OK</v>
      </c>
      <c r="U5" t="s">
        <v>20</v>
      </c>
      <c r="X5">
        <v>4</v>
      </c>
      <c r="Y5" s="3" t="s">
        <v>12</v>
      </c>
    </row>
    <row r="6" spans="1:25" x14ac:dyDescent="0.2">
      <c r="A6" s="3" t="s">
        <v>52</v>
      </c>
      <c r="B6" s="3" t="s">
        <v>53</v>
      </c>
      <c r="C6">
        <v>6012</v>
      </c>
      <c r="D6">
        <v>5.3639910265042312</v>
      </c>
      <c r="E6">
        <v>5.9379974463146477</v>
      </c>
      <c r="F6" s="5">
        <v>86</v>
      </c>
      <c r="G6" s="5">
        <f>ROUND(I6,0)</f>
        <v>95</v>
      </c>
      <c r="H6" t="s">
        <v>19</v>
      </c>
      <c r="I6" s="6">
        <v>95.202952029520304</v>
      </c>
      <c r="K6">
        <f t="shared" si="0"/>
        <v>0</v>
      </c>
      <c r="L6">
        <f t="shared" si="1"/>
        <v>-1</v>
      </c>
      <c r="M6">
        <f t="shared" si="2"/>
        <v>0</v>
      </c>
      <c r="N6">
        <f t="shared" si="3"/>
        <v>0</v>
      </c>
      <c r="O6">
        <f t="shared" si="4"/>
        <v>1</v>
      </c>
      <c r="P6" t="str">
        <f t="shared" si="5"/>
        <v>Nontoxic</v>
      </c>
      <c r="Q6">
        <v>2</v>
      </c>
      <c r="R6" t="s">
        <v>10</v>
      </c>
      <c r="T6" t="str">
        <f t="shared" si="6"/>
        <v>Changed</v>
      </c>
      <c r="U6">
        <v>6406</v>
      </c>
    </row>
    <row r="7" spans="1:25" x14ac:dyDescent="0.2">
      <c r="A7" s="3" t="s">
        <v>52</v>
      </c>
      <c r="B7" s="3" t="s">
        <v>62</v>
      </c>
      <c r="C7">
        <v>6015</v>
      </c>
      <c r="D7">
        <v>10.699592724573431</v>
      </c>
      <c r="E7">
        <v>11.087660854480239</v>
      </c>
      <c r="F7">
        <v>78</v>
      </c>
      <c r="G7" s="5">
        <f>ROUND(I7,0)</f>
        <v>81</v>
      </c>
      <c r="H7" t="s">
        <v>21</v>
      </c>
      <c r="I7" s="6">
        <v>80.829015544041454</v>
      </c>
      <c r="K7">
        <f t="shared" si="0"/>
        <v>0</v>
      </c>
      <c r="L7">
        <f t="shared" si="1"/>
        <v>0</v>
      </c>
      <c r="M7">
        <f t="shared" si="2"/>
        <v>3</v>
      </c>
      <c r="N7">
        <f t="shared" si="3"/>
        <v>0</v>
      </c>
      <c r="O7">
        <f t="shared" si="4"/>
        <v>3</v>
      </c>
      <c r="P7" t="str">
        <f t="shared" si="5"/>
        <v>Moderate Toxicity</v>
      </c>
      <c r="Q7">
        <v>3</v>
      </c>
      <c r="R7" t="s">
        <v>11</v>
      </c>
      <c r="T7" t="str">
        <f t="shared" si="6"/>
        <v>OK</v>
      </c>
      <c r="U7">
        <v>6485</v>
      </c>
    </row>
    <row r="8" spans="1:25" x14ac:dyDescent="0.2">
      <c r="A8" s="3" t="s">
        <v>52</v>
      </c>
      <c r="B8" s="3" t="s">
        <v>62</v>
      </c>
      <c r="C8">
        <v>6017</v>
      </c>
      <c r="D8">
        <v>7.3194935168985529</v>
      </c>
      <c r="E8">
        <v>7.5849673750244069</v>
      </c>
      <c r="F8">
        <v>87</v>
      </c>
      <c r="G8" s="5">
        <f>ROUND(I8,0)</f>
        <v>90</v>
      </c>
      <c r="H8" t="s">
        <v>21</v>
      </c>
      <c r="I8" s="6">
        <v>90.155440414507765</v>
      </c>
      <c r="K8">
        <f t="shared" si="0"/>
        <v>0</v>
      </c>
      <c r="L8">
        <f t="shared" si="1"/>
        <v>2</v>
      </c>
      <c r="M8">
        <f t="shared" si="2"/>
        <v>0</v>
      </c>
      <c r="N8">
        <f t="shared" si="3"/>
        <v>0</v>
      </c>
      <c r="O8">
        <f t="shared" si="4"/>
        <v>2</v>
      </c>
      <c r="P8" t="str">
        <f t="shared" si="5"/>
        <v>Low Toxicity</v>
      </c>
      <c r="Q8">
        <v>2</v>
      </c>
      <c r="R8" t="s">
        <v>10</v>
      </c>
      <c r="T8" t="str">
        <f t="shared" si="6"/>
        <v>OK</v>
      </c>
      <c r="U8">
        <v>6405</v>
      </c>
    </row>
    <row r="9" spans="1:25" x14ac:dyDescent="0.2">
      <c r="A9" s="3" t="s">
        <v>52</v>
      </c>
      <c r="B9" s="3" t="s">
        <v>62</v>
      </c>
      <c r="C9">
        <v>6025</v>
      </c>
      <c r="D9">
        <v>10.604295096837753</v>
      </c>
      <c r="E9">
        <v>10.988906836101297</v>
      </c>
      <c r="F9">
        <v>86</v>
      </c>
      <c r="G9" s="5">
        <f>ROUND(I9,0)</f>
        <v>89</v>
      </c>
      <c r="H9" t="s">
        <v>19</v>
      </c>
      <c r="I9" s="6">
        <v>89.119170984455948</v>
      </c>
      <c r="K9">
        <f t="shared" si="0"/>
        <v>0</v>
      </c>
      <c r="L9">
        <f t="shared" si="1"/>
        <v>-1</v>
      </c>
      <c r="M9">
        <f t="shared" si="2"/>
        <v>0</v>
      </c>
      <c r="N9">
        <f t="shared" si="3"/>
        <v>0</v>
      </c>
      <c r="O9">
        <f t="shared" si="4"/>
        <v>1</v>
      </c>
      <c r="P9" t="str">
        <f t="shared" si="5"/>
        <v>Nontoxic</v>
      </c>
      <c r="Q9">
        <v>1</v>
      </c>
      <c r="R9" t="s">
        <v>9</v>
      </c>
      <c r="T9" t="str">
        <f t="shared" si="6"/>
        <v>OK</v>
      </c>
      <c r="U9">
        <v>6413</v>
      </c>
    </row>
    <row r="10" spans="1:25" x14ac:dyDescent="0.2">
      <c r="A10" s="3" t="s">
        <v>52</v>
      </c>
      <c r="B10" s="3" t="s">
        <v>62</v>
      </c>
      <c r="C10">
        <v>6027</v>
      </c>
      <c r="D10">
        <v>5.5625362061923944</v>
      </c>
      <c r="E10">
        <v>5.7642862240335688</v>
      </c>
      <c r="F10">
        <v>88</v>
      </c>
      <c r="G10" s="5">
        <f>ROUND(I10,0)</f>
        <v>91</v>
      </c>
      <c r="H10" t="s">
        <v>21</v>
      </c>
      <c r="I10" s="6">
        <v>91.191709844559583</v>
      </c>
      <c r="K10">
        <f t="shared" si="0"/>
        <v>0</v>
      </c>
      <c r="L10">
        <f t="shared" si="1"/>
        <v>2</v>
      </c>
      <c r="M10">
        <f t="shared" si="2"/>
        <v>0</v>
      </c>
      <c r="N10">
        <f t="shared" si="3"/>
        <v>0</v>
      </c>
      <c r="O10">
        <f t="shared" si="4"/>
        <v>2</v>
      </c>
      <c r="P10" t="str">
        <f t="shared" si="5"/>
        <v>Low Toxicity</v>
      </c>
      <c r="Q10">
        <v>3</v>
      </c>
      <c r="R10" t="s">
        <v>11</v>
      </c>
      <c r="T10" t="str">
        <f t="shared" si="6"/>
        <v>Changed</v>
      </c>
      <c r="U10">
        <v>6386</v>
      </c>
    </row>
    <row r="11" spans="1:25" x14ac:dyDescent="0.2">
      <c r="A11" s="3" t="s">
        <v>52</v>
      </c>
      <c r="B11" s="3" t="s">
        <v>62</v>
      </c>
      <c r="C11">
        <v>6031</v>
      </c>
      <c r="D11">
        <v>9.0552705612204001</v>
      </c>
      <c r="E11">
        <v>9.3837000634408287</v>
      </c>
      <c r="F11">
        <v>89</v>
      </c>
      <c r="G11" s="5">
        <f>ROUND(I11,0)</f>
        <v>92</v>
      </c>
      <c r="H11" t="s">
        <v>19</v>
      </c>
      <c r="I11" s="6">
        <v>92.2279792746114</v>
      </c>
      <c r="K11">
        <f t="shared" si="0"/>
        <v>0</v>
      </c>
      <c r="L11">
        <f t="shared" si="1"/>
        <v>-1</v>
      </c>
      <c r="M11">
        <f t="shared" si="2"/>
        <v>0</v>
      </c>
      <c r="N11">
        <f t="shared" si="3"/>
        <v>0</v>
      </c>
      <c r="O11">
        <f t="shared" si="4"/>
        <v>1</v>
      </c>
      <c r="P11" t="str">
        <f t="shared" si="5"/>
        <v>Nontoxic</v>
      </c>
      <c r="Q11">
        <v>3</v>
      </c>
      <c r="R11" t="s">
        <v>11</v>
      </c>
      <c r="T11" t="str">
        <f t="shared" si="6"/>
        <v>Changed</v>
      </c>
      <c r="U11">
        <v>6387</v>
      </c>
    </row>
    <row r="12" spans="1:25" x14ac:dyDescent="0.2">
      <c r="A12" s="3" t="s">
        <v>52</v>
      </c>
      <c r="B12" s="3" t="s">
        <v>60</v>
      </c>
      <c r="C12">
        <v>6039</v>
      </c>
      <c r="D12">
        <v>4.3295255066580935</v>
      </c>
      <c r="E12">
        <v>4.4634283573794775</v>
      </c>
      <c r="F12">
        <v>92</v>
      </c>
      <c r="G12" s="5">
        <f>ROUND(I12,0)</f>
        <v>95</v>
      </c>
      <c r="H12" t="s">
        <v>21</v>
      </c>
      <c r="I12" s="6">
        <v>94.845360824742258</v>
      </c>
      <c r="K12">
        <f t="shared" si="0"/>
        <v>1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1</v>
      </c>
      <c r="P12" t="str">
        <f t="shared" si="5"/>
        <v>Nontoxic</v>
      </c>
      <c r="Q12">
        <v>2</v>
      </c>
      <c r="R12" t="s">
        <v>10</v>
      </c>
      <c r="T12" t="str">
        <f t="shared" si="6"/>
        <v>Changed</v>
      </c>
      <c r="U12">
        <v>6424</v>
      </c>
    </row>
    <row r="13" spans="1:25" x14ac:dyDescent="0.2">
      <c r="A13" s="3" t="s">
        <v>52</v>
      </c>
      <c r="B13" s="3" t="s">
        <v>60</v>
      </c>
      <c r="C13">
        <v>6040</v>
      </c>
      <c r="D13">
        <v>7.1873197240572058</v>
      </c>
      <c r="E13">
        <v>7.4096079629455733</v>
      </c>
      <c r="F13">
        <v>88</v>
      </c>
      <c r="G13" s="5">
        <f>ROUND(I13,0)</f>
        <v>91</v>
      </c>
      <c r="H13" t="s">
        <v>21</v>
      </c>
      <c r="I13" s="6">
        <v>90.721649484536087</v>
      </c>
      <c r="K13">
        <f t="shared" si="0"/>
        <v>0</v>
      </c>
      <c r="L13">
        <f t="shared" si="1"/>
        <v>2</v>
      </c>
      <c r="M13">
        <f t="shared" si="2"/>
        <v>0</v>
      </c>
      <c r="N13">
        <f t="shared" si="3"/>
        <v>0</v>
      </c>
      <c r="O13">
        <f t="shared" si="4"/>
        <v>2</v>
      </c>
      <c r="P13" t="str">
        <f t="shared" si="5"/>
        <v>Low Toxicity</v>
      </c>
      <c r="Q13">
        <v>2</v>
      </c>
      <c r="R13" t="s">
        <v>10</v>
      </c>
      <c r="T13" t="str">
        <f t="shared" si="6"/>
        <v>OK</v>
      </c>
      <c r="U13" t="s">
        <v>20</v>
      </c>
    </row>
    <row r="14" spans="1:25" x14ac:dyDescent="0.2">
      <c r="A14" s="3" t="s">
        <v>52</v>
      </c>
      <c r="B14" s="3" t="s">
        <v>62</v>
      </c>
      <c r="C14">
        <v>6041</v>
      </c>
      <c r="D14">
        <v>3.1854841066341666</v>
      </c>
      <c r="E14">
        <v>3.3010197996208981</v>
      </c>
      <c r="F14">
        <v>87</v>
      </c>
      <c r="G14" s="5">
        <f>ROUND(I14,0)</f>
        <v>90</v>
      </c>
      <c r="H14" t="s">
        <v>21</v>
      </c>
      <c r="I14" s="6">
        <v>90.155440414507765</v>
      </c>
      <c r="K14">
        <f t="shared" si="0"/>
        <v>0</v>
      </c>
      <c r="L14">
        <f t="shared" si="1"/>
        <v>2</v>
      </c>
      <c r="M14">
        <f t="shared" si="2"/>
        <v>0</v>
      </c>
      <c r="N14">
        <f t="shared" si="3"/>
        <v>0</v>
      </c>
      <c r="O14">
        <f t="shared" si="4"/>
        <v>2</v>
      </c>
      <c r="P14" t="str">
        <f t="shared" si="5"/>
        <v>Low Toxicity</v>
      </c>
      <c r="Q14">
        <v>4</v>
      </c>
      <c r="R14" t="s">
        <v>12</v>
      </c>
      <c r="T14" t="str">
        <f t="shared" si="6"/>
        <v>Changed</v>
      </c>
      <c r="U14">
        <v>6402</v>
      </c>
    </row>
    <row r="15" spans="1:25" x14ac:dyDescent="0.2">
      <c r="A15" s="3" t="s">
        <v>52</v>
      </c>
      <c r="B15" s="3" t="s">
        <v>61</v>
      </c>
      <c r="C15">
        <v>6042</v>
      </c>
      <c r="D15">
        <v>11.095295157725705</v>
      </c>
      <c r="E15">
        <v>11.245231578776052</v>
      </c>
      <c r="F15">
        <v>82</v>
      </c>
      <c r="G15" s="5">
        <f>ROUND(I15,0)</f>
        <v>83</v>
      </c>
      <c r="H15" t="s">
        <v>21</v>
      </c>
      <c r="I15" s="6">
        <v>83.108108108108098</v>
      </c>
      <c r="K15">
        <f t="shared" si="0"/>
        <v>0</v>
      </c>
      <c r="L15">
        <f t="shared" si="1"/>
        <v>2</v>
      </c>
      <c r="M15">
        <f t="shared" si="2"/>
        <v>0</v>
      </c>
      <c r="N15">
        <f t="shared" si="3"/>
        <v>0</v>
      </c>
      <c r="O15">
        <f t="shared" si="4"/>
        <v>2</v>
      </c>
      <c r="P15" t="str">
        <f t="shared" si="5"/>
        <v>Low Toxicity</v>
      </c>
      <c r="Q15">
        <v>2</v>
      </c>
      <c r="R15" t="s">
        <v>10</v>
      </c>
      <c r="T15" t="str">
        <f t="shared" si="6"/>
        <v>OK</v>
      </c>
      <c r="U15">
        <v>6383</v>
      </c>
    </row>
    <row r="16" spans="1:25" x14ac:dyDescent="0.2">
      <c r="A16" s="3" t="s">
        <v>52</v>
      </c>
      <c r="B16" s="3" t="s">
        <v>62</v>
      </c>
      <c r="C16">
        <v>6044</v>
      </c>
      <c r="D16">
        <v>3.1854841066341666</v>
      </c>
      <c r="E16">
        <v>3.3010197996208981</v>
      </c>
      <c r="F16">
        <v>78</v>
      </c>
      <c r="G16" s="5">
        <f>ROUND(I16,0)</f>
        <v>81</v>
      </c>
      <c r="H16" t="s">
        <v>21</v>
      </c>
      <c r="I16" s="6">
        <v>80.829015544041454</v>
      </c>
      <c r="K16">
        <f t="shared" si="0"/>
        <v>0</v>
      </c>
      <c r="L16">
        <f t="shared" si="1"/>
        <v>0</v>
      </c>
      <c r="M16">
        <f t="shared" si="2"/>
        <v>3</v>
      </c>
      <c r="N16">
        <f t="shared" si="3"/>
        <v>0</v>
      </c>
      <c r="O16">
        <f t="shared" si="4"/>
        <v>3</v>
      </c>
      <c r="P16" t="str">
        <f t="shared" si="5"/>
        <v>Moderate Toxicity</v>
      </c>
      <c r="Q16">
        <v>1</v>
      </c>
      <c r="R16" t="s">
        <v>9</v>
      </c>
      <c r="T16" t="str">
        <f t="shared" si="6"/>
        <v>Changed</v>
      </c>
      <c r="U16">
        <v>6384</v>
      </c>
    </row>
    <row r="17" spans="1:21" x14ac:dyDescent="0.2">
      <c r="A17" s="3" t="s">
        <v>52</v>
      </c>
      <c r="B17" s="3" t="s">
        <v>62</v>
      </c>
      <c r="C17">
        <v>6045</v>
      </c>
      <c r="D17">
        <v>5.5625362061923944</v>
      </c>
      <c r="E17">
        <v>5.7642862240335688</v>
      </c>
      <c r="F17">
        <v>87</v>
      </c>
      <c r="G17" s="5">
        <f>ROUND(I17,0)</f>
        <v>90</v>
      </c>
      <c r="H17" t="s">
        <v>21</v>
      </c>
      <c r="I17" s="6">
        <v>90.155440414507765</v>
      </c>
      <c r="K17">
        <f t="shared" si="0"/>
        <v>0</v>
      </c>
      <c r="L17">
        <f t="shared" si="1"/>
        <v>2</v>
      </c>
      <c r="M17">
        <f t="shared" si="2"/>
        <v>0</v>
      </c>
      <c r="N17">
        <f t="shared" si="3"/>
        <v>0</v>
      </c>
      <c r="O17">
        <f t="shared" si="4"/>
        <v>2</v>
      </c>
      <c r="P17" t="str">
        <f t="shared" si="5"/>
        <v>Low Toxicity</v>
      </c>
      <c r="Q17">
        <v>2</v>
      </c>
      <c r="R17" t="s">
        <v>10</v>
      </c>
      <c r="T17" t="str">
        <f t="shared" si="6"/>
        <v>OK</v>
      </c>
      <c r="U17">
        <v>6404</v>
      </c>
    </row>
    <row r="18" spans="1:21" x14ac:dyDescent="0.2">
      <c r="A18" s="3" t="s">
        <v>52</v>
      </c>
      <c r="B18" s="3" t="s">
        <v>62</v>
      </c>
      <c r="C18">
        <v>6046</v>
      </c>
      <c r="D18">
        <v>4.9019615364915055</v>
      </c>
      <c r="E18">
        <v>5.0797528875559639</v>
      </c>
      <c r="F18">
        <v>85</v>
      </c>
      <c r="G18" s="5">
        <f>ROUND(I18,0)</f>
        <v>88</v>
      </c>
      <c r="H18" t="s">
        <v>21</v>
      </c>
      <c r="I18" s="6">
        <v>88.082901554404145</v>
      </c>
      <c r="K18">
        <f t="shared" si="0"/>
        <v>0</v>
      </c>
      <c r="L18">
        <f t="shared" si="1"/>
        <v>2</v>
      </c>
      <c r="M18">
        <f t="shared" si="2"/>
        <v>0</v>
      </c>
      <c r="N18">
        <f t="shared" si="3"/>
        <v>0</v>
      </c>
      <c r="O18">
        <f t="shared" si="4"/>
        <v>2</v>
      </c>
      <c r="P18" t="str">
        <f t="shared" si="5"/>
        <v>Low Toxicity</v>
      </c>
      <c r="Q18">
        <v>1</v>
      </c>
      <c r="R18" t="s">
        <v>9</v>
      </c>
      <c r="T18" t="str">
        <f t="shared" si="6"/>
        <v>Changed</v>
      </c>
      <c r="U18">
        <v>6416</v>
      </c>
    </row>
    <row r="19" spans="1:21" x14ac:dyDescent="0.2">
      <c r="A19" s="3" t="s">
        <v>52</v>
      </c>
      <c r="B19" s="3" t="s">
        <v>62</v>
      </c>
      <c r="C19">
        <v>6047</v>
      </c>
      <c r="D19">
        <v>15.548522521270103</v>
      </c>
      <c r="E19">
        <v>16.112458571264355</v>
      </c>
      <c r="F19">
        <v>77</v>
      </c>
      <c r="G19" s="5">
        <f>ROUND(I19,0)</f>
        <v>80</v>
      </c>
      <c r="H19" t="s">
        <v>21</v>
      </c>
      <c r="I19" s="6">
        <v>79.792746113989637</v>
      </c>
      <c r="K19">
        <f t="shared" si="0"/>
        <v>0</v>
      </c>
      <c r="L19">
        <f t="shared" si="1"/>
        <v>0</v>
      </c>
      <c r="M19">
        <f t="shared" si="2"/>
        <v>3</v>
      </c>
      <c r="N19">
        <f t="shared" si="3"/>
        <v>0</v>
      </c>
      <c r="O19">
        <f t="shared" si="4"/>
        <v>3</v>
      </c>
      <c r="P19" t="str">
        <f t="shared" si="5"/>
        <v>Moderate Toxicity</v>
      </c>
      <c r="Q19">
        <v>1</v>
      </c>
      <c r="R19" t="s">
        <v>9</v>
      </c>
      <c r="T19" t="str">
        <f t="shared" si="6"/>
        <v>Changed</v>
      </c>
      <c r="U19">
        <v>6428</v>
      </c>
    </row>
    <row r="20" spans="1:21" x14ac:dyDescent="0.2">
      <c r="A20" s="3" t="s">
        <v>52</v>
      </c>
      <c r="B20" s="3" t="s">
        <v>61</v>
      </c>
      <c r="C20">
        <v>6049</v>
      </c>
      <c r="D20">
        <v>5.1717705602716508</v>
      </c>
      <c r="E20">
        <v>5.241659351626673</v>
      </c>
      <c r="F20">
        <v>94</v>
      </c>
      <c r="G20" s="5">
        <f>ROUND(I20,0)</f>
        <v>95</v>
      </c>
      <c r="H20" t="s">
        <v>19</v>
      </c>
      <c r="I20" s="6">
        <v>95.27027027027026</v>
      </c>
      <c r="K20">
        <f t="shared" si="0"/>
        <v>1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1</v>
      </c>
      <c r="P20" t="str">
        <f t="shared" si="5"/>
        <v>Nontoxic</v>
      </c>
      <c r="Q20">
        <v>1</v>
      </c>
      <c r="R20" t="s">
        <v>9</v>
      </c>
      <c r="T20" t="str">
        <f t="shared" si="6"/>
        <v>OK</v>
      </c>
      <c r="U20">
        <v>6450</v>
      </c>
    </row>
    <row r="21" spans="1:21" x14ac:dyDescent="0.2">
      <c r="A21" s="3" t="s">
        <v>52</v>
      </c>
      <c r="B21" s="3" t="s">
        <v>56</v>
      </c>
      <c r="C21">
        <v>6052</v>
      </c>
      <c r="D21">
        <v>13.035249557560643</v>
      </c>
      <c r="E21">
        <v>14.483610619511825</v>
      </c>
      <c r="F21" s="5">
        <v>55</v>
      </c>
      <c r="G21" s="5">
        <f>ROUND(I21,0)</f>
        <v>61</v>
      </c>
      <c r="H21" t="s">
        <v>21</v>
      </c>
      <c r="I21" s="6">
        <v>61.111111111111114</v>
      </c>
      <c r="K21">
        <f t="shared" si="0"/>
        <v>0</v>
      </c>
      <c r="L21">
        <f t="shared" si="1"/>
        <v>0</v>
      </c>
      <c r="M21">
        <f t="shared" si="2"/>
        <v>3</v>
      </c>
      <c r="N21">
        <f t="shared" si="3"/>
        <v>0</v>
      </c>
      <c r="O21">
        <f t="shared" si="4"/>
        <v>3</v>
      </c>
      <c r="P21" t="str">
        <f t="shared" si="5"/>
        <v>Moderate Toxicity</v>
      </c>
      <c r="Q21">
        <v>1</v>
      </c>
      <c r="R21" t="s">
        <v>9</v>
      </c>
      <c r="T21" t="str">
        <f t="shared" si="6"/>
        <v>Changed</v>
      </c>
      <c r="U21">
        <v>6460</v>
      </c>
    </row>
    <row r="22" spans="1:21" x14ac:dyDescent="0.2">
      <c r="A22" s="3" t="s">
        <v>52</v>
      </c>
      <c r="B22" s="3" t="s">
        <v>61</v>
      </c>
      <c r="C22">
        <v>6054</v>
      </c>
      <c r="D22">
        <v>6.9366316077808818</v>
      </c>
      <c r="E22">
        <v>7.0303698727508941</v>
      </c>
      <c r="F22">
        <v>85</v>
      </c>
      <c r="G22" s="5">
        <f>ROUND(I22,0)</f>
        <v>86</v>
      </c>
      <c r="H22" t="s">
        <v>21</v>
      </c>
      <c r="I22" s="6">
        <v>86.148648648648646</v>
      </c>
      <c r="K22">
        <f t="shared" si="0"/>
        <v>0</v>
      </c>
      <c r="L22">
        <f t="shared" si="1"/>
        <v>2</v>
      </c>
      <c r="M22">
        <f t="shared" si="2"/>
        <v>0</v>
      </c>
      <c r="N22">
        <f t="shared" si="3"/>
        <v>0</v>
      </c>
      <c r="O22">
        <f t="shared" si="4"/>
        <v>2</v>
      </c>
      <c r="P22" t="str">
        <f t="shared" si="5"/>
        <v>Low Toxicity</v>
      </c>
      <c r="Q22">
        <v>1</v>
      </c>
      <c r="R22" t="s">
        <v>9</v>
      </c>
      <c r="T22" t="str">
        <f t="shared" si="6"/>
        <v>Changed</v>
      </c>
      <c r="U22">
        <v>6466</v>
      </c>
    </row>
    <row r="23" spans="1:21" x14ac:dyDescent="0.2">
      <c r="A23" s="3" t="s">
        <v>52</v>
      </c>
      <c r="B23" s="3" t="s">
        <v>56</v>
      </c>
      <c r="C23">
        <v>6057</v>
      </c>
      <c r="D23">
        <v>6.9577916348647371</v>
      </c>
      <c r="E23">
        <v>7.7308795942941515</v>
      </c>
      <c r="F23" s="5">
        <v>72</v>
      </c>
      <c r="G23" s="5">
        <f>ROUND(I23,0)</f>
        <v>80</v>
      </c>
      <c r="H23" t="s">
        <v>21</v>
      </c>
      <c r="I23" s="6">
        <v>80</v>
      </c>
      <c r="K23">
        <f t="shared" si="0"/>
        <v>0</v>
      </c>
      <c r="L23">
        <f t="shared" si="1"/>
        <v>0</v>
      </c>
      <c r="M23">
        <f t="shared" si="2"/>
        <v>3</v>
      </c>
      <c r="N23">
        <f t="shared" si="3"/>
        <v>0</v>
      </c>
      <c r="O23">
        <f t="shared" si="4"/>
        <v>3</v>
      </c>
      <c r="P23" t="str">
        <f t="shared" si="5"/>
        <v>Moderate Toxicity</v>
      </c>
      <c r="Q23">
        <v>1</v>
      </c>
      <c r="R23" t="s">
        <v>9</v>
      </c>
      <c r="T23" t="str">
        <f t="shared" si="6"/>
        <v>Changed</v>
      </c>
      <c r="U23">
        <v>6467</v>
      </c>
    </row>
    <row r="24" spans="1:21" x14ac:dyDescent="0.2">
      <c r="A24" s="3" t="s">
        <v>52</v>
      </c>
      <c r="B24" s="3" t="s">
        <v>56</v>
      </c>
      <c r="C24">
        <v>6060</v>
      </c>
      <c r="D24">
        <v>7.7790475344184742</v>
      </c>
      <c r="E24">
        <v>8.6433861493538604</v>
      </c>
      <c r="F24" s="5">
        <v>65</v>
      </c>
      <c r="G24" s="5">
        <f>ROUND(I24,0)</f>
        <v>72</v>
      </c>
      <c r="H24" t="s">
        <v>21</v>
      </c>
      <c r="I24" s="6">
        <v>72.222222222222214</v>
      </c>
      <c r="K24">
        <f t="shared" si="0"/>
        <v>0</v>
      </c>
      <c r="L24">
        <f t="shared" si="1"/>
        <v>0</v>
      </c>
      <c r="M24">
        <f t="shared" si="2"/>
        <v>3</v>
      </c>
      <c r="N24">
        <f t="shared" si="3"/>
        <v>0</v>
      </c>
      <c r="O24">
        <f t="shared" si="4"/>
        <v>3</v>
      </c>
      <c r="P24" t="str">
        <f t="shared" si="5"/>
        <v>Moderate Toxicity</v>
      </c>
      <c r="Q24">
        <v>1</v>
      </c>
      <c r="R24" t="s">
        <v>9</v>
      </c>
      <c r="T24" t="str">
        <f t="shared" si="6"/>
        <v>Changed</v>
      </c>
      <c r="U24">
        <v>6449</v>
      </c>
    </row>
    <row r="25" spans="1:21" x14ac:dyDescent="0.2">
      <c r="A25" s="3" t="s">
        <v>52</v>
      </c>
      <c r="B25" s="3" t="s">
        <v>56</v>
      </c>
      <c r="C25">
        <v>6065</v>
      </c>
      <c r="D25">
        <v>6.8324157506781864</v>
      </c>
      <c r="E25">
        <v>7.5915730563090964</v>
      </c>
      <c r="F25" s="5">
        <v>64</v>
      </c>
      <c r="G25" s="5">
        <f>ROUND(I25,0)</f>
        <v>71</v>
      </c>
      <c r="H25" t="s">
        <v>21</v>
      </c>
      <c r="I25" s="6">
        <v>71.111111111111114</v>
      </c>
      <c r="K25">
        <f t="shared" si="0"/>
        <v>0</v>
      </c>
      <c r="L25">
        <f t="shared" si="1"/>
        <v>0</v>
      </c>
      <c r="M25">
        <f t="shared" si="2"/>
        <v>3</v>
      </c>
      <c r="N25">
        <f t="shared" si="3"/>
        <v>0</v>
      </c>
      <c r="O25">
        <f t="shared" si="4"/>
        <v>3</v>
      </c>
      <c r="P25" t="str">
        <f t="shared" si="5"/>
        <v>Moderate Toxicity</v>
      </c>
      <c r="Q25">
        <v>1</v>
      </c>
      <c r="R25" t="s">
        <v>9</v>
      </c>
      <c r="T25" t="str">
        <f t="shared" si="6"/>
        <v>Changed</v>
      </c>
      <c r="U25">
        <v>6482</v>
      </c>
    </row>
    <row r="26" spans="1:21" x14ac:dyDescent="0.2">
      <c r="A26" s="3" t="s">
        <v>52</v>
      </c>
      <c r="B26" s="3" t="s">
        <v>62</v>
      </c>
      <c r="C26">
        <v>6068</v>
      </c>
      <c r="D26">
        <v>8.5951780117223198</v>
      </c>
      <c r="E26">
        <v>8.9069202194013677</v>
      </c>
      <c r="F26">
        <v>88</v>
      </c>
      <c r="G26" s="5">
        <f>ROUND(I26,0)</f>
        <v>91</v>
      </c>
      <c r="H26" t="s">
        <v>19</v>
      </c>
      <c r="I26" s="6">
        <v>91.191709844559583</v>
      </c>
      <c r="K26">
        <f t="shared" si="0"/>
        <v>0</v>
      </c>
      <c r="L26">
        <f t="shared" si="1"/>
        <v>-1</v>
      </c>
      <c r="M26">
        <f t="shared" si="2"/>
        <v>0</v>
      </c>
      <c r="N26">
        <f t="shared" si="3"/>
        <v>0</v>
      </c>
      <c r="O26">
        <f t="shared" si="4"/>
        <v>1</v>
      </c>
      <c r="P26" t="str">
        <f t="shared" si="5"/>
        <v>Nontoxic</v>
      </c>
      <c r="Q26">
        <v>1</v>
      </c>
      <c r="R26" t="s">
        <v>9</v>
      </c>
      <c r="T26" t="str">
        <f t="shared" si="6"/>
        <v>OK</v>
      </c>
      <c r="U26">
        <v>6487</v>
      </c>
    </row>
    <row r="27" spans="1:21" x14ac:dyDescent="0.2">
      <c r="A27" s="3" t="s">
        <v>52</v>
      </c>
      <c r="B27" s="3" t="s">
        <v>56</v>
      </c>
      <c r="C27">
        <v>6069</v>
      </c>
      <c r="D27">
        <v>14.105338604616843</v>
      </c>
      <c r="E27">
        <v>15.67259844957427</v>
      </c>
      <c r="F27" s="5">
        <v>83</v>
      </c>
      <c r="G27" s="5">
        <f>ROUND(I27,0)</f>
        <v>92</v>
      </c>
      <c r="H27" t="s">
        <v>19</v>
      </c>
      <c r="I27" s="6">
        <v>92.222222222222229</v>
      </c>
      <c r="K27">
        <f t="shared" si="0"/>
        <v>0</v>
      </c>
      <c r="L27">
        <f t="shared" si="1"/>
        <v>-1</v>
      </c>
      <c r="M27">
        <f t="shared" si="2"/>
        <v>0</v>
      </c>
      <c r="N27">
        <f t="shared" si="3"/>
        <v>0</v>
      </c>
      <c r="O27">
        <f t="shared" si="4"/>
        <v>1</v>
      </c>
      <c r="P27" t="str">
        <f t="shared" si="5"/>
        <v>Nontoxic</v>
      </c>
      <c r="Q27">
        <v>2</v>
      </c>
      <c r="R27" t="s">
        <v>10</v>
      </c>
      <c r="T27" t="str">
        <f t="shared" si="6"/>
        <v>Changed</v>
      </c>
      <c r="U27">
        <v>6489</v>
      </c>
    </row>
    <row r="28" spans="1:21" x14ac:dyDescent="0.2">
      <c r="A28" s="3" t="s">
        <v>52</v>
      </c>
      <c r="B28" s="3" t="s">
        <v>61</v>
      </c>
      <c r="C28">
        <v>6071</v>
      </c>
      <c r="D28">
        <v>11.095295157725705</v>
      </c>
      <c r="E28">
        <v>11.245231578776052</v>
      </c>
      <c r="F28">
        <v>72</v>
      </c>
      <c r="G28" s="5">
        <f>ROUND(I28,0)</f>
        <v>73</v>
      </c>
      <c r="H28" t="s">
        <v>21</v>
      </c>
      <c r="I28" s="6">
        <v>72.972972972972968</v>
      </c>
      <c r="K28">
        <f t="shared" si="0"/>
        <v>0</v>
      </c>
      <c r="L28">
        <f t="shared" si="1"/>
        <v>0</v>
      </c>
      <c r="M28">
        <f t="shared" si="2"/>
        <v>3</v>
      </c>
      <c r="N28">
        <f t="shared" si="3"/>
        <v>0</v>
      </c>
      <c r="O28">
        <f t="shared" si="4"/>
        <v>3</v>
      </c>
      <c r="P28" t="str">
        <f t="shared" si="5"/>
        <v>Moderate Toxicity</v>
      </c>
      <c r="Q28">
        <v>1</v>
      </c>
      <c r="R28" t="s">
        <v>9</v>
      </c>
      <c r="T28" t="str">
        <f t="shared" si="6"/>
        <v>Changed</v>
      </c>
      <c r="U28" t="s">
        <v>20</v>
      </c>
    </row>
    <row r="29" spans="1:21" x14ac:dyDescent="0.2">
      <c r="A29" s="3" t="s">
        <v>52</v>
      </c>
      <c r="B29" s="3" t="s">
        <v>61</v>
      </c>
      <c r="C29">
        <v>6072</v>
      </c>
      <c r="D29">
        <v>5.3644590313488312</v>
      </c>
      <c r="E29">
        <v>5.4369517209616536</v>
      </c>
      <c r="F29">
        <v>88</v>
      </c>
      <c r="G29" s="5">
        <f>ROUND(I29,0)</f>
        <v>89</v>
      </c>
      <c r="H29" t="s">
        <v>21</v>
      </c>
      <c r="I29" s="6">
        <v>89.189189189189193</v>
      </c>
      <c r="K29">
        <f t="shared" si="0"/>
        <v>0</v>
      </c>
      <c r="L29">
        <f t="shared" si="1"/>
        <v>2</v>
      </c>
      <c r="M29">
        <f t="shared" si="2"/>
        <v>0</v>
      </c>
      <c r="N29">
        <f t="shared" si="3"/>
        <v>0</v>
      </c>
      <c r="O29">
        <f t="shared" si="4"/>
        <v>2</v>
      </c>
      <c r="P29" t="str">
        <f t="shared" si="5"/>
        <v>Low Toxicity</v>
      </c>
      <c r="Q29">
        <v>1</v>
      </c>
      <c r="R29" t="s">
        <v>9</v>
      </c>
      <c r="T29" t="str">
        <f t="shared" si="6"/>
        <v>Changed</v>
      </c>
      <c r="U29">
        <v>6419</v>
      </c>
    </row>
    <row r="30" spans="1:21" x14ac:dyDescent="0.2">
      <c r="A30" s="3" t="s">
        <v>52</v>
      </c>
      <c r="B30" s="3" t="s">
        <v>60</v>
      </c>
      <c r="C30">
        <v>6075</v>
      </c>
      <c r="D30">
        <v>7.7316495458299004</v>
      </c>
      <c r="E30">
        <v>7.9707727276596918</v>
      </c>
      <c r="F30">
        <v>89</v>
      </c>
      <c r="G30" s="5">
        <f>ROUND(I30,0)</f>
        <v>92</v>
      </c>
      <c r="H30" t="s">
        <v>21</v>
      </c>
      <c r="I30" s="6">
        <v>91.75257731958763</v>
      </c>
      <c r="K30">
        <f t="shared" si="0"/>
        <v>0</v>
      </c>
      <c r="L30">
        <f t="shared" si="1"/>
        <v>2</v>
      </c>
      <c r="M30">
        <f t="shared" si="2"/>
        <v>0</v>
      </c>
      <c r="N30">
        <f t="shared" si="3"/>
        <v>0</v>
      </c>
      <c r="O30">
        <f t="shared" si="4"/>
        <v>2</v>
      </c>
      <c r="P30" t="str">
        <f t="shared" si="5"/>
        <v>Low Toxicity</v>
      </c>
      <c r="Q30">
        <v>1</v>
      </c>
      <c r="R30" t="s">
        <v>9</v>
      </c>
      <c r="T30" t="str">
        <f t="shared" si="6"/>
        <v>Changed</v>
      </c>
      <c r="U30">
        <v>6443</v>
      </c>
    </row>
    <row r="31" spans="1:21" x14ac:dyDescent="0.2">
      <c r="A31" s="3" t="s">
        <v>52</v>
      </c>
      <c r="B31" s="3" t="s">
        <v>61</v>
      </c>
      <c r="C31">
        <v>6080</v>
      </c>
      <c r="D31">
        <v>2.7371917982165344</v>
      </c>
      <c r="E31">
        <v>2.7741808765708118</v>
      </c>
      <c r="F31">
        <v>87</v>
      </c>
      <c r="G31" s="5">
        <f>ROUND(I31,0)</f>
        <v>88</v>
      </c>
      <c r="H31" t="s">
        <v>21</v>
      </c>
      <c r="I31" s="6">
        <v>88.175675675675663</v>
      </c>
      <c r="K31">
        <f t="shared" si="0"/>
        <v>0</v>
      </c>
      <c r="L31">
        <f t="shared" si="1"/>
        <v>2</v>
      </c>
      <c r="M31">
        <f t="shared" si="2"/>
        <v>0</v>
      </c>
      <c r="N31">
        <f t="shared" si="3"/>
        <v>0</v>
      </c>
      <c r="O31">
        <f t="shared" si="4"/>
        <v>2</v>
      </c>
      <c r="P31" t="str">
        <f t="shared" si="5"/>
        <v>Low Toxicity</v>
      </c>
      <c r="Q31">
        <v>1</v>
      </c>
      <c r="R31" t="s">
        <v>9</v>
      </c>
      <c r="T31" t="str">
        <f t="shared" si="6"/>
        <v>Changed</v>
      </c>
      <c r="U31">
        <v>6446</v>
      </c>
    </row>
    <row r="32" spans="1:21" x14ac:dyDescent="0.2">
      <c r="A32" s="3" t="s">
        <v>52</v>
      </c>
      <c r="B32" s="3" t="s">
        <v>61</v>
      </c>
      <c r="C32">
        <v>6083</v>
      </c>
      <c r="D32">
        <v>5.1717705602716508</v>
      </c>
      <c r="E32">
        <v>5.241659351626673</v>
      </c>
      <c r="F32">
        <v>84</v>
      </c>
      <c r="G32" s="5">
        <f>ROUND(I32,0)</f>
        <v>85</v>
      </c>
      <c r="H32" t="s">
        <v>21</v>
      </c>
      <c r="I32" s="6">
        <v>85.13513513513513</v>
      </c>
      <c r="K32">
        <f t="shared" si="0"/>
        <v>0</v>
      </c>
      <c r="L32">
        <f t="shared" si="1"/>
        <v>2</v>
      </c>
      <c r="M32">
        <f t="shared" si="2"/>
        <v>0</v>
      </c>
      <c r="N32">
        <f t="shared" si="3"/>
        <v>0</v>
      </c>
      <c r="O32">
        <f t="shared" si="4"/>
        <v>2</v>
      </c>
      <c r="P32" t="str">
        <f t="shared" si="5"/>
        <v>Low Toxicity</v>
      </c>
      <c r="Q32">
        <v>1</v>
      </c>
      <c r="R32" t="s">
        <v>9</v>
      </c>
      <c r="T32" t="str">
        <f t="shared" si="6"/>
        <v>Changed</v>
      </c>
      <c r="U32">
        <v>6493</v>
      </c>
    </row>
    <row r="33" spans="1:21" x14ac:dyDescent="0.2">
      <c r="A33" s="3" t="s">
        <v>52</v>
      </c>
      <c r="B33" s="3" t="s">
        <v>61</v>
      </c>
      <c r="C33">
        <v>6084</v>
      </c>
      <c r="D33">
        <v>5.3644590313488312</v>
      </c>
      <c r="E33">
        <v>5.4369517209616536</v>
      </c>
      <c r="F33">
        <v>93</v>
      </c>
      <c r="G33" s="5">
        <f>ROUND(I33,0)</f>
        <v>94</v>
      </c>
      <c r="H33" t="s">
        <v>21</v>
      </c>
      <c r="I33" s="6">
        <v>94.256756756756758</v>
      </c>
      <c r="K33">
        <f t="shared" si="0"/>
        <v>1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1</v>
      </c>
      <c r="P33" t="str">
        <f t="shared" si="5"/>
        <v>Nontoxic</v>
      </c>
      <c r="Q33">
        <v>1</v>
      </c>
      <c r="R33" t="s">
        <v>9</v>
      </c>
      <c r="T33" t="str">
        <f t="shared" si="6"/>
        <v>OK</v>
      </c>
      <c r="U33">
        <v>6432</v>
      </c>
    </row>
    <row r="34" spans="1:21" x14ac:dyDescent="0.2">
      <c r="A34" s="3" t="s">
        <v>52</v>
      </c>
      <c r="B34" s="3" t="s">
        <v>60</v>
      </c>
      <c r="C34">
        <v>6085</v>
      </c>
      <c r="D34">
        <v>5.9511246876873454</v>
      </c>
      <c r="E34">
        <v>6.1351800903993254</v>
      </c>
      <c r="F34">
        <v>95</v>
      </c>
      <c r="G34" s="5">
        <f>ROUND(I34,0)</f>
        <v>98</v>
      </c>
      <c r="H34" t="s">
        <v>19</v>
      </c>
      <c r="I34" s="6">
        <v>97.9381443298969</v>
      </c>
      <c r="K34">
        <f t="shared" si="0"/>
        <v>1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1</v>
      </c>
      <c r="P34" t="str">
        <f t="shared" si="5"/>
        <v>Nontoxic</v>
      </c>
      <c r="Q34">
        <v>2</v>
      </c>
      <c r="R34" t="s">
        <v>10</v>
      </c>
      <c r="T34" t="str">
        <f t="shared" si="6"/>
        <v>Changed</v>
      </c>
      <c r="U34">
        <v>6437</v>
      </c>
    </row>
    <row r="35" spans="1:21" x14ac:dyDescent="0.2">
      <c r="A35" s="3" t="s">
        <v>52</v>
      </c>
      <c r="B35" s="3" t="s">
        <v>63</v>
      </c>
      <c r="C35">
        <v>6086</v>
      </c>
      <c r="D35">
        <v>5.2595960971593199</v>
      </c>
      <c r="E35">
        <v>5.4222640176900203</v>
      </c>
      <c r="F35">
        <v>83</v>
      </c>
      <c r="G35" s="5">
        <f>ROUND(I35,0)</f>
        <v>86</v>
      </c>
      <c r="H35" t="s">
        <v>21</v>
      </c>
      <c r="I35" s="6">
        <v>85.567010309278345</v>
      </c>
      <c r="K35">
        <f t="shared" si="0"/>
        <v>0</v>
      </c>
      <c r="L35">
        <f t="shared" si="1"/>
        <v>2</v>
      </c>
      <c r="M35">
        <f t="shared" si="2"/>
        <v>0</v>
      </c>
      <c r="N35">
        <f t="shared" si="3"/>
        <v>0</v>
      </c>
      <c r="O35">
        <f t="shared" si="4"/>
        <v>2</v>
      </c>
      <c r="P35" t="str">
        <f t="shared" si="5"/>
        <v>Low Toxicity</v>
      </c>
      <c r="Q35">
        <v>2</v>
      </c>
      <c r="R35" t="s">
        <v>10</v>
      </c>
      <c r="T35" t="str">
        <f t="shared" si="6"/>
        <v>OK</v>
      </c>
      <c r="U35">
        <v>6444</v>
      </c>
    </row>
    <row r="36" spans="1:21" x14ac:dyDescent="0.2">
      <c r="A36" s="3" t="s">
        <v>52</v>
      </c>
      <c r="B36" s="3" t="s">
        <v>60</v>
      </c>
      <c r="C36">
        <v>6087</v>
      </c>
      <c r="D36">
        <v>7.1873197240572058</v>
      </c>
      <c r="E36">
        <v>7.4096079629455733</v>
      </c>
      <c r="F36">
        <v>93</v>
      </c>
      <c r="G36" s="5">
        <f>ROUND(I36,0)</f>
        <v>96</v>
      </c>
      <c r="H36" t="s">
        <v>19</v>
      </c>
      <c r="I36" s="6">
        <v>95.876288659793815</v>
      </c>
      <c r="K36">
        <f t="shared" si="0"/>
        <v>1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1</v>
      </c>
      <c r="P36" t="str">
        <f t="shared" si="5"/>
        <v>Nontoxic</v>
      </c>
      <c r="Q36">
        <v>2</v>
      </c>
      <c r="R36" t="s">
        <v>10</v>
      </c>
      <c r="T36" t="str">
        <f t="shared" si="6"/>
        <v>Changed</v>
      </c>
      <c r="U36">
        <v>6447</v>
      </c>
    </row>
    <row r="37" spans="1:21" x14ac:dyDescent="0.2">
      <c r="A37" s="3" t="s">
        <v>52</v>
      </c>
      <c r="B37" s="3" t="s">
        <v>61</v>
      </c>
      <c r="C37">
        <v>6090</v>
      </c>
      <c r="D37">
        <v>2.3095051991268392</v>
      </c>
      <c r="E37">
        <v>2.3407147288447692</v>
      </c>
      <c r="F37">
        <v>99</v>
      </c>
      <c r="G37" s="5">
        <f>ROUND(I37,0)</f>
        <v>100</v>
      </c>
      <c r="H37" t="s">
        <v>19</v>
      </c>
      <c r="I37" s="6">
        <v>100.33783783783782</v>
      </c>
      <c r="K37">
        <f t="shared" si="0"/>
        <v>1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1</v>
      </c>
      <c r="P37" t="str">
        <f t="shared" si="5"/>
        <v>Nontoxic</v>
      </c>
      <c r="Q37">
        <v>1</v>
      </c>
      <c r="R37" t="s">
        <v>9</v>
      </c>
      <c r="T37" t="str">
        <f t="shared" si="6"/>
        <v>OK</v>
      </c>
      <c r="U37" t="s">
        <v>20</v>
      </c>
    </row>
    <row r="38" spans="1:21" x14ac:dyDescent="0.2">
      <c r="A38" s="3" t="s">
        <v>52</v>
      </c>
      <c r="B38" s="3" t="s">
        <v>61</v>
      </c>
      <c r="C38">
        <v>6093</v>
      </c>
      <c r="D38">
        <v>8.0014720843957825</v>
      </c>
      <c r="E38">
        <v>8.1096000855362664</v>
      </c>
      <c r="F38">
        <v>94</v>
      </c>
      <c r="G38" s="5">
        <f>ROUND(I38,0)</f>
        <v>95</v>
      </c>
      <c r="H38" t="s">
        <v>19</v>
      </c>
      <c r="I38" s="6">
        <v>95.27027027027026</v>
      </c>
      <c r="K38">
        <f t="shared" si="0"/>
        <v>1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1</v>
      </c>
      <c r="P38" t="str">
        <f t="shared" si="5"/>
        <v>Nontoxic</v>
      </c>
      <c r="Q38">
        <v>2</v>
      </c>
      <c r="R38" t="s">
        <v>10</v>
      </c>
      <c r="T38" t="str">
        <f t="shared" si="6"/>
        <v>Changed</v>
      </c>
      <c r="U38">
        <v>6448</v>
      </c>
    </row>
    <row r="39" spans="1:21" x14ac:dyDescent="0.2">
      <c r="A39" s="3" t="s">
        <v>52</v>
      </c>
      <c r="B39" s="3" t="s">
        <v>60</v>
      </c>
      <c r="C39">
        <v>6094</v>
      </c>
      <c r="D39">
        <v>4.3295255066580935</v>
      </c>
      <c r="E39">
        <v>4.4634283573794775</v>
      </c>
      <c r="F39">
        <v>93</v>
      </c>
      <c r="G39" s="5">
        <f>ROUND(I39,0)</f>
        <v>96</v>
      </c>
      <c r="H39" t="s">
        <v>19</v>
      </c>
      <c r="I39" s="6">
        <v>95.876288659793815</v>
      </c>
      <c r="K39">
        <f t="shared" si="0"/>
        <v>1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1</v>
      </c>
      <c r="P39" t="str">
        <f t="shared" si="5"/>
        <v>Nontoxic</v>
      </c>
      <c r="Q39">
        <v>2</v>
      </c>
      <c r="R39" t="s">
        <v>10</v>
      </c>
      <c r="T39" t="str">
        <f t="shared" si="6"/>
        <v>Changed</v>
      </c>
      <c r="U39">
        <v>6462</v>
      </c>
    </row>
    <row r="40" spans="1:21" x14ac:dyDescent="0.2">
      <c r="A40" s="3" t="s">
        <v>52</v>
      </c>
      <c r="B40" s="3" t="s">
        <v>63</v>
      </c>
      <c r="C40">
        <v>6106</v>
      </c>
      <c r="D40">
        <v>4.4431806704057184</v>
      </c>
      <c r="E40">
        <v>4.5805986292842462</v>
      </c>
      <c r="F40">
        <v>98</v>
      </c>
      <c r="G40" s="5">
        <f>ROUND(I40,0)</f>
        <v>101</v>
      </c>
      <c r="H40" t="s">
        <v>19</v>
      </c>
      <c r="I40" s="6">
        <v>101.03092783505154</v>
      </c>
      <c r="K40">
        <f t="shared" si="0"/>
        <v>1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1</v>
      </c>
      <c r="P40" t="str">
        <f t="shared" si="5"/>
        <v>Nontoxic</v>
      </c>
      <c r="Q40">
        <v>1</v>
      </c>
      <c r="R40" t="s">
        <v>9</v>
      </c>
      <c r="T40" t="str">
        <f t="shared" si="6"/>
        <v>OK</v>
      </c>
      <c r="U40">
        <v>6478</v>
      </c>
    </row>
    <row r="41" spans="1:21" x14ac:dyDescent="0.2">
      <c r="A41" s="3" t="s">
        <v>52</v>
      </c>
      <c r="B41" s="3" t="s">
        <v>63</v>
      </c>
      <c r="C41">
        <v>6110</v>
      </c>
      <c r="D41">
        <v>5.2595960971593199</v>
      </c>
      <c r="E41">
        <v>5.4222640176900203</v>
      </c>
      <c r="F41">
        <v>93</v>
      </c>
      <c r="G41" s="5">
        <f>ROUND(I41,0)</f>
        <v>96</v>
      </c>
      <c r="H41" t="s">
        <v>19</v>
      </c>
      <c r="I41" s="6">
        <v>95.876288659793815</v>
      </c>
      <c r="K41">
        <f t="shared" si="0"/>
        <v>1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1</v>
      </c>
      <c r="P41" t="str">
        <f t="shared" si="5"/>
        <v>Nontoxic</v>
      </c>
      <c r="Q41">
        <v>2</v>
      </c>
      <c r="R41" t="s">
        <v>10</v>
      </c>
      <c r="T41" t="str">
        <f t="shared" si="6"/>
        <v>Changed</v>
      </c>
      <c r="U41">
        <v>6407</v>
      </c>
    </row>
    <row r="42" spans="1:21" x14ac:dyDescent="0.2">
      <c r="A42" s="3" t="s">
        <v>52</v>
      </c>
      <c r="B42" s="3" t="s">
        <v>60</v>
      </c>
      <c r="C42">
        <v>6113</v>
      </c>
      <c r="D42">
        <v>4.3295255066580935</v>
      </c>
      <c r="E42">
        <v>4.4634283573794775</v>
      </c>
      <c r="F42">
        <v>97</v>
      </c>
      <c r="G42" s="5">
        <f>ROUND(I42,0)</f>
        <v>100</v>
      </c>
      <c r="H42" t="s">
        <v>19</v>
      </c>
      <c r="I42" s="6">
        <v>100</v>
      </c>
      <c r="K42">
        <f t="shared" si="0"/>
        <v>1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1</v>
      </c>
      <c r="P42" t="str">
        <f t="shared" si="5"/>
        <v>Nontoxic</v>
      </c>
      <c r="Q42">
        <v>3</v>
      </c>
      <c r="R42" t="s">
        <v>11</v>
      </c>
      <c r="T42" t="str">
        <f t="shared" si="6"/>
        <v>Changed</v>
      </c>
      <c r="U42">
        <v>6411</v>
      </c>
    </row>
    <row r="43" spans="1:21" x14ac:dyDescent="0.2">
      <c r="A43" s="3" t="s">
        <v>52</v>
      </c>
      <c r="B43" s="3" t="s">
        <v>60</v>
      </c>
      <c r="C43">
        <v>6115</v>
      </c>
      <c r="D43">
        <v>4.3295255066580935</v>
      </c>
      <c r="E43">
        <v>4.4634283573794775</v>
      </c>
      <c r="F43">
        <v>92</v>
      </c>
      <c r="G43" s="5">
        <f>ROUND(I43,0)</f>
        <v>95</v>
      </c>
      <c r="H43" t="s">
        <v>21</v>
      </c>
      <c r="I43" s="6">
        <v>94.845360824742258</v>
      </c>
      <c r="K43">
        <f t="shared" si="0"/>
        <v>1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1</v>
      </c>
      <c r="P43" t="str">
        <f t="shared" si="5"/>
        <v>Nontoxic</v>
      </c>
      <c r="Q43">
        <v>1</v>
      </c>
      <c r="R43" t="s">
        <v>9</v>
      </c>
      <c r="T43" t="str">
        <f t="shared" si="6"/>
        <v>OK</v>
      </c>
      <c r="U43">
        <v>6436</v>
      </c>
    </row>
    <row r="44" spans="1:21" x14ac:dyDescent="0.2">
      <c r="A44" s="3" t="s">
        <v>52</v>
      </c>
      <c r="B44" s="3" t="s">
        <v>60</v>
      </c>
      <c r="C44">
        <v>6116</v>
      </c>
      <c r="D44">
        <v>5.222140074250464</v>
      </c>
      <c r="E44">
        <v>5.3836495610829527</v>
      </c>
      <c r="F44">
        <v>91</v>
      </c>
      <c r="G44" s="5">
        <f>ROUND(I44,0)</f>
        <v>94</v>
      </c>
      <c r="H44" t="s">
        <v>21</v>
      </c>
      <c r="I44" s="6">
        <v>93.814432989690715</v>
      </c>
      <c r="K44">
        <f t="shared" si="0"/>
        <v>1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1</v>
      </c>
      <c r="P44" t="str">
        <f t="shared" si="5"/>
        <v>Nontoxic</v>
      </c>
      <c r="Q44">
        <v>1</v>
      </c>
      <c r="R44" t="s">
        <v>9</v>
      </c>
      <c r="T44" t="str">
        <f t="shared" si="6"/>
        <v>OK</v>
      </c>
      <c r="U44">
        <v>6649</v>
      </c>
    </row>
    <row r="45" spans="1:21" x14ac:dyDescent="0.2">
      <c r="A45" s="3" t="s">
        <v>52</v>
      </c>
      <c r="B45" s="3" t="s">
        <v>60</v>
      </c>
      <c r="C45">
        <v>6119</v>
      </c>
      <c r="D45">
        <v>4.1170471299327911</v>
      </c>
      <c r="E45">
        <v>4.2443784844667949</v>
      </c>
      <c r="F45">
        <v>96</v>
      </c>
      <c r="G45" s="5">
        <f>ROUND(I45,0)</f>
        <v>99</v>
      </c>
      <c r="H45" t="s">
        <v>19</v>
      </c>
      <c r="I45" s="6">
        <v>98.969072164948457</v>
      </c>
      <c r="K45">
        <f t="shared" si="0"/>
        <v>1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1</v>
      </c>
      <c r="P45" t="str">
        <f t="shared" si="5"/>
        <v>Nontoxic</v>
      </c>
      <c r="Q45">
        <v>1</v>
      </c>
      <c r="R45" t="s">
        <v>9</v>
      </c>
      <c r="T45" t="str">
        <f t="shared" si="6"/>
        <v>OK</v>
      </c>
      <c r="U45">
        <v>6335</v>
      </c>
    </row>
    <row r="46" spans="1:21" x14ac:dyDescent="0.2">
      <c r="A46" s="3" t="s">
        <v>52</v>
      </c>
      <c r="B46" s="3" t="s">
        <v>60</v>
      </c>
      <c r="C46">
        <v>6120</v>
      </c>
      <c r="D46">
        <v>2.9904082506678353</v>
      </c>
      <c r="E46">
        <v>3.0828951037812735</v>
      </c>
      <c r="F46">
        <v>92</v>
      </c>
      <c r="G46" s="5">
        <f>ROUND(I46,0)</f>
        <v>95</v>
      </c>
      <c r="H46" t="s">
        <v>21</v>
      </c>
      <c r="I46" s="6">
        <v>94.845360824742258</v>
      </c>
      <c r="K46">
        <f t="shared" si="0"/>
        <v>1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1</v>
      </c>
      <c r="P46" t="str">
        <f t="shared" si="5"/>
        <v>Nontoxic</v>
      </c>
      <c r="Q46">
        <v>1</v>
      </c>
      <c r="R46" t="s">
        <v>9</v>
      </c>
      <c r="T46" t="str">
        <f t="shared" si="6"/>
        <v>OK</v>
      </c>
      <c r="U46">
        <v>6343</v>
      </c>
    </row>
    <row r="47" spans="1:21" x14ac:dyDescent="0.2">
      <c r="A47" s="3" t="s">
        <v>52</v>
      </c>
      <c r="B47" s="3" t="s">
        <v>60</v>
      </c>
      <c r="C47">
        <v>6125</v>
      </c>
      <c r="D47">
        <v>13.934227781227801</v>
      </c>
      <c r="E47">
        <v>14.365183279616289</v>
      </c>
      <c r="F47">
        <v>87</v>
      </c>
      <c r="G47" s="5">
        <f>ROUND(I47,0)</f>
        <v>90</v>
      </c>
      <c r="H47" t="s">
        <v>19</v>
      </c>
      <c r="I47" s="6">
        <v>89.690721649484544</v>
      </c>
      <c r="K47">
        <f t="shared" si="0"/>
        <v>0</v>
      </c>
      <c r="L47">
        <f t="shared" si="1"/>
        <v>-1</v>
      </c>
      <c r="M47">
        <f t="shared" si="2"/>
        <v>0</v>
      </c>
      <c r="N47">
        <f t="shared" si="3"/>
        <v>0</v>
      </c>
      <c r="O47">
        <f t="shared" si="4"/>
        <v>1</v>
      </c>
      <c r="P47" t="str">
        <f t="shared" si="5"/>
        <v>Nontoxic</v>
      </c>
      <c r="Q47">
        <v>3</v>
      </c>
      <c r="R47" t="s">
        <v>11</v>
      </c>
      <c r="T47" t="str">
        <f t="shared" si="6"/>
        <v>Changed</v>
      </c>
      <c r="U47">
        <v>6344</v>
      </c>
    </row>
    <row r="48" spans="1:21" x14ac:dyDescent="0.2">
      <c r="A48" s="3" t="s">
        <v>52</v>
      </c>
      <c r="B48" s="3" t="s">
        <v>60</v>
      </c>
      <c r="C48">
        <v>6127</v>
      </c>
      <c r="D48">
        <v>2.9904082506678353</v>
      </c>
      <c r="E48">
        <v>3.0828951037812735</v>
      </c>
      <c r="F48">
        <v>88</v>
      </c>
      <c r="G48" s="5">
        <f>ROUND(I48,0)</f>
        <v>91</v>
      </c>
      <c r="H48" t="s">
        <v>21</v>
      </c>
      <c r="I48" s="6">
        <v>90.721649484536087</v>
      </c>
      <c r="K48">
        <f t="shared" si="0"/>
        <v>0</v>
      </c>
      <c r="L48">
        <f t="shared" si="1"/>
        <v>2</v>
      </c>
      <c r="M48">
        <f t="shared" si="2"/>
        <v>0</v>
      </c>
      <c r="N48">
        <f t="shared" si="3"/>
        <v>0</v>
      </c>
      <c r="O48">
        <f t="shared" si="4"/>
        <v>2</v>
      </c>
      <c r="P48" t="str">
        <f t="shared" si="5"/>
        <v>Low Toxicity</v>
      </c>
      <c r="Q48">
        <v>2</v>
      </c>
      <c r="R48" t="s">
        <v>10</v>
      </c>
      <c r="T48" t="str">
        <f t="shared" si="6"/>
        <v>OK</v>
      </c>
      <c r="U48">
        <v>6350</v>
      </c>
    </row>
    <row r="49" spans="1:21" x14ac:dyDescent="0.2">
      <c r="A49" s="3" t="s">
        <v>52</v>
      </c>
      <c r="B49" s="3" t="s">
        <v>60</v>
      </c>
      <c r="C49">
        <v>6128</v>
      </c>
      <c r="D49">
        <v>2.9904082506678353</v>
      </c>
      <c r="E49">
        <v>3.0828951037812735</v>
      </c>
      <c r="F49">
        <v>98</v>
      </c>
      <c r="G49" s="5">
        <f>ROUND(I49,0)</f>
        <v>101</v>
      </c>
      <c r="H49" t="s">
        <v>19</v>
      </c>
      <c r="I49" s="6">
        <v>101.03092783505154</v>
      </c>
      <c r="K49">
        <f t="shared" si="0"/>
        <v>1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1</v>
      </c>
      <c r="P49" t="str">
        <f t="shared" si="5"/>
        <v>Nontoxic</v>
      </c>
      <c r="Q49">
        <v>2</v>
      </c>
      <c r="R49" t="s">
        <v>10</v>
      </c>
      <c r="T49" t="str">
        <f t="shared" si="6"/>
        <v>Changed</v>
      </c>
      <c r="U49">
        <v>7166</v>
      </c>
    </row>
    <row r="50" spans="1:21" x14ac:dyDescent="0.2">
      <c r="A50" s="3" t="s">
        <v>52</v>
      </c>
      <c r="B50" s="3" t="s">
        <v>61</v>
      </c>
      <c r="C50">
        <v>6129</v>
      </c>
      <c r="D50">
        <v>4.3158279442515513</v>
      </c>
      <c r="E50">
        <v>4.3741499434981934</v>
      </c>
      <c r="F50">
        <v>97</v>
      </c>
      <c r="G50" s="5">
        <f>ROUND(I50,0)</f>
        <v>98</v>
      </c>
      <c r="H50" t="s">
        <v>19</v>
      </c>
      <c r="I50" s="6">
        <v>98.310810810810807</v>
      </c>
      <c r="K50">
        <f t="shared" si="0"/>
        <v>1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1</v>
      </c>
      <c r="P50" t="str">
        <f t="shared" si="5"/>
        <v>Nontoxic</v>
      </c>
      <c r="Q50">
        <v>2</v>
      </c>
      <c r="R50" t="s">
        <v>10</v>
      </c>
      <c r="T50" t="str">
        <f t="shared" si="6"/>
        <v>Changed</v>
      </c>
      <c r="U50">
        <v>7208</v>
      </c>
    </row>
    <row r="51" spans="1:21" x14ac:dyDescent="0.2">
      <c r="A51" s="3" t="s">
        <v>52</v>
      </c>
      <c r="B51" s="3" t="s">
        <v>60</v>
      </c>
      <c r="C51">
        <v>6130</v>
      </c>
      <c r="D51">
        <v>2.6568774079317903</v>
      </c>
      <c r="E51">
        <v>2.7390488741564849</v>
      </c>
      <c r="F51">
        <v>91</v>
      </c>
      <c r="G51" s="5">
        <f>ROUND(I51,0)</f>
        <v>94</v>
      </c>
      <c r="H51" t="s">
        <v>21</v>
      </c>
      <c r="I51" s="6">
        <v>93.814432989690715</v>
      </c>
      <c r="K51">
        <f t="shared" si="0"/>
        <v>1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1</v>
      </c>
      <c r="P51" t="str">
        <f t="shared" si="5"/>
        <v>Nontoxic</v>
      </c>
      <c r="Q51">
        <v>1</v>
      </c>
      <c r="R51" t="s">
        <v>9</v>
      </c>
      <c r="T51" t="str">
        <f t="shared" si="6"/>
        <v>OK</v>
      </c>
      <c r="U51">
        <v>7231</v>
      </c>
    </row>
    <row r="52" spans="1:21" x14ac:dyDescent="0.2">
      <c r="A52" s="3" t="s">
        <v>52</v>
      </c>
      <c r="B52" s="3" t="s">
        <v>59</v>
      </c>
      <c r="C52">
        <v>6133</v>
      </c>
      <c r="D52">
        <v>11.148617565521258</v>
      </c>
      <c r="E52">
        <v>12.318914437040064</v>
      </c>
      <c r="F52">
        <v>71</v>
      </c>
      <c r="G52" s="5">
        <f>ROUND(I52,0)</f>
        <v>78</v>
      </c>
      <c r="H52" t="s">
        <v>21</v>
      </c>
      <c r="I52" s="6">
        <v>78.453038674033152</v>
      </c>
      <c r="K52">
        <f t="shared" si="0"/>
        <v>0</v>
      </c>
      <c r="L52">
        <f t="shared" si="1"/>
        <v>0</v>
      </c>
      <c r="M52">
        <f t="shared" si="2"/>
        <v>3</v>
      </c>
      <c r="N52">
        <f t="shared" si="3"/>
        <v>0</v>
      </c>
      <c r="O52">
        <f t="shared" si="4"/>
        <v>3</v>
      </c>
      <c r="P52" t="str">
        <f t="shared" si="5"/>
        <v>Moderate Toxicity</v>
      </c>
      <c r="Q52">
        <v>1</v>
      </c>
      <c r="R52" t="s">
        <v>9</v>
      </c>
      <c r="T52" t="str">
        <f t="shared" si="6"/>
        <v>Changed</v>
      </c>
      <c r="U52">
        <v>7269</v>
      </c>
    </row>
    <row r="53" spans="1:21" x14ac:dyDescent="0.2">
      <c r="A53" s="3" t="s">
        <v>52</v>
      </c>
      <c r="B53" s="3" t="s">
        <v>59</v>
      </c>
      <c r="C53">
        <v>6134</v>
      </c>
      <c r="D53">
        <v>6.4054994592165997</v>
      </c>
      <c r="E53">
        <v>7.0778999549354698</v>
      </c>
      <c r="F53">
        <v>86</v>
      </c>
      <c r="G53" s="5">
        <f>ROUND(I53,0)</f>
        <v>95</v>
      </c>
      <c r="H53" t="s">
        <v>19</v>
      </c>
      <c r="I53" s="6">
        <v>95.027624309392266</v>
      </c>
      <c r="K53">
        <f t="shared" si="0"/>
        <v>0</v>
      </c>
      <c r="L53">
        <f t="shared" si="1"/>
        <v>-1</v>
      </c>
      <c r="M53">
        <f t="shared" si="2"/>
        <v>0</v>
      </c>
      <c r="N53">
        <f t="shared" si="3"/>
        <v>0</v>
      </c>
      <c r="O53">
        <f t="shared" si="4"/>
        <v>1</v>
      </c>
      <c r="P53" t="str">
        <f t="shared" si="5"/>
        <v>Nontoxic</v>
      </c>
      <c r="Q53">
        <v>1</v>
      </c>
      <c r="R53" t="s">
        <v>9</v>
      </c>
      <c r="T53" t="str">
        <f t="shared" si="6"/>
        <v>OK</v>
      </c>
      <c r="U53">
        <v>7293</v>
      </c>
    </row>
    <row r="54" spans="1:21" x14ac:dyDescent="0.2">
      <c r="A54" s="3" t="s">
        <v>52</v>
      </c>
      <c r="B54" s="3" t="s">
        <v>59</v>
      </c>
      <c r="C54">
        <v>6136</v>
      </c>
      <c r="D54">
        <v>9.644999285332803</v>
      </c>
      <c r="E54">
        <v>10.657457773848401</v>
      </c>
      <c r="F54">
        <v>92</v>
      </c>
      <c r="G54" s="5">
        <f>ROUND(I54,0)</f>
        <v>102</v>
      </c>
      <c r="H54" t="s">
        <v>19</v>
      </c>
      <c r="I54" s="6">
        <v>101.65745856353593</v>
      </c>
      <c r="K54">
        <f t="shared" si="0"/>
        <v>1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1</v>
      </c>
      <c r="P54" t="str">
        <f t="shared" si="5"/>
        <v>Nontoxic</v>
      </c>
      <c r="Q54">
        <v>1</v>
      </c>
      <c r="R54" t="s">
        <v>9</v>
      </c>
      <c r="T54" t="str">
        <f t="shared" si="6"/>
        <v>OK</v>
      </c>
      <c r="U54">
        <v>7287</v>
      </c>
    </row>
    <row r="55" spans="1:21" x14ac:dyDescent="0.2">
      <c r="A55" s="3" t="s">
        <v>45</v>
      </c>
      <c r="B55" s="3" t="s">
        <v>49</v>
      </c>
      <c r="C55">
        <v>6138</v>
      </c>
      <c r="D55">
        <v>8.2442156941187541</v>
      </c>
      <c r="E55">
        <v>8.8647480581922089</v>
      </c>
      <c r="F55" s="5">
        <v>93</v>
      </c>
      <c r="G55" s="5">
        <f>ROUND(I55,0)</f>
        <v>100</v>
      </c>
      <c r="H55" t="s">
        <v>19</v>
      </c>
      <c r="I55" s="6">
        <v>100</v>
      </c>
      <c r="K55">
        <f t="shared" si="0"/>
        <v>1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1</v>
      </c>
      <c r="P55" t="str">
        <f t="shared" si="5"/>
        <v>Nontoxic</v>
      </c>
      <c r="Q55">
        <v>1</v>
      </c>
      <c r="R55" t="s">
        <v>9</v>
      </c>
      <c r="T55" t="str">
        <f t="shared" si="6"/>
        <v>OK</v>
      </c>
      <c r="U55">
        <v>7300</v>
      </c>
    </row>
    <row r="56" spans="1:21" x14ac:dyDescent="0.2">
      <c r="A56" s="3" t="s">
        <v>52</v>
      </c>
      <c r="B56" s="3" t="s">
        <v>62</v>
      </c>
      <c r="C56">
        <v>6138</v>
      </c>
      <c r="D56">
        <v>9.7045960638488076</v>
      </c>
      <c r="E56">
        <v>10.056576231967677</v>
      </c>
      <c r="F56">
        <v>83</v>
      </c>
      <c r="G56" s="5">
        <f>ROUND(I56,0)</f>
        <v>86</v>
      </c>
      <c r="H56" t="s">
        <v>21</v>
      </c>
      <c r="I56" s="6">
        <v>86.010362694300511</v>
      </c>
      <c r="K56">
        <f t="shared" si="0"/>
        <v>0</v>
      </c>
      <c r="L56">
        <f t="shared" si="1"/>
        <v>2</v>
      </c>
      <c r="M56">
        <f t="shared" si="2"/>
        <v>0</v>
      </c>
      <c r="N56">
        <f t="shared" si="3"/>
        <v>0</v>
      </c>
      <c r="O56">
        <f t="shared" si="4"/>
        <v>2</v>
      </c>
      <c r="P56" t="str">
        <f t="shared" si="5"/>
        <v>Low Toxicity</v>
      </c>
      <c r="Q56">
        <v>1</v>
      </c>
      <c r="R56" t="s">
        <v>9</v>
      </c>
      <c r="T56" t="str">
        <f t="shared" si="6"/>
        <v>Changed</v>
      </c>
      <c r="U56">
        <v>6406</v>
      </c>
    </row>
    <row r="57" spans="1:21" x14ac:dyDescent="0.2">
      <c r="A57" s="3" t="s">
        <v>52</v>
      </c>
      <c r="B57" s="3" t="s">
        <v>59</v>
      </c>
      <c r="C57">
        <v>6140</v>
      </c>
      <c r="D57">
        <v>9.5515075863109224</v>
      </c>
      <c r="E57">
        <v>10.554152029072842</v>
      </c>
      <c r="F57">
        <v>84</v>
      </c>
      <c r="G57" s="5">
        <f>ROUND(I57,0)</f>
        <v>93</v>
      </c>
      <c r="H57" t="s">
        <v>19</v>
      </c>
      <c r="I57" s="6">
        <v>92.817679558011051</v>
      </c>
      <c r="K57">
        <f t="shared" si="0"/>
        <v>0</v>
      </c>
      <c r="L57">
        <f t="shared" si="1"/>
        <v>-1</v>
      </c>
      <c r="M57">
        <f t="shared" si="2"/>
        <v>0</v>
      </c>
      <c r="N57">
        <f t="shared" si="3"/>
        <v>0</v>
      </c>
      <c r="O57">
        <f t="shared" si="4"/>
        <v>1</v>
      </c>
      <c r="P57" t="str">
        <f t="shared" si="5"/>
        <v>Nontoxic</v>
      </c>
      <c r="Q57">
        <v>3</v>
      </c>
      <c r="R57" t="s">
        <v>11</v>
      </c>
      <c r="T57" t="str">
        <f t="shared" si="6"/>
        <v>Changed</v>
      </c>
      <c r="U57">
        <v>6485</v>
      </c>
    </row>
    <row r="58" spans="1:21" x14ac:dyDescent="0.2">
      <c r="A58" s="3" t="s">
        <v>52</v>
      </c>
      <c r="B58" s="3" t="s">
        <v>58</v>
      </c>
      <c r="C58">
        <v>6145</v>
      </c>
      <c r="D58">
        <v>5.1611668794674914</v>
      </c>
      <c r="E58">
        <v>5.4471418252955051</v>
      </c>
      <c r="F58" s="5">
        <v>97</v>
      </c>
      <c r="G58" s="5">
        <f>ROUND(I58,0)</f>
        <v>102</v>
      </c>
      <c r="H58" t="s">
        <v>19</v>
      </c>
      <c r="I58" s="6">
        <v>102.37467018469657</v>
      </c>
      <c r="K58">
        <f t="shared" si="0"/>
        <v>1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1</v>
      </c>
      <c r="P58" t="str">
        <f t="shared" si="5"/>
        <v>Nontoxic</v>
      </c>
      <c r="Q58">
        <v>3</v>
      </c>
      <c r="R58" t="s">
        <v>11</v>
      </c>
      <c r="T58" t="str">
        <f t="shared" si="6"/>
        <v>Changed</v>
      </c>
      <c r="U58" t="s">
        <v>20</v>
      </c>
    </row>
    <row r="59" spans="1:21" x14ac:dyDescent="0.2">
      <c r="A59" s="3" t="s">
        <v>52</v>
      </c>
      <c r="B59" s="3" t="s">
        <v>58</v>
      </c>
      <c r="C59">
        <v>6148</v>
      </c>
      <c r="D59">
        <v>6.6518925028305143</v>
      </c>
      <c r="E59">
        <v>7.0204670214570069</v>
      </c>
      <c r="F59" s="5">
        <v>96</v>
      </c>
      <c r="G59" s="5">
        <f>ROUND(I59,0)</f>
        <v>101</v>
      </c>
      <c r="H59" t="s">
        <v>19</v>
      </c>
      <c r="I59" s="6">
        <v>101.31926121372032</v>
      </c>
      <c r="K59">
        <f t="shared" si="0"/>
        <v>1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1</v>
      </c>
      <c r="P59" t="str">
        <f t="shared" si="5"/>
        <v>Nontoxic</v>
      </c>
      <c r="Q59">
        <v>1</v>
      </c>
      <c r="R59" t="s">
        <v>9</v>
      </c>
      <c r="T59" t="str">
        <f t="shared" si="6"/>
        <v>OK</v>
      </c>
      <c r="U59">
        <v>6406</v>
      </c>
    </row>
    <row r="60" spans="1:21" x14ac:dyDescent="0.2">
      <c r="A60" s="3" t="s">
        <v>52</v>
      </c>
      <c r="B60" s="3" t="s">
        <v>58</v>
      </c>
      <c r="C60">
        <v>6151</v>
      </c>
      <c r="D60">
        <v>4.0802249596301206</v>
      </c>
      <c r="E60">
        <v>4.30630602599485</v>
      </c>
      <c r="F60" s="5">
        <v>96</v>
      </c>
      <c r="G60" s="5">
        <f>ROUND(I60,0)</f>
        <v>101</v>
      </c>
      <c r="H60" t="s">
        <v>19</v>
      </c>
      <c r="I60" s="6">
        <v>101.31926121372032</v>
      </c>
      <c r="K60">
        <f t="shared" si="0"/>
        <v>1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1</v>
      </c>
      <c r="P60" t="str">
        <f t="shared" si="5"/>
        <v>Nontoxic</v>
      </c>
      <c r="Q60">
        <v>2</v>
      </c>
      <c r="R60" t="s">
        <v>10</v>
      </c>
      <c r="T60" t="str">
        <f t="shared" si="6"/>
        <v>Changed</v>
      </c>
      <c r="U60">
        <v>6485</v>
      </c>
    </row>
    <row r="61" spans="1:21" x14ac:dyDescent="0.2">
      <c r="A61" s="3" t="s">
        <v>52</v>
      </c>
      <c r="B61" s="3" t="s">
        <v>59</v>
      </c>
      <c r="C61">
        <v>6152</v>
      </c>
      <c r="D61">
        <v>11.148617565521258</v>
      </c>
      <c r="E61">
        <v>12.318914437040064</v>
      </c>
      <c r="F61">
        <v>86</v>
      </c>
      <c r="G61" s="5">
        <f>ROUND(I61,0)</f>
        <v>95</v>
      </c>
      <c r="H61" t="s">
        <v>19</v>
      </c>
      <c r="I61" s="6">
        <v>95.027624309392266</v>
      </c>
      <c r="K61">
        <f t="shared" si="0"/>
        <v>0</v>
      </c>
      <c r="L61">
        <f t="shared" si="1"/>
        <v>-1</v>
      </c>
      <c r="M61">
        <f t="shared" si="2"/>
        <v>0</v>
      </c>
      <c r="N61">
        <f t="shared" si="3"/>
        <v>0</v>
      </c>
      <c r="O61">
        <f t="shared" si="4"/>
        <v>1</v>
      </c>
      <c r="P61" t="str">
        <f t="shared" si="5"/>
        <v>Nontoxic</v>
      </c>
      <c r="Q61">
        <v>1</v>
      </c>
      <c r="R61" t="s">
        <v>9</v>
      </c>
      <c r="T61" t="str">
        <f t="shared" si="6"/>
        <v>OK</v>
      </c>
      <c r="U61" t="s">
        <v>20</v>
      </c>
    </row>
    <row r="62" spans="1:21" x14ac:dyDescent="0.2">
      <c r="A62" s="3" t="s">
        <v>52</v>
      </c>
      <c r="B62" s="3" t="s">
        <v>58</v>
      </c>
      <c r="C62">
        <v>6153</v>
      </c>
      <c r="D62">
        <v>4.989613091921461</v>
      </c>
      <c r="E62">
        <v>5.266082418914471</v>
      </c>
      <c r="F62" s="5">
        <v>96</v>
      </c>
      <c r="G62" s="5">
        <f>ROUND(I62,0)</f>
        <v>101</v>
      </c>
      <c r="H62" t="s">
        <v>19</v>
      </c>
      <c r="I62" s="6">
        <v>101.31926121372032</v>
      </c>
      <c r="K62">
        <f t="shared" si="0"/>
        <v>1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1</v>
      </c>
      <c r="P62" t="str">
        <f t="shared" si="5"/>
        <v>Nontoxic</v>
      </c>
      <c r="Q62">
        <v>2</v>
      </c>
      <c r="R62" t="s">
        <v>10</v>
      </c>
      <c r="T62" t="str">
        <f t="shared" si="6"/>
        <v>Changed</v>
      </c>
      <c r="U62">
        <v>7629</v>
      </c>
    </row>
    <row r="63" spans="1:21" x14ac:dyDescent="0.2">
      <c r="A63" s="3" t="s">
        <v>52</v>
      </c>
      <c r="B63" s="3" t="s">
        <v>58</v>
      </c>
      <c r="C63">
        <v>6154</v>
      </c>
      <c r="D63">
        <v>4.2645248138268768</v>
      </c>
      <c r="E63">
        <v>4.5008177454637224</v>
      </c>
      <c r="F63" s="5">
        <v>97</v>
      </c>
      <c r="G63" s="5">
        <f>ROUND(I63,0)</f>
        <v>102</v>
      </c>
      <c r="H63" t="s">
        <v>19</v>
      </c>
      <c r="I63" s="6">
        <v>102.37467018469657</v>
      </c>
      <c r="K63">
        <f t="shared" si="0"/>
        <v>1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1</v>
      </c>
      <c r="P63" t="str">
        <f t="shared" si="5"/>
        <v>Nontoxic</v>
      </c>
      <c r="Q63">
        <v>1</v>
      </c>
      <c r="R63" t="s">
        <v>9</v>
      </c>
      <c r="T63" t="str">
        <f t="shared" si="6"/>
        <v>OK</v>
      </c>
      <c r="U63">
        <v>7681</v>
      </c>
    </row>
    <row r="64" spans="1:21" x14ac:dyDescent="0.2">
      <c r="A64" s="3" t="s">
        <v>52</v>
      </c>
      <c r="B64" s="3" t="s">
        <v>58</v>
      </c>
      <c r="C64">
        <v>6155</v>
      </c>
      <c r="D64">
        <v>6.0015243932587099</v>
      </c>
      <c r="E64">
        <v>6.3340626841780576</v>
      </c>
      <c r="F64" s="5">
        <v>93</v>
      </c>
      <c r="G64" s="5">
        <f>ROUND(I64,0)</f>
        <v>98</v>
      </c>
      <c r="H64" t="s">
        <v>19</v>
      </c>
      <c r="I64" s="6">
        <v>98.153034300791546</v>
      </c>
      <c r="K64">
        <f t="shared" si="0"/>
        <v>1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1</v>
      </c>
      <c r="P64" t="str">
        <f t="shared" si="5"/>
        <v>Nontoxic</v>
      </c>
      <c r="Q64">
        <v>2</v>
      </c>
      <c r="R64" t="s">
        <v>10</v>
      </c>
      <c r="T64" t="str">
        <f t="shared" si="6"/>
        <v>Changed</v>
      </c>
      <c r="U64">
        <v>7728</v>
      </c>
    </row>
    <row r="65" spans="1:21" x14ac:dyDescent="0.2">
      <c r="A65" s="3" t="s">
        <v>52</v>
      </c>
      <c r="B65" s="3" t="s">
        <v>59</v>
      </c>
      <c r="C65">
        <v>6156</v>
      </c>
      <c r="D65">
        <v>8.4023316585258545</v>
      </c>
      <c r="E65">
        <v>9.2843443740617175</v>
      </c>
      <c r="F65">
        <v>84</v>
      </c>
      <c r="G65" s="5">
        <f>ROUND(I65,0)</f>
        <v>93</v>
      </c>
      <c r="H65" t="s">
        <v>19</v>
      </c>
      <c r="I65" s="6">
        <v>92.817679558011051</v>
      </c>
      <c r="K65">
        <f t="shared" si="0"/>
        <v>0</v>
      </c>
      <c r="L65">
        <f t="shared" si="1"/>
        <v>-1</v>
      </c>
      <c r="M65">
        <f t="shared" si="2"/>
        <v>0</v>
      </c>
      <c r="N65">
        <f t="shared" si="3"/>
        <v>0</v>
      </c>
      <c r="O65">
        <f t="shared" si="4"/>
        <v>1</v>
      </c>
      <c r="P65" t="str">
        <f t="shared" si="5"/>
        <v>Nontoxic</v>
      </c>
      <c r="Q65">
        <v>1</v>
      </c>
      <c r="R65" t="s">
        <v>9</v>
      </c>
      <c r="T65" t="str">
        <f t="shared" si="6"/>
        <v>OK</v>
      </c>
      <c r="U65">
        <v>7735</v>
      </c>
    </row>
    <row r="66" spans="1:21" x14ac:dyDescent="0.2">
      <c r="A66" s="3" t="s">
        <v>40</v>
      </c>
      <c r="B66" s="3" t="s">
        <v>44</v>
      </c>
      <c r="C66">
        <v>6157</v>
      </c>
      <c r="D66">
        <v>5.2595960971593199</v>
      </c>
      <c r="E66">
        <v>5.4222640176900203</v>
      </c>
      <c r="F66" s="5">
        <v>97</v>
      </c>
      <c r="G66" s="5">
        <f>ROUND(I66,0)</f>
        <v>100</v>
      </c>
      <c r="H66" t="s">
        <v>19</v>
      </c>
      <c r="I66" s="6">
        <v>100</v>
      </c>
      <c r="K66">
        <f t="shared" ref="K66:K129" si="7">IF(F66&gt;=90,1,0)</f>
        <v>1</v>
      </c>
      <c r="L66">
        <f t="shared" ref="L66:L129" si="8">IF(F66&gt;=90,0,IF(G66&gt;=82,IF(H66="NSC",-1,2),0))</f>
        <v>0</v>
      </c>
      <c r="M66">
        <f t="shared" ref="M66:M129" si="9">IF(G66&lt;82,IF(G66&gt;=59,IF(H66="NSC",-2,3),0),0)</f>
        <v>0</v>
      </c>
      <c r="N66">
        <f t="shared" ref="N66:N129" si="10">IF(G66&lt;59,4,0)</f>
        <v>0</v>
      </c>
      <c r="O66">
        <f t="shared" ref="O66:O129" si="11">ABS(SUM(K66:N66))</f>
        <v>1</v>
      </c>
      <c r="P66" t="str">
        <f t="shared" si="5"/>
        <v>Nontoxic</v>
      </c>
      <c r="Q66">
        <v>1</v>
      </c>
      <c r="R66" t="s">
        <v>9</v>
      </c>
      <c r="T66" t="str">
        <f t="shared" si="6"/>
        <v>OK</v>
      </c>
      <c r="U66" t="s">
        <v>20</v>
      </c>
    </row>
    <row r="67" spans="1:21" x14ac:dyDescent="0.2">
      <c r="A67" s="3" t="s">
        <v>52</v>
      </c>
      <c r="B67" s="3" t="s">
        <v>58</v>
      </c>
      <c r="C67">
        <v>6159</v>
      </c>
      <c r="D67">
        <v>4.0802249596301206</v>
      </c>
      <c r="E67">
        <v>4.30630602599485</v>
      </c>
      <c r="F67" s="5">
        <v>99</v>
      </c>
      <c r="G67" s="5">
        <f>ROUND(I67,0)</f>
        <v>104</v>
      </c>
      <c r="H67" t="s">
        <v>19</v>
      </c>
      <c r="I67" s="6">
        <v>104.48548812664909</v>
      </c>
      <c r="K67">
        <f t="shared" si="7"/>
        <v>1</v>
      </c>
      <c r="L67">
        <f t="shared" si="8"/>
        <v>0</v>
      </c>
      <c r="M67">
        <f t="shared" si="9"/>
        <v>0</v>
      </c>
      <c r="N67">
        <f t="shared" si="10"/>
        <v>0</v>
      </c>
      <c r="O67">
        <f t="shared" si="11"/>
        <v>1</v>
      </c>
      <c r="P67" t="str">
        <f t="shared" ref="P67:P130" si="12">LOOKUP(O67,$X$2:$X$5,$Y$2:$Y$5)</f>
        <v>Nontoxic</v>
      </c>
      <c r="Q67">
        <v>1</v>
      </c>
      <c r="R67" t="s">
        <v>9</v>
      </c>
      <c r="T67" t="str">
        <f t="shared" ref="T67:T130" si="13">IF(O67=Q67,"OK","Changed")</f>
        <v>OK</v>
      </c>
      <c r="U67">
        <v>6355</v>
      </c>
    </row>
    <row r="68" spans="1:21" x14ac:dyDescent="0.2">
      <c r="A68" s="3" t="s">
        <v>40</v>
      </c>
      <c r="B68" s="3" t="s">
        <v>44</v>
      </c>
      <c r="C68">
        <v>6161</v>
      </c>
      <c r="D68">
        <v>4.4431806704057184</v>
      </c>
      <c r="E68">
        <v>4.5805986292842462</v>
      </c>
      <c r="F68" s="5">
        <v>98</v>
      </c>
      <c r="G68" s="5">
        <f>ROUND(I68,0)</f>
        <v>101</v>
      </c>
      <c r="H68" t="s">
        <v>19</v>
      </c>
      <c r="I68" s="6">
        <v>101.03092783505154</v>
      </c>
      <c r="K68">
        <f t="shared" si="7"/>
        <v>1</v>
      </c>
      <c r="L68">
        <f t="shared" si="8"/>
        <v>0</v>
      </c>
      <c r="M68">
        <f t="shared" si="9"/>
        <v>0</v>
      </c>
      <c r="N68">
        <f t="shared" si="10"/>
        <v>0</v>
      </c>
      <c r="O68">
        <f t="shared" si="11"/>
        <v>1</v>
      </c>
      <c r="P68" t="str">
        <f t="shared" si="12"/>
        <v>Nontoxic</v>
      </c>
      <c r="Q68">
        <v>2</v>
      </c>
      <c r="R68" t="s">
        <v>10</v>
      </c>
      <c r="T68" t="str">
        <f t="shared" si="13"/>
        <v>Changed</v>
      </c>
      <c r="U68">
        <v>7528</v>
      </c>
    </row>
    <row r="69" spans="1:21" x14ac:dyDescent="0.2">
      <c r="A69" s="3" t="s">
        <v>52</v>
      </c>
      <c r="B69" s="3" t="s">
        <v>58</v>
      </c>
      <c r="C69">
        <v>6165</v>
      </c>
      <c r="D69">
        <v>4.6164164230655587</v>
      </c>
      <c r="E69">
        <v>4.872207306665497</v>
      </c>
      <c r="F69" s="5">
        <v>96.4</v>
      </c>
      <c r="G69" s="5">
        <f>ROUND(I69,0)</f>
        <v>102</v>
      </c>
      <c r="H69" t="s">
        <v>19</v>
      </c>
      <c r="I69" s="6">
        <v>101.74142480211081</v>
      </c>
      <c r="K69">
        <f t="shared" si="7"/>
        <v>1</v>
      </c>
      <c r="L69">
        <f t="shared" si="8"/>
        <v>0</v>
      </c>
      <c r="M69">
        <f t="shared" si="9"/>
        <v>0</v>
      </c>
      <c r="N69">
        <f t="shared" si="10"/>
        <v>0</v>
      </c>
      <c r="O69">
        <f t="shared" si="11"/>
        <v>1</v>
      </c>
      <c r="P69" t="str">
        <f t="shared" si="12"/>
        <v>Nontoxic</v>
      </c>
      <c r="Q69">
        <v>1</v>
      </c>
      <c r="R69" t="s">
        <v>9</v>
      </c>
      <c r="T69" t="str">
        <f t="shared" si="13"/>
        <v>OK</v>
      </c>
      <c r="U69">
        <v>7542</v>
      </c>
    </row>
    <row r="70" spans="1:21" x14ac:dyDescent="0.2">
      <c r="A70" s="3" t="s">
        <v>52</v>
      </c>
      <c r="B70" s="3" t="s">
        <v>59</v>
      </c>
      <c r="C70">
        <v>6168</v>
      </c>
      <c r="D70">
        <v>12.353594434828674</v>
      </c>
      <c r="E70">
        <v>13.65038059097091</v>
      </c>
      <c r="F70">
        <v>76</v>
      </c>
      <c r="G70" s="5">
        <f>ROUND(I70,0)</f>
        <v>84</v>
      </c>
      <c r="H70" t="s">
        <v>21</v>
      </c>
      <c r="I70" s="6">
        <v>83.97790055248619</v>
      </c>
      <c r="K70">
        <f t="shared" si="7"/>
        <v>0</v>
      </c>
      <c r="L70">
        <f t="shared" si="8"/>
        <v>2</v>
      </c>
      <c r="M70">
        <f t="shared" si="9"/>
        <v>0</v>
      </c>
      <c r="N70">
        <f t="shared" si="10"/>
        <v>0</v>
      </c>
      <c r="O70">
        <f t="shared" si="11"/>
        <v>2</v>
      </c>
      <c r="P70" t="str">
        <f t="shared" si="12"/>
        <v>Low Toxicity</v>
      </c>
      <c r="Q70">
        <v>1</v>
      </c>
      <c r="R70" t="s">
        <v>9</v>
      </c>
      <c r="T70" t="str">
        <f t="shared" si="13"/>
        <v>Changed</v>
      </c>
      <c r="U70" t="s">
        <v>20</v>
      </c>
    </row>
    <row r="71" spans="1:21" x14ac:dyDescent="0.2">
      <c r="A71" s="3" t="s">
        <v>45</v>
      </c>
      <c r="B71" s="3" t="s">
        <v>48</v>
      </c>
      <c r="C71">
        <v>6171</v>
      </c>
      <c r="D71">
        <v>5.0925820230188936</v>
      </c>
      <c r="E71">
        <v>5.1965122683866261</v>
      </c>
      <c r="F71" s="5">
        <v>94</v>
      </c>
      <c r="G71" s="5">
        <f>ROUND(I71,0)</f>
        <v>96</v>
      </c>
      <c r="H71" t="s">
        <v>19</v>
      </c>
      <c r="I71" s="6">
        <v>95.918367346938766</v>
      </c>
      <c r="K71">
        <f t="shared" si="7"/>
        <v>1</v>
      </c>
      <c r="L71">
        <f t="shared" si="8"/>
        <v>0</v>
      </c>
      <c r="M71">
        <f t="shared" si="9"/>
        <v>0</v>
      </c>
      <c r="N71">
        <f t="shared" si="10"/>
        <v>0</v>
      </c>
      <c r="O71">
        <f t="shared" si="11"/>
        <v>1</v>
      </c>
      <c r="P71" t="str">
        <f t="shared" si="12"/>
        <v>Nontoxic</v>
      </c>
      <c r="Q71">
        <v>1</v>
      </c>
      <c r="R71" t="s">
        <v>9</v>
      </c>
      <c r="T71" t="str">
        <f t="shared" si="13"/>
        <v>OK</v>
      </c>
      <c r="U71">
        <v>6549</v>
      </c>
    </row>
    <row r="72" spans="1:21" x14ac:dyDescent="0.2">
      <c r="A72" s="3" t="s">
        <v>52</v>
      </c>
      <c r="B72" s="3" t="s">
        <v>58</v>
      </c>
      <c r="C72">
        <v>6171</v>
      </c>
      <c r="D72">
        <v>8.9402688086919149</v>
      </c>
      <c r="E72">
        <v>9.4356399036326284</v>
      </c>
      <c r="F72" s="5">
        <v>92</v>
      </c>
      <c r="G72" s="5">
        <f>ROUND(I72,0)</f>
        <v>97</v>
      </c>
      <c r="H72" t="s">
        <v>19</v>
      </c>
      <c r="I72" s="6">
        <v>97.097625329815301</v>
      </c>
      <c r="K72">
        <f t="shared" si="7"/>
        <v>1</v>
      </c>
      <c r="L72">
        <f t="shared" si="8"/>
        <v>0</v>
      </c>
      <c r="M72">
        <f t="shared" si="9"/>
        <v>0</v>
      </c>
      <c r="N72">
        <f t="shared" si="10"/>
        <v>0</v>
      </c>
      <c r="O72">
        <f t="shared" si="11"/>
        <v>1</v>
      </c>
      <c r="P72" t="str">
        <f t="shared" si="12"/>
        <v>Nontoxic</v>
      </c>
      <c r="Q72">
        <v>2</v>
      </c>
      <c r="R72" t="s">
        <v>10</v>
      </c>
      <c r="T72" t="str">
        <f t="shared" si="13"/>
        <v>Changed</v>
      </c>
      <c r="U72">
        <v>6553</v>
      </c>
    </row>
    <row r="73" spans="1:21" x14ac:dyDescent="0.2">
      <c r="A73" s="3" t="s">
        <v>52</v>
      </c>
      <c r="B73" s="3" t="s">
        <v>59</v>
      </c>
      <c r="C73">
        <v>6172</v>
      </c>
      <c r="D73">
        <v>7.2309399583364051</v>
      </c>
      <c r="E73">
        <v>7.9899889042391221</v>
      </c>
      <c r="F73">
        <v>83</v>
      </c>
      <c r="G73" s="5">
        <f>ROUND(I73,0)</f>
        <v>92</v>
      </c>
      <c r="H73" t="s">
        <v>21</v>
      </c>
      <c r="I73" s="6">
        <v>91.712707182320443</v>
      </c>
      <c r="K73">
        <f t="shared" si="7"/>
        <v>0</v>
      </c>
      <c r="L73">
        <f t="shared" si="8"/>
        <v>2</v>
      </c>
      <c r="M73">
        <f t="shared" si="9"/>
        <v>0</v>
      </c>
      <c r="N73">
        <f t="shared" si="10"/>
        <v>0</v>
      </c>
      <c r="O73">
        <f t="shared" si="11"/>
        <v>2</v>
      </c>
      <c r="P73" t="str">
        <f t="shared" si="12"/>
        <v>Low Toxicity</v>
      </c>
      <c r="Q73">
        <v>2</v>
      </c>
      <c r="R73" t="s">
        <v>10</v>
      </c>
      <c r="T73" t="str">
        <f t="shared" si="13"/>
        <v>OK</v>
      </c>
      <c r="U73">
        <v>6560</v>
      </c>
    </row>
    <row r="74" spans="1:21" x14ac:dyDescent="0.2">
      <c r="A74" s="3" t="s">
        <v>52</v>
      </c>
      <c r="B74" s="3" t="s">
        <v>58</v>
      </c>
      <c r="C74">
        <v>6173</v>
      </c>
      <c r="D74">
        <v>5.5063679133505827</v>
      </c>
      <c r="E74">
        <v>5.8114700932459975</v>
      </c>
      <c r="F74" s="5">
        <v>95</v>
      </c>
      <c r="G74" s="5">
        <f>ROUND(I74,0)</f>
        <v>100</v>
      </c>
      <c r="H74" t="s">
        <v>19</v>
      </c>
      <c r="I74" s="6">
        <v>100.26385224274405</v>
      </c>
      <c r="K74">
        <f t="shared" si="7"/>
        <v>1</v>
      </c>
      <c r="L74">
        <f t="shared" si="8"/>
        <v>0</v>
      </c>
      <c r="M74">
        <f t="shared" si="9"/>
        <v>0</v>
      </c>
      <c r="N74">
        <f t="shared" si="10"/>
        <v>0</v>
      </c>
      <c r="O74">
        <f t="shared" si="11"/>
        <v>1</v>
      </c>
      <c r="P74" t="str">
        <f t="shared" si="12"/>
        <v>Nontoxic</v>
      </c>
      <c r="Q74">
        <v>1</v>
      </c>
      <c r="R74" t="s">
        <v>9</v>
      </c>
      <c r="T74" t="str">
        <f t="shared" si="13"/>
        <v>OK</v>
      </c>
      <c r="U74">
        <v>7596</v>
      </c>
    </row>
    <row r="75" spans="1:21" x14ac:dyDescent="0.2">
      <c r="A75" s="3" t="s">
        <v>52</v>
      </c>
      <c r="B75" s="3" t="s">
        <v>59</v>
      </c>
      <c r="C75">
        <v>6174</v>
      </c>
      <c r="D75">
        <v>7.8667388419388518</v>
      </c>
      <c r="E75">
        <v>8.692529107114753</v>
      </c>
      <c r="F75">
        <v>87</v>
      </c>
      <c r="G75" s="5">
        <f>ROUND(I75,0)</f>
        <v>96</v>
      </c>
      <c r="H75" t="s">
        <v>19</v>
      </c>
      <c r="I75" s="6">
        <v>96.132596685082873</v>
      </c>
      <c r="K75">
        <f t="shared" si="7"/>
        <v>0</v>
      </c>
      <c r="L75">
        <f t="shared" si="8"/>
        <v>-1</v>
      </c>
      <c r="M75">
        <f t="shared" si="9"/>
        <v>0</v>
      </c>
      <c r="N75">
        <f t="shared" si="10"/>
        <v>0</v>
      </c>
      <c r="O75">
        <f t="shared" si="11"/>
        <v>1</v>
      </c>
      <c r="P75" t="str">
        <f t="shared" si="12"/>
        <v>Nontoxic</v>
      </c>
      <c r="Q75">
        <v>1</v>
      </c>
      <c r="R75" t="s">
        <v>9</v>
      </c>
      <c r="T75" t="str">
        <f t="shared" si="13"/>
        <v>OK</v>
      </c>
      <c r="U75" t="s">
        <v>20</v>
      </c>
    </row>
    <row r="76" spans="1:21" x14ac:dyDescent="0.2">
      <c r="A76" s="3" t="s">
        <v>52</v>
      </c>
      <c r="B76" s="3" t="s">
        <v>58</v>
      </c>
      <c r="C76">
        <v>6177</v>
      </c>
      <c r="D76">
        <v>8.0753872556301847</v>
      </c>
      <c r="E76">
        <v>8.5228361536994033</v>
      </c>
      <c r="F76" s="5">
        <v>91</v>
      </c>
      <c r="G76" s="5">
        <f>ROUND(I76,0)</f>
        <v>96</v>
      </c>
      <c r="H76" t="s">
        <v>19</v>
      </c>
      <c r="I76" s="6">
        <v>96.042216358839056</v>
      </c>
      <c r="K76">
        <f t="shared" si="7"/>
        <v>1</v>
      </c>
      <c r="L76">
        <f t="shared" si="8"/>
        <v>0</v>
      </c>
      <c r="M76">
        <f t="shared" si="9"/>
        <v>0</v>
      </c>
      <c r="N76">
        <f t="shared" si="10"/>
        <v>0</v>
      </c>
      <c r="O76">
        <f t="shared" si="11"/>
        <v>1</v>
      </c>
      <c r="P76" t="str">
        <f t="shared" si="12"/>
        <v>Nontoxic</v>
      </c>
      <c r="Q76">
        <v>4</v>
      </c>
      <c r="R76" t="s">
        <v>12</v>
      </c>
      <c r="T76" t="str">
        <f t="shared" si="13"/>
        <v>Changed</v>
      </c>
      <c r="U76">
        <v>6520</v>
      </c>
    </row>
    <row r="77" spans="1:21" x14ac:dyDescent="0.2">
      <c r="A77" s="3" t="s">
        <v>52</v>
      </c>
      <c r="B77" s="3" t="s">
        <v>58</v>
      </c>
      <c r="C77">
        <v>6179</v>
      </c>
      <c r="D77">
        <v>4.0802249596301206</v>
      </c>
      <c r="E77">
        <v>4.30630602599485</v>
      </c>
      <c r="F77" s="5">
        <v>99</v>
      </c>
      <c r="G77" s="5">
        <f>ROUND(I77,0)</f>
        <v>104</v>
      </c>
      <c r="H77" t="s">
        <v>19</v>
      </c>
      <c r="I77" s="6">
        <v>104.48548812664909</v>
      </c>
      <c r="K77">
        <f t="shared" si="7"/>
        <v>1</v>
      </c>
      <c r="L77">
        <f t="shared" si="8"/>
        <v>0</v>
      </c>
      <c r="M77">
        <f t="shared" si="9"/>
        <v>0</v>
      </c>
      <c r="N77">
        <f t="shared" si="10"/>
        <v>0</v>
      </c>
      <c r="O77">
        <f t="shared" si="11"/>
        <v>1</v>
      </c>
      <c r="P77" t="str">
        <f t="shared" si="12"/>
        <v>Nontoxic</v>
      </c>
      <c r="Q77">
        <v>1</v>
      </c>
      <c r="R77" t="s">
        <v>9</v>
      </c>
      <c r="T77" t="str">
        <f t="shared" si="13"/>
        <v>OK</v>
      </c>
      <c r="U77">
        <v>6546</v>
      </c>
    </row>
    <row r="78" spans="1:21" x14ac:dyDescent="0.2">
      <c r="A78" s="3" t="s">
        <v>52</v>
      </c>
      <c r="B78" s="3" t="s">
        <v>58</v>
      </c>
      <c r="C78">
        <v>6180</v>
      </c>
      <c r="D78">
        <v>5.1611668794674914</v>
      </c>
      <c r="E78">
        <v>5.4471418252955051</v>
      </c>
      <c r="F78" s="5">
        <v>98</v>
      </c>
      <c r="G78" s="5">
        <f>ROUND(I78,0)</f>
        <v>103</v>
      </c>
      <c r="H78" t="s">
        <v>19</v>
      </c>
      <c r="I78" s="6">
        <v>103.43007915567281</v>
      </c>
      <c r="K78">
        <f t="shared" si="7"/>
        <v>1</v>
      </c>
      <c r="L78">
        <f t="shared" si="8"/>
        <v>0</v>
      </c>
      <c r="M78">
        <f t="shared" si="9"/>
        <v>0</v>
      </c>
      <c r="N78">
        <f t="shared" si="10"/>
        <v>0</v>
      </c>
      <c r="O78">
        <f t="shared" si="11"/>
        <v>1</v>
      </c>
      <c r="P78" t="str">
        <f t="shared" si="12"/>
        <v>Nontoxic</v>
      </c>
      <c r="Q78">
        <v>2</v>
      </c>
      <c r="R78" t="s">
        <v>10</v>
      </c>
      <c r="T78" t="str">
        <f t="shared" si="13"/>
        <v>Changed</v>
      </c>
      <c r="U78" t="s">
        <v>20</v>
      </c>
    </row>
    <row r="79" spans="1:21" x14ac:dyDescent="0.2">
      <c r="A79" s="3" t="s">
        <v>52</v>
      </c>
      <c r="B79" s="3" t="s">
        <v>57</v>
      </c>
      <c r="C79">
        <v>6181</v>
      </c>
      <c r="D79">
        <v>10.377034381889217</v>
      </c>
      <c r="E79">
        <v>10.923194086199176</v>
      </c>
      <c r="F79">
        <f>[1]B08EESDR!P6</f>
        <v>85</v>
      </c>
      <c r="G79" s="5">
        <f>ROUND(I79,0)</f>
        <v>89</v>
      </c>
      <c r="H79" t="str">
        <f>IF([1]B08EESDR!O11&lt;0,"NSC",IF([1]B08EESDR!O12&gt;0.05,"NSC","SC"))</f>
        <v>NSC</v>
      </c>
      <c r="I79" s="6">
        <v>89.473684210526315</v>
      </c>
      <c r="K79">
        <f t="shared" si="7"/>
        <v>0</v>
      </c>
      <c r="L79">
        <f t="shared" si="8"/>
        <v>-1</v>
      </c>
      <c r="M79">
        <f t="shared" si="9"/>
        <v>0</v>
      </c>
      <c r="N79">
        <f t="shared" si="10"/>
        <v>0</v>
      </c>
      <c r="O79">
        <f t="shared" si="11"/>
        <v>1</v>
      </c>
      <c r="P79" t="str">
        <f t="shared" si="12"/>
        <v>Nontoxic</v>
      </c>
      <c r="Q79">
        <v>1</v>
      </c>
      <c r="R79" t="s">
        <v>9</v>
      </c>
      <c r="T79" t="str">
        <f t="shared" si="13"/>
        <v>OK</v>
      </c>
      <c r="U79" t="s">
        <v>20</v>
      </c>
    </row>
    <row r="80" spans="1:21" x14ac:dyDescent="0.2">
      <c r="A80" s="3" t="s">
        <v>52</v>
      </c>
      <c r="B80" s="3" t="s">
        <v>57</v>
      </c>
      <c r="C80">
        <v>6189</v>
      </c>
      <c r="D80">
        <v>6.8333614957305109</v>
      </c>
      <c r="E80">
        <v>7.1930121007689589</v>
      </c>
      <c r="F80">
        <f>[1]B08EESDR!P23</f>
        <v>98</v>
      </c>
      <c r="G80" s="5">
        <f>ROUND(I80,0)</f>
        <v>103</v>
      </c>
      <c r="H80" t="str">
        <f>IF([1]B08EESDR!O28&lt;0,"NSC",IF([1]B08EESDR!O29&gt;0.05,"NSC","SC"))</f>
        <v>NSC</v>
      </c>
      <c r="I80" s="6">
        <v>103.15789473684211</v>
      </c>
      <c r="K80">
        <f t="shared" si="7"/>
        <v>1</v>
      </c>
      <c r="L80">
        <f t="shared" si="8"/>
        <v>0</v>
      </c>
      <c r="M80">
        <f t="shared" si="9"/>
        <v>0</v>
      </c>
      <c r="N80">
        <f t="shared" si="10"/>
        <v>0</v>
      </c>
      <c r="O80">
        <f t="shared" si="11"/>
        <v>1</v>
      </c>
      <c r="P80" t="str">
        <f t="shared" si="12"/>
        <v>Nontoxic</v>
      </c>
      <c r="Q80">
        <v>1</v>
      </c>
      <c r="R80" t="s">
        <v>9</v>
      </c>
      <c r="T80" t="str">
        <f t="shared" si="13"/>
        <v>OK</v>
      </c>
      <c r="U80">
        <v>6508</v>
      </c>
    </row>
    <row r="81" spans="1:21" x14ac:dyDescent="0.2">
      <c r="A81" s="3" t="s">
        <v>52</v>
      </c>
      <c r="B81" s="3" t="s">
        <v>57</v>
      </c>
      <c r="C81">
        <v>6192</v>
      </c>
      <c r="D81">
        <v>6.8701797450989623</v>
      </c>
      <c r="E81">
        <v>7.23176815273575</v>
      </c>
      <c r="F81">
        <f>[1]B08EESDR!P40</f>
        <v>95</v>
      </c>
      <c r="G81" s="5">
        <f>ROUND(I81,0)</f>
        <v>100</v>
      </c>
      <c r="H81" t="str">
        <f>IF([1]B08EESDR!O45&lt;0,"NSC",IF([1]B08EESDR!O46&gt;0.05,"NSC","SC"))</f>
        <v>NSC</v>
      </c>
      <c r="I81" s="6">
        <v>100</v>
      </c>
      <c r="K81">
        <f t="shared" si="7"/>
        <v>1</v>
      </c>
      <c r="L81">
        <f t="shared" si="8"/>
        <v>0</v>
      </c>
      <c r="M81">
        <f t="shared" si="9"/>
        <v>0</v>
      </c>
      <c r="N81">
        <f t="shared" si="10"/>
        <v>0</v>
      </c>
      <c r="O81">
        <f t="shared" si="11"/>
        <v>1</v>
      </c>
      <c r="P81" t="str">
        <f t="shared" si="12"/>
        <v>Nontoxic</v>
      </c>
      <c r="Q81">
        <v>1</v>
      </c>
      <c r="R81" t="s">
        <v>9</v>
      </c>
      <c r="T81" t="str">
        <f t="shared" si="13"/>
        <v>OK</v>
      </c>
      <c r="U81">
        <v>6513</v>
      </c>
    </row>
    <row r="82" spans="1:21" x14ac:dyDescent="0.2">
      <c r="A82" s="3" t="s">
        <v>52</v>
      </c>
      <c r="B82" s="3" t="s">
        <v>57</v>
      </c>
      <c r="C82">
        <v>6197</v>
      </c>
      <c r="D82">
        <v>6.8333614957305109</v>
      </c>
      <c r="E82">
        <v>7.1930121007689589</v>
      </c>
      <c r="F82">
        <f>[1]B08EESDR!P57</f>
        <v>92</v>
      </c>
      <c r="G82" s="5">
        <f>ROUND(I82,0)</f>
        <v>97</v>
      </c>
      <c r="H82" t="str">
        <f>IF([1]B08EESDR!O62&lt;0,"NSC",IF([1]B08EESDR!O63&gt;0.05,"NSC","SC"))</f>
        <v>NSC</v>
      </c>
      <c r="I82" s="6">
        <v>96.84210526315789</v>
      </c>
      <c r="K82">
        <f t="shared" si="7"/>
        <v>1</v>
      </c>
      <c r="L82">
        <f t="shared" si="8"/>
        <v>0</v>
      </c>
      <c r="M82">
        <f t="shared" si="9"/>
        <v>0</v>
      </c>
      <c r="N82">
        <f t="shared" si="10"/>
        <v>0</v>
      </c>
      <c r="O82">
        <f t="shared" si="11"/>
        <v>1</v>
      </c>
      <c r="P82" t="str">
        <f t="shared" si="12"/>
        <v>Nontoxic</v>
      </c>
      <c r="Q82">
        <v>2</v>
      </c>
      <c r="R82" t="s">
        <v>10</v>
      </c>
      <c r="T82" t="str">
        <f t="shared" si="13"/>
        <v>Changed</v>
      </c>
      <c r="U82">
        <v>6518</v>
      </c>
    </row>
    <row r="83" spans="1:21" x14ac:dyDescent="0.2">
      <c r="A83" s="3" t="s">
        <v>52</v>
      </c>
      <c r="B83" s="3" t="s">
        <v>57</v>
      </c>
      <c r="C83">
        <v>6200</v>
      </c>
      <c r="D83">
        <v>8.622369517445243</v>
      </c>
      <c r="E83">
        <v>9.0761784394160454</v>
      </c>
      <c r="F83">
        <f>[1]B08EESDR!P74</f>
        <v>93</v>
      </c>
      <c r="G83" s="5">
        <f>ROUND(I83,0)</f>
        <v>98</v>
      </c>
      <c r="H83" t="str">
        <f>IF([1]B08EESDR!O79&lt;0,"NSC",IF([1]B08EESDR!O80&gt;0.05,"NSC","SC"))</f>
        <v>NSC</v>
      </c>
      <c r="I83" s="6">
        <v>97.894736842105274</v>
      </c>
      <c r="K83">
        <f t="shared" si="7"/>
        <v>1</v>
      </c>
      <c r="L83">
        <f t="shared" si="8"/>
        <v>0</v>
      </c>
      <c r="M83">
        <f t="shared" si="9"/>
        <v>0</v>
      </c>
      <c r="N83">
        <f t="shared" si="10"/>
        <v>0</v>
      </c>
      <c r="O83">
        <f t="shared" si="11"/>
        <v>1</v>
      </c>
      <c r="P83" t="str">
        <f t="shared" si="12"/>
        <v>Nontoxic</v>
      </c>
      <c r="Q83">
        <v>4</v>
      </c>
      <c r="R83" t="s">
        <v>12</v>
      </c>
      <c r="T83" t="str">
        <f t="shared" si="13"/>
        <v>Changed</v>
      </c>
      <c r="U83">
        <v>6527</v>
      </c>
    </row>
    <row r="84" spans="1:21" x14ac:dyDescent="0.2">
      <c r="A84" s="3" t="s">
        <v>40</v>
      </c>
      <c r="B84" s="3" t="s">
        <v>44</v>
      </c>
      <c r="C84">
        <v>6204</v>
      </c>
      <c r="D84">
        <v>4.3450831858535475</v>
      </c>
      <c r="E84">
        <v>4.4794672019108734</v>
      </c>
      <c r="F84" s="5">
        <v>99</v>
      </c>
      <c r="G84" s="5">
        <f>ROUND(I84,0)</f>
        <v>102</v>
      </c>
      <c r="H84" t="s">
        <v>19</v>
      </c>
      <c r="I84" s="6">
        <v>102.06185567010309</v>
      </c>
      <c r="K84">
        <f t="shared" si="7"/>
        <v>1</v>
      </c>
      <c r="L84">
        <f t="shared" si="8"/>
        <v>0</v>
      </c>
      <c r="M84">
        <f t="shared" si="9"/>
        <v>0</v>
      </c>
      <c r="N84">
        <f t="shared" si="10"/>
        <v>0</v>
      </c>
      <c r="O84">
        <f t="shared" si="11"/>
        <v>1</v>
      </c>
      <c r="P84" t="str">
        <f t="shared" si="12"/>
        <v>Nontoxic</v>
      </c>
      <c r="Q84">
        <v>1</v>
      </c>
      <c r="R84" t="s">
        <v>9</v>
      </c>
      <c r="T84" t="str">
        <f t="shared" si="13"/>
        <v>OK</v>
      </c>
      <c r="U84">
        <v>6530</v>
      </c>
    </row>
    <row r="85" spans="1:21" x14ac:dyDescent="0.2">
      <c r="A85" s="3" t="s">
        <v>40</v>
      </c>
      <c r="B85" s="3" t="s">
        <v>44</v>
      </c>
      <c r="C85">
        <v>6211</v>
      </c>
      <c r="D85">
        <v>4.6888428234758504</v>
      </c>
      <c r="E85">
        <v>4.8338585809029393</v>
      </c>
      <c r="F85" s="5">
        <v>97</v>
      </c>
      <c r="G85" s="5">
        <f>ROUND(I85,0)</f>
        <v>100</v>
      </c>
      <c r="H85" t="s">
        <v>19</v>
      </c>
      <c r="I85" s="6">
        <v>100</v>
      </c>
      <c r="K85">
        <f t="shared" si="7"/>
        <v>1</v>
      </c>
      <c r="L85">
        <f t="shared" si="8"/>
        <v>0</v>
      </c>
      <c r="M85">
        <f t="shared" si="9"/>
        <v>0</v>
      </c>
      <c r="N85">
        <f t="shared" si="10"/>
        <v>0</v>
      </c>
      <c r="O85">
        <f t="shared" si="11"/>
        <v>1</v>
      </c>
      <c r="P85" t="str">
        <f t="shared" si="12"/>
        <v>Nontoxic</v>
      </c>
      <c r="Q85">
        <v>1</v>
      </c>
      <c r="R85" t="s">
        <v>9</v>
      </c>
      <c r="T85" t="str">
        <f t="shared" si="13"/>
        <v>OK</v>
      </c>
      <c r="U85">
        <v>6406</v>
      </c>
    </row>
    <row r="86" spans="1:21" x14ac:dyDescent="0.2">
      <c r="A86" s="3" t="s">
        <v>40</v>
      </c>
      <c r="B86" s="3" t="s">
        <v>44</v>
      </c>
      <c r="C86">
        <v>6212</v>
      </c>
      <c r="D86">
        <v>4.4431806704057184</v>
      </c>
      <c r="E86">
        <v>4.5805986292842462</v>
      </c>
      <c r="F86" s="5">
        <v>98</v>
      </c>
      <c r="G86" s="5">
        <f>ROUND(I86,0)</f>
        <v>101</v>
      </c>
      <c r="H86" t="s">
        <v>19</v>
      </c>
      <c r="I86" s="6">
        <v>101.03092783505154</v>
      </c>
      <c r="K86">
        <f t="shared" si="7"/>
        <v>1</v>
      </c>
      <c r="L86">
        <f t="shared" si="8"/>
        <v>0</v>
      </c>
      <c r="M86">
        <f t="shared" si="9"/>
        <v>0</v>
      </c>
      <c r="N86">
        <f t="shared" si="10"/>
        <v>0</v>
      </c>
      <c r="O86">
        <f t="shared" si="11"/>
        <v>1</v>
      </c>
      <c r="P86" t="str">
        <f t="shared" si="12"/>
        <v>Nontoxic</v>
      </c>
      <c r="Q86">
        <v>3</v>
      </c>
      <c r="R86" t="s">
        <v>11</v>
      </c>
      <c r="T86" t="str">
        <f t="shared" si="13"/>
        <v>Changed</v>
      </c>
      <c r="U86">
        <v>6485</v>
      </c>
    </row>
    <row r="87" spans="1:21" x14ac:dyDescent="0.2">
      <c r="A87" s="3" t="s">
        <v>40</v>
      </c>
      <c r="B87" s="3" t="s">
        <v>44</v>
      </c>
      <c r="C87">
        <v>6213</v>
      </c>
      <c r="D87">
        <v>4.3450831858535475</v>
      </c>
      <c r="E87">
        <v>4.4794672019108734</v>
      </c>
      <c r="F87" s="5">
        <v>99</v>
      </c>
      <c r="G87" s="5">
        <f>ROUND(I87,0)</f>
        <v>102</v>
      </c>
      <c r="H87" t="s">
        <v>19</v>
      </c>
      <c r="I87" s="6">
        <v>102.06185567010309</v>
      </c>
      <c r="K87">
        <f t="shared" si="7"/>
        <v>1</v>
      </c>
      <c r="L87">
        <f t="shared" si="8"/>
        <v>0</v>
      </c>
      <c r="M87">
        <f t="shared" si="9"/>
        <v>0</v>
      </c>
      <c r="N87">
        <f t="shared" si="10"/>
        <v>0</v>
      </c>
      <c r="O87">
        <f t="shared" si="11"/>
        <v>1</v>
      </c>
      <c r="P87" t="str">
        <f t="shared" si="12"/>
        <v>Nontoxic</v>
      </c>
      <c r="Q87">
        <v>3</v>
      </c>
      <c r="R87" t="s">
        <v>11</v>
      </c>
      <c r="T87" t="str">
        <f t="shared" si="13"/>
        <v>Changed</v>
      </c>
      <c r="U87" t="s">
        <v>20</v>
      </c>
    </row>
    <row r="88" spans="1:21" x14ac:dyDescent="0.2">
      <c r="A88" s="3" t="s">
        <v>40</v>
      </c>
      <c r="B88" s="3" t="s">
        <v>44</v>
      </c>
      <c r="C88">
        <v>6216</v>
      </c>
      <c r="D88">
        <v>10.175495492471219</v>
      </c>
      <c r="E88">
        <v>10.490201538630123</v>
      </c>
      <c r="F88" s="5">
        <v>93</v>
      </c>
      <c r="G88" s="5">
        <f>ROUND(I88,0)</f>
        <v>96</v>
      </c>
      <c r="H88" t="s">
        <v>19</v>
      </c>
      <c r="I88" s="6">
        <v>95.876288659793815</v>
      </c>
      <c r="K88">
        <f t="shared" si="7"/>
        <v>1</v>
      </c>
      <c r="L88">
        <f t="shared" si="8"/>
        <v>0</v>
      </c>
      <c r="M88">
        <f t="shared" si="9"/>
        <v>0</v>
      </c>
      <c r="N88">
        <f t="shared" si="10"/>
        <v>0</v>
      </c>
      <c r="O88">
        <f t="shared" si="11"/>
        <v>1</v>
      </c>
      <c r="P88" t="str">
        <f t="shared" si="12"/>
        <v>Nontoxic</v>
      </c>
      <c r="Q88">
        <v>2</v>
      </c>
      <c r="R88" t="s">
        <v>10</v>
      </c>
      <c r="T88" t="str">
        <f t="shared" si="13"/>
        <v>Changed</v>
      </c>
      <c r="U88">
        <v>6489</v>
      </c>
    </row>
    <row r="89" spans="1:21" x14ac:dyDescent="0.2">
      <c r="A89" s="3" t="s">
        <v>40</v>
      </c>
      <c r="B89" s="3" t="s">
        <v>44</v>
      </c>
      <c r="C89">
        <v>6217</v>
      </c>
      <c r="D89">
        <v>4.4431806704057184</v>
      </c>
      <c r="E89">
        <v>4.5805986292842462</v>
      </c>
      <c r="F89" s="5">
        <v>98</v>
      </c>
      <c r="G89" s="5">
        <f>ROUND(I89,0)</f>
        <v>101</v>
      </c>
      <c r="H89" t="s">
        <v>19</v>
      </c>
      <c r="I89" s="6">
        <v>101.03092783505154</v>
      </c>
      <c r="K89">
        <f t="shared" si="7"/>
        <v>1</v>
      </c>
      <c r="L89">
        <f t="shared" si="8"/>
        <v>0</v>
      </c>
      <c r="M89">
        <f t="shared" si="9"/>
        <v>0</v>
      </c>
      <c r="N89">
        <f t="shared" si="10"/>
        <v>0</v>
      </c>
      <c r="O89">
        <f t="shared" si="11"/>
        <v>1</v>
      </c>
      <c r="P89" t="str">
        <f t="shared" si="12"/>
        <v>Nontoxic</v>
      </c>
      <c r="Q89">
        <v>2</v>
      </c>
      <c r="R89" t="s">
        <v>10</v>
      </c>
      <c r="T89" t="str">
        <f t="shared" si="13"/>
        <v>Changed</v>
      </c>
      <c r="U89" t="s">
        <v>20</v>
      </c>
    </row>
    <row r="90" spans="1:21" x14ac:dyDescent="0.2">
      <c r="A90" s="3" t="s">
        <v>40</v>
      </c>
      <c r="B90" s="3" t="s">
        <v>44</v>
      </c>
      <c r="C90">
        <v>6219</v>
      </c>
      <c r="D90">
        <v>6.6983468906797867</v>
      </c>
      <c r="E90">
        <v>6.9055122584327693</v>
      </c>
      <c r="F90" s="5">
        <v>96</v>
      </c>
      <c r="G90" s="5">
        <f>ROUND(I90,0)</f>
        <v>99</v>
      </c>
      <c r="H90" t="s">
        <v>19</v>
      </c>
      <c r="I90" s="6">
        <v>98.969072164948457</v>
      </c>
      <c r="K90">
        <f t="shared" si="7"/>
        <v>1</v>
      </c>
      <c r="L90">
        <f t="shared" si="8"/>
        <v>0</v>
      </c>
      <c r="M90">
        <f t="shared" si="9"/>
        <v>0</v>
      </c>
      <c r="N90">
        <f t="shared" si="10"/>
        <v>0</v>
      </c>
      <c r="O90">
        <f t="shared" si="11"/>
        <v>1</v>
      </c>
      <c r="P90" t="str">
        <f t="shared" si="12"/>
        <v>Nontoxic</v>
      </c>
      <c r="Q90">
        <v>1</v>
      </c>
      <c r="R90" t="s">
        <v>9</v>
      </c>
      <c r="T90" t="str">
        <f t="shared" si="13"/>
        <v>OK</v>
      </c>
      <c r="U90">
        <v>7002</v>
      </c>
    </row>
    <row r="91" spans="1:21" x14ac:dyDescent="0.2">
      <c r="A91" s="3" t="s">
        <v>40</v>
      </c>
      <c r="B91" s="3" t="s">
        <v>44</v>
      </c>
      <c r="C91">
        <v>6223</v>
      </c>
      <c r="D91">
        <v>7.6503083901997293</v>
      </c>
      <c r="E91">
        <v>7.8869158661852872</v>
      </c>
      <c r="F91" s="5">
        <v>92</v>
      </c>
      <c r="G91" s="5">
        <f>ROUND(I91,0)</f>
        <v>95</v>
      </c>
      <c r="H91" t="s">
        <v>19</v>
      </c>
      <c r="I91" s="6">
        <v>94.845360824742258</v>
      </c>
      <c r="K91">
        <f t="shared" si="7"/>
        <v>1</v>
      </c>
      <c r="L91">
        <f t="shared" si="8"/>
        <v>0</v>
      </c>
      <c r="M91">
        <f t="shared" si="9"/>
        <v>0</v>
      </c>
      <c r="N91">
        <f t="shared" si="10"/>
        <v>0</v>
      </c>
      <c r="O91">
        <f t="shared" si="11"/>
        <v>1</v>
      </c>
      <c r="P91" t="str">
        <f t="shared" si="12"/>
        <v>Nontoxic</v>
      </c>
      <c r="Q91">
        <v>1</v>
      </c>
      <c r="R91" t="s">
        <v>9</v>
      </c>
      <c r="T91" t="str">
        <f t="shared" si="13"/>
        <v>OK</v>
      </c>
      <c r="U91">
        <v>7008</v>
      </c>
    </row>
    <row r="92" spans="1:21" x14ac:dyDescent="0.2">
      <c r="A92" s="3" t="s">
        <v>52</v>
      </c>
      <c r="B92" s="3" t="s">
        <v>53</v>
      </c>
      <c r="C92">
        <v>6228</v>
      </c>
      <c r="D92">
        <v>10.178661976285987</v>
      </c>
      <c r="E92">
        <v>11.267891486663455</v>
      </c>
      <c r="F92" s="5">
        <v>64</v>
      </c>
      <c r="G92" s="5">
        <f>ROUND(I92,0)</f>
        <v>71</v>
      </c>
      <c r="H92" t="s">
        <v>21</v>
      </c>
      <c r="I92" s="6">
        <v>70.848708487084878</v>
      </c>
      <c r="K92">
        <f t="shared" si="7"/>
        <v>0</v>
      </c>
      <c r="L92">
        <f t="shared" si="8"/>
        <v>0</v>
      </c>
      <c r="M92">
        <f t="shared" si="9"/>
        <v>3</v>
      </c>
      <c r="N92">
        <f t="shared" si="10"/>
        <v>0</v>
      </c>
      <c r="O92">
        <f t="shared" si="11"/>
        <v>3</v>
      </c>
      <c r="P92" t="str">
        <f t="shared" si="12"/>
        <v>Moderate Toxicity</v>
      </c>
      <c r="Q92">
        <v>2</v>
      </c>
      <c r="R92" t="s">
        <v>10</v>
      </c>
      <c r="T92" t="str">
        <f t="shared" si="13"/>
        <v>Changed</v>
      </c>
      <c r="U92">
        <v>7009</v>
      </c>
    </row>
    <row r="93" spans="1:21" x14ac:dyDescent="0.2">
      <c r="A93" s="3" t="s">
        <v>52</v>
      </c>
      <c r="B93" s="3" t="s">
        <v>53</v>
      </c>
      <c r="C93">
        <v>6229</v>
      </c>
      <c r="D93">
        <v>3.0210478308734743</v>
      </c>
      <c r="E93">
        <v>3.3443333921108569</v>
      </c>
      <c r="F93" s="5">
        <v>84</v>
      </c>
      <c r="G93" s="5">
        <f>ROUND(I93,0)</f>
        <v>93</v>
      </c>
      <c r="H93" t="s">
        <v>21</v>
      </c>
      <c r="I93" s="6">
        <v>92.988929889298902</v>
      </c>
      <c r="K93">
        <f t="shared" si="7"/>
        <v>0</v>
      </c>
      <c r="L93">
        <f t="shared" si="8"/>
        <v>2</v>
      </c>
      <c r="M93">
        <f t="shared" si="9"/>
        <v>0</v>
      </c>
      <c r="N93">
        <f t="shared" si="10"/>
        <v>0</v>
      </c>
      <c r="O93">
        <f t="shared" si="11"/>
        <v>2</v>
      </c>
      <c r="P93" t="str">
        <f t="shared" si="12"/>
        <v>Low Toxicity</v>
      </c>
      <c r="Q93">
        <v>2</v>
      </c>
      <c r="R93" t="s">
        <v>10</v>
      </c>
      <c r="T93" t="str">
        <f t="shared" si="13"/>
        <v>OK</v>
      </c>
      <c r="U93">
        <v>6406</v>
      </c>
    </row>
    <row r="94" spans="1:21" x14ac:dyDescent="0.2">
      <c r="A94" s="3" t="s">
        <v>52</v>
      </c>
      <c r="B94" s="3" t="s">
        <v>53</v>
      </c>
      <c r="C94">
        <v>6230</v>
      </c>
      <c r="D94">
        <v>3.8163600306726426</v>
      </c>
      <c r="E94">
        <v>4.224752801482631</v>
      </c>
      <c r="F94" s="5">
        <v>90</v>
      </c>
      <c r="G94" s="5">
        <f>ROUND(I94,0)</f>
        <v>100</v>
      </c>
      <c r="H94" t="s">
        <v>19</v>
      </c>
      <c r="I94" s="6">
        <v>99.630996309963109</v>
      </c>
      <c r="K94">
        <f t="shared" si="7"/>
        <v>1</v>
      </c>
      <c r="L94">
        <f t="shared" si="8"/>
        <v>0</v>
      </c>
      <c r="M94">
        <f t="shared" si="9"/>
        <v>0</v>
      </c>
      <c r="N94">
        <f t="shared" si="10"/>
        <v>0</v>
      </c>
      <c r="O94">
        <f t="shared" si="11"/>
        <v>1</v>
      </c>
      <c r="P94" t="str">
        <f t="shared" si="12"/>
        <v>Nontoxic</v>
      </c>
      <c r="Q94">
        <v>3</v>
      </c>
      <c r="R94" t="s">
        <v>11</v>
      </c>
      <c r="T94" t="str">
        <f t="shared" si="13"/>
        <v>Changed</v>
      </c>
      <c r="U94">
        <v>6485</v>
      </c>
    </row>
    <row r="95" spans="1:21" x14ac:dyDescent="0.2">
      <c r="A95" s="3" t="s">
        <v>52</v>
      </c>
      <c r="B95" s="3" t="s">
        <v>53</v>
      </c>
      <c r="C95">
        <v>6232</v>
      </c>
      <c r="D95">
        <v>8.5528948352927721</v>
      </c>
      <c r="E95">
        <v>9.46814926416174</v>
      </c>
      <c r="F95" s="5">
        <v>86</v>
      </c>
      <c r="G95" s="5">
        <f>ROUND(I95,0)</f>
        <v>95</v>
      </c>
      <c r="H95" t="s">
        <v>19</v>
      </c>
      <c r="I95" s="6">
        <v>95.202952029520304</v>
      </c>
      <c r="K95">
        <f t="shared" si="7"/>
        <v>0</v>
      </c>
      <c r="L95">
        <f t="shared" si="8"/>
        <v>-1</v>
      </c>
      <c r="M95">
        <f t="shared" si="9"/>
        <v>0</v>
      </c>
      <c r="N95">
        <f t="shared" si="10"/>
        <v>0</v>
      </c>
      <c r="O95">
        <f t="shared" si="11"/>
        <v>1</v>
      </c>
      <c r="P95" t="str">
        <f t="shared" si="12"/>
        <v>Nontoxic</v>
      </c>
      <c r="Q95">
        <v>3</v>
      </c>
      <c r="R95" t="s">
        <v>11</v>
      </c>
      <c r="T95" t="str">
        <f t="shared" si="13"/>
        <v>Changed</v>
      </c>
      <c r="U95">
        <v>6500</v>
      </c>
    </row>
    <row r="96" spans="1:21" x14ac:dyDescent="0.2">
      <c r="A96" s="3" t="s">
        <v>52</v>
      </c>
      <c r="B96" s="3" t="s">
        <v>53</v>
      </c>
      <c r="C96">
        <v>6236</v>
      </c>
      <c r="D96">
        <v>5.5287533653738885</v>
      </c>
      <c r="E96">
        <v>6.1203911793806887</v>
      </c>
      <c r="F96" s="5">
        <v>88</v>
      </c>
      <c r="G96" s="5">
        <f>ROUND(I96,0)</f>
        <v>97</v>
      </c>
      <c r="H96" t="s">
        <v>19</v>
      </c>
      <c r="I96" s="6">
        <v>97.416974169741692</v>
      </c>
      <c r="K96">
        <f t="shared" si="7"/>
        <v>0</v>
      </c>
      <c r="L96">
        <f t="shared" si="8"/>
        <v>-1</v>
      </c>
      <c r="M96">
        <f t="shared" si="9"/>
        <v>0</v>
      </c>
      <c r="N96">
        <f t="shared" si="10"/>
        <v>0</v>
      </c>
      <c r="O96">
        <f t="shared" si="11"/>
        <v>1</v>
      </c>
      <c r="P96" t="str">
        <f t="shared" si="12"/>
        <v>Nontoxic</v>
      </c>
      <c r="Q96">
        <v>2</v>
      </c>
      <c r="R96" t="s">
        <v>10</v>
      </c>
      <c r="T96" t="str">
        <f t="shared" si="13"/>
        <v>Changed</v>
      </c>
      <c r="U96" t="s">
        <v>20</v>
      </c>
    </row>
    <row r="97" spans="1:21" x14ac:dyDescent="0.2">
      <c r="A97" s="3" t="s">
        <v>52</v>
      </c>
      <c r="B97" s="3" t="s">
        <v>53</v>
      </c>
      <c r="C97">
        <v>6239</v>
      </c>
      <c r="D97">
        <v>5.994285337083082</v>
      </c>
      <c r="E97">
        <v>6.635740225553227</v>
      </c>
      <c r="F97" s="5">
        <v>85</v>
      </c>
      <c r="G97" s="5">
        <f>ROUND(I97,0)</f>
        <v>94</v>
      </c>
      <c r="H97" t="s">
        <v>19</v>
      </c>
      <c r="I97" s="6">
        <v>94.095940959409603</v>
      </c>
      <c r="K97">
        <f t="shared" si="7"/>
        <v>0</v>
      </c>
      <c r="L97">
        <f t="shared" si="8"/>
        <v>-1</v>
      </c>
      <c r="M97">
        <f t="shared" si="9"/>
        <v>0</v>
      </c>
      <c r="N97">
        <f t="shared" si="10"/>
        <v>0</v>
      </c>
      <c r="O97">
        <f t="shared" si="11"/>
        <v>1</v>
      </c>
      <c r="P97" t="str">
        <f t="shared" si="12"/>
        <v>Nontoxic</v>
      </c>
      <c r="Q97">
        <v>1</v>
      </c>
      <c r="R97" t="s">
        <v>9</v>
      </c>
      <c r="T97" t="str">
        <f t="shared" si="13"/>
        <v>OK</v>
      </c>
      <c r="U97">
        <v>7652</v>
      </c>
    </row>
    <row r="98" spans="1:21" x14ac:dyDescent="0.2">
      <c r="A98" s="3" t="s">
        <v>52</v>
      </c>
      <c r="B98" s="3" t="s">
        <v>55</v>
      </c>
      <c r="C98">
        <v>6242</v>
      </c>
      <c r="D98">
        <v>9.9272699324872686</v>
      </c>
      <c r="E98">
        <v>11.030299924985854</v>
      </c>
      <c r="F98" s="5">
        <v>89</v>
      </c>
      <c r="G98" s="5">
        <f>ROUND(I98,0)</f>
        <v>99</v>
      </c>
      <c r="H98" t="s">
        <v>19</v>
      </c>
      <c r="I98" s="6">
        <v>98.888888888888886</v>
      </c>
      <c r="K98">
        <f t="shared" si="7"/>
        <v>0</v>
      </c>
      <c r="L98">
        <f t="shared" si="8"/>
        <v>-1</v>
      </c>
      <c r="M98">
        <f t="shared" si="9"/>
        <v>0</v>
      </c>
      <c r="N98">
        <f t="shared" si="10"/>
        <v>0</v>
      </c>
      <c r="O98">
        <f t="shared" si="11"/>
        <v>1</v>
      </c>
      <c r="P98" t="str">
        <f t="shared" si="12"/>
        <v>Nontoxic</v>
      </c>
      <c r="Q98">
        <v>1</v>
      </c>
      <c r="R98" t="s">
        <v>9</v>
      </c>
      <c r="T98" t="str">
        <f t="shared" si="13"/>
        <v>OK</v>
      </c>
      <c r="U98">
        <v>7654</v>
      </c>
    </row>
    <row r="99" spans="1:21" x14ac:dyDescent="0.2">
      <c r="A99" s="3" t="s">
        <v>52</v>
      </c>
      <c r="B99" s="3" t="s">
        <v>53</v>
      </c>
      <c r="C99">
        <v>6243</v>
      </c>
      <c r="D99">
        <v>5.3639910265042312</v>
      </c>
      <c r="E99">
        <v>5.9379974463146477</v>
      </c>
      <c r="F99" s="5">
        <v>74</v>
      </c>
      <c r="G99" s="5">
        <f>ROUND(I99,0)</f>
        <v>82</v>
      </c>
      <c r="H99" t="s">
        <v>21</v>
      </c>
      <c r="I99" s="6">
        <v>81.91881918819189</v>
      </c>
      <c r="K99">
        <f t="shared" si="7"/>
        <v>0</v>
      </c>
      <c r="L99">
        <f t="shared" si="8"/>
        <v>2</v>
      </c>
      <c r="M99">
        <f t="shared" si="9"/>
        <v>0</v>
      </c>
      <c r="N99">
        <f t="shared" si="10"/>
        <v>0</v>
      </c>
      <c r="O99">
        <f t="shared" si="11"/>
        <v>2</v>
      </c>
      <c r="P99" t="str">
        <f t="shared" si="12"/>
        <v>Low Toxicity</v>
      </c>
      <c r="Q99">
        <v>1</v>
      </c>
      <c r="R99" t="s">
        <v>9</v>
      </c>
      <c r="T99" t="str">
        <f t="shared" si="13"/>
        <v>Changed</v>
      </c>
      <c r="U99">
        <v>7696</v>
      </c>
    </row>
    <row r="100" spans="1:21" x14ac:dyDescent="0.2">
      <c r="A100" s="3" t="s">
        <v>52</v>
      </c>
      <c r="B100" s="3" t="s">
        <v>53</v>
      </c>
      <c r="C100">
        <v>6244</v>
      </c>
      <c r="D100">
        <v>5.3639910265042312</v>
      </c>
      <c r="E100">
        <v>5.9379974463146477</v>
      </c>
      <c r="F100" s="5">
        <v>86</v>
      </c>
      <c r="G100" s="5">
        <f>ROUND(I100,0)</f>
        <v>95</v>
      </c>
      <c r="H100" t="s">
        <v>19</v>
      </c>
      <c r="I100" s="6">
        <v>95.202952029520304</v>
      </c>
      <c r="K100">
        <f t="shared" si="7"/>
        <v>0</v>
      </c>
      <c r="L100">
        <f t="shared" si="8"/>
        <v>-1</v>
      </c>
      <c r="M100">
        <f t="shared" si="9"/>
        <v>0</v>
      </c>
      <c r="N100">
        <f t="shared" si="10"/>
        <v>0</v>
      </c>
      <c r="O100">
        <f t="shared" si="11"/>
        <v>1</v>
      </c>
      <c r="P100" t="str">
        <f t="shared" si="12"/>
        <v>Nontoxic</v>
      </c>
      <c r="Q100">
        <v>1</v>
      </c>
      <c r="R100" t="s">
        <v>9</v>
      </c>
      <c r="T100" t="str">
        <f t="shared" si="13"/>
        <v>OK</v>
      </c>
      <c r="U100">
        <v>7727</v>
      </c>
    </row>
    <row r="101" spans="1:21" x14ac:dyDescent="0.2">
      <c r="A101" s="3" t="s">
        <v>52</v>
      </c>
      <c r="B101" s="3" t="s">
        <v>53</v>
      </c>
      <c r="C101">
        <v>6245</v>
      </c>
      <c r="D101">
        <v>8.6707681340527891</v>
      </c>
      <c r="E101">
        <v>9.5986363107595452</v>
      </c>
      <c r="F101" s="5">
        <v>77</v>
      </c>
      <c r="G101" s="5">
        <f>ROUND(I101,0)</f>
        <v>85</v>
      </c>
      <c r="H101" t="s">
        <v>21</v>
      </c>
      <c r="I101" s="6">
        <v>85.239852398523979</v>
      </c>
      <c r="K101">
        <f t="shared" si="7"/>
        <v>0</v>
      </c>
      <c r="L101">
        <f t="shared" si="8"/>
        <v>2</v>
      </c>
      <c r="M101">
        <f t="shared" si="9"/>
        <v>0</v>
      </c>
      <c r="N101">
        <f t="shared" si="10"/>
        <v>0</v>
      </c>
      <c r="O101">
        <f t="shared" si="11"/>
        <v>2</v>
      </c>
      <c r="P101" t="str">
        <f t="shared" si="12"/>
        <v>Low Toxicity</v>
      </c>
      <c r="Q101">
        <v>1</v>
      </c>
      <c r="R101" t="s">
        <v>9</v>
      </c>
      <c r="T101" t="str">
        <f t="shared" si="13"/>
        <v>Changed</v>
      </c>
      <c r="U101">
        <v>7741</v>
      </c>
    </row>
    <row r="102" spans="1:21" x14ac:dyDescent="0.2">
      <c r="A102" s="3" t="s">
        <v>52</v>
      </c>
      <c r="B102" s="3" t="s">
        <v>54</v>
      </c>
      <c r="C102">
        <v>6250</v>
      </c>
      <c r="D102">
        <v>10.348233184623881</v>
      </c>
      <c r="E102">
        <v>10.824511699397366</v>
      </c>
      <c r="F102" s="5">
        <v>91</v>
      </c>
      <c r="G102" s="5">
        <f>ROUND(I102,0)</f>
        <v>95</v>
      </c>
      <c r="H102" t="s">
        <v>19</v>
      </c>
      <c r="I102" s="6">
        <v>95.188284518828453</v>
      </c>
      <c r="K102">
        <f t="shared" si="7"/>
        <v>1</v>
      </c>
      <c r="L102">
        <f t="shared" si="8"/>
        <v>0</v>
      </c>
      <c r="M102">
        <f t="shared" si="9"/>
        <v>0</v>
      </c>
      <c r="N102">
        <f t="shared" si="10"/>
        <v>0</v>
      </c>
      <c r="O102">
        <f t="shared" si="11"/>
        <v>1</v>
      </c>
      <c r="P102" t="str">
        <f t="shared" si="12"/>
        <v>Nontoxic</v>
      </c>
      <c r="Q102">
        <v>1</v>
      </c>
      <c r="R102" t="s">
        <v>9</v>
      </c>
      <c r="T102" t="str">
        <f t="shared" si="13"/>
        <v>OK</v>
      </c>
      <c r="U102" t="s">
        <v>20</v>
      </c>
    </row>
    <row r="103" spans="1:21" x14ac:dyDescent="0.2">
      <c r="A103" s="3" t="s">
        <v>52</v>
      </c>
      <c r="B103" s="3" t="s">
        <v>54</v>
      </c>
      <c r="C103">
        <v>6251</v>
      </c>
      <c r="D103">
        <v>6.114073995801383</v>
      </c>
      <c r="E103">
        <v>6.3954748910056312</v>
      </c>
      <c r="F103" s="5">
        <v>95.2</v>
      </c>
      <c r="G103" s="5">
        <f>ROUND(I103,0)</f>
        <v>100</v>
      </c>
      <c r="H103" t="s">
        <v>19</v>
      </c>
      <c r="I103" s="6">
        <v>99.581589958159</v>
      </c>
      <c r="K103">
        <f t="shared" si="7"/>
        <v>1</v>
      </c>
      <c r="L103">
        <f t="shared" si="8"/>
        <v>0</v>
      </c>
      <c r="M103">
        <f t="shared" si="9"/>
        <v>0</v>
      </c>
      <c r="N103">
        <f t="shared" si="10"/>
        <v>0</v>
      </c>
      <c r="O103">
        <f t="shared" si="11"/>
        <v>1</v>
      </c>
      <c r="P103" t="str">
        <f t="shared" si="12"/>
        <v>Nontoxic</v>
      </c>
      <c r="Q103">
        <v>1</v>
      </c>
      <c r="R103" t="s">
        <v>9</v>
      </c>
      <c r="T103" t="str">
        <f t="shared" si="13"/>
        <v>OK</v>
      </c>
      <c r="U103">
        <v>6223</v>
      </c>
    </row>
    <row r="104" spans="1:21" x14ac:dyDescent="0.2">
      <c r="A104" s="3" t="s">
        <v>52</v>
      </c>
      <c r="B104" s="3" t="s">
        <v>54</v>
      </c>
      <c r="C104">
        <v>6252</v>
      </c>
      <c r="D104">
        <v>7.4055785436496899</v>
      </c>
      <c r="E104">
        <v>7.746421070763275</v>
      </c>
      <c r="F104" s="5">
        <v>86</v>
      </c>
      <c r="G104" s="5">
        <f>ROUND(I104,0)</f>
        <v>90</v>
      </c>
      <c r="H104" t="s">
        <v>21</v>
      </c>
      <c r="I104" s="6">
        <v>89.958158995815907</v>
      </c>
      <c r="K104">
        <f t="shared" si="7"/>
        <v>0</v>
      </c>
      <c r="L104">
        <f t="shared" si="8"/>
        <v>2</v>
      </c>
      <c r="M104">
        <f t="shared" si="9"/>
        <v>0</v>
      </c>
      <c r="N104">
        <f t="shared" si="10"/>
        <v>0</v>
      </c>
      <c r="O104">
        <f t="shared" si="11"/>
        <v>2</v>
      </c>
      <c r="P104" t="str">
        <f t="shared" si="12"/>
        <v>Low Toxicity</v>
      </c>
      <c r="Q104">
        <v>1</v>
      </c>
      <c r="R104" t="s">
        <v>9</v>
      </c>
      <c r="T104" t="str">
        <f t="shared" si="13"/>
        <v>Changed</v>
      </c>
      <c r="U104">
        <v>6219</v>
      </c>
    </row>
    <row r="105" spans="1:21" x14ac:dyDescent="0.2">
      <c r="A105" s="3" t="s">
        <v>52</v>
      </c>
      <c r="B105" s="3" t="s">
        <v>54</v>
      </c>
      <c r="C105">
        <v>6253</v>
      </c>
      <c r="D105">
        <v>5.7840222392899561</v>
      </c>
      <c r="E105">
        <v>6.0502324678765236</v>
      </c>
      <c r="F105" s="5">
        <v>93</v>
      </c>
      <c r="G105" s="5">
        <f>ROUND(I105,0)</f>
        <v>97</v>
      </c>
      <c r="H105" t="s">
        <v>19</v>
      </c>
      <c r="I105" s="6">
        <v>97.28033472803348</v>
      </c>
      <c r="K105">
        <f t="shared" si="7"/>
        <v>1</v>
      </c>
      <c r="L105">
        <f t="shared" si="8"/>
        <v>0</v>
      </c>
      <c r="M105">
        <f t="shared" si="9"/>
        <v>0</v>
      </c>
      <c r="N105">
        <f t="shared" si="10"/>
        <v>0</v>
      </c>
      <c r="O105">
        <f t="shared" si="11"/>
        <v>1</v>
      </c>
      <c r="P105" t="str">
        <f t="shared" si="12"/>
        <v>Nontoxic</v>
      </c>
      <c r="Q105">
        <v>1</v>
      </c>
      <c r="R105" t="s">
        <v>9</v>
      </c>
      <c r="T105" t="str">
        <f t="shared" si="13"/>
        <v>OK</v>
      </c>
      <c r="U105">
        <v>6217</v>
      </c>
    </row>
    <row r="106" spans="1:21" x14ac:dyDescent="0.2">
      <c r="A106" s="3" t="s">
        <v>52</v>
      </c>
      <c r="B106" s="3" t="s">
        <v>54</v>
      </c>
      <c r="C106">
        <v>6264</v>
      </c>
      <c r="D106">
        <v>11.472994478467003</v>
      </c>
      <c r="E106">
        <v>12.001040249442472</v>
      </c>
      <c r="F106" s="5">
        <v>60</v>
      </c>
      <c r="G106" s="5">
        <f>ROUND(I106,0)</f>
        <v>63</v>
      </c>
      <c r="H106" t="s">
        <v>21</v>
      </c>
      <c r="I106" s="6">
        <v>62.761506276150634</v>
      </c>
      <c r="K106">
        <f t="shared" si="7"/>
        <v>0</v>
      </c>
      <c r="L106">
        <f t="shared" si="8"/>
        <v>0</v>
      </c>
      <c r="M106">
        <f t="shared" si="9"/>
        <v>3</v>
      </c>
      <c r="N106">
        <f t="shared" si="10"/>
        <v>0</v>
      </c>
      <c r="O106">
        <f t="shared" si="11"/>
        <v>3</v>
      </c>
      <c r="P106" t="str">
        <f t="shared" si="12"/>
        <v>Moderate Toxicity</v>
      </c>
      <c r="Q106">
        <v>1</v>
      </c>
      <c r="R106" t="s">
        <v>9</v>
      </c>
      <c r="T106" t="str">
        <f t="shared" si="13"/>
        <v>Changed</v>
      </c>
      <c r="U106">
        <v>6216</v>
      </c>
    </row>
    <row r="107" spans="1:21" x14ac:dyDescent="0.2">
      <c r="A107" s="3" t="s">
        <v>52</v>
      </c>
      <c r="B107" s="3" t="s">
        <v>64</v>
      </c>
      <c r="C107">
        <v>6269</v>
      </c>
      <c r="D107">
        <v>9.8125793881697998</v>
      </c>
      <c r="E107">
        <v>10.665847161054129</v>
      </c>
      <c r="F107">
        <v>83</v>
      </c>
      <c r="G107" s="5">
        <f>ROUND(I107,0)</f>
        <v>90</v>
      </c>
      <c r="H107" t="s">
        <v>19</v>
      </c>
      <c r="I107" s="6">
        <v>90.217391304347828</v>
      </c>
      <c r="K107">
        <f t="shared" si="7"/>
        <v>0</v>
      </c>
      <c r="L107">
        <f t="shared" si="8"/>
        <v>-1</v>
      </c>
      <c r="M107">
        <f t="shared" si="9"/>
        <v>0</v>
      </c>
      <c r="N107">
        <f t="shared" si="10"/>
        <v>0</v>
      </c>
      <c r="O107">
        <f t="shared" si="11"/>
        <v>1</v>
      </c>
      <c r="P107" t="str">
        <f t="shared" si="12"/>
        <v>Nontoxic</v>
      </c>
      <c r="Q107">
        <v>1</v>
      </c>
      <c r="R107" t="s">
        <v>9</v>
      </c>
      <c r="T107" t="str">
        <f t="shared" si="13"/>
        <v>OK</v>
      </c>
      <c r="U107">
        <v>6213</v>
      </c>
    </row>
    <row r="108" spans="1:21" x14ac:dyDescent="0.2">
      <c r="A108" s="3" t="s">
        <v>52</v>
      </c>
      <c r="B108" s="3" t="s">
        <v>64</v>
      </c>
      <c r="C108">
        <v>6270</v>
      </c>
      <c r="D108">
        <v>6.0256243100317235</v>
      </c>
      <c r="E108">
        <v>6.5495916413388295</v>
      </c>
      <c r="F108">
        <v>92</v>
      </c>
      <c r="G108" s="5">
        <f>ROUND(I108,0)</f>
        <v>100</v>
      </c>
      <c r="H108" t="s">
        <v>19</v>
      </c>
      <c r="I108" s="6">
        <v>100</v>
      </c>
      <c r="K108">
        <f t="shared" si="7"/>
        <v>1</v>
      </c>
      <c r="L108">
        <f t="shared" si="8"/>
        <v>0</v>
      </c>
      <c r="M108">
        <f t="shared" si="9"/>
        <v>0</v>
      </c>
      <c r="N108">
        <f t="shared" si="10"/>
        <v>0</v>
      </c>
      <c r="O108">
        <f t="shared" si="11"/>
        <v>1</v>
      </c>
      <c r="P108" t="str">
        <f t="shared" si="12"/>
        <v>Nontoxic</v>
      </c>
      <c r="Q108">
        <v>1</v>
      </c>
      <c r="R108" t="s">
        <v>9</v>
      </c>
      <c r="T108" t="str">
        <f t="shared" si="13"/>
        <v>OK</v>
      </c>
      <c r="U108">
        <v>6212</v>
      </c>
    </row>
    <row r="109" spans="1:21" x14ac:dyDescent="0.2">
      <c r="A109" s="3" t="s">
        <v>52</v>
      </c>
      <c r="B109" s="3" t="s">
        <v>64</v>
      </c>
      <c r="C109">
        <v>6271</v>
      </c>
      <c r="D109">
        <v>9.4728930182790059</v>
      </c>
      <c r="E109">
        <v>10.296622845955442</v>
      </c>
      <c r="F109">
        <v>61</v>
      </c>
      <c r="G109" s="5">
        <f>ROUND(I109,0)</f>
        <v>66</v>
      </c>
      <c r="H109" t="s">
        <v>21</v>
      </c>
      <c r="I109" s="6">
        <v>66.304347826086953</v>
      </c>
      <c r="K109">
        <f t="shared" si="7"/>
        <v>0</v>
      </c>
      <c r="L109">
        <f t="shared" si="8"/>
        <v>0</v>
      </c>
      <c r="M109">
        <f t="shared" si="9"/>
        <v>3</v>
      </c>
      <c r="N109">
        <f t="shared" si="10"/>
        <v>0</v>
      </c>
      <c r="O109">
        <f t="shared" si="11"/>
        <v>3</v>
      </c>
      <c r="P109" t="str">
        <f t="shared" si="12"/>
        <v>Moderate Toxicity</v>
      </c>
      <c r="Q109">
        <v>1</v>
      </c>
      <c r="R109" t="s">
        <v>9</v>
      </c>
      <c r="T109" t="str">
        <f t="shared" si="13"/>
        <v>Changed</v>
      </c>
      <c r="U109">
        <v>6211</v>
      </c>
    </row>
    <row r="110" spans="1:21" x14ac:dyDescent="0.2">
      <c r="A110" s="3" t="s">
        <v>52</v>
      </c>
      <c r="B110" s="3" t="s">
        <v>64</v>
      </c>
      <c r="C110">
        <v>6280</v>
      </c>
      <c r="D110">
        <v>9.4728930182790059</v>
      </c>
      <c r="E110">
        <v>10.296622845955442</v>
      </c>
      <c r="F110">
        <v>81</v>
      </c>
      <c r="G110" s="5">
        <f>ROUND(I110,0)</f>
        <v>88</v>
      </c>
      <c r="H110" t="s">
        <v>21</v>
      </c>
      <c r="I110" s="6">
        <v>88.043478260869563</v>
      </c>
      <c r="K110">
        <f t="shared" si="7"/>
        <v>0</v>
      </c>
      <c r="L110">
        <f t="shared" si="8"/>
        <v>2</v>
      </c>
      <c r="M110">
        <f t="shared" si="9"/>
        <v>0</v>
      </c>
      <c r="N110">
        <f t="shared" si="10"/>
        <v>0</v>
      </c>
      <c r="O110">
        <f t="shared" si="11"/>
        <v>2</v>
      </c>
      <c r="P110" t="str">
        <f t="shared" si="12"/>
        <v>Low Toxicity</v>
      </c>
      <c r="Q110">
        <v>1</v>
      </c>
      <c r="R110" t="s">
        <v>9</v>
      </c>
      <c r="T110" t="str">
        <f t="shared" si="13"/>
        <v>Changed</v>
      </c>
      <c r="U110">
        <v>6204</v>
      </c>
    </row>
    <row r="111" spans="1:21" x14ac:dyDescent="0.2">
      <c r="A111" s="3" t="s">
        <v>52</v>
      </c>
      <c r="B111" s="3" t="s">
        <v>64</v>
      </c>
      <c r="C111">
        <v>6282</v>
      </c>
      <c r="D111">
        <v>5.4961437960791697</v>
      </c>
      <c r="E111">
        <v>5.9740693435643148</v>
      </c>
      <c r="F111">
        <v>87</v>
      </c>
      <c r="G111" s="5">
        <f>ROUND(I111,0)</f>
        <v>95</v>
      </c>
      <c r="H111" t="s">
        <v>19</v>
      </c>
      <c r="I111" s="6">
        <v>94.565217391304344</v>
      </c>
      <c r="K111">
        <f t="shared" si="7"/>
        <v>0</v>
      </c>
      <c r="L111">
        <f t="shared" si="8"/>
        <v>-1</v>
      </c>
      <c r="M111">
        <f t="shared" si="9"/>
        <v>0</v>
      </c>
      <c r="N111">
        <f t="shared" si="10"/>
        <v>0</v>
      </c>
      <c r="O111">
        <f t="shared" si="11"/>
        <v>1</v>
      </c>
      <c r="P111" t="str">
        <f t="shared" si="12"/>
        <v>Nontoxic</v>
      </c>
      <c r="Q111">
        <v>1</v>
      </c>
      <c r="R111" t="s">
        <v>9</v>
      </c>
      <c r="T111" t="str">
        <f t="shared" si="13"/>
        <v>OK</v>
      </c>
      <c r="U111">
        <v>6161</v>
      </c>
    </row>
    <row r="112" spans="1:21" x14ac:dyDescent="0.2">
      <c r="A112" s="3" t="s">
        <v>52</v>
      </c>
      <c r="B112" s="3" t="s">
        <v>58</v>
      </c>
      <c r="C112">
        <v>6288</v>
      </c>
      <c r="D112">
        <v>11.249631419265651</v>
      </c>
      <c r="E112">
        <v>11.872961920069288</v>
      </c>
      <c r="F112" s="5">
        <v>83</v>
      </c>
      <c r="G112" s="5">
        <f>ROUND(I112,0)</f>
        <v>88</v>
      </c>
      <c r="H112" t="s">
        <v>21</v>
      </c>
      <c r="I112" s="6">
        <v>87.598944591029024</v>
      </c>
      <c r="K112">
        <f t="shared" si="7"/>
        <v>0</v>
      </c>
      <c r="L112">
        <f t="shared" si="8"/>
        <v>2</v>
      </c>
      <c r="M112">
        <f t="shared" si="9"/>
        <v>0</v>
      </c>
      <c r="N112">
        <f t="shared" si="10"/>
        <v>0</v>
      </c>
      <c r="O112">
        <f t="shared" si="11"/>
        <v>2</v>
      </c>
      <c r="P112" t="str">
        <f t="shared" si="12"/>
        <v>Low Toxicity</v>
      </c>
      <c r="Q112">
        <v>1</v>
      </c>
      <c r="R112" t="s">
        <v>9</v>
      </c>
      <c r="T112" t="str">
        <f t="shared" si="13"/>
        <v>Changed</v>
      </c>
      <c r="U112">
        <v>6157</v>
      </c>
    </row>
    <row r="113" spans="1:21" x14ac:dyDescent="0.2">
      <c r="A113" s="3" t="s">
        <v>52</v>
      </c>
      <c r="B113" s="3" t="s">
        <v>58</v>
      </c>
      <c r="C113">
        <v>6291</v>
      </c>
      <c r="D113">
        <v>5.1611668794674914</v>
      </c>
      <c r="E113">
        <v>5.4471418252955051</v>
      </c>
      <c r="F113" s="5">
        <v>97</v>
      </c>
      <c r="G113" s="5">
        <f>ROUND(I113,0)</f>
        <v>102</v>
      </c>
      <c r="H113" t="s">
        <v>19</v>
      </c>
      <c r="I113" s="6">
        <v>102.37467018469657</v>
      </c>
      <c r="K113">
        <f t="shared" si="7"/>
        <v>1</v>
      </c>
      <c r="L113">
        <f t="shared" si="8"/>
        <v>0</v>
      </c>
      <c r="M113">
        <f t="shared" si="9"/>
        <v>0</v>
      </c>
      <c r="N113">
        <f t="shared" si="10"/>
        <v>0</v>
      </c>
      <c r="O113">
        <f t="shared" si="11"/>
        <v>1</v>
      </c>
      <c r="P113" t="str">
        <f t="shared" si="12"/>
        <v>Nontoxic</v>
      </c>
      <c r="Q113">
        <v>1</v>
      </c>
      <c r="R113" t="s">
        <v>9</v>
      </c>
      <c r="T113" t="str">
        <f t="shared" si="13"/>
        <v>OK</v>
      </c>
      <c r="U113">
        <v>6468</v>
      </c>
    </row>
    <row r="114" spans="1:21" x14ac:dyDescent="0.2">
      <c r="A114" s="3" t="s">
        <v>52</v>
      </c>
      <c r="B114" s="3" t="s">
        <v>58</v>
      </c>
      <c r="C114">
        <v>6294</v>
      </c>
      <c r="D114">
        <v>5.5063679133505827</v>
      </c>
      <c r="E114">
        <v>5.8114700932459975</v>
      </c>
      <c r="F114">
        <v>95</v>
      </c>
      <c r="G114" s="5">
        <f>ROUND(I114,0)</f>
        <v>100</v>
      </c>
      <c r="H114" t="s">
        <v>19</v>
      </c>
      <c r="I114" s="6">
        <v>100.26385224274405</v>
      </c>
      <c r="K114">
        <f t="shared" si="7"/>
        <v>1</v>
      </c>
      <c r="L114">
        <f t="shared" si="8"/>
        <v>0</v>
      </c>
      <c r="M114">
        <f t="shared" si="9"/>
        <v>0</v>
      </c>
      <c r="N114">
        <f t="shared" si="10"/>
        <v>0</v>
      </c>
      <c r="O114">
        <f t="shared" si="11"/>
        <v>1</v>
      </c>
      <c r="P114" t="str">
        <f t="shared" si="12"/>
        <v>Nontoxic</v>
      </c>
      <c r="Q114">
        <v>2</v>
      </c>
      <c r="R114" t="s">
        <v>10</v>
      </c>
      <c r="T114" t="str">
        <f t="shared" si="13"/>
        <v>Changed</v>
      </c>
      <c r="U114">
        <v>6485</v>
      </c>
    </row>
    <row r="115" spans="1:21" x14ac:dyDescent="0.2">
      <c r="A115" s="3" t="s">
        <v>52</v>
      </c>
      <c r="B115" s="3" t="s">
        <v>65</v>
      </c>
      <c r="C115">
        <v>6303</v>
      </c>
      <c r="D115">
        <v>5.3313168723107136</v>
      </c>
      <c r="E115">
        <v>5.6716136939475676</v>
      </c>
      <c r="F115">
        <v>99</v>
      </c>
      <c r="G115" s="5">
        <f>ROUND(I115,0)</f>
        <v>105</v>
      </c>
      <c r="H115" t="s">
        <v>19</v>
      </c>
      <c r="I115" s="6">
        <v>105.31914893617021</v>
      </c>
      <c r="K115">
        <f t="shared" si="7"/>
        <v>1</v>
      </c>
      <c r="L115">
        <f t="shared" si="8"/>
        <v>0</v>
      </c>
      <c r="M115">
        <f t="shared" si="9"/>
        <v>0</v>
      </c>
      <c r="N115">
        <f t="shared" si="10"/>
        <v>0</v>
      </c>
      <c r="O115">
        <f t="shared" si="11"/>
        <v>1</v>
      </c>
      <c r="P115" t="str">
        <f t="shared" si="12"/>
        <v>Nontoxic</v>
      </c>
      <c r="Q115">
        <v>1</v>
      </c>
      <c r="R115" t="s">
        <v>9</v>
      </c>
      <c r="T115" t="str">
        <f t="shared" si="13"/>
        <v>OK</v>
      </c>
      <c r="U115" t="s">
        <v>20</v>
      </c>
    </row>
    <row r="116" spans="1:21" x14ac:dyDescent="0.2">
      <c r="A116" s="3" t="s">
        <v>52</v>
      </c>
      <c r="B116" s="3" t="s">
        <v>65</v>
      </c>
      <c r="C116">
        <v>6308</v>
      </c>
      <c r="D116">
        <v>5.3313168723107136</v>
      </c>
      <c r="E116">
        <v>5.6716136939475676</v>
      </c>
      <c r="F116">
        <v>99</v>
      </c>
      <c r="G116" s="5">
        <f>ROUND(I116,0)</f>
        <v>105</v>
      </c>
      <c r="H116" t="s">
        <v>19</v>
      </c>
      <c r="I116" s="6">
        <v>105.31914893617021</v>
      </c>
      <c r="K116">
        <f t="shared" si="7"/>
        <v>1</v>
      </c>
      <c r="L116">
        <f t="shared" si="8"/>
        <v>0</v>
      </c>
      <c r="M116">
        <f t="shared" si="9"/>
        <v>0</v>
      </c>
      <c r="N116">
        <f t="shared" si="10"/>
        <v>0</v>
      </c>
      <c r="O116">
        <f t="shared" si="11"/>
        <v>1</v>
      </c>
      <c r="P116" t="str">
        <f t="shared" si="12"/>
        <v>Nontoxic</v>
      </c>
      <c r="Q116">
        <v>1</v>
      </c>
      <c r="R116" t="s">
        <v>9</v>
      </c>
      <c r="T116" t="str">
        <f t="shared" si="13"/>
        <v>OK</v>
      </c>
      <c r="U116">
        <v>6406</v>
      </c>
    </row>
    <row r="117" spans="1:21" x14ac:dyDescent="0.2">
      <c r="A117" s="3" t="s">
        <v>52</v>
      </c>
      <c r="B117" s="3" t="s">
        <v>65</v>
      </c>
      <c r="C117">
        <v>6311</v>
      </c>
      <c r="D117">
        <v>5.8804072037204138</v>
      </c>
      <c r="E117">
        <v>6.2557523443834198</v>
      </c>
      <c r="F117">
        <v>97</v>
      </c>
      <c r="G117" s="5">
        <f>ROUND(I117,0)</f>
        <v>103</v>
      </c>
      <c r="H117" t="s">
        <v>19</v>
      </c>
      <c r="I117" s="6">
        <v>103.19148936170212</v>
      </c>
      <c r="K117">
        <f t="shared" si="7"/>
        <v>1</v>
      </c>
      <c r="L117">
        <f t="shared" si="8"/>
        <v>0</v>
      </c>
      <c r="M117">
        <f t="shared" si="9"/>
        <v>0</v>
      </c>
      <c r="N117">
        <f t="shared" si="10"/>
        <v>0</v>
      </c>
      <c r="O117">
        <f t="shared" si="11"/>
        <v>1</v>
      </c>
      <c r="P117" t="str">
        <f t="shared" si="12"/>
        <v>Nontoxic</v>
      </c>
      <c r="Q117">
        <v>2</v>
      </c>
      <c r="R117" t="s">
        <v>10</v>
      </c>
      <c r="T117" t="str">
        <f t="shared" si="13"/>
        <v>Changed</v>
      </c>
      <c r="U117">
        <v>6442</v>
      </c>
    </row>
    <row r="118" spans="1:21" x14ac:dyDescent="0.2">
      <c r="A118" s="3" t="s">
        <v>52</v>
      </c>
      <c r="B118" s="3" t="s">
        <v>65</v>
      </c>
      <c r="C118">
        <v>6314</v>
      </c>
      <c r="D118">
        <v>6.1674231061054687</v>
      </c>
      <c r="E118">
        <v>6.5610884107504983</v>
      </c>
      <c r="F118">
        <v>95</v>
      </c>
      <c r="G118" s="5">
        <f>ROUND(I118,0)</f>
        <v>101</v>
      </c>
      <c r="H118" t="s">
        <v>19</v>
      </c>
      <c r="I118" s="6">
        <v>101.06382978723406</v>
      </c>
      <c r="K118">
        <f t="shared" si="7"/>
        <v>1</v>
      </c>
      <c r="L118">
        <f t="shared" si="8"/>
        <v>0</v>
      </c>
      <c r="M118">
        <f t="shared" si="9"/>
        <v>0</v>
      </c>
      <c r="N118">
        <f t="shared" si="10"/>
        <v>0</v>
      </c>
      <c r="O118">
        <f t="shared" si="11"/>
        <v>1</v>
      </c>
      <c r="P118" t="str">
        <f t="shared" si="12"/>
        <v>Nontoxic</v>
      </c>
      <c r="Q118">
        <v>2</v>
      </c>
      <c r="R118" t="s">
        <v>10</v>
      </c>
      <c r="T118" t="str">
        <f t="shared" si="13"/>
        <v>Changed</v>
      </c>
      <c r="U118">
        <v>6472</v>
      </c>
    </row>
    <row r="119" spans="1:21" x14ac:dyDescent="0.2">
      <c r="A119" s="3" t="s">
        <v>52</v>
      </c>
      <c r="B119" s="3" t="s">
        <v>65</v>
      </c>
      <c r="C119">
        <v>6317</v>
      </c>
      <c r="D119">
        <v>7.2019985644507321</v>
      </c>
      <c r="E119">
        <v>7.6617006004795023</v>
      </c>
      <c r="F119">
        <v>93</v>
      </c>
      <c r="G119" s="5">
        <f>ROUND(I119,0)</f>
        <v>99</v>
      </c>
      <c r="H119" t="s">
        <v>19</v>
      </c>
      <c r="I119" s="6">
        <v>98.936170212765958</v>
      </c>
      <c r="K119">
        <f t="shared" si="7"/>
        <v>1</v>
      </c>
      <c r="L119">
        <f t="shared" si="8"/>
        <v>0</v>
      </c>
      <c r="M119">
        <f t="shared" si="9"/>
        <v>0</v>
      </c>
      <c r="N119">
        <f t="shared" si="10"/>
        <v>0</v>
      </c>
      <c r="O119">
        <f t="shared" si="11"/>
        <v>1</v>
      </c>
      <c r="P119" t="str">
        <f t="shared" si="12"/>
        <v>Nontoxic</v>
      </c>
      <c r="Q119">
        <v>3</v>
      </c>
      <c r="R119" t="s">
        <v>11</v>
      </c>
      <c r="T119" t="str">
        <f t="shared" si="13"/>
        <v>Changed</v>
      </c>
      <c r="U119">
        <v>6479</v>
      </c>
    </row>
    <row r="120" spans="1:21" x14ac:dyDescent="0.2">
      <c r="A120" s="3" t="s">
        <v>52</v>
      </c>
      <c r="B120" s="3" t="s">
        <v>58</v>
      </c>
      <c r="C120">
        <v>6320</v>
      </c>
      <c r="D120">
        <v>6.3222849900412639</v>
      </c>
      <c r="E120">
        <v>6.6725962955580629</v>
      </c>
      <c r="F120">
        <v>90</v>
      </c>
      <c r="G120" s="5">
        <f>ROUND(I120,0)</f>
        <v>95</v>
      </c>
      <c r="H120" t="s">
        <v>19</v>
      </c>
      <c r="I120" s="6">
        <v>94.986807387862797</v>
      </c>
      <c r="K120">
        <f t="shared" si="7"/>
        <v>1</v>
      </c>
      <c r="L120">
        <f t="shared" si="8"/>
        <v>0</v>
      </c>
      <c r="M120">
        <f t="shared" si="9"/>
        <v>0</v>
      </c>
      <c r="N120">
        <f t="shared" si="10"/>
        <v>0</v>
      </c>
      <c r="O120">
        <f t="shared" si="11"/>
        <v>1</v>
      </c>
      <c r="P120" t="str">
        <f t="shared" si="12"/>
        <v>Nontoxic</v>
      </c>
      <c r="Q120">
        <v>1</v>
      </c>
      <c r="R120" t="s">
        <v>9</v>
      </c>
      <c r="T120" t="str">
        <f t="shared" si="13"/>
        <v>OK</v>
      </c>
      <c r="U120">
        <v>7301</v>
      </c>
    </row>
    <row r="121" spans="1:21" x14ac:dyDescent="0.2">
      <c r="A121" s="3" t="s">
        <v>52</v>
      </c>
      <c r="B121" s="3" t="s">
        <v>58</v>
      </c>
      <c r="C121">
        <v>6325</v>
      </c>
      <c r="D121">
        <v>4.2645248138268768</v>
      </c>
      <c r="E121">
        <v>4.5008177454637224</v>
      </c>
      <c r="F121">
        <v>93</v>
      </c>
      <c r="G121" s="5">
        <f>ROUND(I121,0)</f>
        <v>98</v>
      </c>
      <c r="H121" t="s">
        <v>19</v>
      </c>
      <c r="I121" s="6">
        <v>98.153034300791546</v>
      </c>
      <c r="K121">
        <f t="shared" si="7"/>
        <v>1</v>
      </c>
      <c r="L121">
        <f t="shared" si="8"/>
        <v>0</v>
      </c>
      <c r="M121">
        <f t="shared" si="9"/>
        <v>0</v>
      </c>
      <c r="N121">
        <f t="shared" si="10"/>
        <v>0</v>
      </c>
      <c r="O121">
        <f t="shared" si="11"/>
        <v>1</v>
      </c>
      <c r="P121" t="str">
        <f t="shared" si="12"/>
        <v>Nontoxic</v>
      </c>
      <c r="Q121">
        <v>2</v>
      </c>
      <c r="R121" t="s">
        <v>10</v>
      </c>
      <c r="T121" t="str">
        <f t="shared" si="13"/>
        <v>Changed</v>
      </c>
      <c r="U121">
        <v>7321</v>
      </c>
    </row>
    <row r="122" spans="1:21" x14ac:dyDescent="0.2">
      <c r="A122" s="3" t="s">
        <v>52</v>
      </c>
      <c r="B122" s="3" t="s">
        <v>58</v>
      </c>
      <c r="C122">
        <v>6327</v>
      </c>
      <c r="D122">
        <v>4.6293516392373935</v>
      </c>
      <c r="E122">
        <v>4.8858592498547688</v>
      </c>
      <c r="F122">
        <v>90</v>
      </c>
      <c r="G122" s="5">
        <f>ROUND(I122,0)</f>
        <v>95</v>
      </c>
      <c r="H122" t="s">
        <v>21</v>
      </c>
      <c r="I122" s="6">
        <v>94.986807387862797</v>
      </c>
      <c r="K122">
        <f t="shared" si="7"/>
        <v>1</v>
      </c>
      <c r="L122">
        <f t="shared" si="8"/>
        <v>0</v>
      </c>
      <c r="M122">
        <f t="shared" si="9"/>
        <v>0</v>
      </c>
      <c r="N122">
        <f t="shared" si="10"/>
        <v>0</v>
      </c>
      <c r="O122">
        <f t="shared" si="11"/>
        <v>1</v>
      </c>
      <c r="P122" t="str">
        <f t="shared" si="12"/>
        <v>Nontoxic</v>
      </c>
      <c r="Q122">
        <v>1</v>
      </c>
      <c r="R122" t="s">
        <v>9</v>
      </c>
      <c r="T122" t="str">
        <f t="shared" si="13"/>
        <v>OK</v>
      </c>
      <c r="U122">
        <v>7395</v>
      </c>
    </row>
    <row r="123" spans="1:21" x14ac:dyDescent="0.2">
      <c r="A123" s="3" t="s">
        <v>52</v>
      </c>
      <c r="B123" s="3" t="s">
        <v>58</v>
      </c>
      <c r="C123">
        <v>6328</v>
      </c>
      <c r="D123">
        <v>6.0015243932587099</v>
      </c>
      <c r="E123">
        <v>6.3340626841780576</v>
      </c>
      <c r="F123">
        <v>87</v>
      </c>
      <c r="G123" s="5">
        <f>ROUND(I123,0)</f>
        <v>92</v>
      </c>
      <c r="H123" t="s">
        <v>21</v>
      </c>
      <c r="I123" s="6">
        <v>91.820580474934033</v>
      </c>
      <c r="K123">
        <f t="shared" si="7"/>
        <v>0</v>
      </c>
      <c r="L123">
        <f t="shared" si="8"/>
        <v>2</v>
      </c>
      <c r="M123">
        <f t="shared" si="9"/>
        <v>0</v>
      </c>
      <c r="N123">
        <f t="shared" si="10"/>
        <v>0</v>
      </c>
      <c r="O123">
        <f t="shared" si="11"/>
        <v>2</v>
      </c>
      <c r="P123" t="str">
        <f t="shared" si="12"/>
        <v>Low Toxicity</v>
      </c>
      <c r="Q123">
        <v>3</v>
      </c>
      <c r="R123" t="s">
        <v>11</v>
      </c>
      <c r="T123" t="str">
        <f t="shared" si="13"/>
        <v>Changed</v>
      </c>
      <c r="U123" t="s">
        <v>20</v>
      </c>
    </row>
    <row r="124" spans="1:21" x14ac:dyDescent="0.2">
      <c r="A124" s="3" t="s">
        <v>28</v>
      </c>
      <c r="B124" s="3" t="s">
        <v>29</v>
      </c>
      <c r="C124">
        <v>6335</v>
      </c>
      <c r="D124">
        <v>7.22944417416823</v>
      </c>
      <c r="E124">
        <v>7.6099412359665584</v>
      </c>
      <c r="F124" s="5">
        <v>92</v>
      </c>
      <c r="G124" s="5">
        <f>ROUND(I124,0)</f>
        <v>97</v>
      </c>
      <c r="H124" t="s">
        <v>19</v>
      </c>
      <c r="I124" s="6">
        <v>96.84210526315789</v>
      </c>
      <c r="K124">
        <f t="shared" si="7"/>
        <v>1</v>
      </c>
      <c r="L124">
        <f t="shared" si="8"/>
        <v>0</v>
      </c>
      <c r="M124">
        <f t="shared" si="9"/>
        <v>0</v>
      </c>
      <c r="N124">
        <f t="shared" si="10"/>
        <v>0</v>
      </c>
      <c r="O124">
        <f t="shared" si="11"/>
        <v>1</v>
      </c>
      <c r="P124" t="str">
        <f t="shared" si="12"/>
        <v>Nontoxic</v>
      </c>
      <c r="Q124">
        <v>2</v>
      </c>
      <c r="R124" t="s">
        <v>10</v>
      </c>
      <c r="T124" t="str">
        <f t="shared" si="13"/>
        <v>Changed</v>
      </c>
      <c r="U124">
        <v>6489</v>
      </c>
    </row>
    <row r="125" spans="1:21" x14ac:dyDescent="0.2">
      <c r="A125" s="3" t="s">
        <v>28</v>
      </c>
      <c r="B125" s="3" t="s">
        <v>29</v>
      </c>
      <c r="C125">
        <v>6343</v>
      </c>
      <c r="D125">
        <v>6.3955403457119324</v>
      </c>
      <c r="E125">
        <v>6.7321477323283503</v>
      </c>
      <c r="F125" s="5">
        <v>93</v>
      </c>
      <c r="G125" s="5">
        <f>ROUND(I125,0)</f>
        <v>98</v>
      </c>
      <c r="H125" t="s">
        <v>19</v>
      </c>
      <c r="I125" s="6">
        <v>97.894736842105274</v>
      </c>
      <c r="K125">
        <f t="shared" si="7"/>
        <v>1</v>
      </c>
      <c r="L125">
        <f t="shared" si="8"/>
        <v>0</v>
      </c>
      <c r="M125">
        <f t="shared" si="9"/>
        <v>0</v>
      </c>
      <c r="N125">
        <f t="shared" si="10"/>
        <v>0</v>
      </c>
      <c r="O125">
        <f t="shared" si="11"/>
        <v>1</v>
      </c>
      <c r="P125" t="str">
        <f t="shared" si="12"/>
        <v>Nontoxic</v>
      </c>
      <c r="Q125">
        <v>1</v>
      </c>
      <c r="R125" t="s">
        <v>9</v>
      </c>
      <c r="T125" t="str">
        <f t="shared" si="13"/>
        <v>OK</v>
      </c>
      <c r="U125">
        <v>6171</v>
      </c>
    </row>
    <row r="126" spans="1:21" x14ac:dyDescent="0.2">
      <c r="A126" s="3" t="s">
        <v>28</v>
      </c>
      <c r="B126" s="3" t="s">
        <v>29</v>
      </c>
      <c r="C126">
        <v>6344</v>
      </c>
      <c r="D126">
        <v>8.5273871276159099</v>
      </c>
      <c r="E126">
        <v>8.9761969764377998</v>
      </c>
      <c r="F126" s="5">
        <v>66</v>
      </c>
      <c r="G126" s="5">
        <f>ROUND(I126,0)</f>
        <v>69</v>
      </c>
      <c r="H126" t="s">
        <v>21</v>
      </c>
      <c r="I126" s="6">
        <v>69.473684210526315</v>
      </c>
      <c r="K126">
        <f t="shared" si="7"/>
        <v>0</v>
      </c>
      <c r="L126">
        <f t="shared" si="8"/>
        <v>0</v>
      </c>
      <c r="M126">
        <f t="shared" si="9"/>
        <v>3</v>
      </c>
      <c r="N126">
        <f t="shared" si="10"/>
        <v>0</v>
      </c>
      <c r="O126">
        <f t="shared" si="11"/>
        <v>3</v>
      </c>
      <c r="P126" t="str">
        <f t="shared" si="12"/>
        <v>Moderate Toxicity</v>
      </c>
      <c r="Q126">
        <v>1</v>
      </c>
      <c r="R126" t="s">
        <v>9</v>
      </c>
      <c r="T126" t="str">
        <f t="shared" si="13"/>
        <v>Changed</v>
      </c>
      <c r="U126">
        <v>6372</v>
      </c>
    </row>
    <row r="127" spans="1:21" x14ac:dyDescent="0.2">
      <c r="A127" s="3" t="s">
        <v>28</v>
      </c>
      <c r="B127" s="3" t="s">
        <v>29</v>
      </c>
      <c r="C127">
        <v>6350</v>
      </c>
      <c r="D127">
        <v>6.2153480162314274</v>
      </c>
      <c r="E127">
        <v>6.5424715960330806</v>
      </c>
      <c r="F127" s="5">
        <v>79</v>
      </c>
      <c r="G127" s="5">
        <f>ROUND(I127,0)</f>
        <v>83</v>
      </c>
      <c r="H127" t="s">
        <v>21</v>
      </c>
      <c r="I127" s="6">
        <v>83.15789473684211</v>
      </c>
      <c r="K127">
        <f t="shared" si="7"/>
        <v>0</v>
      </c>
      <c r="L127">
        <f t="shared" si="8"/>
        <v>2</v>
      </c>
      <c r="M127">
        <f t="shared" si="9"/>
        <v>0</v>
      </c>
      <c r="N127">
        <f t="shared" si="10"/>
        <v>0</v>
      </c>
      <c r="O127">
        <f t="shared" si="11"/>
        <v>2</v>
      </c>
      <c r="P127" t="str">
        <f t="shared" si="12"/>
        <v>Low Toxicity</v>
      </c>
      <c r="Q127">
        <v>1</v>
      </c>
      <c r="R127" t="s">
        <v>9</v>
      </c>
      <c r="T127" t="str">
        <f t="shared" si="13"/>
        <v>Changed</v>
      </c>
      <c r="U127">
        <v>6354</v>
      </c>
    </row>
    <row r="128" spans="1:21" x14ac:dyDescent="0.2">
      <c r="A128" s="3" t="s">
        <v>45</v>
      </c>
      <c r="B128" s="3" t="s">
        <v>48</v>
      </c>
      <c r="C128">
        <v>6354</v>
      </c>
      <c r="D128">
        <v>13.136508193916558</v>
      </c>
      <c r="E128">
        <v>13.404600197874039</v>
      </c>
      <c r="F128" s="5">
        <v>86</v>
      </c>
      <c r="G128" s="5">
        <f>ROUND(I128,0)</f>
        <v>88</v>
      </c>
      <c r="H128" t="s">
        <v>19</v>
      </c>
      <c r="I128" s="6">
        <v>87.755102040816325</v>
      </c>
      <c r="K128">
        <f t="shared" si="7"/>
        <v>0</v>
      </c>
      <c r="L128">
        <f t="shared" si="8"/>
        <v>-1</v>
      </c>
      <c r="M128">
        <f t="shared" si="9"/>
        <v>0</v>
      </c>
      <c r="N128">
        <f t="shared" si="10"/>
        <v>0</v>
      </c>
      <c r="O128">
        <f t="shared" si="11"/>
        <v>1</v>
      </c>
      <c r="P128" t="str">
        <f t="shared" si="12"/>
        <v>Nontoxic</v>
      </c>
      <c r="Q128">
        <v>2</v>
      </c>
      <c r="R128" t="s">
        <v>10</v>
      </c>
      <c r="T128" t="str">
        <f t="shared" si="13"/>
        <v>Changed</v>
      </c>
      <c r="U128">
        <v>6363</v>
      </c>
    </row>
    <row r="129" spans="1:21" x14ac:dyDescent="0.2">
      <c r="A129" s="3" t="s">
        <v>30</v>
      </c>
      <c r="B129" s="3" t="s">
        <v>33</v>
      </c>
      <c r="C129">
        <v>6355</v>
      </c>
      <c r="D129">
        <v>4.4431806704057184</v>
      </c>
      <c r="E129">
        <v>4.7776136240921705</v>
      </c>
      <c r="F129" s="5">
        <v>92</v>
      </c>
      <c r="G129" s="5">
        <f>ROUND(I129,0)</f>
        <v>99</v>
      </c>
      <c r="H129" t="s">
        <v>19</v>
      </c>
      <c r="I129" s="6">
        <v>98.924731182795696</v>
      </c>
      <c r="K129">
        <f t="shared" si="7"/>
        <v>1</v>
      </c>
      <c r="L129">
        <f t="shared" si="8"/>
        <v>0</v>
      </c>
      <c r="M129">
        <f t="shared" si="9"/>
        <v>0</v>
      </c>
      <c r="N129">
        <f t="shared" si="10"/>
        <v>0</v>
      </c>
      <c r="O129">
        <f t="shared" si="11"/>
        <v>1</v>
      </c>
      <c r="P129" t="str">
        <f t="shared" si="12"/>
        <v>Nontoxic</v>
      </c>
      <c r="Q129">
        <v>3</v>
      </c>
      <c r="R129" t="s">
        <v>11</v>
      </c>
      <c r="T129" t="str">
        <f t="shared" si="13"/>
        <v>Changed</v>
      </c>
      <c r="U129">
        <v>6362</v>
      </c>
    </row>
    <row r="130" spans="1:21" x14ac:dyDescent="0.2">
      <c r="A130" s="3" t="s">
        <v>45</v>
      </c>
      <c r="B130" s="3" t="s">
        <v>48</v>
      </c>
      <c r="C130">
        <v>6362</v>
      </c>
      <c r="D130">
        <v>14.248543683224234</v>
      </c>
      <c r="E130">
        <v>14.539330289004321</v>
      </c>
      <c r="F130" s="5">
        <v>71</v>
      </c>
      <c r="G130" s="5">
        <f>ROUND(I130,0)</f>
        <v>72</v>
      </c>
      <c r="H130" t="s">
        <v>21</v>
      </c>
      <c r="I130" s="6">
        <v>72.448979591836732</v>
      </c>
      <c r="K130">
        <f t="shared" ref="K130:K193" si="14">IF(F130&gt;=90,1,0)</f>
        <v>0</v>
      </c>
      <c r="L130">
        <f t="shared" ref="L130:L193" si="15">IF(F130&gt;=90,0,IF(G130&gt;=82,IF(H130="NSC",-1,2),0))</f>
        <v>0</v>
      </c>
      <c r="M130">
        <f t="shared" ref="M130:M193" si="16">IF(G130&lt;82,IF(G130&gt;=59,IF(H130="NSC",-2,3),0),0)</f>
        <v>3</v>
      </c>
      <c r="N130">
        <f t="shared" ref="N130:N193" si="17">IF(G130&lt;59,4,0)</f>
        <v>0</v>
      </c>
      <c r="O130">
        <f t="shared" ref="O130:O193" si="18">ABS(SUM(K130:N130))</f>
        <v>3</v>
      </c>
      <c r="P130" t="str">
        <f t="shared" si="12"/>
        <v>Moderate Toxicity</v>
      </c>
      <c r="Q130">
        <v>2</v>
      </c>
      <c r="R130" t="s">
        <v>10</v>
      </c>
      <c r="T130" t="str">
        <f t="shared" si="13"/>
        <v>Changed</v>
      </c>
      <c r="U130" t="s">
        <v>20</v>
      </c>
    </row>
    <row r="131" spans="1:21" x14ac:dyDescent="0.2">
      <c r="A131" s="3" t="s">
        <v>45</v>
      </c>
      <c r="B131" s="3" t="s">
        <v>48</v>
      </c>
      <c r="C131">
        <v>6363</v>
      </c>
      <c r="D131">
        <v>12.339600796604479</v>
      </c>
      <c r="E131">
        <v>12.591429384290285</v>
      </c>
      <c r="F131" s="5">
        <v>81</v>
      </c>
      <c r="G131" s="5">
        <f>ROUND(I131,0)</f>
        <v>83</v>
      </c>
      <c r="H131" t="s">
        <v>21</v>
      </c>
      <c r="I131" s="6">
        <v>82.653061224489804</v>
      </c>
      <c r="K131">
        <f t="shared" si="14"/>
        <v>0</v>
      </c>
      <c r="L131">
        <f t="shared" si="15"/>
        <v>2</v>
      </c>
      <c r="M131">
        <f t="shared" si="16"/>
        <v>0</v>
      </c>
      <c r="N131">
        <f t="shared" si="17"/>
        <v>0</v>
      </c>
      <c r="O131">
        <f t="shared" si="18"/>
        <v>2</v>
      </c>
      <c r="P131" t="str">
        <f t="shared" ref="P131:P194" si="19">LOOKUP(O131,$X$2:$X$5,$Y$2:$Y$5)</f>
        <v>Low Toxicity</v>
      </c>
      <c r="Q131">
        <v>1</v>
      </c>
      <c r="R131" t="s">
        <v>9</v>
      </c>
      <c r="T131" t="str">
        <f t="shared" ref="T131:T194" si="20">IF(O131=Q131,"OK","Changed")</f>
        <v>Changed</v>
      </c>
      <c r="U131">
        <v>6138</v>
      </c>
    </row>
    <row r="132" spans="1:21" x14ac:dyDescent="0.2">
      <c r="A132" s="3" t="s">
        <v>45</v>
      </c>
      <c r="B132" s="3" t="s">
        <v>48</v>
      </c>
      <c r="C132">
        <v>6372</v>
      </c>
      <c r="D132">
        <v>8.2442156941187541</v>
      </c>
      <c r="E132">
        <v>8.4124649939987286</v>
      </c>
      <c r="F132" s="5">
        <v>93</v>
      </c>
      <c r="G132" s="5">
        <f>ROUND(I132,0)</f>
        <v>95</v>
      </c>
      <c r="H132" t="s">
        <v>19</v>
      </c>
      <c r="I132" s="6">
        <v>94.897959183673478</v>
      </c>
      <c r="K132">
        <f t="shared" si="14"/>
        <v>1</v>
      </c>
      <c r="L132">
        <f t="shared" si="15"/>
        <v>0</v>
      </c>
      <c r="M132">
        <f t="shared" si="16"/>
        <v>0</v>
      </c>
      <c r="N132">
        <f t="shared" si="17"/>
        <v>0</v>
      </c>
      <c r="O132">
        <f t="shared" si="18"/>
        <v>1</v>
      </c>
      <c r="P132" t="str">
        <f t="shared" si="19"/>
        <v>Nontoxic</v>
      </c>
      <c r="Q132">
        <v>1</v>
      </c>
      <c r="R132" t="s">
        <v>9</v>
      </c>
      <c r="T132" t="str">
        <f t="shared" si="20"/>
        <v>OK</v>
      </c>
      <c r="U132">
        <v>6539</v>
      </c>
    </row>
    <row r="133" spans="1:21" x14ac:dyDescent="0.2">
      <c r="A133" s="3" t="s">
        <v>45</v>
      </c>
      <c r="B133" s="3" t="s">
        <v>51</v>
      </c>
      <c r="C133">
        <v>6375</v>
      </c>
      <c r="D133">
        <v>12.153396554017984</v>
      </c>
      <c r="E133">
        <v>12.929145270231897</v>
      </c>
      <c r="F133" s="5">
        <v>82</v>
      </c>
      <c r="G133" s="5">
        <f>ROUND(I133,0)</f>
        <v>87</v>
      </c>
      <c r="H133" t="s">
        <v>19</v>
      </c>
      <c r="I133" s="6">
        <v>87.2340425531915</v>
      </c>
      <c r="K133">
        <f t="shared" si="14"/>
        <v>0</v>
      </c>
      <c r="L133">
        <f t="shared" si="15"/>
        <v>-1</v>
      </c>
      <c r="M133">
        <f t="shared" si="16"/>
        <v>0</v>
      </c>
      <c r="N133">
        <f t="shared" si="17"/>
        <v>0</v>
      </c>
      <c r="O133">
        <f t="shared" si="18"/>
        <v>1</v>
      </c>
      <c r="P133" t="str">
        <f t="shared" si="19"/>
        <v>Nontoxic</v>
      </c>
      <c r="Q133">
        <v>3</v>
      </c>
      <c r="R133" t="s">
        <v>11</v>
      </c>
      <c r="T133" t="str">
        <f t="shared" si="20"/>
        <v>Changed</v>
      </c>
      <c r="U133">
        <v>6543</v>
      </c>
    </row>
    <row r="134" spans="1:21" x14ac:dyDescent="0.2">
      <c r="A134" s="3" t="s">
        <v>45</v>
      </c>
      <c r="B134" s="3" t="s">
        <v>51</v>
      </c>
      <c r="C134">
        <v>6382</v>
      </c>
      <c r="D134">
        <v>6.9803323203311605</v>
      </c>
      <c r="E134">
        <v>7.4258854471608089</v>
      </c>
      <c r="F134" s="5">
        <v>86</v>
      </c>
      <c r="G134" s="5">
        <f>ROUND(I134,0)</f>
        <v>91</v>
      </c>
      <c r="H134" t="s">
        <v>21</v>
      </c>
      <c r="I134" s="6">
        <v>91.489361702127653</v>
      </c>
      <c r="K134">
        <f t="shared" si="14"/>
        <v>0</v>
      </c>
      <c r="L134">
        <f t="shared" si="15"/>
        <v>2</v>
      </c>
      <c r="M134">
        <f t="shared" si="16"/>
        <v>0</v>
      </c>
      <c r="N134">
        <f t="shared" si="17"/>
        <v>0</v>
      </c>
      <c r="O134">
        <f t="shared" si="18"/>
        <v>2</v>
      </c>
      <c r="P134" t="str">
        <f t="shared" si="19"/>
        <v>Low Toxicity</v>
      </c>
      <c r="Q134">
        <v>1</v>
      </c>
      <c r="R134" t="s">
        <v>9</v>
      </c>
      <c r="T134" t="str">
        <f t="shared" si="20"/>
        <v>Changed</v>
      </c>
      <c r="U134" t="s">
        <v>20</v>
      </c>
    </row>
    <row r="135" spans="1:21" x14ac:dyDescent="0.2">
      <c r="A135" s="3" t="s">
        <v>17</v>
      </c>
      <c r="B135" s="3" t="s">
        <v>23</v>
      </c>
      <c r="C135">
        <v>6383</v>
      </c>
      <c r="D135">
        <v>5.1885171909446086</v>
      </c>
      <c r="E135">
        <v>5.4615970430995882</v>
      </c>
      <c r="F135" s="5">
        <v>80</v>
      </c>
      <c r="G135" s="5">
        <f>ROUND(I135,0)</f>
        <v>84</v>
      </c>
      <c r="H135" t="s">
        <v>21</v>
      </c>
      <c r="I135" s="6">
        <v>84.210526315789465</v>
      </c>
      <c r="K135">
        <f t="shared" si="14"/>
        <v>0</v>
      </c>
      <c r="L135">
        <f t="shared" si="15"/>
        <v>2</v>
      </c>
      <c r="M135">
        <f t="shared" si="16"/>
        <v>0</v>
      </c>
      <c r="N135">
        <f t="shared" si="17"/>
        <v>0</v>
      </c>
      <c r="O135">
        <f t="shared" si="18"/>
        <v>2</v>
      </c>
      <c r="P135" t="str">
        <f t="shared" si="19"/>
        <v>Low Toxicity</v>
      </c>
      <c r="Q135">
        <v>1</v>
      </c>
      <c r="R135" t="s">
        <v>9</v>
      </c>
      <c r="T135" t="str">
        <f t="shared" si="20"/>
        <v>Changed</v>
      </c>
      <c r="U135">
        <v>6562</v>
      </c>
    </row>
    <row r="136" spans="1:21" x14ac:dyDescent="0.2">
      <c r="A136" s="3" t="s">
        <v>17</v>
      </c>
      <c r="B136" s="3" t="s">
        <v>23</v>
      </c>
      <c r="C136">
        <v>6384</v>
      </c>
      <c r="D136">
        <v>7.1397002253852007</v>
      </c>
      <c r="E136">
        <v>7.5154739214581063</v>
      </c>
      <c r="F136" s="5">
        <v>89</v>
      </c>
      <c r="G136" s="5">
        <f>ROUND(I136,0)</f>
        <v>94</v>
      </c>
      <c r="H136" t="s">
        <v>19</v>
      </c>
      <c r="I136" s="6">
        <v>93.684210526315795</v>
      </c>
      <c r="K136">
        <f t="shared" si="14"/>
        <v>0</v>
      </c>
      <c r="L136">
        <f t="shared" si="15"/>
        <v>-1</v>
      </c>
      <c r="M136">
        <f t="shared" si="16"/>
        <v>0</v>
      </c>
      <c r="N136">
        <f t="shared" si="17"/>
        <v>0</v>
      </c>
      <c r="O136">
        <f t="shared" si="18"/>
        <v>1</v>
      </c>
      <c r="P136" t="str">
        <f t="shared" si="19"/>
        <v>Nontoxic</v>
      </c>
      <c r="Q136">
        <v>1</v>
      </c>
      <c r="R136" t="s">
        <v>9</v>
      </c>
      <c r="T136" t="str">
        <f t="shared" si="20"/>
        <v>OK</v>
      </c>
      <c r="U136">
        <v>7122</v>
      </c>
    </row>
    <row r="137" spans="1:21" x14ac:dyDescent="0.2">
      <c r="A137" s="3" t="s">
        <v>17</v>
      </c>
      <c r="B137" s="3" t="s">
        <v>22</v>
      </c>
      <c r="C137">
        <v>6386</v>
      </c>
      <c r="D137">
        <v>13.398449265113356</v>
      </c>
      <c r="E137">
        <v>14.723570621003686</v>
      </c>
      <c r="F137" s="5">
        <v>69</v>
      </c>
      <c r="G137" s="5">
        <f>ROUND(I137,0)</f>
        <v>76</v>
      </c>
      <c r="H137" t="s">
        <v>21</v>
      </c>
      <c r="I137" s="6">
        <v>75.824175824175825</v>
      </c>
      <c r="K137">
        <f t="shared" si="14"/>
        <v>0</v>
      </c>
      <c r="L137">
        <f t="shared" si="15"/>
        <v>0</v>
      </c>
      <c r="M137">
        <f t="shared" si="16"/>
        <v>3</v>
      </c>
      <c r="N137">
        <f t="shared" si="17"/>
        <v>0</v>
      </c>
      <c r="O137">
        <f t="shared" si="18"/>
        <v>3</v>
      </c>
      <c r="P137" t="str">
        <f t="shared" si="19"/>
        <v>Moderate Toxicity</v>
      </c>
      <c r="Q137">
        <v>1</v>
      </c>
      <c r="R137" t="s">
        <v>9</v>
      </c>
      <c r="T137" t="str">
        <f t="shared" si="20"/>
        <v>Changed</v>
      </c>
      <c r="U137">
        <v>7158</v>
      </c>
    </row>
    <row r="138" spans="1:21" x14ac:dyDescent="0.2">
      <c r="A138" s="3" t="s">
        <v>17</v>
      </c>
      <c r="B138" s="3" t="s">
        <v>22</v>
      </c>
      <c r="C138">
        <v>6387</v>
      </c>
      <c r="D138">
        <v>11.578891816347243</v>
      </c>
      <c r="E138">
        <v>12.724056941040926</v>
      </c>
      <c r="F138" s="5">
        <v>71</v>
      </c>
      <c r="G138" s="5">
        <f>ROUND(I138,0)</f>
        <v>78</v>
      </c>
      <c r="H138" t="s">
        <v>21</v>
      </c>
      <c r="I138" s="6">
        <v>78.021978021978029</v>
      </c>
      <c r="K138">
        <f t="shared" si="14"/>
        <v>0</v>
      </c>
      <c r="L138">
        <f t="shared" si="15"/>
        <v>0</v>
      </c>
      <c r="M138">
        <f t="shared" si="16"/>
        <v>3</v>
      </c>
      <c r="N138">
        <f t="shared" si="17"/>
        <v>0</v>
      </c>
      <c r="O138">
        <f t="shared" si="18"/>
        <v>3</v>
      </c>
      <c r="P138" t="str">
        <f t="shared" si="19"/>
        <v>Moderate Toxicity</v>
      </c>
      <c r="Q138">
        <v>1</v>
      </c>
      <c r="R138" t="s">
        <v>9</v>
      </c>
      <c r="T138" t="str">
        <f t="shared" si="20"/>
        <v>Changed</v>
      </c>
      <c r="U138" t="s">
        <v>20</v>
      </c>
    </row>
    <row r="139" spans="1:21" x14ac:dyDescent="0.2">
      <c r="A139" s="3" t="s">
        <v>17</v>
      </c>
      <c r="B139" s="3" t="s">
        <v>23</v>
      </c>
      <c r="C139">
        <v>6402</v>
      </c>
      <c r="D139">
        <v>8.6670507627633757</v>
      </c>
      <c r="E139">
        <v>9.1232113292246062</v>
      </c>
      <c r="F139" s="5">
        <v>56</v>
      </c>
      <c r="G139" s="5">
        <f>ROUND(I139,0)</f>
        <v>59</v>
      </c>
      <c r="H139" t="s">
        <v>21</v>
      </c>
      <c r="I139" s="6">
        <v>58.947368421052623</v>
      </c>
      <c r="K139">
        <f t="shared" si="14"/>
        <v>0</v>
      </c>
      <c r="L139">
        <f t="shared" si="15"/>
        <v>0</v>
      </c>
      <c r="M139">
        <f t="shared" si="16"/>
        <v>3</v>
      </c>
      <c r="N139">
        <f t="shared" si="17"/>
        <v>0</v>
      </c>
      <c r="O139">
        <f t="shared" si="18"/>
        <v>3</v>
      </c>
      <c r="P139" t="str">
        <f t="shared" si="19"/>
        <v>Moderate Toxicity</v>
      </c>
      <c r="Q139">
        <v>1</v>
      </c>
      <c r="R139" t="s">
        <v>9</v>
      </c>
      <c r="T139" t="str">
        <f t="shared" si="20"/>
        <v>Changed</v>
      </c>
      <c r="U139">
        <v>6375</v>
      </c>
    </row>
    <row r="140" spans="1:21" x14ac:dyDescent="0.2">
      <c r="A140" s="3" t="s">
        <v>17</v>
      </c>
      <c r="B140" s="3" t="s">
        <v>23</v>
      </c>
      <c r="C140">
        <v>6404</v>
      </c>
      <c r="D140">
        <v>5.683735810967403</v>
      </c>
      <c r="E140">
        <v>5.9828798010183188</v>
      </c>
      <c r="F140" s="5">
        <v>82</v>
      </c>
      <c r="G140" s="5">
        <f>ROUND(I140,0)</f>
        <v>86</v>
      </c>
      <c r="H140" t="s">
        <v>21</v>
      </c>
      <c r="I140" s="6">
        <v>86.31578947368422</v>
      </c>
      <c r="K140">
        <f t="shared" si="14"/>
        <v>0</v>
      </c>
      <c r="L140">
        <f t="shared" si="15"/>
        <v>2</v>
      </c>
      <c r="M140">
        <f t="shared" si="16"/>
        <v>0</v>
      </c>
      <c r="N140">
        <f t="shared" si="17"/>
        <v>0</v>
      </c>
      <c r="O140">
        <f t="shared" si="18"/>
        <v>2</v>
      </c>
      <c r="P140" t="str">
        <f t="shared" si="19"/>
        <v>Low Toxicity</v>
      </c>
      <c r="Q140">
        <v>2</v>
      </c>
      <c r="R140" t="s">
        <v>10</v>
      </c>
      <c r="T140" t="str">
        <f t="shared" si="20"/>
        <v>OK</v>
      </c>
      <c r="U140">
        <v>6382</v>
      </c>
    </row>
    <row r="141" spans="1:21" x14ac:dyDescent="0.2">
      <c r="A141" s="3" t="s">
        <v>17</v>
      </c>
      <c r="B141" s="3" t="s">
        <v>22</v>
      </c>
      <c r="C141">
        <v>6405</v>
      </c>
      <c r="D141">
        <v>5.5184372392836352</v>
      </c>
      <c r="E141">
        <v>6.064216746465533</v>
      </c>
      <c r="F141" s="5">
        <v>78</v>
      </c>
      <c r="G141" s="5">
        <f>ROUND(I141,0)</f>
        <v>86</v>
      </c>
      <c r="H141" t="s">
        <v>21</v>
      </c>
      <c r="I141" s="6">
        <v>85.714285714285708</v>
      </c>
      <c r="K141">
        <f t="shared" si="14"/>
        <v>0</v>
      </c>
      <c r="L141">
        <f t="shared" si="15"/>
        <v>2</v>
      </c>
      <c r="M141">
        <f t="shared" si="16"/>
        <v>0</v>
      </c>
      <c r="N141">
        <f t="shared" si="17"/>
        <v>0</v>
      </c>
      <c r="O141">
        <f t="shared" si="18"/>
        <v>2</v>
      </c>
      <c r="P141" t="str">
        <f t="shared" si="19"/>
        <v>Low Toxicity</v>
      </c>
      <c r="Q141">
        <v>1</v>
      </c>
      <c r="R141" t="s">
        <v>9</v>
      </c>
      <c r="T141" t="str">
        <f t="shared" si="20"/>
        <v>Changed</v>
      </c>
      <c r="U141">
        <v>6438</v>
      </c>
    </row>
    <row r="142" spans="1:21" x14ac:dyDescent="0.2">
      <c r="A142" s="3" t="s">
        <v>17</v>
      </c>
      <c r="B142" s="3" t="s">
        <v>22</v>
      </c>
      <c r="C142">
        <v>6406</v>
      </c>
      <c r="D142">
        <v>5.5184372392836352</v>
      </c>
      <c r="E142">
        <v>6.064216746465533</v>
      </c>
      <c r="F142" s="5">
        <v>82</v>
      </c>
      <c r="G142" s="5">
        <f>ROUND(I142,0)</f>
        <v>90</v>
      </c>
      <c r="H142" t="s">
        <v>21</v>
      </c>
      <c r="I142" s="6">
        <v>90.109890109890117</v>
      </c>
      <c r="K142">
        <f t="shared" si="14"/>
        <v>0</v>
      </c>
      <c r="L142">
        <f t="shared" si="15"/>
        <v>2</v>
      </c>
      <c r="M142">
        <f t="shared" si="16"/>
        <v>0</v>
      </c>
      <c r="N142">
        <f t="shared" si="17"/>
        <v>0</v>
      </c>
      <c r="O142">
        <f t="shared" si="18"/>
        <v>2</v>
      </c>
      <c r="P142" t="str">
        <f t="shared" si="19"/>
        <v>Low Toxicity</v>
      </c>
      <c r="Q142">
        <v>1</v>
      </c>
      <c r="R142" t="s">
        <v>9</v>
      </c>
      <c r="T142" t="str">
        <f t="shared" si="20"/>
        <v>Changed</v>
      </c>
      <c r="U142">
        <v>6451</v>
      </c>
    </row>
    <row r="143" spans="1:21" x14ac:dyDescent="0.2">
      <c r="A143" s="3" t="s">
        <v>28</v>
      </c>
      <c r="B143" s="3" t="s">
        <v>29</v>
      </c>
      <c r="C143">
        <v>6406</v>
      </c>
      <c r="D143">
        <v>3.9883201294906363</v>
      </c>
      <c r="E143">
        <v>4.1982317152533009</v>
      </c>
      <c r="F143" s="5">
        <v>94</v>
      </c>
      <c r="G143" s="5">
        <f>ROUND(I143,0)</f>
        <v>99</v>
      </c>
      <c r="H143" t="s">
        <v>19</v>
      </c>
      <c r="I143" s="6">
        <v>98.94736842105263</v>
      </c>
      <c r="K143">
        <f t="shared" si="14"/>
        <v>1</v>
      </c>
      <c r="L143">
        <f t="shared" si="15"/>
        <v>0</v>
      </c>
      <c r="M143">
        <f t="shared" si="16"/>
        <v>0</v>
      </c>
      <c r="N143">
        <f t="shared" si="17"/>
        <v>0</v>
      </c>
      <c r="O143">
        <f t="shared" si="18"/>
        <v>1</v>
      </c>
      <c r="P143" t="str">
        <f t="shared" si="19"/>
        <v>Nontoxic</v>
      </c>
      <c r="Q143">
        <v>1</v>
      </c>
      <c r="R143" t="s">
        <v>9</v>
      </c>
      <c r="T143" t="str">
        <f t="shared" si="20"/>
        <v>OK</v>
      </c>
      <c r="U143">
        <v>6527</v>
      </c>
    </row>
    <row r="144" spans="1:21" x14ac:dyDescent="0.2">
      <c r="A144" s="3" t="s">
        <v>30</v>
      </c>
      <c r="B144" s="3" t="s">
        <v>31</v>
      </c>
      <c r="C144">
        <v>6406</v>
      </c>
      <c r="D144">
        <v>3.7190960666036545</v>
      </c>
      <c r="E144">
        <v>3.9148379648459519</v>
      </c>
      <c r="F144" s="5">
        <v>93</v>
      </c>
      <c r="G144" s="5">
        <f>ROUND(I144,0)</f>
        <v>98</v>
      </c>
      <c r="H144" t="s">
        <v>19</v>
      </c>
      <c r="I144" s="6">
        <v>97.894736842105274</v>
      </c>
      <c r="K144">
        <f t="shared" si="14"/>
        <v>1</v>
      </c>
      <c r="L144">
        <f t="shared" si="15"/>
        <v>0</v>
      </c>
      <c r="M144">
        <f t="shared" si="16"/>
        <v>0</v>
      </c>
      <c r="N144">
        <f t="shared" si="17"/>
        <v>0</v>
      </c>
      <c r="O144">
        <f t="shared" si="18"/>
        <v>1</v>
      </c>
      <c r="P144" t="str">
        <f t="shared" si="19"/>
        <v>Nontoxic</v>
      </c>
      <c r="Q144">
        <v>2</v>
      </c>
      <c r="R144" t="s">
        <v>10</v>
      </c>
      <c r="T144" t="str">
        <f t="shared" si="20"/>
        <v>Changed</v>
      </c>
      <c r="U144" t="s">
        <v>20</v>
      </c>
    </row>
    <row r="145" spans="1:21" x14ac:dyDescent="0.2">
      <c r="A145" s="3" t="s">
        <v>37</v>
      </c>
      <c r="B145" s="3" t="s">
        <v>38</v>
      </c>
      <c r="C145">
        <v>6406</v>
      </c>
      <c r="D145">
        <v>7.7790475344184742</v>
      </c>
      <c r="E145">
        <v>8.4554864504548632</v>
      </c>
      <c r="F145" s="5">
        <v>91</v>
      </c>
      <c r="G145" s="5">
        <f>ROUND(I145,0)</f>
        <v>99</v>
      </c>
      <c r="H145" t="s">
        <v>19</v>
      </c>
      <c r="I145" s="6">
        <v>98.91304347826086</v>
      </c>
      <c r="K145">
        <f t="shared" si="14"/>
        <v>1</v>
      </c>
      <c r="L145">
        <f t="shared" si="15"/>
        <v>0</v>
      </c>
      <c r="M145">
        <f t="shared" si="16"/>
        <v>0</v>
      </c>
      <c r="N145">
        <f t="shared" si="17"/>
        <v>0</v>
      </c>
      <c r="O145">
        <f t="shared" si="18"/>
        <v>1</v>
      </c>
      <c r="P145" t="str">
        <f t="shared" si="19"/>
        <v>Nontoxic</v>
      </c>
      <c r="Q145">
        <v>2</v>
      </c>
      <c r="R145" t="s">
        <v>10</v>
      </c>
      <c r="T145" t="str">
        <f t="shared" si="20"/>
        <v>Changed</v>
      </c>
      <c r="U145">
        <v>6001</v>
      </c>
    </row>
    <row r="146" spans="1:21" x14ac:dyDescent="0.2">
      <c r="A146" s="3" t="s">
        <v>40</v>
      </c>
      <c r="B146" s="3" t="s">
        <v>42</v>
      </c>
      <c r="C146">
        <v>6406</v>
      </c>
      <c r="D146">
        <v>9.7159013714598856</v>
      </c>
      <c r="E146">
        <v>10.227264601536721</v>
      </c>
      <c r="F146" s="5">
        <v>80</v>
      </c>
      <c r="G146" s="5">
        <f>ROUND(I146,0)</f>
        <v>84</v>
      </c>
      <c r="H146" t="s">
        <v>21</v>
      </c>
      <c r="I146" s="6">
        <v>84.210526315789465</v>
      </c>
      <c r="K146">
        <f t="shared" si="14"/>
        <v>0</v>
      </c>
      <c r="L146">
        <f t="shared" si="15"/>
        <v>2</v>
      </c>
      <c r="M146">
        <f t="shared" si="16"/>
        <v>0</v>
      </c>
      <c r="N146">
        <f t="shared" si="17"/>
        <v>0</v>
      </c>
      <c r="O146">
        <f t="shared" si="18"/>
        <v>2</v>
      </c>
      <c r="P146" t="str">
        <f t="shared" si="19"/>
        <v>Low Toxicity</v>
      </c>
      <c r="Q146">
        <v>2</v>
      </c>
      <c r="R146" t="s">
        <v>10</v>
      </c>
      <c r="T146" t="str">
        <f t="shared" si="20"/>
        <v>OK</v>
      </c>
      <c r="U146">
        <v>6004</v>
      </c>
    </row>
    <row r="147" spans="1:21" x14ac:dyDescent="0.2">
      <c r="A147" s="3" t="s">
        <v>45</v>
      </c>
      <c r="B147" s="3" t="s">
        <v>46</v>
      </c>
      <c r="C147">
        <v>6406</v>
      </c>
      <c r="D147">
        <v>8.4194618122070146</v>
      </c>
      <c r="E147">
        <v>9.1515889263119732</v>
      </c>
      <c r="F147" s="5">
        <v>92</v>
      </c>
      <c r="G147" s="5">
        <f>ROUND(I147,0)</f>
        <v>100</v>
      </c>
      <c r="H147" t="s">
        <v>19</v>
      </c>
      <c r="I147" s="6">
        <v>100</v>
      </c>
      <c r="K147">
        <f t="shared" si="14"/>
        <v>1</v>
      </c>
      <c r="L147">
        <f t="shared" si="15"/>
        <v>0</v>
      </c>
      <c r="M147">
        <f t="shared" si="16"/>
        <v>0</v>
      </c>
      <c r="N147">
        <f t="shared" si="17"/>
        <v>0</v>
      </c>
      <c r="O147">
        <f t="shared" si="18"/>
        <v>1</v>
      </c>
      <c r="P147" t="str">
        <f t="shared" si="19"/>
        <v>Nontoxic</v>
      </c>
      <c r="Q147">
        <v>2</v>
      </c>
      <c r="R147" t="s">
        <v>10</v>
      </c>
      <c r="T147" t="str">
        <f t="shared" si="20"/>
        <v>Changed</v>
      </c>
      <c r="U147">
        <v>6009</v>
      </c>
    </row>
    <row r="148" spans="1:21" x14ac:dyDescent="0.2">
      <c r="A148" s="3" t="s">
        <v>52</v>
      </c>
      <c r="B148" s="3" t="s">
        <v>53</v>
      </c>
      <c r="C148">
        <v>6406</v>
      </c>
      <c r="D148">
        <v>9.7716078382106701</v>
      </c>
      <c r="E148">
        <v>10.817278049679709</v>
      </c>
      <c r="F148" s="5">
        <v>83</v>
      </c>
      <c r="G148" s="5">
        <f>ROUND(I148,0)</f>
        <v>92</v>
      </c>
      <c r="H148" t="s">
        <v>19</v>
      </c>
      <c r="I148" s="6">
        <v>91.881918819188201</v>
      </c>
      <c r="K148">
        <f t="shared" si="14"/>
        <v>0</v>
      </c>
      <c r="L148">
        <f t="shared" si="15"/>
        <v>-1</v>
      </c>
      <c r="M148">
        <f t="shared" si="16"/>
        <v>0</v>
      </c>
      <c r="N148">
        <f t="shared" si="17"/>
        <v>0</v>
      </c>
      <c r="O148">
        <f t="shared" si="18"/>
        <v>1</v>
      </c>
      <c r="P148" t="str">
        <f t="shared" si="19"/>
        <v>Nontoxic</v>
      </c>
      <c r="Q148">
        <v>2</v>
      </c>
      <c r="R148" t="s">
        <v>10</v>
      </c>
      <c r="T148" t="str">
        <f t="shared" si="20"/>
        <v>Changed</v>
      </c>
      <c r="U148">
        <v>6010</v>
      </c>
    </row>
    <row r="149" spans="1:21" x14ac:dyDescent="0.2">
      <c r="A149" s="3" t="s">
        <v>17</v>
      </c>
      <c r="B149" s="3" t="s">
        <v>27</v>
      </c>
      <c r="C149">
        <v>6407</v>
      </c>
      <c r="D149">
        <v>11.480346264112246</v>
      </c>
      <c r="E149">
        <v>11.714639045012495</v>
      </c>
      <c r="F149" s="5">
        <v>85</v>
      </c>
      <c r="G149" s="5">
        <f>ROUND(I149,0)</f>
        <v>87</v>
      </c>
      <c r="H149" t="s">
        <v>21</v>
      </c>
      <c r="I149" s="6">
        <v>86.734693877551024</v>
      </c>
      <c r="K149">
        <f t="shared" si="14"/>
        <v>0</v>
      </c>
      <c r="L149">
        <f t="shared" si="15"/>
        <v>2</v>
      </c>
      <c r="M149">
        <f t="shared" si="16"/>
        <v>0</v>
      </c>
      <c r="N149">
        <f t="shared" si="17"/>
        <v>0</v>
      </c>
      <c r="O149">
        <f t="shared" si="18"/>
        <v>2</v>
      </c>
      <c r="P149" t="str">
        <f t="shared" si="19"/>
        <v>Low Toxicity</v>
      </c>
      <c r="Q149">
        <v>1</v>
      </c>
      <c r="R149" t="s">
        <v>9</v>
      </c>
      <c r="T149" t="str">
        <f t="shared" si="20"/>
        <v>Changed</v>
      </c>
      <c r="U149">
        <v>6012</v>
      </c>
    </row>
    <row r="150" spans="1:21" x14ac:dyDescent="0.2">
      <c r="A150" s="3" t="s">
        <v>17</v>
      </c>
      <c r="B150" s="3" t="s">
        <v>27</v>
      </c>
      <c r="C150">
        <v>6411</v>
      </c>
      <c r="D150">
        <v>6.8333614957305109</v>
      </c>
      <c r="E150">
        <v>6.9728178527862354</v>
      </c>
      <c r="F150" s="5">
        <v>75</v>
      </c>
      <c r="G150" s="5">
        <f>ROUND(I150,0)</f>
        <v>77</v>
      </c>
      <c r="H150" t="s">
        <v>21</v>
      </c>
      <c r="I150" s="6">
        <v>76.530612244897952</v>
      </c>
      <c r="K150">
        <f t="shared" si="14"/>
        <v>0</v>
      </c>
      <c r="L150">
        <f t="shared" si="15"/>
        <v>0</v>
      </c>
      <c r="M150">
        <f t="shared" si="16"/>
        <v>3</v>
      </c>
      <c r="N150">
        <f t="shared" si="17"/>
        <v>0</v>
      </c>
      <c r="O150">
        <f t="shared" si="18"/>
        <v>3</v>
      </c>
      <c r="P150" t="str">
        <f t="shared" si="19"/>
        <v>Moderate Toxicity</v>
      </c>
      <c r="Q150">
        <v>3</v>
      </c>
      <c r="R150" t="s">
        <v>11</v>
      </c>
      <c r="T150" t="str">
        <f t="shared" si="20"/>
        <v>OK</v>
      </c>
      <c r="U150">
        <v>6228</v>
      </c>
    </row>
    <row r="151" spans="1:21" x14ac:dyDescent="0.2">
      <c r="A151" s="3" t="s">
        <v>17</v>
      </c>
      <c r="B151" s="3" t="s">
        <v>22</v>
      </c>
      <c r="C151">
        <v>6413</v>
      </c>
      <c r="D151">
        <v>10.552103211545148</v>
      </c>
      <c r="E151">
        <v>11.595717814884779</v>
      </c>
      <c r="F151" s="5">
        <v>86</v>
      </c>
      <c r="G151" s="5">
        <f>ROUND(I151,0)</f>
        <v>95</v>
      </c>
      <c r="H151" t="s">
        <v>19</v>
      </c>
      <c r="I151" s="6">
        <v>94.505494505494497</v>
      </c>
      <c r="K151">
        <f t="shared" si="14"/>
        <v>0</v>
      </c>
      <c r="L151">
        <f t="shared" si="15"/>
        <v>-1</v>
      </c>
      <c r="M151">
        <f t="shared" si="16"/>
        <v>0</v>
      </c>
      <c r="N151">
        <f t="shared" si="17"/>
        <v>0</v>
      </c>
      <c r="O151">
        <f t="shared" si="18"/>
        <v>1</v>
      </c>
      <c r="P151" t="str">
        <f t="shared" si="19"/>
        <v>Nontoxic</v>
      </c>
      <c r="Q151">
        <v>2</v>
      </c>
      <c r="R151" t="s">
        <v>10</v>
      </c>
      <c r="T151" t="str">
        <f t="shared" si="20"/>
        <v>Changed</v>
      </c>
      <c r="U151">
        <v>6229</v>
      </c>
    </row>
    <row r="152" spans="1:21" x14ac:dyDescent="0.2">
      <c r="A152" s="3" t="s">
        <v>17</v>
      </c>
      <c r="B152" s="3" t="s">
        <v>23</v>
      </c>
      <c r="C152">
        <v>6416</v>
      </c>
      <c r="D152">
        <v>8.6670507627633757</v>
      </c>
      <c r="E152">
        <v>9.1232113292246062</v>
      </c>
      <c r="F152" s="5">
        <v>91</v>
      </c>
      <c r="G152" s="5">
        <f>ROUND(I152,0)</f>
        <v>96</v>
      </c>
      <c r="H152" t="s">
        <v>19</v>
      </c>
      <c r="I152" s="6">
        <v>95.78947368421052</v>
      </c>
      <c r="K152">
        <f t="shared" si="14"/>
        <v>1</v>
      </c>
      <c r="L152">
        <f t="shared" si="15"/>
        <v>0</v>
      </c>
      <c r="M152">
        <f t="shared" si="16"/>
        <v>0</v>
      </c>
      <c r="N152">
        <f t="shared" si="17"/>
        <v>0</v>
      </c>
      <c r="O152">
        <f t="shared" si="18"/>
        <v>1</v>
      </c>
      <c r="P152" t="str">
        <f t="shared" si="19"/>
        <v>Nontoxic</v>
      </c>
      <c r="Q152">
        <v>1</v>
      </c>
      <c r="R152" t="s">
        <v>9</v>
      </c>
      <c r="T152" t="str">
        <f t="shared" si="20"/>
        <v>OK</v>
      </c>
      <c r="U152">
        <v>6230</v>
      </c>
    </row>
    <row r="153" spans="1:21" x14ac:dyDescent="0.2">
      <c r="A153" s="3" t="s">
        <v>17</v>
      </c>
      <c r="B153" s="3" t="s">
        <v>25</v>
      </c>
      <c r="C153">
        <v>6419</v>
      </c>
      <c r="D153">
        <v>4.2364065464910032</v>
      </c>
      <c r="E153">
        <v>4.3228638229500032</v>
      </c>
      <c r="F153" s="5">
        <v>94</v>
      </c>
      <c r="G153" s="5">
        <f>ROUND(I153,0)</f>
        <v>96</v>
      </c>
      <c r="H153" t="s">
        <v>19</v>
      </c>
      <c r="I153" s="6">
        <v>95.918367346938766</v>
      </c>
      <c r="K153">
        <f t="shared" si="14"/>
        <v>1</v>
      </c>
      <c r="L153">
        <f t="shared" si="15"/>
        <v>0</v>
      </c>
      <c r="M153">
        <f t="shared" si="16"/>
        <v>0</v>
      </c>
      <c r="N153">
        <f t="shared" si="17"/>
        <v>0</v>
      </c>
      <c r="O153">
        <f t="shared" si="18"/>
        <v>1</v>
      </c>
      <c r="P153" t="str">
        <f t="shared" si="19"/>
        <v>Nontoxic</v>
      </c>
      <c r="Q153">
        <v>1</v>
      </c>
      <c r="R153" t="s">
        <v>9</v>
      </c>
      <c r="T153" t="str">
        <f t="shared" si="20"/>
        <v>OK</v>
      </c>
      <c r="U153">
        <v>6232</v>
      </c>
    </row>
    <row r="154" spans="1:21" x14ac:dyDescent="0.2">
      <c r="A154" s="3" t="s">
        <v>17</v>
      </c>
      <c r="B154" s="3" t="s">
        <v>22</v>
      </c>
      <c r="C154">
        <v>6424</v>
      </c>
      <c r="D154">
        <v>7.1242718416121171</v>
      </c>
      <c r="E154">
        <v>7.8288701556177109</v>
      </c>
      <c r="F154" s="5">
        <v>77</v>
      </c>
      <c r="G154" s="5">
        <f>ROUND(I154,0)</f>
        <v>85</v>
      </c>
      <c r="H154" t="s">
        <v>21</v>
      </c>
      <c r="I154" s="6">
        <v>84.615384615384613</v>
      </c>
      <c r="K154">
        <f t="shared" si="14"/>
        <v>0</v>
      </c>
      <c r="L154">
        <f t="shared" si="15"/>
        <v>2</v>
      </c>
      <c r="M154">
        <f t="shared" si="16"/>
        <v>0</v>
      </c>
      <c r="N154">
        <f t="shared" si="17"/>
        <v>0</v>
      </c>
      <c r="O154">
        <f t="shared" si="18"/>
        <v>2</v>
      </c>
      <c r="P154" t="str">
        <f t="shared" si="19"/>
        <v>Low Toxicity</v>
      </c>
      <c r="Q154">
        <v>1</v>
      </c>
      <c r="R154" t="s">
        <v>9</v>
      </c>
      <c r="T154" t="str">
        <f t="shared" si="20"/>
        <v>Changed</v>
      </c>
      <c r="U154">
        <v>6236</v>
      </c>
    </row>
    <row r="155" spans="1:21" x14ac:dyDescent="0.2">
      <c r="A155" s="3" t="s">
        <v>17</v>
      </c>
      <c r="B155" s="3" t="s">
        <v>23</v>
      </c>
      <c r="C155">
        <v>6428</v>
      </c>
      <c r="D155">
        <v>3.5444320135962935</v>
      </c>
      <c r="E155">
        <v>3.7309810669434667</v>
      </c>
      <c r="F155" s="5">
        <v>99</v>
      </c>
      <c r="G155" s="5">
        <f>ROUND(I155,0)</f>
        <v>104</v>
      </c>
      <c r="H155" t="s">
        <v>19</v>
      </c>
      <c r="I155" s="6">
        <v>104.21052631578947</v>
      </c>
      <c r="K155">
        <f t="shared" si="14"/>
        <v>1</v>
      </c>
      <c r="L155">
        <f t="shared" si="15"/>
        <v>0</v>
      </c>
      <c r="M155">
        <f t="shared" si="16"/>
        <v>0</v>
      </c>
      <c r="N155">
        <f t="shared" si="17"/>
        <v>0</v>
      </c>
      <c r="O155">
        <f t="shared" si="18"/>
        <v>1</v>
      </c>
      <c r="P155" t="str">
        <f t="shared" si="19"/>
        <v>Nontoxic</v>
      </c>
      <c r="Q155">
        <v>1</v>
      </c>
      <c r="R155" t="s">
        <v>9</v>
      </c>
      <c r="T155" t="str">
        <f t="shared" si="20"/>
        <v>OK</v>
      </c>
      <c r="U155">
        <v>6239</v>
      </c>
    </row>
    <row r="156" spans="1:21" x14ac:dyDescent="0.2">
      <c r="A156" s="3" t="s">
        <v>17</v>
      </c>
      <c r="B156" s="3" t="s">
        <v>26</v>
      </c>
      <c r="C156">
        <v>6432</v>
      </c>
      <c r="D156">
        <v>4.9541570685216856</v>
      </c>
      <c r="E156">
        <v>5.0552623148180462</v>
      </c>
      <c r="F156" s="5">
        <v>90</v>
      </c>
      <c r="G156" s="5">
        <f>ROUND(I156,0)</f>
        <v>92</v>
      </c>
      <c r="H156" t="s">
        <v>21</v>
      </c>
      <c r="I156" s="6">
        <v>91.83673469387756</v>
      </c>
      <c r="K156">
        <f t="shared" si="14"/>
        <v>1</v>
      </c>
      <c r="L156">
        <f t="shared" si="15"/>
        <v>0</v>
      </c>
      <c r="M156">
        <f t="shared" si="16"/>
        <v>0</v>
      </c>
      <c r="N156">
        <f t="shared" si="17"/>
        <v>0</v>
      </c>
      <c r="O156">
        <f t="shared" si="18"/>
        <v>1</v>
      </c>
      <c r="P156" t="str">
        <f t="shared" si="19"/>
        <v>Nontoxic</v>
      </c>
      <c r="Q156">
        <v>3</v>
      </c>
      <c r="R156" t="s">
        <v>11</v>
      </c>
      <c r="T156" t="str">
        <f t="shared" si="20"/>
        <v>Changed</v>
      </c>
      <c r="U156">
        <v>6243</v>
      </c>
    </row>
    <row r="157" spans="1:21" x14ac:dyDescent="0.2">
      <c r="A157" s="3" t="s">
        <v>17</v>
      </c>
      <c r="B157" s="3" t="s">
        <v>27</v>
      </c>
      <c r="C157">
        <v>6436</v>
      </c>
      <c r="D157">
        <v>5.4961437960791697</v>
      </c>
      <c r="E157">
        <v>5.6083099959991527</v>
      </c>
      <c r="F157" s="5">
        <v>92</v>
      </c>
      <c r="G157" s="5">
        <f>ROUND(I157,0)</f>
        <v>94</v>
      </c>
      <c r="H157" t="s">
        <v>21</v>
      </c>
      <c r="I157" s="6">
        <v>93.877551020408163</v>
      </c>
      <c r="K157">
        <f t="shared" si="14"/>
        <v>1</v>
      </c>
      <c r="L157">
        <f t="shared" si="15"/>
        <v>0</v>
      </c>
      <c r="M157">
        <f t="shared" si="16"/>
        <v>0</v>
      </c>
      <c r="N157">
        <f t="shared" si="17"/>
        <v>0</v>
      </c>
      <c r="O157">
        <f t="shared" si="18"/>
        <v>1</v>
      </c>
      <c r="P157" t="str">
        <f t="shared" si="19"/>
        <v>Nontoxic</v>
      </c>
      <c r="Q157">
        <v>1</v>
      </c>
      <c r="R157" t="s">
        <v>9</v>
      </c>
      <c r="T157" t="str">
        <f t="shared" si="20"/>
        <v>OK</v>
      </c>
      <c r="U157">
        <v>6244</v>
      </c>
    </row>
    <row r="158" spans="1:21" x14ac:dyDescent="0.2">
      <c r="A158" s="3" t="s">
        <v>17</v>
      </c>
      <c r="B158" s="3" t="s">
        <v>26</v>
      </c>
      <c r="C158">
        <v>6437</v>
      </c>
      <c r="D158">
        <v>7.8042487868996568</v>
      </c>
      <c r="E158">
        <v>7.9635191703057719</v>
      </c>
      <c r="F158" s="5">
        <v>86</v>
      </c>
      <c r="G158" s="5">
        <f>ROUND(I158,0)</f>
        <v>88</v>
      </c>
      <c r="H158" t="s">
        <v>21</v>
      </c>
      <c r="I158" s="6">
        <v>87.755102040816325</v>
      </c>
      <c r="K158">
        <f t="shared" si="14"/>
        <v>0</v>
      </c>
      <c r="L158">
        <f t="shared" si="15"/>
        <v>2</v>
      </c>
      <c r="M158">
        <f t="shared" si="16"/>
        <v>0</v>
      </c>
      <c r="N158">
        <f t="shared" si="17"/>
        <v>0</v>
      </c>
      <c r="O158">
        <f t="shared" si="18"/>
        <v>2</v>
      </c>
      <c r="P158" t="str">
        <f t="shared" si="19"/>
        <v>Low Toxicity</v>
      </c>
      <c r="Q158">
        <v>2</v>
      </c>
      <c r="R158" t="s">
        <v>10</v>
      </c>
      <c r="T158" t="str">
        <f t="shared" si="20"/>
        <v>OK</v>
      </c>
      <c r="U158">
        <v>6245</v>
      </c>
    </row>
    <row r="159" spans="1:21" x14ac:dyDescent="0.2">
      <c r="A159" s="3" t="s">
        <v>45</v>
      </c>
      <c r="B159" s="3" t="s">
        <v>51</v>
      </c>
      <c r="C159">
        <v>6438</v>
      </c>
      <c r="D159">
        <v>5.3313168723107136</v>
      </c>
      <c r="E159">
        <v>5.6716136939475676</v>
      </c>
      <c r="F159" s="5">
        <v>89</v>
      </c>
      <c r="G159" s="5">
        <f>ROUND(I159,0)</f>
        <v>95</v>
      </c>
      <c r="H159" t="s">
        <v>19</v>
      </c>
      <c r="I159" s="6">
        <v>94.680851063829792</v>
      </c>
      <c r="K159">
        <f t="shared" si="14"/>
        <v>0</v>
      </c>
      <c r="L159">
        <f t="shared" si="15"/>
        <v>-1</v>
      </c>
      <c r="M159">
        <f t="shared" si="16"/>
        <v>0</v>
      </c>
      <c r="N159">
        <f t="shared" si="17"/>
        <v>0</v>
      </c>
      <c r="O159">
        <f t="shared" si="18"/>
        <v>1</v>
      </c>
      <c r="P159" t="str">
        <f t="shared" si="19"/>
        <v>Nontoxic</v>
      </c>
      <c r="Q159">
        <v>1</v>
      </c>
      <c r="R159" t="s">
        <v>9</v>
      </c>
      <c r="T159" t="str">
        <f t="shared" si="20"/>
        <v>OK</v>
      </c>
      <c r="U159">
        <v>6406</v>
      </c>
    </row>
    <row r="160" spans="1:21" x14ac:dyDescent="0.2">
      <c r="A160" s="3" t="s">
        <v>45</v>
      </c>
      <c r="B160" s="3" t="s">
        <v>47</v>
      </c>
      <c r="C160">
        <v>6442</v>
      </c>
      <c r="D160">
        <v>5.5184372392836352</v>
      </c>
      <c r="E160">
        <v>5.8706779141315266</v>
      </c>
      <c r="F160" s="5">
        <v>82</v>
      </c>
      <c r="G160" s="5">
        <f>ROUND(I160,0)</f>
        <v>87</v>
      </c>
      <c r="H160" t="s">
        <v>21</v>
      </c>
      <c r="I160" s="6">
        <v>87.2340425531915</v>
      </c>
      <c r="K160">
        <f t="shared" si="14"/>
        <v>0</v>
      </c>
      <c r="L160">
        <f t="shared" si="15"/>
        <v>2</v>
      </c>
      <c r="M160">
        <f t="shared" si="16"/>
        <v>0</v>
      </c>
      <c r="N160">
        <f t="shared" si="17"/>
        <v>0</v>
      </c>
      <c r="O160">
        <f t="shared" si="18"/>
        <v>2</v>
      </c>
      <c r="P160" t="str">
        <f t="shared" si="19"/>
        <v>Low Toxicity</v>
      </c>
      <c r="Q160">
        <v>3</v>
      </c>
      <c r="R160" t="s">
        <v>11</v>
      </c>
      <c r="T160" t="str">
        <f t="shared" si="20"/>
        <v>Changed</v>
      </c>
      <c r="U160">
        <v>6485</v>
      </c>
    </row>
    <row r="161" spans="1:21" x14ac:dyDescent="0.2">
      <c r="A161" s="3" t="s">
        <v>17</v>
      </c>
      <c r="B161" s="3" t="s">
        <v>25</v>
      </c>
      <c r="C161">
        <v>6443</v>
      </c>
      <c r="D161">
        <v>4.4431806704057184</v>
      </c>
      <c r="E161">
        <v>4.5338578269446108</v>
      </c>
      <c r="F161" s="5">
        <v>92</v>
      </c>
      <c r="G161" s="5">
        <f>ROUND(I161,0)</f>
        <v>94</v>
      </c>
      <c r="H161" t="s">
        <v>21</v>
      </c>
      <c r="I161" s="6">
        <v>93.877551020408163</v>
      </c>
      <c r="K161">
        <f t="shared" si="14"/>
        <v>1</v>
      </c>
      <c r="L161">
        <f t="shared" si="15"/>
        <v>0</v>
      </c>
      <c r="M161">
        <f t="shared" si="16"/>
        <v>0</v>
      </c>
      <c r="N161">
        <f t="shared" si="17"/>
        <v>0</v>
      </c>
      <c r="O161">
        <f t="shared" si="18"/>
        <v>1</v>
      </c>
      <c r="P161" t="str">
        <f t="shared" si="19"/>
        <v>Nontoxic</v>
      </c>
      <c r="Q161">
        <v>3</v>
      </c>
      <c r="R161" t="s">
        <v>11</v>
      </c>
      <c r="T161" t="str">
        <f t="shared" si="20"/>
        <v>Changed</v>
      </c>
      <c r="U161" t="s">
        <v>20</v>
      </c>
    </row>
    <row r="162" spans="1:21" x14ac:dyDescent="0.2">
      <c r="A162" s="3" t="s">
        <v>17</v>
      </c>
      <c r="B162" s="3" t="s">
        <v>26</v>
      </c>
      <c r="C162">
        <v>6444</v>
      </c>
      <c r="D162">
        <v>4.4431806704057184</v>
      </c>
      <c r="E162">
        <v>4.5338578269446108</v>
      </c>
      <c r="F162" s="5">
        <v>83</v>
      </c>
      <c r="G162" s="5">
        <f>ROUND(I162,0)</f>
        <v>85</v>
      </c>
      <c r="H162" t="s">
        <v>21</v>
      </c>
      <c r="I162" s="6">
        <v>84.693877551020407</v>
      </c>
      <c r="K162">
        <f t="shared" si="14"/>
        <v>0</v>
      </c>
      <c r="L162">
        <f t="shared" si="15"/>
        <v>2</v>
      </c>
      <c r="M162">
        <f t="shared" si="16"/>
        <v>0</v>
      </c>
      <c r="N162">
        <f t="shared" si="17"/>
        <v>0</v>
      </c>
      <c r="O162">
        <f t="shared" si="18"/>
        <v>2</v>
      </c>
      <c r="P162" t="str">
        <f t="shared" si="19"/>
        <v>Low Toxicity</v>
      </c>
      <c r="Q162">
        <v>1</v>
      </c>
      <c r="R162" t="s">
        <v>9</v>
      </c>
      <c r="T162" t="str">
        <f t="shared" si="20"/>
        <v>Changed</v>
      </c>
      <c r="U162">
        <v>6250</v>
      </c>
    </row>
    <row r="163" spans="1:21" x14ac:dyDescent="0.2">
      <c r="A163" s="3" t="s">
        <v>17</v>
      </c>
      <c r="B163" s="3" t="s">
        <v>25</v>
      </c>
      <c r="C163">
        <v>6446</v>
      </c>
      <c r="D163">
        <v>7.9332533741682711</v>
      </c>
      <c r="E163">
        <v>8.0951565042533389</v>
      </c>
      <c r="F163" s="5">
        <v>93</v>
      </c>
      <c r="G163" s="5">
        <f>ROUND(I163,0)</f>
        <v>95</v>
      </c>
      <c r="H163" t="s">
        <v>19</v>
      </c>
      <c r="I163" s="6">
        <v>94.897959183673478</v>
      </c>
      <c r="K163">
        <f t="shared" si="14"/>
        <v>1</v>
      </c>
      <c r="L163">
        <f t="shared" si="15"/>
        <v>0</v>
      </c>
      <c r="M163">
        <f t="shared" si="16"/>
        <v>0</v>
      </c>
      <c r="N163">
        <f t="shared" si="17"/>
        <v>0</v>
      </c>
      <c r="O163">
        <f t="shared" si="18"/>
        <v>1</v>
      </c>
      <c r="P163" t="str">
        <f t="shared" si="19"/>
        <v>Nontoxic</v>
      </c>
      <c r="Q163">
        <v>1</v>
      </c>
      <c r="R163" t="s">
        <v>9</v>
      </c>
      <c r="T163" t="str">
        <f t="shared" si="20"/>
        <v>OK</v>
      </c>
      <c r="U163">
        <v>6251</v>
      </c>
    </row>
    <row r="164" spans="1:21" x14ac:dyDescent="0.2">
      <c r="A164" s="3" t="s">
        <v>17</v>
      </c>
      <c r="B164" s="3" t="s">
        <v>26</v>
      </c>
      <c r="C164">
        <v>6447</v>
      </c>
      <c r="D164">
        <v>6.3721424512129241</v>
      </c>
      <c r="E164">
        <v>6.5021861747070657</v>
      </c>
      <c r="F164" s="5">
        <v>89</v>
      </c>
      <c r="G164" s="5">
        <f>ROUND(I164,0)</f>
        <v>91</v>
      </c>
      <c r="H164" t="s">
        <v>21</v>
      </c>
      <c r="I164" s="6">
        <v>90.816326530612244</v>
      </c>
      <c r="K164">
        <f t="shared" si="14"/>
        <v>0</v>
      </c>
      <c r="L164">
        <f t="shared" si="15"/>
        <v>2</v>
      </c>
      <c r="M164">
        <f t="shared" si="16"/>
        <v>0</v>
      </c>
      <c r="N164">
        <f t="shared" si="17"/>
        <v>0</v>
      </c>
      <c r="O164">
        <f t="shared" si="18"/>
        <v>2</v>
      </c>
      <c r="P164" t="str">
        <f t="shared" si="19"/>
        <v>Low Toxicity</v>
      </c>
      <c r="Q164">
        <v>2</v>
      </c>
      <c r="R164" t="s">
        <v>10</v>
      </c>
      <c r="T164" t="str">
        <f t="shared" si="20"/>
        <v>OK</v>
      </c>
      <c r="U164">
        <v>6252</v>
      </c>
    </row>
    <row r="165" spans="1:21" x14ac:dyDescent="0.2">
      <c r="A165" s="3" t="s">
        <v>17</v>
      </c>
      <c r="B165" s="3" t="s">
        <v>27</v>
      </c>
      <c r="C165">
        <v>6448</v>
      </c>
      <c r="D165">
        <v>9.0115702758786558</v>
      </c>
      <c r="E165">
        <v>9.1954798733455672</v>
      </c>
      <c r="F165" s="5">
        <v>81</v>
      </c>
      <c r="G165" s="5">
        <f>ROUND(I165,0)</f>
        <v>83</v>
      </c>
      <c r="H165" t="s">
        <v>21</v>
      </c>
      <c r="I165" s="6">
        <v>82.653061224489804</v>
      </c>
      <c r="K165">
        <f t="shared" si="14"/>
        <v>0</v>
      </c>
      <c r="L165">
        <f t="shared" si="15"/>
        <v>2</v>
      </c>
      <c r="M165">
        <f t="shared" si="16"/>
        <v>0</v>
      </c>
      <c r="N165">
        <f t="shared" si="17"/>
        <v>0</v>
      </c>
      <c r="O165">
        <f t="shared" si="18"/>
        <v>2</v>
      </c>
      <c r="P165" t="str">
        <f t="shared" si="19"/>
        <v>Low Toxicity</v>
      </c>
      <c r="Q165">
        <v>1</v>
      </c>
      <c r="R165" t="s">
        <v>9</v>
      </c>
      <c r="T165" t="str">
        <f t="shared" si="20"/>
        <v>Changed</v>
      </c>
      <c r="U165">
        <v>6253</v>
      </c>
    </row>
    <row r="166" spans="1:21" x14ac:dyDescent="0.2">
      <c r="A166" s="3" t="s">
        <v>17</v>
      </c>
      <c r="B166" s="3" t="s">
        <v>24</v>
      </c>
      <c r="C166">
        <v>6449</v>
      </c>
      <c r="D166">
        <v>3.3707457266584</v>
      </c>
      <c r="E166">
        <v>3.3707457266584</v>
      </c>
      <c r="F166" s="5">
        <v>95</v>
      </c>
      <c r="G166" s="5">
        <f>ROUND(I166,0)</f>
        <v>95</v>
      </c>
      <c r="H166" t="s">
        <v>21</v>
      </c>
      <c r="I166" s="6">
        <v>95</v>
      </c>
      <c r="K166">
        <f t="shared" si="14"/>
        <v>1</v>
      </c>
      <c r="L166">
        <f t="shared" si="15"/>
        <v>0</v>
      </c>
      <c r="M166">
        <f t="shared" si="16"/>
        <v>0</v>
      </c>
      <c r="N166">
        <f t="shared" si="17"/>
        <v>0</v>
      </c>
      <c r="O166">
        <f t="shared" si="18"/>
        <v>1</v>
      </c>
      <c r="P166" t="str">
        <f t="shared" si="19"/>
        <v>Nontoxic</v>
      </c>
      <c r="Q166">
        <v>3</v>
      </c>
      <c r="R166" t="s">
        <v>11</v>
      </c>
      <c r="T166" t="str">
        <f t="shared" si="20"/>
        <v>Changed</v>
      </c>
      <c r="U166">
        <v>6264</v>
      </c>
    </row>
    <row r="167" spans="1:21" x14ac:dyDescent="0.2">
      <c r="A167" s="3" t="s">
        <v>17</v>
      </c>
      <c r="B167" s="3" t="s">
        <v>23</v>
      </c>
      <c r="C167">
        <v>6450</v>
      </c>
      <c r="D167">
        <v>9.2341116940913519</v>
      </c>
      <c r="E167">
        <v>9.7201175727277391</v>
      </c>
      <c r="F167" s="5">
        <v>89</v>
      </c>
      <c r="G167" s="5">
        <f>ROUND(I167,0)</f>
        <v>94</v>
      </c>
      <c r="H167" t="s">
        <v>19</v>
      </c>
      <c r="I167" s="6">
        <v>93.684210526315795</v>
      </c>
      <c r="K167">
        <f t="shared" si="14"/>
        <v>0</v>
      </c>
      <c r="L167">
        <f t="shared" si="15"/>
        <v>-1</v>
      </c>
      <c r="M167">
        <f t="shared" si="16"/>
        <v>0</v>
      </c>
      <c r="N167">
        <f t="shared" si="17"/>
        <v>0</v>
      </c>
      <c r="O167">
        <f t="shared" si="18"/>
        <v>1</v>
      </c>
      <c r="P167" t="str">
        <f t="shared" si="19"/>
        <v>Nontoxic</v>
      </c>
      <c r="Q167">
        <v>1</v>
      </c>
      <c r="R167" t="s">
        <v>9</v>
      </c>
      <c r="T167" t="str">
        <f t="shared" si="20"/>
        <v>OK</v>
      </c>
      <c r="U167">
        <v>6242</v>
      </c>
    </row>
    <row r="168" spans="1:21" x14ac:dyDescent="0.2">
      <c r="A168" s="3" t="s">
        <v>45</v>
      </c>
      <c r="B168" s="3" t="s">
        <v>51</v>
      </c>
      <c r="C168">
        <v>6451</v>
      </c>
      <c r="D168">
        <v>10.659233909519887</v>
      </c>
      <c r="E168">
        <v>11.339610542042433</v>
      </c>
      <c r="F168" s="5">
        <v>87</v>
      </c>
      <c r="G168" s="5">
        <f>ROUND(I168,0)</f>
        <v>93</v>
      </c>
      <c r="H168" t="s">
        <v>19</v>
      </c>
      <c r="I168" s="6">
        <v>92.553191489361694</v>
      </c>
      <c r="K168">
        <f t="shared" si="14"/>
        <v>0</v>
      </c>
      <c r="L168">
        <f t="shared" si="15"/>
        <v>-1</v>
      </c>
      <c r="M168">
        <f t="shared" si="16"/>
        <v>0</v>
      </c>
      <c r="N168">
        <f t="shared" si="17"/>
        <v>0</v>
      </c>
      <c r="O168">
        <f t="shared" si="18"/>
        <v>1</v>
      </c>
      <c r="P168" t="str">
        <f t="shared" si="19"/>
        <v>Nontoxic</v>
      </c>
      <c r="Q168">
        <v>3</v>
      </c>
      <c r="R168" t="s">
        <v>11</v>
      </c>
      <c r="T168" t="str">
        <f t="shared" si="20"/>
        <v>Changed</v>
      </c>
      <c r="U168">
        <v>6052</v>
      </c>
    </row>
    <row r="169" spans="1:21" x14ac:dyDescent="0.2">
      <c r="A169" s="3" t="s">
        <v>17</v>
      </c>
      <c r="B169" s="3" t="s">
        <v>24</v>
      </c>
      <c r="C169">
        <v>6460</v>
      </c>
      <c r="D169">
        <v>3.9883201294906363</v>
      </c>
      <c r="E169">
        <v>3.9883201294906363</v>
      </c>
      <c r="F169" s="5">
        <v>96</v>
      </c>
      <c r="G169" s="5">
        <f>ROUND(I169,0)</f>
        <v>96</v>
      </c>
      <c r="H169" t="s">
        <v>21</v>
      </c>
      <c r="I169" s="6">
        <v>96</v>
      </c>
      <c r="K169">
        <f t="shared" si="14"/>
        <v>1</v>
      </c>
      <c r="L169">
        <f t="shared" si="15"/>
        <v>0</v>
      </c>
      <c r="M169">
        <f t="shared" si="16"/>
        <v>0</v>
      </c>
      <c r="N169">
        <f t="shared" si="17"/>
        <v>0</v>
      </c>
      <c r="O169">
        <f t="shared" si="18"/>
        <v>1</v>
      </c>
      <c r="P169" t="str">
        <f t="shared" si="19"/>
        <v>Nontoxic</v>
      </c>
      <c r="Q169">
        <v>3</v>
      </c>
      <c r="R169" t="s">
        <v>11</v>
      </c>
      <c r="T169" t="str">
        <f t="shared" si="20"/>
        <v>Changed</v>
      </c>
      <c r="U169">
        <v>6057</v>
      </c>
    </row>
    <row r="170" spans="1:21" x14ac:dyDescent="0.2">
      <c r="A170" s="3" t="s">
        <v>17</v>
      </c>
      <c r="B170" s="3" t="s">
        <v>27</v>
      </c>
      <c r="C170">
        <v>6462</v>
      </c>
      <c r="D170">
        <v>6.3721424512129241</v>
      </c>
      <c r="E170">
        <v>6.5021861747070657</v>
      </c>
      <c r="F170" s="5">
        <v>86</v>
      </c>
      <c r="G170" s="5">
        <f>ROUND(I170,0)</f>
        <v>88</v>
      </c>
      <c r="H170" t="s">
        <v>21</v>
      </c>
      <c r="I170" s="6">
        <v>87.755102040816325</v>
      </c>
      <c r="K170">
        <f t="shared" si="14"/>
        <v>0</v>
      </c>
      <c r="L170">
        <f t="shared" si="15"/>
        <v>2</v>
      </c>
      <c r="M170">
        <f t="shared" si="16"/>
        <v>0</v>
      </c>
      <c r="N170">
        <f t="shared" si="17"/>
        <v>0</v>
      </c>
      <c r="O170">
        <f t="shared" si="18"/>
        <v>2</v>
      </c>
      <c r="P170" t="str">
        <f t="shared" si="19"/>
        <v>Low Toxicity</v>
      </c>
      <c r="Q170">
        <v>3</v>
      </c>
      <c r="R170" t="s">
        <v>11</v>
      </c>
      <c r="T170" t="str">
        <f t="shared" si="20"/>
        <v>Changed</v>
      </c>
      <c r="U170">
        <v>6060</v>
      </c>
    </row>
    <row r="171" spans="1:21" x14ac:dyDescent="0.2">
      <c r="A171" s="3" t="s">
        <v>17</v>
      </c>
      <c r="B171" s="3" t="s">
        <v>24</v>
      </c>
      <c r="C171">
        <v>6466</v>
      </c>
      <c r="D171">
        <v>5.4351641704591813</v>
      </c>
      <c r="E171">
        <v>5.4351641704591813</v>
      </c>
      <c r="F171" s="5">
        <v>92</v>
      </c>
      <c r="G171" s="5">
        <f>ROUND(I171,0)</f>
        <v>92</v>
      </c>
      <c r="H171" t="s">
        <v>21</v>
      </c>
      <c r="I171" s="6">
        <v>92</v>
      </c>
      <c r="K171">
        <f t="shared" si="14"/>
        <v>1</v>
      </c>
      <c r="L171">
        <f t="shared" si="15"/>
        <v>0</v>
      </c>
      <c r="M171">
        <f t="shared" si="16"/>
        <v>0</v>
      </c>
      <c r="N171">
        <f t="shared" si="17"/>
        <v>0</v>
      </c>
      <c r="O171">
        <f t="shared" si="18"/>
        <v>1</v>
      </c>
      <c r="P171" t="str">
        <f t="shared" si="19"/>
        <v>Nontoxic</v>
      </c>
      <c r="Q171">
        <v>3</v>
      </c>
      <c r="R171" t="s">
        <v>11</v>
      </c>
      <c r="T171" t="str">
        <f t="shared" si="20"/>
        <v>Changed</v>
      </c>
      <c r="U171">
        <v>6065</v>
      </c>
    </row>
    <row r="172" spans="1:21" x14ac:dyDescent="0.2">
      <c r="A172" s="3" t="s">
        <v>17</v>
      </c>
      <c r="B172" s="3" t="s">
        <v>24</v>
      </c>
      <c r="C172">
        <v>6467</v>
      </c>
      <c r="D172">
        <v>2.1318467819039775</v>
      </c>
      <c r="E172">
        <v>2.1318467819039775</v>
      </c>
      <c r="F172" s="5">
        <v>91</v>
      </c>
      <c r="G172" s="5">
        <f>ROUND(I172,0)</f>
        <v>91</v>
      </c>
      <c r="H172" t="s">
        <v>21</v>
      </c>
      <c r="I172" s="6">
        <v>91</v>
      </c>
      <c r="K172">
        <f t="shared" si="14"/>
        <v>1</v>
      </c>
      <c r="L172">
        <f t="shared" si="15"/>
        <v>0</v>
      </c>
      <c r="M172">
        <f t="shared" si="16"/>
        <v>0</v>
      </c>
      <c r="N172">
        <f t="shared" si="17"/>
        <v>0</v>
      </c>
      <c r="O172">
        <f t="shared" si="18"/>
        <v>1</v>
      </c>
      <c r="P172" t="str">
        <f t="shared" si="19"/>
        <v>Nontoxic</v>
      </c>
      <c r="Q172">
        <v>1</v>
      </c>
      <c r="R172" t="s">
        <v>9</v>
      </c>
      <c r="T172" t="str">
        <f t="shared" si="20"/>
        <v>OK</v>
      </c>
      <c r="U172">
        <v>6069</v>
      </c>
    </row>
    <row r="173" spans="1:21" x14ac:dyDescent="0.2">
      <c r="A173" s="3" t="s">
        <v>45</v>
      </c>
      <c r="B173" s="3" t="s">
        <v>46</v>
      </c>
      <c r="C173">
        <v>6468</v>
      </c>
      <c r="D173">
        <v>7.7790475344184742</v>
      </c>
      <c r="E173">
        <v>8.4554864504548632</v>
      </c>
      <c r="F173" s="5">
        <v>89</v>
      </c>
      <c r="G173" s="5">
        <f>ROUND(I173,0)</f>
        <v>97</v>
      </c>
      <c r="H173" t="s">
        <v>19</v>
      </c>
      <c r="I173" s="6">
        <v>96.739130434782609</v>
      </c>
      <c r="K173">
        <f t="shared" si="14"/>
        <v>0</v>
      </c>
      <c r="L173">
        <f t="shared" si="15"/>
        <v>-1</v>
      </c>
      <c r="M173">
        <f t="shared" si="16"/>
        <v>0</v>
      </c>
      <c r="N173">
        <f t="shared" si="17"/>
        <v>0</v>
      </c>
      <c r="O173">
        <f t="shared" si="18"/>
        <v>1</v>
      </c>
      <c r="P173" t="str">
        <f t="shared" si="19"/>
        <v>Nontoxic</v>
      </c>
      <c r="Q173">
        <v>1</v>
      </c>
      <c r="R173" t="s">
        <v>9</v>
      </c>
      <c r="T173" t="str">
        <f t="shared" si="20"/>
        <v>OK</v>
      </c>
      <c r="U173">
        <v>6181</v>
      </c>
    </row>
    <row r="174" spans="1:21" x14ac:dyDescent="0.2">
      <c r="A174" s="3" t="s">
        <v>45</v>
      </c>
      <c r="B174" s="3" t="s">
        <v>47</v>
      </c>
      <c r="C174">
        <v>6472</v>
      </c>
      <c r="D174">
        <v>5.5184372392836352</v>
      </c>
      <c r="E174">
        <v>5.8706779141315266</v>
      </c>
      <c r="F174" s="5">
        <v>82</v>
      </c>
      <c r="G174" s="5">
        <f>ROUND(I174,0)</f>
        <v>87</v>
      </c>
      <c r="H174" t="s">
        <v>21</v>
      </c>
      <c r="I174" s="6">
        <v>87.2340425531915</v>
      </c>
      <c r="K174">
        <f t="shared" si="14"/>
        <v>0</v>
      </c>
      <c r="L174">
        <f t="shared" si="15"/>
        <v>2</v>
      </c>
      <c r="M174">
        <f t="shared" si="16"/>
        <v>0</v>
      </c>
      <c r="N174">
        <f t="shared" si="17"/>
        <v>0</v>
      </c>
      <c r="O174">
        <f t="shared" si="18"/>
        <v>2</v>
      </c>
      <c r="P174" t="str">
        <f t="shared" si="19"/>
        <v>Low Toxicity</v>
      </c>
      <c r="Q174">
        <v>1</v>
      </c>
      <c r="R174" t="s">
        <v>9</v>
      </c>
      <c r="T174" t="str">
        <f t="shared" si="20"/>
        <v>Changed</v>
      </c>
      <c r="U174">
        <v>6189</v>
      </c>
    </row>
    <row r="175" spans="1:21" x14ac:dyDescent="0.2">
      <c r="A175" s="3" t="s">
        <v>17</v>
      </c>
      <c r="B175" s="3" t="s">
        <v>27</v>
      </c>
      <c r="C175">
        <v>6478</v>
      </c>
      <c r="D175">
        <v>4.2364065464910032</v>
      </c>
      <c r="E175">
        <v>4.3228638229500032</v>
      </c>
      <c r="F175" s="5">
        <v>94</v>
      </c>
      <c r="G175" s="5">
        <f>ROUND(I175,0)</f>
        <v>96</v>
      </c>
      <c r="H175" t="s">
        <v>19</v>
      </c>
      <c r="I175" s="6">
        <v>95.918367346938766</v>
      </c>
      <c r="K175">
        <f t="shared" si="14"/>
        <v>1</v>
      </c>
      <c r="L175">
        <f t="shared" si="15"/>
        <v>0</v>
      </c>
      <c r="M175">
        <f t="shared" si="16"/>
        <v>0</v>
      </c>
      <c r="N175">
        <f t="shared" si="17"/>
        <v>0</v>
      </c>
      <c r="O175">
        <f t="shared" si="18"/>
        <v>1</v>
      </c>
      <c r="P175" t="str">
        <f t="shared" si="19"/>
        <v>Nontoxic</v>
      </c>
      <c r="Q175">
        <v>1</v>
      </c>
      <c r="R175" t="s">
        <v>9</v>
      </c>
      <c r="T175" t="str">
        <f t="shared" si="20"/>
        <v>OK</v>
      </c>
      <c r="U175">
        <v>6192</v>
      </c>
    </row>
    <row r="176" spans="1:21" x14ac:dyDescent="0.2">
      <c r="A176" s="3" t="s">
        <v>45</v>
      </c>
      <c r="B176" s="3" t="s">
        <v>47</v>
      </c>
      <c r="C176">
        <v>6479</v>
      </c>
      <c r="D176">
        <v>6.2107962007799244</v>
      </c>
      <c r="E176">
        <v>6.6072300008297074</v>
      </c>
      <c r="F176" s="5">
        <v>76</v>
      </c>
      <c r="G176" s="5">
        <f>ROUND(I176,0)</f>
        <v>81</v>
      </c>
      <c r="H176" t="s">
        <v>21</v>
      </c>
      <c r="I176" s="6">
        <v>80.851063829787222</v>
      </c>
      <c r="K176">
        <f t="shared" si="14"/>
        <v>0</v>
      </c>
      <c r="L176">
        <f t="shared" si="15"/>
        <v>0</v>
      </c>
      <c r="M176">
        <f t="shared" si="16"/>
        <v>3</v>
      </c>
      <c r="N176">
        <f t="shared" si="17"/>
        <v>0</v>
      </c>
      <c r="O176">
        <f t="shared" si="18"/>
        <v>3</v>
      </c>
      <c r="P176" t="str">
        <f t="shared" si="19"/>
        <v>Moderate Toxicity</v>
      </c>
      <c r="Q176">
        <v>1</v>
      </c>
      <c r="R176" t="s">
        <v>9</v>
      </c>
      <c r="T176" t="str">
        <f t="shared" si="20"/>
        <v>Changed</v>
      </c>
      <c r="U176">
        <v>6197</v>
      </c>
    </row>
    <row r="177" spans="1:21" x14ac:dyDescent="0.2">
      <c r="A177" s="3" t="s">
        <v>17</v>
      </c>
      <c r="B177" s="3" t="s">
        <v>24</v>
      </c>
      <c r="C177">
        <v>6482</v>
      </c>
      <c r="D177">
        <v>2.6109684127295596</v>
      </c>
      <c r="E177">
        <v>2.6109684127295596</v>
      </c>
      <c r="F177" s="5">
        <v>92</v>
      </c>
      <c r="G177" s="5">
        <f>ROUND(I177,0)</f>
        <v>92</v>
      </c>
      <c r="H177" t="s">
        <v>21</v>
      </c>
      <c r="I177" s="6">
        <v>92</v>
      </c>
      <c r="K177">
        <f t="shared" si="14"/>
        <v>1</v>
      </c>
      <c r="L177">
        <f t="shared" si="15"/>
        <v>0</v>
      </c>
      <c r="M177">
        <f t="shared" si="16"/>
        <v>0</v>
      </c>
      <c r="N177">
        <f t="shared" si="17"/>
        <v>0</v>
      </c>
      <c r="O177">
        <f t="shared" si="18"/>
        <v>1</v>
      </c>
      <c r="P177" t="str">
        <f t="shared" si="19"/>
        <v>Nontoxic</v>
      </c>
      <c r="Q177">
        <v>1</v>
      </c>
      <c r="R177" t="s">
        <v>9</v>
      </c>
      <c r="T177" t="str">
        <f t="shared" si="20"/>
        <v>OK</v>
      </c>
      <c r="U177">
        <v>6200</v>
      </c>
    </row>
    <row r="178" spans="1:21" x14ac:dyDescent="0.2">
      <c r="A178" s="3" t="s">
        <v>17</v>
      </c>
      <c r="B178" s="3" t="s">
        <v>22</v>
      </c>
      <c r="C178">
        <v>6485</v>
      </c>
      <c r="D178">
        <v>12.153396554017984</v>
      </c>
      <c r="E178">
        <v>13.355380828591191</v>
      </c>
      <c r="F178" s="5">
        <v>62</v>
      </c>
      <c r="G178" s="5">
        <f>ROUND(I178,0)</f>
        <v>68</v>
      </c>
      <c r="H178" t="s">
        <v>21</v>
      </c>
      <c r="I178" s="6">
        <v>68.131868131868131</v>
      </c>
      <c r="K178">
        <f t="shared" si="14"/>
        <v>0</v>
      </c>
      <c r="L178">
        <f t="shared" si="15"/>
        <v>0</v>
      </c>
      <c r="M178">
        <f t="shared" si="16"/>
        <v>3</v>
      </c>
      <c r="N178">
        <f t="shared" si="17"/>
        <v>0</v>
      </c>
      <c r="O178">
        <f t="shared" si="18"/>
        <v>3</v>
      </c>
      <c r="P178" t="str">
        <f t="shared" si="19"/>
        <v>Moderate Toxicity</v>
      </c>
      <c r="Q178">
        <v>1</v>
      </c>
      <c r="R178" t="s">
        <v>9</v>
      </c>
      <c r="T178" t="str">
        <f t="shared" si="20"/>
        <v>Changed</v>
      </c>
      <c r="U178" t="s">
        <v>20</v>
      </c>
    </row>
    <row r="179" spans="1:21" x14ac:dyDescent="0.2">
      <c r="A179" s="3" t="s">
        <v>28</v>
      </c>
      <c r="B179" s="3" t="s">
        <v>29</v>
      </c>
      <c r="C179">
        <v>6485</v>
      </c>
      <c r="D179">
        <v>12.879601337202701</v>
      </c>
      <c r="E179">
        <v>13.557475091792318</v>
      </c>
      <c r="F179" s="5">
        <v>57</v>
      </c>
      <c r="G179" s="5">
        <f>ROUND(I179,0)</f>
        <v>60</v>
      </c>
      <c r="H179" t="s">
        <v>21</v>
      </c>
      <c r="I179" s="6">
        <v>60</v>
      </c>
      <c r="K179">
        <f t="shared" si="14"/>
        <v>0</v>
      </c>
      <c r="L179">
        <f t="shared" si="15"/>
        <v>0</v>
      </c>
      <c r="M179">
        <f t="shared" si="16"/>
        <v>3</v>
      </c>
      <c r="N179">
        <f t="shared" si="17"/>
        <v>0</v>
      </c>
      <c r="O179">
        <f t="shared" si="18"/>
        <v>3</v>
      </c>
      <c r="P179" t="str">
        <f t="shared" si="19"/>
        <v>Moderate Toxicity</v>
      </c>
      <c r="Q179">
        <v>1</v>
      </c>
      <c r="R179" t="s">
        <v>9</v>
      </c>
      <c r="T179" t="str">
        <f t="shared" si="20"/>
        <v>Changed</v>
      </c>
      <c r="U179">
        <v>6145</v>
      </c>
    </row>
    <row r="180" spans="1:21" x14ac:dyDescent="0.2">
      <c r="A180" s="3" t="s">
        <v>30</v>
      </c>
      <c r="B180" s="3" t="s">
        <v>31</v>
      </c>
      <c r="C180">
        <v>6485</v>
      </c>
      <c r="D180">
        <v>4.1580758098889286</v>
      </c>
      <c r="E180">
        <v>4.3769219051462409</v>
      </c>
      <c r="F180" s="5">
        <v>85</v>
      </c>
      <c r="G180" s="5">
        <f>ROUND(I180,0)</f>
        <v>89</v>
      </c>
      <c r="H180" t="s">
        <v>21</v>
      </c>
      <c r="I180" s="6">
        <v>89.473684210526315</v>
      </c>
      <c r="K180">
        <f t="shared" si="14"/>
        <v>0</v>
      </c>
      <c r="L180">
        <f t="shared" si="15"/>
        <v>2</v>
      </c>
      <c r="M180">
        <f t="shared" si="16"/>
        <v>0</v>
      </c>
      <c r="N180">
        <f t="shared" si="17"/>
        <v>0</v>
      </c>
      <c r="O180">
        <f t="shared" si="18"/>
        <v>2</v>
      </c>
      <c r="P180" t="str">
        <f t="shared" si="19"/>
        <v>Low Toxicity</v>
      </c>
      <c r="Q180">
        <v>1</v>
      </c>
      <c r="R180" t="s">
        <v>9</v>
      </c>
      <c r="T180" t="str">
        <f t="shared" si="20"/>
        <v>Changed</v>
      </c>
      <c r="U180">
        <v>6148</v>
      </c>
    </row>
    <row r="181" spans="1:21" x14ac:dyDescent="0.2">
      <c r="A181" s="3" t="s">
        <v>37</v>
      </c>
      <c r="B181" s="3" t="s">
        <v>38</v>
      </c>
      <c r="C181">
        <v>6485</v>
      </c>
      <c r="D181">
        <v>7.0888640271925869</v>
      </c>
      <c r="E181">
        <v>7.7052869860788995</v>
      </c>
      <c r="F181" s="5">
        <v>60</v>
      </c>
      <c r="G181" s="5">
        <f>ROUND(I181,0)</f>
        <v>65</v>
      </c>
      <c r="H181" t="s">
        <v>21</v>
      </c>
      <c r="I181" s="6">
        <v>65.217391304347828</v>
      </c>
      <c r="K181">
        <f t="shared" si="14"/>
        <v>0</v>
      </c>
      <c r="L181">
        <f t="shared" si="15"/>
        <v>0</v>
      </c>
      <c r="M181">
        <f t="shared" si="16"/>
        <v>3</v>
      </c>
      <c r="N181">
        <f t="shared" si="17"/>
        <v>0</v>
      </c>
      <c r="O181">
        <f t="shared" si="18"/>
        <v>3</v>
      </c>
      <c r="P181" t="str">
        <f t="shared" si="19"/>
        <v>Moderate Toxicity</v>
      </c>
      <c r="Q181">
        <v>1</v>
      </c>
      <c r="R181" t="s">
        <v>9</v>
      </c>
      <c r="T181" t="str">
        <f t="shared" si="20"/>
        <v>Changed</v>
      </c>
      <c r="U181">
        <v>6151</v>
      </c>
    </row>
    <row r="182" spans="1:21" x14ac:dyDescent="0.2">
      <c r="A182" s="3" t="s">
        <v>40</v>
      </c>
      <c r="B182" s="3" t="s">
        <v>42</v>
      </c>
      <c r="C182">
        <v>6485</v>
      </c>
      <c r="D182">
        <v>14.943998688504498</v>
      </c>
      <c r="E182">
        <v>15.730524935267892</v>
      </c>
      <c r="F182" s="5">
        <v>60</v>
      </c>
      <c r="G182" s="5">
        <f>ROUND(I182,0)</f>
        <v>63</v>
      </c>
      <c r="H182" t="s">
        <v>21</v>
      </c>
      <c r="I182" s="6">
        <v>63.157894736842103</v>
      </c>
      <c r="K182">
        <f t="shared" si="14"/>
        <v>0</v>
      </c>
      <c r="L182">
        <f t="shared" si="15"/>
        <v>0</v>
      </c>
      <c r="M182">
        <f t="shared" si="16"/>
        <v>3</v>
      </c>
      <c r="N182">
        <f t="shared" si="17"/>
        <v>0</v>
      </c>
      <c r="O182">
        <f t="shared" si="18"/>
        <v>3</v>
      </c>
      <c r="P182" t="str">
        <f t="shared" si="19"/>
        <v>Moderate Toxicity</v>
      </c>
      <c r="Q182">
        <v>1</v>
      </c>
      <c r="R182" t="s">
        <v>9</v>
      </c>
      <c r="T182" t="str">
        <f t="shared" si="20"/>
        <v>Changed</v>
      </c>
      <c r="U182">
        <v>6153</v>
      </c>
    </row>
    <row r="183" spans="1:21" x14ac:dyDescent="0.2">
      <c r="A183" s="3" t="s">
        <v>45</v>
      </c>
      <c r="B183" s="3" t="s">
        <v>46</v>
      </c>
      <c r="C183">
        <v>6485</v>
      </c>
      <c r="D183">
        <v>8.8206108055806212</v>
      </c>
      <c r="E183">
        <v>9.587620440848502</v>
      </c>
      <c r="F183" s="5">
        <v>76</v>
      </c>
      <c r="G183" s="5">
        <f>ROUND(I183,0)</f>
        <v>83</v>
      </c>
      <c r="H183" t="s">
        <v>21</v>
      </c>
      <c r="I183" s="6">
        <v>82.608695652173907</v>
      </c>
      <c r="K183">
        <f t="shared" si="14"/>
        <v>0</v>
      </c>
      <c r="L183">
        <f t="shared" si="15"/>
        <v>2</v>
      </c>
      <c r="M183">
        <f t="shared" si="16"/>
        <v>0</v>
      </c>
      <c r="N183">
        <f t="shared" si="17"/>
        <v>0</v>
      </c>
      <c r="O183">
        <f t="shared" si="18"/>
        <v>2</v>
      </c>
      <c r="P183" t="str">
        <f t="shared" si="19"/>
        <v>Low Toxicity</v>
      </c>
      <c r="Q183">
        <v>1</v>
      </c>
      <c r="R183" t="s">
        <v>9</v>
      </c>
      <c r="T183" t="str">
        <f t="shared" si="20"/>
        <v>Changed</v>
      </c>
      <c r="U183">
        <v>6154</v>
      </c>
    </row>
    <row r="184" spans="1:21" x14ac:dyDescent="0.2">
      <c r="A184" s="3" t="s">
        <v>52</v>
      </c>
      <c r="B184" s="3" t="s">
        <v>53</v>
      </c>
      <c r="C184">
        <v>6485</v>
      </c>
      <c r="D184">
        <v>10.760409818081053</v>
      </c>
      <c r="E184">
        <v>11.911892787543602</v>
      </c>
      <c r="F184" s="5">
        <v>67</v>
      </c>
      <c r="G184" s="5">
        <f>ROUND(I184,0)</f>
        <v>74</v>
      </c>
      <c r="H184" t="s">
        <v>21</v>
      </c>
      <c r="I184" s="6">
        <v>74.169741697416981</v>
      </c>
      <c r="K184">
        <f t="shared" si="14"/>
        <v>0</v>
      </c>
      <c r="L184">
        <f t="shared" si="15"/>
        <v>0</v>
      </c>
      <c r="M184">
        <f t="shared" si="16"/>
        <v>3</v>
      </c>
      <c r="N184">
        <f t="shared" si="17"/>
        <v>0</v>
      </c>
      <c r="O184">
        <f t="shared" si="18"/>
        <v>3</v>
      </c>
      <c r="P184" t="str">
        <f t="shared" si="19"/>
        <v>Moderate Toxicity</v>
      </c>
      <c r="Q184">
        <v>1</v>
      </c>
      <c r="R184" t="s">
        <v>9</v>
      </c>
      <c r="T184" t="str">
        <f t="shared" si="20"/>
        <v>Changed</v>
      </c>
      <c r="U184">
        <v>6155</v>
      </c>
    </row>
    <row r="185" spans="1:21" x14ac:dyDescent="0.2">
      <c r="A185" s="3" t="s">
        <v>17</v>
      </c>
      <c r="B185" s="3" t="s">
        <v>24</v>
      </c>
      <c r="C185">
        <v>6487</v>
      </c>
      <c r="D185">
        <v>5.8383028579680234</v>
      </c>
      <c r="E185">
        <v>5.8383028579680234</v>
      </c>
      <c r="F185" s="5">
        <v>95</v>
      </c>
      <c r="G185" s="5">
        <f>ROUND(I185,0)</f>
        <v>95</v>
      </c>
      <c r="H185" t="s">
        <v>19</v>
      </c>
      <c r="I185" s="6">
        <v>95</v>
      </c>
      <c r="K185">
        <f t="shared" si="14"/>
        <v>1</v>
      </c>
      <c r="L185">
        <f t="shared" si="15"/>
        <v>0</v>
      </c>
      <c r="M185">
        <f t="shared" si="16"/>
        <v>0</v>
      </c>
      <c r="N185">
        <f t="shared" si="17"/>
        <v>0</v>
      </c>
      <c r="O185">
        <f t="shared" si="18"/>
        <v>1</v>
      </c>
      <c r="P185" t="str">
        <f t="shared" si="19"/>
        <v>Nontoxic</v>
      </c>
      <c r="Q185">
        <v>1</v>
      </c>
      <c r="R185" t="s">
        <v>9</v>
      </c>
      <c r="T185" t="str">
        <f t="shared" si="20"/>
        <v>OK</v>
      </c>
      <c r="U185">
        <v>6159</v>
      </c>
    </row>
    <row r="186" spans="1:21" x14ac:dyDescent="0.2">
      <c r="A186" s="3" t="s">
        <v>17</v>
      </c>
      <c r="B186" s="3" t="s">
        <v>24</v>
      </c>
      <c r="C186">
        <v>6489</v>
      </c>
      <c r="D186">
        <v>7.9766402589812726</v>
      </c>
      <c r="E186">
        <v>7.9766402589812726</v>
      </c>
      <c r="F186" s="5">
        <v>82</v>
      </c>
      <c r="G186" s="5">
        <f>ROUND(I186,0)</f>
        <v>82</v>
      </c>
      <c r="H186" t="s">
        <v>21</v>
      </c>
      <c r="I186" s="6">
        <v>82</v>
      </c>
      <c r="K186">
        <f t="shared" si="14"/>
        <v>0</v>
      </c>
      <c r="L186">
        <f t="shared" si="15"/>
        <v>2</v>
      </c>
      <c r="M186">
        <f t="shared" si="16"/>
        <v>0</v>
      </c>
      <c r="N186">
        <f t="shared" si="17"/>
        <v>0</v>
      </c>
      <c r="O186">
        <f t="shared" si="18"/>
        <v>2</v>
      </c>
      <c r="P186" t="str">
        <f t="shared" si="19"/>
        <v>Low Toxicity</v>
      </c>
      <c r="Q186">
        <v>1</v>
      </c>
      <c r="R186" t="s">
        <v>9</v>
      </c>
      <c r="T186" t="str">
        <f t="shared" si="20"/>
        <v>Changed</v>
      </c>
      <c r="U186">
        <v>6165</v>
      </c>
    </row>
    <row r="187" spans="1:21" x14ac:dyDescent="0.2">
      <c r="A187" s="3" t="s">
        <v>37</v>
      </c>
      <c r="B187" s="3" t="s">
        <v>39</v>
      </c>
      <c r="C187">
        <v>6489</v>
      </c>
      <c r="D187">
        <v>6.6983468906797867</v>
      </c>
      <c r="E187">
        <v>6.9774446777914445</v>
      </c>
      <c r="F187" s="5">
        <v>88</v>
      </c>
      <c r="G187" s="5">
        <f>ROUND(I187,0)</f>
        <v>92</v>
      </c>
      <c r="H187" t="s">
        <v>21</v>
      </c>
      <c r="I187" s="6">
        <v>91.666666666666657</v>
      </c>
      <c r="K187">
        <f t="shared" si="14"/>
        <v>0</v>
      </c>
      <c r="L187">
        <f t="shared" si="15"/>
        <v>2</v>
      </c>
      <c r="M187">
        <f t="shared" si="16"/>
        <v>0</v>
      </c>
      <c r="N187">
        <f t="shared" si="17"/>
        <v>0</v>
      </c>
      <c r="O187">
        <f t="shared" si="18"/>
        <v>2</v>
      </c>
      <c r="P187" t="str">
        <f t="shared" si="19"/>
        <v>Low Toxicity</v>
      </c>
      <c r="Q187">
        <v>1</v>
      </c>
      <c r="R187" t="s">
        <v>9</v>
      </c>
      <c r="T187" t="str">
        <f t="shared" si="20"/>
        <v>Changed</v>
      </c>
      <c r="U187">
        <v>6171</v>
      </c>
    </row>
    <row r="188" spans="1:21" x14ac:dyDescent="0.2">
      <c r="A188" s="3" t="s">
        <v>45</v>
      </c>
      <c r="B188" s="3" t="s">
        <v>48</v>
      </c>
      <c r="C188">
        <v>6489</v>
      </c>
      <c r="D188">
        <v>6.6983468906797867</v>
      </c>
      <c r="E188">
        <v>6.8350478476324366</v>
      </c>
      <c r="F188" s="5">
        <v>89</v>
      </c>
      <c r="G188" s="5">
        <f>ROUND(I188,0)</f>
        <v>91</v>
      </c>
      <c r="H188" t="s">
        <v>21</v>
      </c>
      <c r="I188" s="6">
        <v>90.816326530612244</v>
      </c>
      <c r="K188">
        <f t="shared" si="14"/>
        <v>0</v>
      </c>
      <c r="L188">
        <f t="shared" si="15"/>
        <v>2</v>
      </c>
      <c r="M188">
        <f t="shared" si="16"/>
        <v>0</v>
      </c>
      <c r="N188">
        <f t="shared" si="17"/>
        <v>0</v>
      </c>
      <c r="O188">
        <f t="shared" si="18"/>
        <v>2</v>
      </c>
      <c r="P188" t="str">
        <f t="shared" si="19"/>
        <v>Low Toxicity</v>
      </c>
      <c r="Q188">
        <v>1</v>
      </c>
      <c r="R188" t="s">
        <v>9</v>
      </c>
      <c r="T188" t="str">
        <f t="shared" si="20"/>
        <v>Changed</v>
      </c>
      <c r="U188">
        <v>6173</v>
      </c>
    </row>
    <row r="189" spans="1:21" x14ac:dyDescent="0.2">
      <c r="A189" s="3" t="s">
        <v>17</v>
      </c>
      <c r="B189" s="3" t="s">
        <v>25</v>
      </c>
      <c r="C189">
        <v>6493</v>
      </c>
      <c r="D189">
        <v>7.5396206261303211</v>
      </c>
      <c r="E189">
        <v>7.6934904348268578</v>
      </c>
      <c r="F189" s="5">
        <v>90</v>
      </c>
      <c r="G189" s="5">
        <f>ROUND(I189,0)</f>
        <v>92</v>
      </c>
      <c r="H189" t="s">
        <v>21</v>
      </c>
      <c r="I189" s="6">
        <v>91.83673469387756</v>
      </c>
      <c r="K189">
        <f t="shared" si="14"/>
        <v>1</v>
      </c>
      <c r="L189">
        <f t="shared" si="15"/>
        <v>0</v>
      </c>
      <c r="M189">
        <f t="shared" si="16"/>
        <v>0</v>
      </c>
      <c r="N189">
        <f t="shared" si="17"/>
        <v>0</v>
      </c>
      <c r="O189">
        <f t="shared" si="18"/>
        <v>1</v>
      </c>
      <c r="P189" t="str">
        <f t="shared" si="19"/>
        <v>Nontoxic</v>
      </c>
      <c r="Q189">
        <v>1</v>
      </c>
      <c r="R189" t="s">
        <v>9</v>
      </c>
      <c r="T189" t="str">
        <f t="shared" si="20"/>
        <v>OK</v>
      </c>
      <c r="U189">
        <v>6177</v>
      </c>
    </row>
    <row r="190" spans="1:21" x14ac:dyDescent="0.2">
      <c r="A190" s="3" t="s">
        <v>40</v>
      </c>
      <c r="B190" s="3" t="s">
        <v>42</v>
      </c>
      <c r="C190">
        <v>6500</v>
      </c>
      <c r="D190">
        <v>8.2582766739300357</v>
      </c>
      <c r="E190">
        <v>8.6929228146631949</v>
      </c>
      <c r="F190" s="5">
        <v>68</v>
      </c>
      <c r="G190" s="5">
        <f>ROUND(I190,0)</f>
        <v>72</v>
      </c>
      <c r="H190" t="s">
        <v>21</v>
      </c>
      <c r="I190" s="6">
        <v>71.578947368421055</v>
      </c>
      <c r="K190">
        <f t="shared" si="14"/>
        <v>0</v>
      </c>
      <c r="L190">
        <f t="shared" si="15"/>
        <v>0</v>
      </c>
      <c r="M190">
        <f t="shared" si="16"/>
        <v>3</v>
      </c>
      <c r="N190">
        <f t="shared" si="17"/>
        <v>0</v>
      </c>
      <c r="O190">
        <f t="shared" si="18"/>
        <v>3</v>
      </c>
      <c r="P190" t="str">
        <f t="shared" si="19"/>
        <v>Moderate Toxicity</v>
      </c>
      <c r="Q190">
        <v>1</v>
      </c>
      <c r="R190" t="s">
        <v>9</v>
      </c>
      <c r="T190" t="str">
        <f t="shared" si="20"/>
        <v>Changed</v>
      </c>
      <c r="U190">
        <v>6179</v>
      </c>
    </row>
    <row r="191" spans="1:21" x14ac:dyDescent="0.2">
      <c r="A191" s="3" t="s">
        <v>30</v>
      </c>
      <c r="B191" s="3" t="s">
        <v>36</v>
      </c>
      <c r="C191">
        <v>6508</v>
      </c>
      <c r="D191">
        <v>4.5549438337854573</v>
      </c>
      <c r="E191">
        <v>4.8456849295589972</v>
      </c>
      <c r="F191" s="5">
        <v>90</v>
      </c>
      <c r="G191" s="5">
        <f>ROUND(I191,0)</f>
        <v>96</v>
      </c>
      <c r="H191" t="s">
        <v>19</v>
      </c>
      <c r="I191" s="6">
        <v>95.744680851063833</v>
      </c>
      <c r="K191">
        <f t="shared" si="14"/>
        <v>1</v>
      </c>
      <c r="L191">
        <f t="shared" si="15"/>
        <v>0</v>
      </c>
      <c r="M191">
        <f t="shared" si="16"/>
        <v>0</v>
      </c>
      <c r="N191">
        <f t="shared" si="17"/>
        <v>0</v>
      </c>
      <c r="O191">
        <f t="shared" si="18"/>
        <v>1</v>
      </c>
      <c r="P191" t="str">
        <f t="shared" si="19"/>
        <v>Nontoxic</v>
      </c>
      <c r="Q191">
        <v>1</v>
      </c>
      <c r="R191" t="s">
        <v>9</v>
      </c>
      <c r="T191" t="str">
        <f t="shared" si="20"/>
        <v>OK</v>
      </c>
      <c r="U191">
        <v>6180</v>
      </c>
    </row>
    <row r="192" spans="1:21" x14ac:dyDescent="0.2">
      <c r="A192" s="3" t="s">
        <v>30</v>
      </c>
      <c r="B192" s="3" t="s">
        <v>36</v>
      </c>
      <c r="C192">
        <v>6513</v>
      </c>
      <c r="D192">
        <v>4.1221078470593771</v>
      </c>
      <c r="E192">
        <v>4.3852211138929542</v>
      </c>
      <c r="F192" s="5">
        <v>91</v>
      </c>
      <c r="G192" s="5">
        <f>ROUND(I192,0)</f>
        <v>97</v>
      </c>
      <c r="H192" t="s">
        <v>19</v>
      </c>
      <c r="I192" s="6">
        <v>96.808510638297875</v>
      </c>
      <c r="K192">
        <f t="shared" si="14"/>
        <v>1</v>
      </c>
      <c r="L192">
        <f t="shared" si="15"/>
        <v>0</v>
      </c>
      <c r="M192">
        <f t="shared" si="16"/>
        <v>0</v>
      </c>
      <c r="N192">
        <f t="shared" si="17"/>
        <v>0</v>
      </c>
      <c r="O192">
        <f t="shared" si="18"/>
        <v>1</v>
      </c>
      <c r="P192" t="str">
        <f t="shared" si="19"/>
        <v>Nontoxic</v>
      </c>
      <c r="Q192">
        <v>2</v>
      </c>
      <c r="R192" t="s">
        <v>10</v>
      </c>
      <c r="T192" t="str">
        <f t="shared" si="20"/>
        <v>Changed</v>
      </c>
      <c r="U192">
        <v>6288</v>
      </c>
    </row>
    <row r="193" spans="1:21" x14ac:dyDescent="0.2">
      <c r="A193" s="3" t="s">
        <v>30</v>
      </c>
      <c r="B193" s="3" t="s">
        <v>36</v>
      </c>
      <c r="C193">
        <v>6518</v>
      </c>
      <c r="D193">
        <v>4.919901647095891</v>
      </c>
      <c r="E193">
        <v>5.2339379224424372</v>
      </c>
      <c r="F193" s="5">
        <v>84</v>
      </c>
      <c r="G193" s="5">
        <f>ROUND(I193,0)</f>
        <v>89</v>
      </c>
      <c r="H193" t="s">
        <v>21</v>
      </c>
      <c r="I193" s="6">
        <v>89.361702127659569</v>
      </c>
      <c r="K193">
        <f t="shared" si="14"/>
        <v>0</v>
      </c>
      <c r="L193">
        <f t="shared" si="15"/>
        <v>2</v>
      </c>
      <c r="M193">
        <f t="shared" si="16"/>
        <v>0</v>
      </c>
      <c r="N193">
        <f t="shared" si="17"/>
        <v>0</v>
      </c>
      <c r="O193">
        <f t="shared" si="18"/>
        <v>2</v>
      </c>
      <c r="P193" t="str">
        <f t="shared" si="19"/>
        <v>Low Toxicity</v>
      </c>
      <c r="Q193">
        <v>1</v>
      </c>
      <c r="R193" t="s">
        <v>9</v>
      </c>
      <c r="T193" t="str">
        <f t="shared" si="20"/>
        <v>Changed</v>
      </c>
      <c r="U193">
        <v>6291</v>
      </c>
    </row>
    <row r="194" spans="1:21" x14ac:dyDescent="0.2">
      <c r="A194" s="3" t="s">
        <v>30</v>
      </c>
      <c r="B194" s="3" t="s">
        <v>35</v>
      </c>
      <c r="C194">
        <v>6520</v>
      </c>
      <c r="D194">
        <v>4.4431806704057184</v>
      </c>
      <c r="E194">
        <v>4.829544206962737</v>
      </c>
      <c r="F194" s="5">
        <v>3</v>
      </c>
      <c r="G194" s="5">
        <f>ROUND(I194,0)</f>
        <v>3</v>
      </c>
      <c r="H194" t="s">
        <v>21</v>
      </c>
      <c r="I194" s="6">
        <v>3.2608695652173911</v>
      </c>
      <c r="K194">
        <f t="shared" ref="K194:K257" si="21">IF(F194&gt;=90,1,0)</f>
        <v>0</v>
      </c>
      <c r="L194">
        <f t="shared" ref="L194:L257" si="22">IF(F194&gt;=90,0,IF(G194&gt;=82,IF(H194="NSC",-1,2),0))</f>
        <v>0</v>
      </c>
      <c r="M194">
        <f t="shared" ref="M194:M257" si="23">IF(G194&lt;82,IF(G194&gt;=59,IF(H194="NSC",-2,3),0),0)</f>
        <v>0</v>
      </c>
      <c r="N194">
        <f t="shared" ref="N194:N257" si="24">IF(G194&lt;59,4,0)</f>
        <v>4</v>
      </c>
      <c r="O194">
        <f t="shared" ref="O194:O257" si="25">ABS(SUM(K194:N194))</f>
        <v>4</v>
      </c>
      <c r="P194" t="str">
        <f t="shared" si="19"/>
        <v>High Toxicity</v>
      </c>
      <c r="Q194">
        <v>1</v>
      </c>
      <c r="R194" t="s">
        <v>9</v>
      </c>
      <c r="T194" t="str">
        <f t="shared" si="20"/>
        <v>Changed</v>
      </c>
      <c r="U194">
        <v>6294</v>
      </c>
    </row>
    <row r="195" spans="1:21" x14ac:dyDescent="0.2">
      <c r="A195" s="3" t="s">
        <v>30</v>
      </c>
      <c r="B195" s="3" t="s">
        <v>36</v>
      </c>
      <c r="C195">
        <v>6527</v>
      </c>
      <c r="D195">
        <v>7.7727210971679082</v>
      </c>
      <c r="E195">
        <v>8.2688522310296904</v>
      </c>
      <c r="F195" s="5">
        <v>20</v>
      </c>
      <c r="G195" s="5">
        <f>ROUND(I195,0)</f>
        <v>21</v>
      </c>
      <c r="H195" t="s">
        <v>21</v>
      </c>
      <c r="I195" s="6">
        <v>21.276595744680851</v>
      </c>
      <c r="K195">
        <f t="shared" si="21"/>
        <v>0</v>
      </c>
      <c r="L195">
        <f t="shared" si="22"/>
        <v>0</v>
      </c>
      <c r="M195">
        <f t="shared" si="23"/>
        <v>0</v>
      </c>
      <c r="N195">
        <f t="shared" si="24"/>
        <v>4</v>
      </c>
      <c r="O195">
        <f t="shared" si="25"/>
        <v>4</v>
      </c>
      <c r="P195" t="str">
        <f t="shared" ref="P195:P258" si="26">LOOKUP(O195,$X$2:$X$5,$Y$2:$Y$5)</f>
        <v>High Toxicity</v>
      </c>
      <c r="Q195">
        <v>1</v>
      </c>
      <c r="R195" t="s">
        <v>9</v>
      </c>
      <c r="T195" t="str">
        <f t="shared" ref="T195:T258" si="27">IF(O195=Q195,"OK","Changed")</f>
        <v>Changed</v>
      </c>
      <c r="U195">
        <v>6320</v>
      </c>
    </row>
    <row r="196" spans="1:21" x14ac:dyDescent="0.2">
      <c r="A196" s="3" t="s">
        <v>45</v>
      </c>
      <c r="B196" s="3" t="s">
        <v>51</v>
      </c>
      <c r="C196">
        <v>6527</v>
      </c>
      <c r="D196">
        <v>5.8748250617160824</v>
      </c>
      <c r="E196">
        <v>6.2498138954426405</v>
      </c>
      <c r="F196" s="5">
        <v>90</v>
      </c>
      <c r="G196" s="5">
        <f>ROUND(I196,0)</f>
        <v>96</v>
      </c>
      <c r="H196" t="s">
        <v>19</v>
      </c>
      <c r="I196" s="6">
        <v>95.744680851063833</v>
      </c>
      <c r="K196">
        <f t="shared" si="21"/>
        <v>1</v>
      </c>
      <c r="L196">
        <f t="shared" si="22"/>
        <v>0</v>
      </c>
      <c r="M196">
        <f t="shared" si="23"/>
        <v>0</v>
      </c>
      <c r="N196">
        <f t="shared" si="24"/>
        <v>0</v>
      </c>
      <c r="O196">
        <f t="shared" si="25"/>
        <v>1</v>
      </c>
      <c r="P196" t="str">
        <f t="shared" si="26"/>
        <v>Nontoxic</v>
      </c>
      <c r="Q196">
        <v>1</v>
      </c>
      <c r="R196" t="s">
        <v>9</v>
      </c>
      <c r="T196" t="str">
        <f t="shared" si="27"/>
        <v>OK</v>
      </c>
      <c r="U196">
        <v>6325</v>
      </c>
    </row>
    <row r="197" spans="1:21" x14ac:dyDescent="0.2">
      <c r="A197" s="3" t="s">
        <v>30</v>
      </c>
      <c r="B197" s="3" t="s">
        <v>36</v>
      </c>
      <c r="C197">
        <v>6530</v>
      </c>
      <c r="D197">
        <v>4.5549438337854573</v>
      </c>
      <c r="E197">
        <v>4.8456849295589972</v>
      </c>
      <c r="F197" s="5">
        <v>90</v>
      </c>
      <c r="G197" s="5">
        <f>ROUND(I197,0)</f>
        <v>96</v>
      </c>
      <c r="H197" t="s">
        <v>19</v>
      </c>
      <c r="I197" s="6">
        <v>95.744680851063833</v>
      </c>
      <c r="K197">
        <f t="shared" si="21"/>
        <v>1</v>
      </c>
      <c r="L197">
        <f t="shared" si="22"/>
        <v>0</v>
      </c>
      <c r="M197">
        <f t="shared" si="23"/>
        <v>0</v>
      </c>
      <c r="N197">
        <f t="shared" si="24"/>
        <v>0</v>
      </c>
      <c r="O197">
        <f t="shared" si="25"/>
        <v>1</v>
      </c>
      <c r="P197" t="str">
        <f t="shared" si="26"/>
        <v>Nontoxic</v>
      </c>
      <c r="Q197">
        <v>1</v>
      </c>
      <c r="R197" t="s">
        <v>9</v>
      </c>
      <c r="T197" t="str">
        <f t="shared" si="27"/>
        <v>OK</v>
      </c>
      <c r="U197">
        <v>6327</v>
      </c>
    </row>
    <row r="198" spans="1:21" x14ac:dyDescent="0.2">
      <c r="A198" s="3" t="s">
        <v>45</v>
      </c>
      <c r="B198" s="3" t="s">
        <v>49</v>
      </c>
      <c r="C198">
        <v>6539</v>
      </c>
      <c r="D198">
        <v>11.982367187547483</v>
      </c>
      <c r="E198">
        <v>12.884265793061811</v>
      </c>
      <c r="F198" s="5">
        <v>89</v>
      </c>
      <c r="G198" s="5">
        <f>ROUND(I198,0)</f>
        <v>96</v>
      </c>
      <c r="H198" t="s">
        <v>19</v>
      </c>
      <c r="I198" s="6">
        <v>95.6989247311828</v>
      </c>
      <c r="K198">
        <f t="shared" si="21"/>
        <v>0</v>
      </c>
      <c r="L198">
        <f t="shared" si="22"/>
        <v>-1</v>
      </c>
      <c r="M198">
        <f t="shared" si="23"/>
        <v>0</v>
      </c>
      <c r="N198">
        <f t="shared" si="24"/>
        <v>0</v>
      </c>
      <c r="O198">
        <f t="shared" si="25"/>
        <v>1</v>
      </c>
      <c r="P198" t="str">
        <f t="shared" si="26"/>
        <v>Nontoxic</v>
      </c>
      <c r="Q198">
        <v>2</v>
      </c>
      <c r="R198" t="s">
        <v>10</v>
      </c>
      <c r="T198" t="str">
        <f t="shared" si="27"/>
        <v>Changed</v>
      </c>
      <c r="U198">
        <v>6328</v>
      </c>
    </row>
    <row r="199" spans="1:21" x14ac:dyDescent="0.2">
      <c r="A199" s="3" t="s">
        <v>45</v>
      </c>
      <c r="B199" s="3" t="s">
        <v>49</v>
      </c>
      <c r="C199">
        <v>6543</v>
      </c>
      <c r="D199">
        <v>17.809541391776072</v>
      </c>
      <c r="E199">
        <v>19.150044507286097</v>
      </c>
      <c r="F199" s="5">
        <v>55</v>
      </c>
      <c r="G199" s="5">
        <f>ROUND(I199,0)</f>
        <v>59</v>
      </c>
      <c r="H199" t="s">
        <v>21</v>
      </c>
      <c r="I199" s="6">
        <v>59.13978494623656</v>
      </c>
      <c r="K199">
        <f t="shared" si="21"/>
        <v>0</v>
      </c>
      <c r="L199">
        <f t="shared" si="22"/>
        <v>0</v>
      </c>
      <c r="M199">
        <f t="shared" si="23"/>
        <v>3</v>
      </c>
      <c r="N199">
        <f t="shared" si="24"/>
        <v>0</v>
      </c>
      <c r="O199">
        <f t="shared" si="25"/>
        <v>3</v>
      </c>
      <c r="P199" t="str">
        <f t="shared" si="26"/>
        <v>Moderate Toxicity</v>
      </c>
      <c r="Q199">
        <v>1</v>
      </c>
      <c r="R199" t="s">
        <v>9</v>
      </c>
      <c r="T199" t="str">
        <f t="shared" si="27"/>
        <v>Changed</v>
      </c>
      <c r="U199" t="s">
        <v>20</v>
      </c>
    </row>
    <row r="200" spans="1:21" x14ac:dyDescent="0.2">
      <c r="A200" s="3" t="s">
        <v>30</v>
      </c>
      <c r="B200" s="3" t="s">
        <v>35</v>
      </c>
      <c r="C200">
        <v>6546</v>
      </c>
      <c r="D200">
        <v>9.6638325038601849</v>
      </c>
      <c r="E200">
        <v>10.504165765065418</v>
      </c>
      <c r="F200" s="5">
        <v>83</v>
      </c>
      <c r="G200" s="5">
        <f>ROUND(I200,0)</f>
        <v>90</v>
      </c>
      <c r="H200" t="s">
        <v>19</v>
      </c>
      <c r="I200" s="6">
        <v>90.217391304347828</v>
      </c>
      <c r="K200">
        <f t="shared" si="21"/>
        <v>0</v>
      </c>
      <c r="L200">
        <f t="shared" si="22"/>
        <v>-1</v>
      </c>
      <c r="M200">
        <f t="shared" si="23"/>
        <v>0</v>
      </c>
      <c r="N200">
        <f t="shared" si="24"/>
        <v>0</v>
      </c>
      <c r="O200">
        <f t="shared" si="25"/>
        <v>1</v>
      </c>
      <c r="P200" t="str">
        <f t="shared" si="26"/>
        <v>Nontoxic</v>
      </c>
      <c r="Q200">
        <v>3</v>
      </c>
      <c r="R200" t="s">
        <v>11</v>
      </c>
      <c r="T200" t="str">
        <f t="shared" si="27"/>
        <v>Changed</v>
      </c>
      <c r="U200">
        <v>6133</v>
      </c>
    </row>
    <row r="201" spans="1:21" x14ac:dyDescent="0.2">
      <c r="A201" s="3" t="s">
        <v>30</v>
      </c>
      <c r="B201" s="3" t="s">
        <v>34</v>
      </c>
      <c r="C201">
        <v>6549</v>
      </c>
      <c r="D201">
        <v>4.3450831858535475</v>
      </c>
      <c r="E201">
        <v>4.6721324579070407</v>
      </c>
      <c r="F201" s="5">
        <v>91</v>
      </c>
      <c r="G201" s="5">
        <f>ROUND(I201,0)</f>
        <v>98</v>
      </c>
      <c r="H201" t="s">
        <v>19</v>
      </c>
      <c r="I201" s="6">
        <v>97.849462365591393</v>
      </c>
      <c r="K201">
        <f t="shared" si="21"/>
        <v>1</v>
      </c>
      <c r="L201">
        <f t="shared" si="22"/>
        <v>0</v>
      </c>
      <c r="M201">
        <f t="shared" si="23"/>
        <v>0</v>
      </c>
      <c r="N201">
        <f t="shared" si="24"/>
        <v>0</v>
      </c>
      <c r="O201">
        <f t="shared" si="25"/>
        <v>1</v>
      </c>
      <c r="P201" t="str">
        <f t="shared" si="26"/>
        <v>Nontoxic</v>
      </c>
      <c r="Q201">
        <v>1</v>
      </c>
      <c r="R201" t="s">
        <v>9</v>
      </c>
      <c r="T201" t="str">
        <f t="shared" si="27"/>
        <v>OK</v>
      </c>
      <c r="U201">
        <v>6134</v>
      </c>
    </row>
    <row r="202" spans="1:21" x14ac:dyDescent="0.2">
      <c r="A202" s="3" t="s">
        <v>30</v>
      </c>
      <c r="B202" s="3" t="s">
        <v>34</v>
      </c>
      <c r="C202">
        <v>6553</v>
      </c>
      <c r="D202">
        <v>4.4431806704057184</v>
      </c>
      <c r="E202">
        <v>4.7776136240921705</v>
      </c>
      <c r="F202" s="5">
        <v>87</v>
      </c>
      <c r="G202" s="5">
        <f>ROUND(I202,0)</f>
        <v>94</v>
      </c>
      <c r="H202" t="s">
        <v>21</v>
      </c>
      <c r="I202" s="6">
        <v>93.548387096774192</v>
      </c>
      <c r="K202">
        <f t="shared" si="21"/>
        <v>0</v>
      </c>
      <c r="L202">
        <f t="shared" si="22"/>
        <v>2</v>
      </c>
      <c r="M202">
        <f t="shared" si="23"/>
        <v>0</v>
      </c>
      <c r="N202">
        <f t="shared" si="24"/>
        <v>0</v>
      </c>
      <c r="O202">
        <f t="shared" si="25"/>
        <v>2</v>
      </c>
      <c r="P202" t="str">
        <f t="shared" si="26"/>
        <v>Low Toxicity</v>
      </c>
      <c r="Q202">
        <v>1</v>
      </c>
      <c r="R202" t="s">
        <v>9</v>
      </c>
      <c r="T202" t="str">
        <f t="shared" si="27"/>
        <v>Changed</v>
      </c>
      <c r="U202">
        <v>6136</v>
      </c>
    </row>
    <row r="203" spans="1:21" x14ac:dyDescent="0.2">
      <c r="A203" s="3" t="s">
        <v>30</v>
      </c>
      <c r="B203" s="3" t="s">
        <v>34</v>
      </c>
      <c r="C203">
        <v>6560</v>
      </c>
      <c r="D203">
        <v>7.0888640271925869</v>
      </c>
      <c r="E203">
        <v>7.6224344378414912</v>
      </c>
      <c r="F203" s="5">
        <v>85</v>
      </c>
      <c r="G203" s="5">
        <f>ROUND(I203,0)</f>
        <v>91</v>
      </c>
      <c r="H203" t="s">
        <v>21</v>
      </c>
      <c r="I203" s="6">
        <v>91.397849462365585</v>
      </c>
      <c r="K203">
        <f t="shared" si="21"/>
        <v>0</v>
      </c>
      <c r="L203">
        <f t="shared" si="22"/>
        <v>2</v>
      </c>
      <c r="M203">
        <f t="shared" si="23"/>
        <v>0</v>
      </c>
      <c r="N203">
        <f t="shared" si="24"/>
        <v>0</v>
      </c>
      <c r="O203">
        <f t="shared" si="25"/>
        <v>2</v>
      </c>
      <c r="P203" t="str">
        <f t="shared" si="26"/>
        <v>Low Toxicity</v>
      </c>
      <c r="Q203">
        <v>1</v>
      </c>
      <c r="R203" t="s">
        <v>9</v>
      </c>
      <c r="T203" t="str">
        <f t="shared" si="27"/>
        <v>Changed</v>
      </c>
      <c r="U203">
        <v>6140</v>
      </c>
    </row>
    <row r="204" spans="1:21" x14ac:dyDescent="0.2">
      <c r="A204" s="3" t="s">
        <v>45</v>
      </c>
      <c r="B204" s="3" t="s">
        <v>50</v>
      </c>
      <c r="C204">
        <v>6562</v>
      </c>
      <c r="D204">
        <v>5.3216183476439589</v>
      </c>
      <c r="E204">
        <v>5.4862044821071745</v>
      </c>
      <c r="F204" s="5">
        <v>96</v>
      </c>
      <c r="G204" s="5">
        <f>ROUND(I204,0)</f>
        <v>99</v>
      </c>
      <c r="H204" t="s">
        <v>19</v>
      </c>
      <c r="I204" s="6">
        <v>98.969072164948457</v>
      </c>
      <c r="K204">
        <f t="shared" si="21"/>
        <v>1</v>
      </c>
      <c r="L204">
        <f t="shared" si="22"/>
        <v>0</v>
      </c>
      <c r="M204">
        <f t="shared" si="23"/>
        <v>0</v>
      </c>
      <c r="N204">
        <f t="shared" si="24"/>
        <v>0</v>
      </c>
      <c r="O204">
        <f t="shared" si="25"/>
        <v>1</v>
      </c>
      <c r="P204" t="str">
        <f t="shared" si="26"/>
        <v>Nontoxic</v>
      </c>
      <c r="Q204">
        <v>1</v>
      </c>
      <c r="R204" t="s">
        <v>9</v>
      </c>
      <c r="T204" t="str">
        <f t="shared" si="27"/>
        <v>OK</v>
      </c>
      <c r="U204">
        <v>6152</v>
      </c>
    </row>
    <row r="205" spans="1:21" x14ac:dyDescent="0.2">
      <c r="A205" s="3" t="s">
        <v>52</v>
      </c>
      <c r="B205" s="3" t="s">
        <v>61</v>
      </c>
      <c r="C205">
        <v>6570</v>
      </c>
      <c r="D205">
        <v>2.7371917982165344</v>
      </c>
      <c r="E205">
        <v>2.7741808765708118</v>
      </c>
      <c r="F205">
        <v>92</v>
      </c>
      <c r="G205" s="5">
        <f>ROUND(I205,0)</f>
        <v>93</v>
      </c>
      <c r="H205" t="s">
        <v>21</v>
      </c>
      <c r="I205" s="6">
        <v>93.243243243243228</v>
      </c>
      <c r="K205">
        <f t="shared" si="21"/>
        <v>1</v>
      </c>
      <c r="L205">
        <f t="shared" si="22"/>
        <v>0</v>
      </c>
      <c r="M205">
        <f t="shared" si="23"/>
        <v>0</v>
      </c>
      <c r="N205">
        <f t="shared" si="24"/>
        <v>0</v>
      </c>
      <c r="O205">
        <f t="shared" si="25"/>
        <v>1</v>
      </c>
      <c r="P205" t="str">
        <f t="shared" si="26"/>
        <v>Nontoxic</v>
      </c>
      <c r="Q205">
        <v>1</v>
      </c>
      <c r="R205" t="s">
        <v>9</v>
      </c>
      <c r="T205" t="str">
        <f t="shared" si="27"/>
        <v>OK</v>
      </c>
      <c r="U205">
        <v>6156</v>
      </c>
    </row>
    <row r="206" spans="1:21" x14ac:dyDescent="0.2">
      <c r="A206" s="3" t="s">
        <v>52</v>
      </c>
      <c r="B206" s="3" t="s">
        <v>61</v>
      </c>
      <c r="C206">
        <v>6572</v>
      </c>
      <c r="D206">
        <v>5.3644590313488312</v>
      </c>
      <c r="E206">
        <v>5.4369517209616536</v>
      </c>
      <c r="F206">
        <v>92</v>
      </c>
      <c r="G206" s="5">
        <f>ROUND(I206,0)</f>
        <v>93</v>
      </c>
      <c r="H206" t="s">
        <v>21</v>
      </c>
      <c r="I206" s="6">
        <v>93.243243243243228</v>
      </c>
      <c r="K206">
        <f t="shared" si="21"/>
        <v>1</v>
      </c>
      <c r="L206">
        <f t="shared" si="22"/>
        <v>0</v>
      </c>
      <c r="M206">
        <f t="shared" si="23"/>
        <v>0</v>
      </c>
      <c r="N206">
        <f t="shared" si="24"/>
        <v>0</v>
      </c>
      <c r="O206">
        <f t="shared" si="25"/>
        <v>1</v>
      </c>
      <c r="P206" t="str">
        <f t="shared" si="26"/>
        <v>Nontoxic</v>
      </c>
      <c r="Q206">
        <v>2</v>
      </c>
      <c r="R206" t="s">
        <v>10</v>
      </c>
      <c r="T206" t="str">
        <f t="shared" si="27"/>
        <v>Changed</v>
      </c>
      <c r="U206">
        <v>6168</v>
      </c>
    </row>
    <row r="207" spans="1:21" x14ac:dyDescent="0.2">
      <c r="A207" s="3" t="s">
        <v>17</v>
      </c>
      <c r="B207" s="3" t="s">
        <v>27</v>
      </c>
      <c r="C207">
        <v>6649</v>
      </c>
      <c r="D207">
        <v>5.4961437960791697</v>
      </c>
      <c r="E207">
        <v>5.6083099959991527</v>
      </c>
      <c r="F207" s="5">
        <v>92</v>
      </c>
      <c r="G207" s="5">
        <f>ROUND(I207,0)</f>
        <v>94</v>
      </c>
      <c r="H207" t="s">
        <v>21</v>
      </c>
      <c r="I207" s="6">
        <v>93.877551020408163</v>
      </c>
      <c r="K207">
        <f t="shared" si="21"/>
        <v>1</v>
      </c>
      <c r="L207">
        <f t="shared" si="22"/>
        <v>0</v>
      </c>
      <c r="M207">
        <f t="shared" si="23"/>
        <v>0</v>
      </c>
      <c r="N207">
        <f t="shared" si="24"/>
        <v>0</v>
      </c>
      <c r="O207">
        <f t="shared" si="25"/>
        <v>1</v>
      </c>
      <c r="P207" t="str">
        <f t="shared" si="26"/>
        <v>Nontoxic</v>
      </c>
      <c r="Q207">
        <v>2</v>
      </c>
      <c r="R207" t="s">
        <v>10</v>
      </c>
      <c r="T207" t="str">
        <f t="shared" si="27"/>
        <v>Changed</v>
      </c>
      <c r="U207">
        <v>6172</v>
      </c>
    </row>
    <row r="208" spans="1:21" x14ac:dyDescent="0.2">
      <c r="A208" s="3" t="s">
        <v>52</v>
      </c>
      <c r="B208" s="3" t="s">
        <v>62</v>
      </c>
      <c r="C208">
        <v>6659</v>
      </c>
      <c r="D208">
        <v>10.411083255788622</v>
      </c>
      <c r="E208">
        <v>10.788687311698055</v>
      </c>
      <c r="F208">
        <v>85</v>
      </c>
      <c r="G208" s="5">
        <f>ROUND(I208,0)</f>
        <v>88</v>
      </c>
      <c r="H208" t="s">
        <v>21</v>
      </c>
      <c r="I208" s="6">
        <v>88.082901554404145</v>
      </c>
      <c r="K208">
        <f t="shared" si="21"/>
        <v>0</v>
      </c>
      <c r="L208">
        <f t="shared" si="22"/>
        <v>2</v>
      </c>
      <c r="M208">
        <f t="shared" si="23"/>
        <v>0</v>
      </c>
      <c r="N208">
        <f t="shared" si="24"/>
        <v>0</v>
      </c>
      <c r="O208">
        <f t="shared" si="25"/>
        <v>2</v>
      </c>
      <c r="P208" t="str">
        <f t="shared" si="26"/>
        <v>Low Toxicity</v>
      </c>
      <c r="Q208">
        <v>1</v>
      </c>
      <c r="R208" t="s">
        <v>9</v>
      </c>
      <c r="T208" t="str">
        <f t="shared" si="27"/>
        <v>Changed</v>
      </c>
      <c r="U208">
        <v>6174</v>
      </c>
    </row>
    <row r="209" spans="1:21" x14ac:dyDescent="0.2">
      <c r="A209" s="3" t="s">
        <v>52</v>
      </c>
      <c r="B209" s="3" t="s">
        <v>61</v>
      </c>
      <c r="C209">
        <v>6660</v>
      </c>
      <c r="D209">
        <v>7.4117483844458931</v>
      </c>
      <c r="E209">
        <v>7.5119071463978644</v>
      </c>
      <c r="F209">
        <v>92</v>
      </c>
      <c r="G209" s="5">
        <f>ROUND(I209,0)</f>
        <v>93</v>
      </c>
      <c r="H209" t="s">
        <v>19</v>
      </c>
      <c r="I209" s="6">
        <v>93.243243243243228</v>
      </c>
      <c r="K209">
        <f t="shared" si="21"/>
        <v>1</v>
      </c>
      <c r="L209">
        <f t="shared" si="22"/>
        <v>0</v>
      </c>
      <c r="M209">
        <f t="shared" si="23"/>
        <v>0</v>
      </c>
      <c r="N209">
        <f t="shared" si="24"/>
        <v>0</v>
      </c>
      <c r="O209">
        <f t="shared" si="25"/>
        <v>1</v>
      </c>
      <c r="P209" t="str">
        <f t="shared" si="26"/>
        <v>Nontoxic</v>
      </c>
      <c r="Q209">
        <v>2</v>
      </c>
      <c r="R209" t="s">
        <v>10</v>
      </c>
      <c r="T209" t="str">
        <f t="shared" si="27"/>
        <v>Changed</v>
      </c>
      <c r="U209" t="s">
        <v>20</v>
      </c>
    </row>
    <row r="210" spans="1:21" x14ac:dyDescent="0.2">
      <c r="A210" s="3" t="s">
        <v>52</v>
      </c>
      <c r="B210" s="3" t="s">
        <v>61</v>
      </c>
      <c r="C210">
        <v>6661</v>
      </c>
      <c r="D210">
        <v>26.505920830639525</v>
      </c>
      <c r="E210">
        <v>26.864108949972493</v>
      </c>
      <c r="F210">
        <v>68</v>
      </c>
      <c r="G210" s="5">
        <f>ROUND(I210,0)</f>
        <v>69</v>
      </c>
      <c r="H210" t="s">
        <v>21</v>
      </c>
      <c r="I210" s="6">
        <v>68.918918918918919</v>
      </c>
      <c r="K210">
        <f t="shared" si="21"/>
        <v>0</v>
      </c>
      <c r="L210">
        <f t="shared" si="22"/>
        <v>0</v>
      </c>
      <c r="M210">
        <f t="shared" si="23"/>
        <v>3</v>
      </c>
      <c r="N210">
        <f t="shared" si="24"/>
        <v>0</v>
      </c>
      <c r="O210">
        <f t="shared" si="25"/>
        <v>3</v>
      </c>
      <c r="P210" t="str">
        <f t="shared" si="26"/>
        <v>Moderate Toxicity</v>
      </c>
      <c r="Q210">
        <v>1</v>
      </c>
      <c r="R210" t="s">
        <v>9</v>
      </c>
      <c r="T210" t="str">
        <f t="shared" si="27"/>
        <v>Changed</v>
      </c>
      <c r="U210">
        <v>6039</v>
      </c>
    </row>
    <row r="211" spans="1:21" x14ac:dyDescent="0.2">
      <c r="A211" s="3" t="s">
        <v>40</v>
      </c>
      <c r="B211" s="3" t="s">
        <v>41</v>
      </c>
      <c r="C211">
        <v>7002</v>
      </c>
      <c r="D211">
        <v>10.470498480496742</v>
      </c>
      <c r="E211">
        <v>10.90676925051744</v>
      </c>
      <c r="F211" s="5">
        <v>86</v>
      </c>
      <c r="G211" s="5">
        <f>ROUND(I211,0)</f>
        <v>90</v>
      </c>
      <c r="H211" t="s">
        <v>19</v>
      </c>
      <c r="I211" s="6">
        <v>89.583333333333343</v>
      </c>
      <c r="K211">
        <f t="shared" si="21"/>
        <v>0</v>
      </c>
      <c r="L211">
        <f t="shared" si="22"/>
        <v>-1</v>
      </c>
      <c r="M211">
        <f t="shared" si="23"/>
        <v>0</v>
      </c>
      <c r="N211">
        <f t="shared" si="24"/>
        <v>0</v>
      </c>
      <c r="O211">
        <f t="shared" si="25"/>
        <v>1</v>
      </c>
      <c r="P211" t="str">
        <f t="shared" si="26"/>
        <v>Nontoxic</v>
      </c>
      <c r="Q211">
        <v>2</v>
      </c>
      <c r="R211" t="s">
        <v>10</v>
      </c>
      <c r="T211" t="str">
        <f t="shared" si="27"/>
        <v>Changed</v>
      </c>
      <c r="U211">
        <v>6040</v>
      </c>
    </row>
    <row r="212" spans="1:21" x14ac:dyDescent="0.2">
      <c r="A212" s="3" t="s">
        <v>40</v>
      </c>
      <c r="B212" s="3" t="s">
        <v>41</v>
      </c>
      <c r="C212">
        <v>7008</v>
      </c>
      <c r="D212">
        <v>4.919901647095891</v>
      </c>
      <c r="E212">
        <v>5.1248975490582191</v>
      </c>
      <c r="F212" s="5">
        <v>91</v>
      </c>
      <c r="G212" s="5">
        <f>ROUND(I212,0)</f>
        <v>95</v>
      </c>
      <c r="H212" t="s">
        <v>21</v>
      </c>
      <c r="I212" s="6">
        <v>94.791666666666657</v>
      </c>
      <c r="K212">
        <f t="shared" si="21"/>
        <v>1</v>
      </c>
      <c r="L212">
        <f t="shared" si="22"/>
        <v>0</v>
      </c>
      <c r="M212">
        <f t="shared" si="23"/>
        <v>0</v>
      </c>
      <c r="N212">
        <f t="shared" si="24"/>
        <v>0</v>
      </c>
      <c r="O212">
        <f t="shared" si="25"/>
        <v>1</v>
      </c>
      <c r="P212" t="str">
        <f t="shared" si="26"/>
        <v>Nontoxic</v>
      </c>
      <c r="Q212">
        <v>2</v>
      </c>
      <c r="R212" t="s">
        <v>10</v>
      </c>
      <c r="T212" t="str">
        <f t="shared" si="27"/>
        <v>Changed</v>
      </c>
      <c r="U212">
        <v>6075</v>
      </c>
    </row>
    <row r="213" spans="1:21" x14ac:dyDescent="0.2">
      <c r="A213" s="3" t="s">
        <v>40</v>
      </c>
      <c r="B213" s="3" t="s">
        <v>41</v>
      </c>
      <c r="C213">
        <v>7009</v>
      </c>
      <c r="D213">
        <v>6.5630128009294912</v>
      </c>
      <c r="E213">
        <v>6.8364716676348873</v>
      </c>
      <c r="F213" s="5">
        <v>86</v>
      </c>
      <c r="G213" s="5">
        <f>ROUND(I213,0)</f>
        <v>90</v>
      </c>
      <c r="H213" t="s">
        <v>21</v>
      </c>
      <c r="I213" s="6">
        <v>89.583333333333343</v>
      </c>
      <c r="K213">
        <f t="shared" si="21"/>
        <v>0</v>
      </c>
      <c r="L213">
        <f t="shared" si="22"/>
        <v>2</v>
      </c>
      <c r="M213">
        <f t="shared" si="23"/>
        <v>0</v>
      </c>
      <c r="N213">
        <f t="shared" si="24"/>
        <v>0</v>
      </c>
      <c r="O213">
        <f t="shared" si="25"/>
        <v>2</v>
      </c>
      <c r="P213" t="str">
        <f t="shared" si="26"/>
        <v>Low Toxicity</v>
      </c>
      <c r="Q213">
        <v>1</v>
      </c>
      <c r="R213" t="s">
        <v>9</v>
      </c>
      <c r="T213" t="str">
        <f t="shared" si="27"/>
        <v>Changed</v>
      </c>
      <c r="U213">
        <v>6085</v>
      </c>
    </row>
    <row r="214" spans="1:21" x14ac:dyDescent="0.2">
      <c r="A214" s="3" t="s">
        <v>45</v>
      </c>
      <c r="B214" s="3" t="s">
        <v>50</v>
      </c>
      <c r="C214">
        <v>7122</v>
      </c>
      <c r="D214">
        <v>5.8295408228759307</v>
      </c>
      <c r="E214">
        <v>6.009835899872094</v>
      </c>
      <c r="F214" s="5">
        <v>90</v>
      </c>
      <c r="G214" s="5">
        <f>ROUND(I214,0)</f>
        <v>93</v>
      </c>
      <c r="H214" t="s">
        <v>21</v>
      </c>
      <c r="I214" s="6">
        <v>92.783505154639172</v>
      </c>
      <c r="K214">
        <f t="shared" si="21"/>
        <v>1</v>
      </c>
      <c r="L214">
        <f t="shared" si="22"/>
        <v>0</v>
      </c>
      <c r="M214">
        <f t="shared" si="23"/>
        <v>0</v>
      </c>
      <c r="N214">
        <f t="shared" si="24"/>
        <v>0</v>
      </c>
      <c r="O214">
        <f t="shared" si="25"/>
        <v>1</v>
      </c>
      <c r="P214" t="str">
        <f t="shared" si="26"/>
        <v>Nontoxic</v>
      </c>
      <c r="Q214">
        <v>1</v>
      </c>
      <c r="R214" t="s">
        <v>9</v>
      </c>
      <c r="T214" t="str">
        <f t="shared" si="27"/>
        <v>OK</v>
      </c>
      <c r="U214">
        <v>6087</v>
      </c>
    </row>
    <row r="215" spans="1:21" x14ac:dyDescent="0.2">
      <c r="A215" s="3" t="s">
        <v>45</v>
      </c>
      <c r="B215" s="3" t="s">
        <v>50</v>
      </c>
      <c r="C215">
        <v>7158</v>
      </c>
      <c r="D215">
        <v>3.2208316727935471</v>
      </c>
      <c r="E215">
        <v>3.3204450234985021</v>
      </c>
      <c r="F215" s="5">
        <v>92</v>
      </c>
      <c r="G215" s="5">
        <f>ROUND(I215,0)</f>
        <v>95</v>
      </c>
      <c r="H215" t="s">
        <v>21</v>
      </c>
      <c r="I215" s="6">
        <v>94.845360824742258</v>
      </c>
      <c r="K215">
        <f t="shared" si="21"/>
        <v>1</v>
      </c>
      <c r="L215">
        <f t="shared" si="22"/>
        <v>0</v>
      </c>
      <c r="M215">
        <f t="shared" si="23"/>
        <v>0</v>
      </c>
      <c r="N215">
        <f t="shared" si="24"/>
        <v>0</v>
      </c>
      <c r="O215">
        <f t="shared" si="25"/>
        <v>1</v>
      </c>
      <c r="P215" t="str">
        <f t="shared" si="26"/>
        <v>Nontoxic</v>
      </c>
      <c r="Q215">
        <v>1</v>
      </c>
      <c r="R215" t="s">
        <v>9</v>
      </c>
      <c r="T215" t="str">
        <f t="shared" si="27"/>
        <v>OK</v>
      </c>
      <c r="U215">
        <v>6094</v>
      </c>
    </row>
    <row r="216" spans="1:21" x14ac:dyDescent="0.2">
      <c r="A216" s="3" t="s">
        <v>28</v>
      </c>
      <c r="B216" s="3" t="s">
        <v>29</v>
      </c>
      <c r="C216">
        <v>7166</v>
      </c>
      <c r="D216">
        <v>5.2219368254591192</v>
      </c>
      <c r="E216">
        <v>5.4967756057464419</v>
      </c>
      <c r="F216" s="5">
        <v>89</v>
      </c>
      <c r="G216" s="5">
        <f>ROUND(I216,0)</f>
        <v>94</v>
      </c>
      <c r="H216" t="s">
        <v>21</v>
      </c>
      <c r="I216" s="6">
        <v>93.684210526315795</v>
      </c>
      <c r="K216">
        <f t="shared" si="21"/>
        <v>0</v>
      </c>
      <c r="L216">
        <f t="shared" si="22"/>
        <v>2</v>
      </c>
      <c r="M216">
        <f t="shared" si="23"/>
        <v>0</v>
      </c>
      <c r="N216">
        <f t="shared" si="24"/>
        <v>0</v>
      </c>
      <c r="O216">
        <f t="shared" si="25"/>
        <v>2</v>
      </c>
      <c r="P216" t="str">
        <f t="shared" si="26"/>
        <v>Low Toxicity</v>
      </c>
      <c r="Q216">
        <v>1</v>
      </c>
      <c r="R216" t="s">
        <v>9</v>
      </c>
      <c r="T216" t="str">
        <f t="shared" si="27"/>
        <v>Changed</v>
      </c>
      <c r="U216">
        <v>6113</v>
      </c>
    </row>
    <row r="217" spans="1:21" x14ac:dyDescent="0.2">
      <c r="A217" s="3" t="s">
        <v>28</v>
      </c>
      <c r="B217" s="3" t="s">
        <v>29</v>
      </c>
      <c r="C217">
        <v>7208</v>
      </c>
      <c r="D217">
        <v>7.5372165796751069</v>
      </c>
      <c r="E217">
        <v>7.9339121891316919</v>
      </c>
      <c r="F217" s="5">
        <v>85</v>
      </c>
      <c r="G217" s="5">
        <f>ROUND(I217,0)</f>
        <v>89</v>
      </c>
      <c r="H217" t="s">
        <v>21</v>
      </c>
      <c r="I217" s="6">
        <v>89.473684210526315</v>
      </c>
      <c r="K217">
        <f t="shared" si="21"/>
        <v>0</v>
      </c>
      <c r="L217">
        <f t="shared" si="22"/>
        <v>2</v>
      </c>
      <c r="M217">
        <f t="shared" si="23"/>
        <v>0</v>
      </c>
      <c r="N217">
        <f t="shared" si="24"/>
        <v>0</v>
      </c>
      <c r="O217">
        <f t="shared" si="25"/>
        <v>2</v>
      </c>
      <c r="P217" t="str">
        <f t="shared" si="26"/>
        <v>Low Toxicity</v>
      </c>
      <c r="Q217">
        <v>1</v>
      </c>
      <c r="R217" t="s">
        <v>9</v>
      </c>
      <c r="T217" t="str">
        <f t="shared" si="27"/>
        <v>Changed</v>
      </c>
      <c r="U217">
        <v>6115</v>
      </c>
    </row>
    <row r="218" spans="1:21" x14ac:dyDescent="0.2">
      <c r="A218" s="3" t="s">
        <v>28</v>
      </c>
      <c r="B218" s="3" t="s">
        <v>29</v>
      </c>
      <c r="C218">
        <v>7231</v>
      </c>
      <c r="D218">
        <v>6.3955403457119324</v>
      </c>
      <c r="E218">
        <v>6.7321477323283503</v>
      </c>
      <c r="F218" s="5">
        <v>93</v>
      </c>
      <c r="G218" s="5">
        <f>ROUND(I218,0)</f>
        <v>98</v>
      </c>
      <c r="H218" t="s">
        <v>19</v>
      </c>
      <c r="I218" s="6">
        <v>97.894736842105274</v>
      </c>
      <c r="K218">
        <f t="shared" si="21"/>
        <v>1</v>
      </c>
      <c r="L218">
        <f t="shared" si="22"/>
        <v>0</v>
      </c>
      <c r="M218">
        <f t="shared" si="23"/>
        <v>0</v>
      </c>
      <c r="N218">
        <f t="shared" si="24"/>
        <v>0</v>
      </c>
      <c r="O218">
        <f t="shared" si="25"/>
        <v>1</v>
      </c>
      <c r="P218" t="str">
        <f t="shared" si="26"/>
        <v>Nontoxic</v>
      </c>
      <c r="Q218">
        <v>1</v>
      </c>
      <c r="R218" t="s">
        <v>9</v>
      </c>
      <c r="T218" t="str">
        <f t="shared" si="27"/>
        <v>OK</v>
      </c>
      <c r="U218">
        <v>6116</v>
      </c>
    </row>
    <row r="219" spans="1:21" x14ac:dyDescent="0.2">
      <c r="A219" s="3" t="s">
        <v>28</v>
      </c>
      <c r="B219" s="3" t="s">
        <v>29</v>
      </c>
      <c r="C219">
        <v>7269</v>
      </c>
      <c r="D219">
        <v>5.2219368254591192</v>
      </c>
      <c r="E219">
        <v>5.4967756057464419</v>
      </c>
      <c r="F219" s="5">
        <v>91</v>
      </c>
      <c r="G219" s="5">
        <f>ROUND(I219,0)</f>
        <v>96</v>
      </c>
      <c r="H219" t="s">
        <v>19</v>
      </c>
      <c r="I219" s="6">
        <v>95.78947368421052</v>
      </c>
      <c r="K219">
        <f t="shared" si="21"/>
        <v>1</v>
      </c>
      <c r="L219">
        <f t="shared" si="22"/>
        <v>0</v>
      </c>
      <c r="M219">
        <f t="shared" si="23"/>
        <v>0</v>
      </c>
      <c r="N219">
        <f t="shared" si="24"/>
        <v>0</v>
      </c>
      <c r="O219">
        <f t="shared" si="25"/>
        <v>1</v>
      </c>
      <c r="P219" t="str">
        <f t="shared" si="26"/>
        <v>Nontoxic</v>
      </c>
      <c r="Q219">
        <v>1</v>
      </c>
      <c r="R219" t="s">
        <v>9</v>
      </c>
      <c r="T219" t="str">
        <f t="shared" si="27"/>
        <v>OK</v>
      </c>
      <c r="U219">
        <v>6119</v>
      </c>
    </row>
    <row r="220" spans="1:21" x14ac:dyDescent="0.2">
      <c r="A220" s="3" t="s">
        <v>28</v>
      </c>
      <c r="B220" s="3" t="s">
        <v>29</v>
      </c>
      <c r="C220">
        <v>7287</v>
      </c>
      <c r="D220">
        <v>7.9766402589812726</v>
      </c>
      <c r="E220">
        <v>8.3964634305066017</v>
      </c>
      <c r="F220" s="5">
        <v>93</v>
      </c>
      <c r="G220" s="5">
        <f>ROUND(I220,0)</f>
        <v>98</v>
      </c>
      <c r="H220" t="s">
        <v>19</v>
      </c>
      <c r="I220" s="6">
        <v>97.894736842105274</v>
      </c>
      <c r="K220">
        <f t="shared" si="21"/>
        <v>1</v>
      </c>
      <c r="L220">
        <f t="shared" si="22"/>
        <v>0</v>
      </c>
      <c r="M220">
        <f t="shared" si="23"/>
        <v>0</v>
      </c>
      <c r="N220">
        <f t="shared" si="24"/>
        <v>0</v>
      </c>
      <c r="O220">
        <f t="shared" si="25"/>
        <v>1</v>
      </c>
      <c r="P220" t="str">
        <f t="shared" si="26"/>
        <v>Nontoxic</v>
      </c>
      <c r="Q220">
        <v>1</v>
      </c>
      <c r="R220" t="s">
        <v>9</v>
      </c>
      <c r="T220" t="str">
        <f t="shared" si="27"/>
        <v>OK</v>
      </c>
      <c r="U220">
        <v>6120</v>
      </c>
    </row>
    <row r="221" spans="1:21" x14ac:dyDescent="0.2">
      <c r="A221" s="3" t="s">
        <v>28</v>
      </c>
      <c r="B221" s="3" t="s">
        <v>29</v>
      </c>
      <c r="C221">
        <v>7293</v>
      </c>
      <c r="D221">
        <v>2.6109684127295596</v>
      </c>
      <c r="E221">
        <v>2.7483878028732209</v>
      </c>
      <c r="F221" s="5">
        <v>97</v>
      </c>
      <c r="G221" s="5">
        <f>ROUND(I221,0)</f>
        <v>102</v>
      </c>
      <c r="H221" t="s">
        <v>19</v>
      </c>
      <c r="I221" s="6">
        <v>102.10526315789474</v>
      </c>
      <c r="K221">
        <f t="shared" si="21"/>
        <v>1</v>
      </c>
      <c r="L221">
        <f t="shared" si="22"/>
        <v>0</v>
      </c>
      <c r="M221">
        <f t="shared" si="23"/>
        <v>0</v>
      </c>
      <c r="N221">
        <f t="shared" si="24"/>
        <v>0</v>
      </c>
      <c r="O221">
        <f t="shared" si="25"/>
        <v>1</v>
      </c>
      <c r="P221" t="str">
        <f t="shared" si="26"/>
        <v>Nontoxic</v>
      </c>
      <c r="Q221">
        <v>1</v>
      </c>
      <c r="R221" t="s">
        <v>9</v>
      </c>
      <c r="T221" t="str">
        <f t="shared" si="27"/>
        <v>OK</v>
      </c>
      <c r="U221">
        <v>6125</v>
      </c>
    </row>
    <row r="222" spans="1:21" x14ac:dyDescent="0.2">
      <c r="A222" s="3" t="s">
        <v>28</v>
      </c>
      <c r="B222" s="3" t="s">
        <v>29</v>
      </c>
      <c r="C222">
        <v>7300</v>
      </c>
      <c r="D222">
        <v>3.9883201294906363</v>
      </c>
      <c r="E222">
        <v>4.1982317152533009</v>
      </c>
      <c r="F222" s="5">
        <v>94</v>
      </c>
      <c r="G222" s="5">
        <f>ROUND(I222,0)</f>
        <v>99</v>
      </c>
      <c r="H222" t="s">
        <v>19</v>
      </c>
      <c r="I222" s="6">
        <v>98.94736842105263</v>
      </c>
      <c r="K222">
        <f t="shared" si="21"/>
        <v>1</v>
      </c>
      <c r="L222">
        <f t="shared" si="22"/>
        <v>0</v>
      </c>
      <c r="M222">
        <f t="shared" si="23"/>
        <v>0</v>
      </c>
      <c r="N222">
        <f t="shared" si="24"/>
        <v>0</v>
      </c>
      <c r="O222">
        <f t="shared" si="25"/>
        <v>1</v>
      </c>
      <c r="P222" t="str">
        <f t="shared" si="26"/>
        <v>Nontoxic</v>
      </c>
      <c r="Q222">
        <v>2</v>
      </c>
      <c r="R222" t="s">
        <v>10</v>
      </c>
      <c r="T222" t="str">
        <f t="shared" si="27"/>
        <v>Changed</v>
      </c>
      <c r="U222">
        <v>6127</v>
      </c>
    </row>
    <row r="223" spans="1:21" x14ac:dyDescent="0.2">
      <c r="A223" s="3" t="s">
        <v>45</v>
      </c>
      <c r="B223" s="3" t="s">
        <v>47</v>
      </c>
      <c r="C223">
        <v>7301</v>
      </c>
      <c r="D223">
        <v>6.2107962007799244</v>
      </c>
      <c r="E223">
        <v>6.6072300008297074</v>
      </c>
      <c r="F223" s="5">
        <v>94</v>
      </c>
      <c r="G223" s="5">
        <f>ROUND(I223,0)</f>
        <v>100</v>
      </c>
      <c r="H223" t="s">
        <v>19</v>
      </c>
      <c r="I223" s="6">
        <v>100</v>
      </c>
      <c r="K223">
        <f t="shared" si="21"/>
        <v>1</v>
      </c>
      <c r="L223">
        <f t="shared" si="22"/>
        <v>0</v>
      </c>
      <c r="M223">
        <f t="shared" si="23"/>
        <v>0</v>
      </c>
      <c r="N223">
        <f t="shared" si="24"/>
        <v>0</v>
      </c>
      <c r="O223">
        <f t="shared" si="25"/>
        <v>1</v>
      </c>
      <c r="P223" t="str">
        <f t="shared" si="26"/>
        <v>Nontoxic</v>
      </c>
      <c r="Q223">
        <v>1</v>
      </c>
      <c r="R223" t="s">
        <v>9</v>
      </c>
      <c r="T223" t="str">
        <f t="shared" si="27"/>
        <v>OK</v>
      </c>
      <c r="U223">
        <v>6128</v>
      </c>
    </row>
    <row r="224" spans="1:21" x14ac:dyDescent="0.2">
      <c r="A224" s="3" t="s">
        <v>45</v>
      </c>
      <c r="B224" s="3" t="s">
        <v>47</v>
      </c>
      <c r="C224">
        <v>7321</v>
      </c>
      <c r="D224">
        <v>6.2107962007799244</v>
      </c>
      <c r="E224">
        <v>6.6072300008297074</v>
      </c>
      <c r="F224" s="5">
        <v>86</v>
      </c>
      <c r="G224" s="5">
        <f>ROUND(I224,0)</f>
        <v>91</v>
      </c>
      <c r="H224" t="s">
        <v>21</v>
      </c>
      <c r="I224" s="6">
        <v>91.489361702127653</v>
      </c>
      <c r="K224">
        <f t="shared" si="21"/>
        <v>0</v>
      </c>
      <c r="L224">
        <f t="shared" si="22"/>
        <v>2</v>
      </c>
      <c r="M224">
        <f t="shared" si="23"/>
        <v>0</v>
      </c>
      <c r="N224">
        <f t="shared" si="24"/>
        <v>0</v>
      </c>
      <c r="O224">
        <f t="shared" si="25"/>
        <v>2</v>
      </c>
      <c r="P224" t="str">
        <f t="shared" si="26"/>
        <v>Low Toxicity</v>
      </c>
      <c r="Q224">
        <v>1</v>
      </c>
      <c r="R224" t="s">
        <v>9</v>
      </c>
      <c r="T224" t="str">
        <f t="shared" si="27"/>
        <v>Changed</v>
      </c>
      <c r="U224">
        <v>6130</v>
      </c>
    </row>
    <row r="225" spans="1:21" x14ac:dyDescent="0.2">
      <c r="A225" s="3" t="s">
        <v>45</v>
      </c>
      <c r="B225" s="3" t="s">
        <v>47</v>
      </c>
      <c r="C225">
        <v>7395</v>
      </c>
      <c r="D225">
        <v>10.1122371799752</v>
      </c>
      <c r="E225">
        <v>10.757699127633192</v>
      </c>
      <c r="F225" s="5">
        <v>87</v>
      </c>
      <c r="G225" s="5">
        <f>ROUND(I225,0)</f>
        <v>93</v>
      </c>
      <c r="H225" t="s">
        <v>19</v>
      </c>
      <c r="I225" s="6">
        <v>92.553191489361694</v>
      </c>
      <c r="K225">
        <f t="shared" si="21"/>
        <v>0</v>
      </c>
      <c r="L225">
        <f t="shared" si="22"/>
        <v>-1</v>
      </c>
      <c r="M225">
        <f t="shared" si="23"/>
        <v>0</v>
      </c>
      <c r="N225">
        <f t="shared" si="24"/>
        <v>0</v>
      </c>
      <c r="O225">
        <f t="shared" si="25"/>
        <v>1</v>
      </c>
      <c r="P225" t="str">
        <f t="shared" si="26"/>
        <v>Nontoxic</v>
      </c>
      <c r="Q225">
        <v>3</v>
      </c>
      <c r="R225" t="s">
        <v>11</v>
      </c>
      <c r="T225" t="str">
        <f t="shared" si="27"/>
        <v>Changed</v>
      </c>
      <c r="U225" t="s">
        <v>20</v>
      </c>
    </row>
    <row r="226" spans="1:21" x14ac:dyDescent="0.2">
      <c r="A226" s="3" t="s">
        <v>17</v>
      </c>
      <c r="B226" s="3" t="s">
        <v>18</v>
      </c>
      <c r="C226" s="4">
        <v>7417</v>
      </c>
      <c r="D226">
        <v>4.2636935638079549</v>
      </c>
      <c r="E226">
        <v>4.3955603750597474</v>
      </c>
      <c r="F226" s="5">
        <v>100</v>
      </c>
      <c r="G226" s="5">
        <f>ROUND(I226,0)</f>
        <v>103</v>
      </c>
      <c r="H226" t="s">
        <v>19</v>
      </c>
      <c r="I226" s="6">
        <v>103.09278350515463</v>
      </c>
      <c r="K226">
        <f t="shared" si="21"/>
        <v>1</v>
      </c>
      <c r="L226">
        <f t="shared" si="22"/>
        <v>0</v>
      </c>
      <c r="M226">
        <f t="shared" si="23"/>
        <v>0</v>
      </c>
      <c r="N226">
        <f t="shared" si="24"/>
        <v>0</v>
      </c>
      <c r="O226">
        <f t="shared" si="25"/>
        <v>1</v>
      </c>
      <c r="P226" t="str">
        <f t="shared" si="26"/>
        <v>Nontoxic</v>
      </c>
      <c r="Q226">
        <v>2</v>
      </c>
      <c r="R226" t="s">
        <v>10</v>
      </c>
      <c r="T226" t="str">
        <f t="shared" si="27"/>
        <v>Changed</v>
      </c>
      <c r="U226">
        <v>6042</v>
      </c>
    </row>
    <row r="227" spans="1:21" x14ac:dyDescent="0.2">
      <c r="A227" s="3" t="s">
        <v>17</v>
      </c>
      <c r="B227" s="3" t="s">
        <v>18</v>
      </c>
      <c r="C227" s="4">
        <v>7461</v>
      </c>
      <c r="D227">
        <v>4.740935854134551</v>
      </c>
      <c r="E227">
        <v>4.8875627362211862</v>
      </c>
      <c r="F227" s="5">
        <v>95</v>
      </c>
      <c r="G227" s="5">
        <f>ROUND(I227,0)</f>
        <v>98</v>
      </c>
      <c r="H227" t="s">
        <v>19</v>
      </c>
      <c r="I227" s="6">
        <v>97.9381443298969</v>
      </c>
      <c r="K227">
        <f t="shared" si="21"/>
        <v>1</v>
      </c>
      <c r="L227">
        <f t="shared" si="22"/>
        <v>0</v>
      </c>
      <c r="M227">
        <f t="shared" si="23"/>
        <v>0</v>
      </c>
      <c r="N227">
        <f t="shared" si="24"/>
        <v>0</v>
      </c>
      <c r="O227">
        <f t="shared" si="25"/>
        <v>1</v>
      </c>
      <c r="P227" t="str">
        <f t="shared" si="26"/>
        <v>Nontoxic</v>
      </c>
      <c r="Q227">
        <v>1</v>
      </c>
      <c r="R227" t="s">
        <v>9</v>
      </c>
      <c r="T227" t="str">
        <f t="shared" si="27"/>
        <v>OK</v>
      </c>
      <c r="U227">
        <v>6049</v>
      </c>
    </row>
    <row r="228" spans="1:21" x14ac:dyDescent="0.2">
      <c r="A228" s="3" t="s">
        <v>17</v>
      </c>
      <c r="B228" s="3" t="s">
        <v>18</v>
      </c>
      <c r="C228" s="4">
        <v>7517</v>
      </c>
      <c r="D228">
        <v>6.6983468906797867</v>
      </c>
      <c r="E228">
        <v>6.9055122584327693</v>
      </c>
      <c r="F228" s="5">
        <v>94</v>
      </c>
      <c r="G228" s="5">
        <f>ROUND(I228,0)</f>
        <v>97</v>
      </c>
      <c r="H228" t="s">
        <v>19</v>
      </c>
      <c r="I228" s="6">
        <v>96.907216494845358</v>
      </c>
      <c r="K228">
        <f t="shared" si="21"/>
        <v>1</v>
      </c>
      <c r="L228">
        <f t="shared" si="22"/>
        <v>0</v>
      </c>
      <c r="M228">
        <f t="shared" si="23"/>
        <v>0</v>
      </c>
      <c r="N228">
        <f t="shared" si="24"/>
        <v>0</v>
      </c>
      <c r="O228">
        <f t="shared" si="25"/>
        <v>1</v>
      </c>
      <c r="P228" t="str">
        <f t="shared" si="26"/>
        <v>Nontoxic</v>
      </c>
      <c r="Q228">
        <v>2</v>
      </c>
      <c r="R228" t="s">
        <v>10</v>
      </c>
      <c r="T228" t="str">
        <f t="shared" si="27"/>
        <v>Changed</v>
      </c>
      <c r="U228">
        <v>6054</v>
      </c>
    </row>
    <row r="229" spans="1:21" x14ac:dyDescent="0.2">
      <c r="A229" s="3" t="s">
        <v>30</v>
      </c>
      <c r="B229" s="3" t="s">
        <v>33</v>
      </c>
      <c r="C229">
        <v>7528</v>
      </c>
      <c r="D229">
        <v>5.2595960971593199</v>
      </c>
      <c r="E229">
        <v>5.6554796743648597</v>
      </c>
      <c r="F229" s="5">
        <v>83</v>
      </c>
      <c r="G229" s="5">
        <f>ROUND(I229,0)</f>
        <v>89</v>
      </c>
      <c r="H229" t="s">
        <v>21</v>
      </c>
      <c r="I229" s="6">
        <v>89.247311827956992</v>
      </c>
      <c r="K229">
        <f t="shared" si="21"/>
        <v>0</v>
      </c>
      <c r="L229">
        <f t="shared" si="22"/>
        <v>2</v>
      </c>
      <c r="M229">
        <f t="shared" si="23"/>
        <v>0</v>
      </c>
      <c r="N229">
        <f t="shared" si="24"/>
        <v>0</v>
      </c>
      <c r="O229">
        <f t="shared" si="25"/>
        <v>2</v>
      </c>
      <c r="P229" t="str">
        <f t="shared" si="26"/>
        <v>Low Toxicity</v>
      </c>
      <c r="Q229">
        <v>3</v>
      </c>
      <c r="R229" t="s">
        <v>11</v>
      </c>
      <c r="T229" t="str">
        <f t="shared" si="27"/>
        <v>Changed</v>
      </c>
      <c r="U229">
        <v>6071</v>
      </c>
    </row>
    <row r="230" spans="1:21" x14ac:dyDescent="0.2">
      <c r="A230" s="3" t="s">
        <v>30</v>
      </c>
      <c r="B230" s="3" t="s">
        <v>33</v>
      </c>
      <c r="C230">
        <v>7542</v>
      </c>
      <c r="D230">
        <v>5.2595960971593199</v>
      </c>
      <c r="E230">
        <v>5.6554796743648597</v>
      </c>
      <c r="F230" s="5">
        <v>92</v>
      </c>
      <c r="G230" s="5">
        <f>ROUND(I230,0)</f>
        <v>99</v>
      </c>
      <c r="H230" t="s">
        <v>19</v>
      </c>
      <c r="I230" s="6">
        <v>98.924731182795696</v>
      </c>
      <c r="K230">
        <f t="shared" si="21"/>
        <v>1</v>
      </c>
      <c r="L230">
        <f t="shared" si="22"/>
        <v>0</v>
      </c>
      <c r="M230">
        <f t="shared" si="23"/>
        <v>0</v>
      </c>
      <c r="N230">
        <f t="shared" si="24"/>
        <v>0</v>
      </c>
      <c r="O230">
        <f t="shared" si="25"/>
        <v>1</v>
      </c>
      <c r="P230" t="str">
        <f t="shared" si="26"/>
        <v>Nontoxic</v>
      </c>
      <c r="Q230">
        <v>2</v>
      </c>
      <c r="R230" t="s">
        <v>10</v>
      </c>
      <c r="T230" t="str">
        <f t="shared" si="27"/>
        <v>Changed</v>
      </c>
      <c r="U230">
        <v>6072</v>
      </c>
    </row>
    <row r="231" spans="1:21" x14ac:dyDescent="0.2">
      <c r="A231" s="3" t="s">
        <v>30</v>
      </c>
      <c r="B231" s="3" t="s">
        <v>34</v>
      </c>
      <c r="C231">
        <v>7596</v>
      </c>
      <c r="D231">
        <v>4.4431806704057184</v>
      </c>
      <c r="E231">
        <v>4.7776136240921705</v>
      </c>
      <c r="F231" s="5">
        <v>92</v>
      </c>
      <c r="G231" s="5">
        <f>ROUND(I231,0)</f>
        <v>99</v>
      </c>
      <c r="H231" t="s">
        <v>19</v>
      </c>
      <c r="I231" s="6">
        <v>98.924731182795696</v>
      </c>
      <c r="K231">
        <f t="shared" si="21"/>
        <v>1</v>
      </c>
      <c r="L231">
        <f t="shared" si="22"/>
        <v>0</v>
      </c>
      <c r="M231">
        <f t="shared" si="23"/>
        <v>0</v>
      </c>
      <c r="N231">
        <f t="shared" si="24"/>
        <v>0</v>
      </c>
      <c r="O231">
        <f t="shared" si="25"/>
        <v>1</v>
      </c>
      <c r="P231" t="str">
        <f t="shared" si="26"/>
        <v>Nontoxic</v>
      </c>
      <c r="Q231">
        <v>2</v>
      </c>
      <c r="R231" t="s">
        <v>10</v>
      </c>
      <c r="T231" t="str">
        <f t="shared" si="27"/>
        <v>Changed</v>
      </c>
      <c r="U231">
        <v>6080</v>
      </c>
    </row>
    <row r="232" spans="1:21" x14ac:dyDescent="0.2">
      <c r="A232" s="3" t="s">
        <v>30</v>
      </c>
      <c r="B232" s="3" t="s">
        <v>32</v>
      </c>
      <c r="C232">
        <v>7629</v>
      </c>
      <c r="D232">
        <v>4.5549438337854573</v>
      </c>
      <c r="E232">
        <v>4.7946777197741657</v>
      </c>
      <c r="F232" s="5">
        <v>89</v>
      </c>
      <c r="G232" s="5">
        <f>ROUND(I232,0)</f>
        <v>94</v>
      </c>
      <c r="H232" t="s">
        <v>21</v>
      </c>
      <c r="I232" s="6">
        <v>93.684210526315795</v>
      </c>
      <c r="K232">
        <f t="shared" si="21"/>
        <v>0</v>
      </c>
      <c r="L232">
        <f t="shared" si="22"/>
        <v>2</v>
      </c>
      <c r="M232">
        <f t="shared" si="23"/>
        <v>0</v>
      </c>
      <c r="N232">
        <f t="shared" si="24"/>
        <v>0</v>
      </c>
      <c r="O232">
        <f t="shared" si="25"/>
        <v>2</v>
      </c>
      <c r="P232" t="str">
        <f t="shared" si="26"/>
        <v>Low Toxicity</v>
      </c>
      <c r="Q232">
        <v>2</v>
      </c>
      <c r="R232" t="s">
        <v>10</v>
      </c>
      <c r="T232" t="str">
        <f t="shared" si="27"/>
        <v>OK</v>
      </c>
      <c r="U232">
        <v>6083</v>
      </c>
    </row>
    <row r="233" spans="1:21" x14ac:dyDescent="0.2">
      <c r="A233" s="3" t="s">
        <v>40</v>
      </c>
      <c r="B233" s="3" t="s">
        <v>43</v>
      </c>
      <c r="C233">
        <v>7652</v>
      </c>
      <c r="D233">
        <v>4.919901647095891</v>
      </c>
      <c r="E233">
        <v>5.1248975490582191</v>
      </c>
      <c r="F233" s="5">
        <v>96</v>
      </c>
      <c r="G233" s="5">
        <f>ROUND(I233,0)</f>
        <v>100</v>
      </c>
      <c r="H233" t="s">
        <v>19</v>
      </c>
      <c r="I233" s="6">
        <v>100</v>
      </c>
      <c r="K233">
        <f t="shared" si="21"/>
        <v>1</v>
      </c>
      <c r="L233">
        <f t="shared" si="22"/>
        <v>0</v>
      </c>
      <c r="M233">
        <f t="shared" si="23"/>
        <v>0</v>
      </c>
      <c r="N233">
        <f t="shared" si="24"/>
        <v>0</v>
      </c>
      <c r="O233">
        <f t="shared" si="25"/>
        <v>1</v>
      </c>
      <c r="P233" t="str">
        <f t="shared" si="26"/>
        <v>Nontoxic</v>
      </c>
      <c r="Q233">
        <v>1</v>
      </c>
      <c r="R233" t="s">
        <v>9</v>
      </c>
      <c r="T233" t="str">
        <f t="shared" si="27"/>
        <v>OK</v>
      </c>
      <c r="U233">
        <v>6084</v>
      </c>
    </row>
    <row r="234" spans="1:21" x14ac:dyDescent="0.2">
      <c r="A234" s="3" t="s">
        <v>40</v>
      </c>
      <c r="B234" s="3" t="s">
        <v>43</v>
      </c>
      <c r="C234">
        <v>7654</v>
      </c>
      <c r="D234">
        <v>6.6983468906797867</v>
      </c>
      <c r="E234">
        <v>6.9774446777914445</v>
      </c>
      <c r="F234" s="5">
        <v>97</v>
      </c>
      <c r="G234" s="5">
        <f>ROUND(I234,0)</f>
        <v>101</v>
      </c>
      <c r="H234" t="s">
        <v>19</v>
      </c>
      <c r="I234" s="6">
        <v>101.04166666666667</v>
      </c>
      <c r="K234">
        <f t="shared" si="21"/>
        <v>1</v>
      </c>
      <c r="L234">
        <f t="shared" si="22"/>
        <v>0</v>
      </c>
      <c r="M234">
        <f t="shared" si="23"/>
        <v>0</v>
      </c>
      <c r="N234">
        <f t="shared" si="24"/>
        <v>0</v>
      </c>
      <c r="O234">
        <f t="shared" si="25"/>
        <v>1</v>
      </c>
      <c r="P234" t="str">
        <f t="shared" si="26"/>
        <v>Nontoxic</v>
      </c>
      <c r="Q234">
        <v>1</v>
      </c>
      <c r="R234" t="s">
        <v>9</v>
      </c>
      <c r="T234" t="str">
        <f t="shared" si="27"/>
        <v>OK</v>
      </c>
      <c r="U234">
        <v>6090</v>
      </c>
    </row>
    <row r="235" spans="1:21" x14ac:dyDescent="0.2">
      <c r="A235" s="3" t="s">
        <v>30</v>
      </c>
      <c r="B235" s="3" t="s">
        <v>32</v>
      </c>
      <c r="C235">
        <v>7681</v>
      </c>
      <c r="D235">
        <v>4.740935854134551</v>
      </c>
      <c r="E235">
        <v>4.9904587938258427</v>
      </c>
      <c r="F235" s="5">
        <v>92</v>
      </c>
      <c r="G235" s="5">
        <f>ROUND(I235,0)</f>
        <v>97</v>
      </c>
      <c r="H235" t="s">
        <v>19</v>
      </c>
      <c r="I235" s="6">
        <v>96.84210526315789</v>
      </c>
      <c r="K235">
        <f t="shared" si="21"/>
        <v>1</v>
      </c>
      <c r="L235">
        <f t="shared" si="22"/>
        <v>0</v>
      </c>
      <c r="M235">
        <f t="shared" si="23"/>
        <v>0</v>
      </c>
      <c r="N235">
        <f t="shared" si="24"/>
        <v>0</v>
      </c>
      <c r="O235">
        <f t="shared" si="25"/>
        <v>1</v>
      </c>
      <c r="P235" t="str">
        <f t="shared" si="26"/>
        <v>Nontoxic</v>
      </c>
      <c r="Q235">
        <v>1</v>
      </c>
      <c r="R235" t="s">
        <v>9</v>
      </c>
      <c r="T235" t="str">
        <f t="shared" si="27"/>
        <v>OK</v>
      </c>
      <c r="U235">
        <v>6093</v>
      </c>
    </row>
    <row r="236" spans="1:21" x14ac:dyDescent="0.2">
      <c r="A236" s="3" t="s">
        <v>40</v>
      </c>
      <c r="B236" s="3" t="s">
        <v>43</v>
      </c>
      <c r="C236">
        <v>7696</v>
      </c>
      <c r="D236">
        <v>5.8394834370506148</v>
      </c>
      <c r="E236">
        <v>6.0827952469277236</v>
      </c>
      <c r="F236" s="5">
        <v>96</v>
      </c>
      <c r="G236" s="5">
        <f>ROUND(I236,0)</f>
        <v>100</v>
      </c>
      <c r="H236" t="s">
        <v>19</v>
      </c>
      <c r="I236" s="6">
        <v>100</v>
      </c>
      <c r="K236">
        <f t="shared" si="21"/>
        <v>1</v>
      </c>
      <c r="L236">
        <f t="shared" si="22"/>
        <v>0</v>
      </c>
      <c r="M236">
        <f t="shared" si="23"/>
        <v>0</v>
      </c>
      <c r="N236">
        <f t="shared" si="24"/>
        <v>0</v>
      </c>
      <c r="O236">
        <f t="shared" si="25"/>
        <v>1</v>
      </c>
      <c r="P236" t="str">
        <f t="shared" si="26"/>
        <v>Nontoxic</v>
      </c>
      <c r="Q236">
        <v>1</v>
      </c>
      <c r="R236" t="s">
        <v>9</v>
      </c>
      <c r="T236" t="str">
        <f t="shared" si="27"/>
        <v>OK</v>
      </c>
      <c r="U236">
        <v>6129</v>
      </c>
    </row>
    <row r="237" spans="1:21" x14ac:dyDescent="0.2">
      <c r="A237" s="3" t="s">
        <v>40</v>
      </c>
      <c r="B237" s="3" t="s">
        <v>43</v>
      </c>
      <c r="C237">
        <v>7727</v>
      </c>
      <c r="D237">
        <v>4.919901647095891</v>
      </c>
      <c r="E237">
        <v>5.1248975490582191</v>
      </c>
      <c r="F237" s="5">
        <v>94</v>
      </c>
      <c r="G237" s="5">
        <f>ROUND(I237,0)</f>
        <v>98</v>
      </c>
      <c r="H237" t="s">
        <v>19</v>
      </c>
      <c r="I237" s="6">
        <v>97.916666666666657</v>
      </c>
      <c r="K237">
        <f t="shared" si="21"/>
        <v>1</v>
      </c>
      <c r="L237">
        <f t="shared" si="22"/>
        <v>0</v>
      </c>
      <c r="M237">
        <f t="shared" si="23"/>
        <v>0</v>
      </c>
      <c r="N237">
        <f t="shared" si="24"/>
        <v>0</v>
      </c>
      <c r="O237">
        <f t="shared" si="25"/>
        <v>1</v>
      </c>
      <c r="P237" t="str">
        <f t="shared" si="26"/>
        <v>Nontoxic</v>
      </c>
      <c r="Q237">
        <v>1</v>
      </c>
      <c r="R237" t="s">
        <v>9</v>
      </c>
      <c r="T237" t="str">
        <f t="shared" si="27"/>
        <v>OK</v>
      </c>
      <c r="U237">
        <v>6570</v>
      </c>
    </row>
    <row r="238" spans="1:21" x14ac:dyDescent="0.2">
      <c r="A238" s="3" t="s">
        <v>30</v>
      </c>
      <c r="B238" s="3" t="s">
        <v>32</v>
      </c>
      <c r="C238">
        <v>7728</v>
      </c>
      <c r="D238">
        <v>3.7190960666036545</v>
      </c>
      <c r="E238">
        <v>3.9148379648459519</v>
      </c>
      <c r="F238" s="5">
        <v>88</v>
      </c>
      <c r="G238" s="5">
        <f>ROUND(I238,0)</f>
        <v>93</v>
      </c>
      <c r="H238" t="s">
        <v>21</v>
      </c>
      <c r="I238" s="6">
        <v>92.631578947368425</v>
      </c>
      <c r="K238">
        <f t="shared" si="21"/>
        <v>0</v>
      </c>
      <c r="L238">
        <f t="shared" si="22"/>
        <v>2</v>
      </c>
      <c r="M238">
        <f t="shared" si="23"/>
        <v>0</v>
      </c>
      <c r="N238">
        <f t="shared" si="24"/>
        <v>0</v>
      </c>
      <c r="O238">
        <f t="shared" si="25"/>
        <v>2</v>
      </c>
      <c r="P238" t="str">
        <f t="shared" si="26"/>
        <v>Low Toxicity</v>
      </c>
      <c r="Q238">
        <v>1</v>
      </c>
      <c r="R238" t="s">
        <v>9</v>
      </c>
      <c r="T238" t="str">
        <f t="shared" si="27"/>
        <v>Changed</v>
      </c>
      <c r="U238">
        <v>6572</v>
      </c>
    </row>
    <row r="239" spans="1:21" x14ac:dyDescent="0.2">
      <c r="A239" s="3" t="s">
        <v>30</v>
      </c>
      <c r="B239" s="3" t="s">
        <v>32</v>
      </c>
      <c r="C239">
        <v>7735</v>
      </c>
      <c r="D239">
        <v>6.4447998698463769</v>
      </c>
      <c r="E239">
        <v>6.7839998629961862</v>
      </c>
      <c r="F239" s="5">
        <v>91</v>
      </c>
      <c r="G239" s="5">
        <f>ROUND(I239,0)</f>
        <v>96</v>
      </c>
      <c r="H239" t="s">
        <v>19</v>
      </c>
      <c r="I239" s="6">
        <v>95.78947368421052</v>
      </c>
      <c r="K239">
        <f t="shared" si="21"/>
        <v>1</v>
      </c>
      <c r="L239">
        <f t="shared" si="22"/>
        <v>0</v>
      </c>
      <c r="M239">
        <f t="shared" si="23"/>
        <v>0</v>
      </c>
      <c r="N239">
        <f t="shared" si="24"/>
        <v>0</v>
      </c>
      <c r="O239">
        <f t="shared" si="25"/>
        <v>1</v>
      </c>
      <c r="P239" t="str">
        <f t="shared" si="26"/>
        <v>Nontoxic</v>
      </c>
      <c r="Q239">
        <v>1</v>
      </c>
      <c r="R239" t="s">
        <v>9</v>
      </c>
      <c r="T239" t="str">
        <f t="shared" si="27"/>
        <v>OK</v>
      </c>
      <c r="U239">
        <v>6660</v>
      </c>
    </row>
    <row r="240" spans="1:21" x14ac:dyDescent="0.2">
      <c r="A240" s="3" t="s">
        <v>40</v>
      </c>
      <c r="B240" s="3" t="s">
        <v>43</v>
      </c>
      <c r="C240">
        <v>7741</v>
      </c>
      <c r="D240">
        <v>4.2364065464910032</v>
      </c>
      <c r="E240">
        <v>4.4129234859281281</v>
      </c>
      <c r="F240" s="5">
        <v>97</v>
      </c>
      <c r="G240" s="5">
        <f>ROUND(I240,0)</f>
        <v>101</v>
      </c>
      <c r="H240" t="s">
        <v>19</v>
      </c>
      <c r="I240" s="6">
        <v>101.04166666666667</v>
      </c>
      <c r="K240">
        <f t="shared" si="21"/>
        <v>1</v>
      </c>
      <c r="L240">
        <f t="shared" si="22"/>
        <v>0</v>
      </c>
      <c r="M240">
        <f t="shared" si="23"/>
        <v>0</v>
      </c>
      <c r="N240">
        <f t="shared" si="24"/>
        <v>0</v>
      </c>
      <c r="O240">
        <f t="shared" si="25"/>
        <v>1</v>
      </c>
      <c r="P240" t="str">
        <f t="shared" si="26"/>
        <v>Nontoxic</v>
      </c>
      <c r="Q240">
        <v>3</v>
      </c>
      <c r="R240" t="s">
        <v>11</v>
      </c>
      <c r="T240" t="str">
        <f t="shared" si="27"/>
        <v>Changed</v>
      </c>
      <c r="U240">
        <v>6661</v>
      </c>
    </row>
    <row r="241" spans="1:21" x14ac:dyDescent="0.2">
      <c r="A241" s="3" t="s">
        <v>17</v>
      </c>
      <c r="B241" s="3" t="s">
        <v>18</v>
      </c>
      <c r="C241" t="s">
        <v>20</v>
      </c>
      <c r="D241">
        <v>6.0256243100317235</v>
      </c>
      <c r="E241">
        <v>6.2119838247749728</v>
      </c>
      <c r="F241" s="5">
        <v>83</v>
      </c>
      <c r="G241" s="5">
        <f>ROUND(I241,0)</f>
        <v>86</v>
      </c>
      <c r="H241" t="s">
        <v>21</v>
      </c>
      <c r="I241" s="6">
        <v>85.567010309278345</v>
      </c>
      <c r="K241">
        <f t="shared" si="21"/>
        <v>0</v>
      </c>
      <c r="L241">
        <f t="shared" si="22"/>
        <v>2</v>
      </c>
      <c r="M241">
        <f t="shared" si="23"/>
        <v>0</v>
      </c>
      <c r="N241">
        <f t="shared" si="24"/>
        <v>0</v>
      </c>
      <c r="O241">
        <f t="shared" si="25"/>
        <v>2</v>
      </c>
      <c r="P241" t="str">
        <f t="shared" si="26"/>
        <v>Low Toxicity</v>
      </c>
      <c r="Q241">
        <v>3</v>
      </c>
      <c r="R241" t="s">
        <v>11</v>
      </c>
      <c r="T241" t="str">
        <f t="shared" si="27"/>
        <v>Changed</v>
      </c>
      <c r="U241" t="s">
        <v>20</v>
      </c>
    </row>
    <row r="242" spans="1:21" x14ac:dyDescent="0.2">
      <c r="A242" s="3" t="s">
        <v>17</v>
      </c>
      <c r="B242" s="3" t="s">
        <v>22</v>
      </c>
      <c r="C242" t="s">
        <v>20</v>
      </c>
      <c r="D242">
        <v>7.8042487868996568</v>
      </c>
      <c r="E242">
        <v>8.5760975680216021</v>
      </c>
      <c r="F242" s="5">
        <v>77</v>
      </c>
      <c r="G242" s="5">
        <f>ROUND(I242,0)</f>
        <v>85</v>
      </c>
      <c r="H242" t="s">
        <v>21</v>
      </c>
      <c r="I242" s="6">
        <v>84.615384615384613</v>
      </c>
      <c r="K242">
        <f t="shared" si="21"/>
        <v>0</v>
      </c>
      <c r="L242">
        <f t="shared" si="22"/>
        <v>2</v>
      </c>
      <c r="M242">
        <f t="shared" si="23"/>
        <v>0</v>
      </c>
      <c r="N242">
        <f t="shared" si="24"/>
        <v>0</v>
      </c>
      <c r="O242">
        <f t="shared" si="25"/>
        <v>2</v>
      </c>
      <c r="P242" t="str">
        <f t="shared" si="26"/>
        <v>Low Toxicity</v>
      </c>
      <c r="Q242">
        <v>3</v>
      </c>
      <c r="R242" t="s">
        <v>11</v>
      </c>
      <c r="T242" t="str">
        <f t="shared" si="27"/>
        <v>Changed</v>
      </c>
      <c r="U242">
        <v>6015</v>
      </c>
    </row>
    <row r="243" spans="1:21" x14ac:dyDescent="0.2">
      <c r="A243" s="3" t="s">
        <v>17</v>
      </c>
      <c r="B243" s="3" t="s">
        <v>24</v>
      </c>
      <c r="C243" t="s">
        <v>20</v>
      </c>
      <c r="D243">
        <v>4.7669543219514621</v>
      </c>
      <c r="E243">
        <v>4.7669543219514621</v>
      </c>
      <c r="F243" s="5">
        <v>95</v>
      </c>
      <c r="G243" s="5">
        <f>ROUND(I243,0)</f>
        <v>95</v>
      </c>
      <c r="H243" t="s">
        <v>21</v>
      </c>
      <c r="I243" s="6">
        <v>95</v>
      </c>
      <c r="K243">
        <f t="shared" si="21"/>
        <v>1</v>
      </c>
      <c r="L243">
        <f t="shared" si="22"/>
        <v>0</v>
      </c>
      <c r="M243">
        <f t="shared" si="23"/>
        <v>0</v>
      </c>
      <c r="N243">
        <f t="shared" si="24"/>
        <v>0</v>
      </c>
      <c r="O243">
        <f t="shared" si="25"/>
        <v>1</v>
      </c>
      <c r="P243" t="str">
        <f t="shared" si="26"/>
        <v>Nontoxic</v>
      </c>
      <c r="Q243">
        <v>2</v>
      </c>
      <c r="R243" t="s">
        <v>10</v>
      </c>
      <c r="T243" t="str">
        <f t="shared" si="27"/>
        <v>Changed</v>
      </c>
      <c r="U243">
        <v>6017</v>
      </c>
    </row>
    <row r="244" spans="1:21" x14ac:dyDescent="0.2">
      <c r="A244" s="3" t="s">
        <v>17</v>
      </c>
      <c r="B244" s="3" t="s">
        <v>26</v>
      </c>
      <c r="C244" t="s">
        <v>20</v>
      </c>
      <c r="D244">
        <v>7.2653602281039582</v>
      </c>
      <c r="E244">
        <v>7.4136328858203644</v>
      </c>
      <c r="F244" s="5">
        <v>92</v>
      </c>
      <c r="G244" s="5">
        <f>ROUND(I244,0)</f>
        <v>94</v>
      </c>
      <c r="H244" t="s">
        <v>19</v>
      </c>
      <c r="I244" s="6">
        <v>93.877551020408163</v>
      </c>
      <c r="K244">
        <f t="shared" si="21"/>
        <v>1</v>
      </c>
      <c r="L244">
        <f t="shared" si="22"/>
        <v>0</v>
      </c>
      <c r="M244">
        <f t="shared" si="23"/>
        <v>0</v>
      </c>
      <c r="N244">
        <f t="shared" si="24"/>
        <v>0</v>
      </c>
      <c r="O244">
        <f t="shared" si="25"/>
        <v>1</v>
      </c>
      <c r="P244" t="str">
        <f t="shared" si="26"/>
        <v>Nontoxic</v>
      </c>
      <c r="Q244">
        <v>1</v>
      </c>
      <c r="R244" t="s">
        <v>9</v>
      </c>
      <c r="T244" t="str">
        <f t="shared" si="27"/>
        <v>OK</v>
      </c>
      <c r="U244">
        <v>6025</v>
      </c>
    </row>
    <row r="245" spans="1:21" x14ac:dyDescent="0.2">
      <c r="A245" s="3" t="s">
        <v>28</v>
      </c>
      <c r="B245" s="3" t="s">
        <v>29</v>
      </c>
      <c r="C245" t="s">
        <v>20</v>
      </c>
      <c r="D245">
        <v>10.974352991868365</v>
      </c>
      <c r="E245">
        <v>11.551950517756174</v>
      </c>
      <c r="F245" s="5">
        <v>73</v>
      </c>
      <c r="G245" s="5">
        <f>ROUND(I245,0)</f>
        <v>77</v>
      </c>
      <c r="H245" t="s">
        <v>21</v>
      </c>
      <c r="I245" s="6">
        <v>76.84210526315789</v>
      </c>
      <c r="K245">
        <f t="shared" si="21"/>
        <v>0</v>
      </c>
      <c r="L245">
        <f t="shared" si="22"/>
        <v>0</v>
      </c>
      <c r="M245">
        <f t="shared" si="23"/>
        <v>3</v>
      </c>
      <c r="N245">
        <f t="shared" si="24"/>
        <v>0</v>
      </c>
      <c r="O245">
        <f t="shared" si="25"/>
        <v>3</v>
      </c>
      <c r="P245" t="str">
        <f t="shared" si="26"/>
        <v>Moderate Toxicity</v>
      </c>
      <c r="Q245">
        <v>2</v>
      </c>
      <c r="R245" t="s">
        <v>10</v>
      </c>
      <c r="T245" t="str">
        <f t="shared" si="27"/>
        <v>Changed</v>
      </c>
      <c r="U245">
        <v>6027</v>
      </c>
    </row>
    <row r="246" spans="1:21" x14ac:dyDescent="0.2">
      <c r="A246" s="3" t="s">
        <v>30</v>
      </c>
      <c r="B246" s="3" t="s">
        <v>31</v>
      </c>
      <c r="C246" t="s">
        <v>20</v>
      </c>
      <c r="D246">
        <v>3.7190960666036545</v>
      </c>
      <c r="E246">
        <v>3.9148379648459519</v>
      </c>
      <c r="F246" s="5">
        <v>93</v>
      </c>
      <c r="G246" s="5">
        <f>ROUND(I246,0)</f>
        <v>98</v>
      </c>
      <c r="H246" t="s">
        <v>19</v>
      </c>
      <c r="I246" s="6">
        <v>97.894736842105274</v>
      </c>
      <c r="K246">
        <f t="shared" si="21"/>
        <v>1</v>
      </c>
      <c r="L246">
        <f t="shared" si="22"/>
        <v>0</v>
      </c>
      <c r="M246">
        <f t="shared" si="23"/>
        <v>0</v>
      </c>
      <c r="N246">
        <f t="shared" si="24"/>
        <v>0</v>
      </c>
      <c r="O246">
        <f t="shared" si="25"/>
        <v>1</v>
      </c>
      <c r="P246" t="str">
        <f t="shared" si="26"/>
        <v>Nontoxic</v>
      </c>
      <c r="Q246">
        <v>1</v>
      </c>
      <c r="R246" t="s">
        <v>9</v>
      </c>
      <c r="T246" t="str">
        <f t="shared" si="27"/>
        <v>OK</v>
      </c>
      <c r="U246">
        <v>6031</v>
      </c>
    </row>
    <row r="247" spans="1:21" x14ac:dyDescent="0.2">
      <c r="A247" s="3" t="s">
        <v>30</v>
      </c>
      <c r="B247" s="3" t="s">
        <v>32</v>
      </c>
      <c r="C247" t="s">
        <v>20</v>
      </c>
      <c r="D247">
        <v>3.7190960666036545</v>
      </c>
      <c r="E247">
        <v>3.9148379648459519</v>
      </c>
      <c r="F247" s="5">
        <v>92</v>
      </c>
      <c r="G247" s="5">
        <f>ROUND(I247,0)</f>
        <v>97</v>
      </c>
      <c r="H247" t="s">
        <v>19</v>
      </c>
      <c r="I247" s="6">
        <v>96.84210526315789</v>
      </c>
      <c r="K247">
        <f t="shared" si="21"/>
        <v>1</v>
      </c>
      <c r="L247">
        <f t="shared" si="22"/>
        <v>0</v>
      </c>
      <c r="M247">
        <f t="shared" si="23"/>
        <v>0</v>
      </c>
      <c r="N247">
        <f t="shared" si="24"/>
        <v>0</v>
      </c>
      <c r="O247">
        <f t="shared" si="25"/>
        <v>1</v>
      </c>
      <c r="P247" t="str">
        <f t="shared" si="26"/>
        <v>Nontoxic</v>
      </c>
      <c r="Q247">
        <v>2</v>
      </c>
      <c r="R247" t="s">
        <v>10</v>
      </c>
      <c r="T247" t="str">
        <f t="shared" si="27"/>
        <v>Changed</v>
      </c>
      <c r="U247">
        <v>6041</v>
      </c>
    </row>
    <row r="248" spans="1:21" x14ac:dyDescent="0.2">
      <c r="A248" s="3" t="s">
        <v>30</v>
      </c>
      <c r="B248" s="3" t="s">
        <v>33</v>
      </c>
      <c r="C248" t="s">
        <v>20</v>
      </c>
      <c r="D248">
        <v>5.2595960971593199</v>
      </c>
      <c r="E248">
        <v>5.6554796743648597</v>
      </c>
      <c r="F248" s="5">
        <v>93</v>
      </c>
      <c r="G248" s="5">
        <f>ROUND(I248,0)</f>
        <v>100</v>
      </c>
      <c r="H248" t="s">
        <v>19</v>
      </c>
      <c r="I248" s="6">
        <v>100</v>
      </c>
      <c r="K248">
        <f t="shared" si="21"/>
        <v>1</v>
      </c>
      <c r="L248">
        <f t="shared" si="22"/>
        <v>0</v>
      </c>
      <c r="M248">
        <f t="shared" si="23"/>
        <v>0</v>
      </c>
      <c r="N248">
        <f t="shared" si="24"/>
        <v>0</v>
      </c>
      <c r="O248">
        <f t="shared" si="25"/>
        <v>1</v>
      </c>
      <c r="P248" t="str">
        <f t="shared" si="26"/>
        <v>Nontoxic</v>
      </c>
      <c r="Q248">
        <v>3</v>
      </c>
      <c r="R248" t="s">
        <v>11</v>
      </c>
      <c r="T248" t="str">
        <f t="shared" si="27"/>
        <v>Changed</v>
      </c>
      <c r="U248">
        <v>6044</v>
      </c>
    </row>
    <row r="249" spans="1:21" x14ac:dyDescent="0.2">
      <c r="A249" s="3" t="s">
        <v>30</v>
      </c>
      <c r="B249" s="3" t="s">
        <v>34</v>
      </c>
      <c r="C249" t="s">
        <v>20</v>
      </c>
      <c r="D249">
        <v>5.2595960971593199</v>
      </c>
      <c r="E249">
        <v>5.6554796743648597</v>
      </c>
      <c r="F249" s="5">
        <v>93</v>
      </c>
      <c r="G249" s="5">
        <f>ROUND(I249,0)</f>
        <v>100</v>
      </c>
      <c r="H249" t="s">
        <v>19</v>
      </c>
      <c r="I249" s="6">
        <v>100</v>
      </c>
      <c r="K249">
        <f t="shared" si="21"/>
        <v>1</v>
      </c>
      <c r="L249">
        <f t="shared" si="22"/>
        <v>0</v>
      </c>
      <c r="M249">
        <f t="shared" si="23"/>
        <v>0</v>
      </c>
      <c r="N249">
        <f t="shared" si="24"/>
        <v>0</v>
      </c>
      <c r="O249">
        <f t="shared" si="25"/>
        <v>1</v>
      </c>
      <c r="P249" t="str">
        <f t="shared" si="26"/>
        <v>Nontoxic</v>
      </c>
      <c r="Q249">
        <v>2</v>
      </c>
      <c r="R249" t="s">
        <v>10</v>
      </c>
      <c r="T249" t="str">
        <f t="shared" si="27"/>
        <v>Changed</v>
      </c>
      <c r="U249">
        <v>6045</v>
      </c>
    </row>
    <row r="250" spans="1:21" x14ac:dyDescent="0.2">
      <c r="A250" s="3" t="s">
        <v>30</v>
      </c>
      <c r="B250" s="3" t="s">
        <v>35</v>
      </c>
      <c r="C250" t="s">
        <v>20</v>
      </c>
      <c r="D250">
        <v>3.2208316727935471</v>
      </c>
      <c r="E250">
        <v>3.500903992166899</v>
      </c>
      <c r="F250" s="5">
        <v>87</v>
      </c>
      <c r="G250" s="5">
        <f>ROUND(I250,0)</f>
        <v>95</v>
      </c>
      <c r="H250" t="s">
        <v>21</v>
      </c>
      <c r="I250" s="6">
        <v>94.565217391304344</v>
      </c>
      <c r="K250">
        <f t="shared" si="21"/>
        <v>0</v>
      </c>
      <c r="L250">
        <f t="shared" si="22"/>
        <v>2</v>
      </c>
      <c r="M250">
        <f t="shared" si="23"/>
        <v>0</v>
      </c>
      <c r="N250">
        <f t="shared" si="24"/>
        <v>0</v>
      </c>
      <c r="O250">
        <f t="shared" si="25"/>
        <v>2</v>
      </c>
      <c r="P250" t="str">
        <f t="shared" si="26"/>
        <v>Low Toxicity</v>
      </c>
      <c r="Q250">
        <v>2</v>
      </c>
      <c r="R250" t="s">
        <v>10</v>
      </c>
      <c r="T250" t="str">
        <f t="shared" si="27"/>
        <v>OK</v>
      </c>
      <c r="U250">
        <v>6046</v>
      </c>
    </row>
    <row r="251" spans="1:21" x14ac:dyDescent="0.2">
      <c r="A251" s="3" t="s">
        <v>30</v>
      </c>
      <c r="B251" s="3" t="s">
        <v>36</v>
      </c>
      <c r="C251" t="s">
        <v>20</v>
      </c>
      <c r="D251">
        <v>4.919901647095891</v>
      </c>
      <c r="E251">
        <v>5.2339379224424372</v>
      </c>
      <c r="F251" s="5">
        <v>94</v>
      </c>
      <c r="G251" s="5">
        <f>ROUND(I251,0)</f>
        <v>100</v>
      </c>
      <c r="H251" t="s">
        <v>19</v>
      </c>
      <c r="I251" s="6">
        <v>100</v>
      </c>
      <c r="K251">
        <f t="shared" si="21"/>
        <v>1</v>
      </c>
      <c r="L251">
        <f t="shared" si="22"/>
        <v>0</v>
      </c>
      <c r="M251">
        <f t="shared" si="23"/>
        <v>0</v>
      </c>
      <c r="N251">
        <f t="shared" si="24"/>
        <v>0</v>
      </c>
      <c r="O251">
        <f t="shared" si="25"/>
        <v>1</v>
      </c>
      <c r="P251" t="str">
        <f t="shared" si="26"/>
        <v>Nontoxic</v>
      </c>
      <c r="Q251">
        <v>3</v>
      </c>
      <c r="R251" t="s">
        <v>11</v>
      </c>
      <c r="T251" t="str">
        <f t="shared" si="27"/>
        <v>Changed</v>
      </c>
      <c r="U251">
        <v>6047</v>
      </c>
    </row>
    <row r="252" spans="1:21" x14ac:dyDescent="0.2">
      <c r="A252" s="3" t="s">
        <v>37</v>
      </c>
      <c r="B252" s="3" t="s">
        <v>38</v>
      </c>
      <c r="C252" t="s">
        <v>20</v>
      </c>
      <c r="D252">
        <v>10.202618020757249</v>
      </c>
      <c r="E252">
        <v>11.08980219647527</v>
      </c>
      <c r="F252" s="5">
        <v>75</v>
      </c>
      <c r="G252" s="5">
        <f>ROUND(I252,0)</f>
        <v>82</v>
      </c>
      <c r="H252" t="s">
        <v>21</v>
      </c>
      <c r="I252" s="6">
        <v>81.521739130434781</v>
      </c>
      <c r="K252">
        <f t="shared" si="21"/>
        <v>0</v>
      </c>
      <c r="L252">
        <f t="shared" si="22"/>
        <v>2</v>
      </c>
      <c r="M252">
        <f t="shared" si="23"/>
        <v>0</v>
      </c>
      <c r="N252">
        <f t="shared" si="24"/>
        <v>0</v>
      </c>
      <c r="O252">
        <f t="shared" si="25"/>
        <v>2</v>
      </c>
      <c r="P252" t="str">
        <f t="shared" si="26"/>
        <v>Low Toxicity</v>
      </c>
      <c r="Q252">
        <v>1</v>
      </c>
      <c r="R252" t="s">
        <v>9</v>
      </c>
      <c r="T252" t="str">
        <f t="shared" si="27"/>
        <v>Changed</v>
      </c>
      <c r="U252">
        <v>6068</v>
      </c>
    </row>
    <row r="253" spans="1:21" x14ac:dyDescent="0.2">
      <c r="A253" s="3" t="s">
        <v>37</v>
      </c>
      <c r="B253" s="3" t="s">
        <v>39</v>
      </c>
      <c r="C253" t="s">
        <v>20</v>
      </c>
      <c r="D253">
        <v>8.3161516197778571</v>
      </c>
      <c r="E253">
        <v>8.6626579372686017</v>
      </c>
      <c r="F253" s="5">
        <v>87</v>
      </c>
      <c r="G253" s="5">
        <f>ROUND(I253,0)</f>
        <v>91</v>
      </c>
      <c r="H253" t="s">
        <v>21</v>
      </c>
      <c r="I253" s="6">
        <v>90.625</v>
      </c>
      <c r="K253">
        <f t="shared" si="21"/>
        <v>0</v>
      </c>
      <c r="L253">
        <f t="shared" si="22"/>
        <v>2</v>
      </c>
      <c r="M253">
        <f t="shared" si="23"/>
        <v>0</v>
      </c>
      <c r="N253">
        <f t="shared" si="24"/>
        <v>0</v>
      </c>
      <c r="O253">
        <f t="shared" si="25"/>
        <v>2</v>
      </c>
      <c r="P253" t="str">
        <f t="shared" si="26"/>
        <v>Low Toxicity</v>
      </c>
      <c r="Q253">
        <v>2</v>
      </c>
      <c r="R253" t="s">
        <v>10</v>
      </c>
      <c r="T253" t="str">
        <f t="shared" si="27"/>
        <v>OK</v>
      </c>
      <c r="U253">
        <v>6138</v>
      </c>
    </row>
    <row r="254" spans="1:21" x14ac:dyDescent="0.2">
      <c r="A254" s="3" t="s">
        <v>40</v>
      </c>
      <c r="B254" s="3" t="s">
        <v>42</v>
      </c>
      <c r="C254" t="s">
        <v>20</v>
      </c>
      <c r="D254">
        <v>7.9255909240277713</v>
      </c>
      <c r="E254">
        <v>8.3427272884502859</v>
      </c>
      <c r="F254" s="5">
        <v>85</v>
      </c>
      <c r="G254" s="5">
        <f>ROUND(I254,0)</f>
        <v>89</v>
      </c>
      <c r="H254" t="s">
        <v>21</v>
      </c>
      <c r="I254" s="6">
        <v>89.473684210526315</v>
      </c>
      <c r="K254">
        <f t="shared" si="21"/>
        <v>0</v>
      </c>
      <c r="L254">
        <f t="shared" si="22"/>
        <v>2</v>
      </c>
      <c r="M254">
        <f t="shared" si="23"/>
        <v>0</v>
      </c>
      <c r="N254">
        <f t="shared" si="24"/>
        <v>0</v>
      </c>
      <c r="O254">
        <f t="shared" si="25"/>
        <v>2</v>
      </c>
      <c r="P254" t="str">
        <f t="shared" si="26"/>
        <v>Low Toxicity</v>
      </c>
      <c r="Q254">
        <v>2</v>
      </c>
      <c r="R254" t="s">
        <v>10</v>
      </c>
      <c r="T254" t="str">
        <f t="shared" si="27"/>
        <v>OK</v>
      </c>
      <c r="U254">
        <v>6659</v>
      </c>
    </row>
    <row r="255" spans="1:21" x14ac:dyDescent="0.2">
      <c r="A255" s="3" t="s">
        <v>40</v>
      </c>
      <c r="B255" s="3" t="s">
        <v>43</v>
      </c>
      <c r="C255" t="s">
        <v>20</v>
      </c>
      <c r="D255">
        <v>6.5630128009294912</v>
      </c>
      <c r="E255">
        <v>6.8364716676348873</v>
      </c>
      <c r="F255" s="5">
        <v>96</v>
      </c>
      <c r="G255" s="5">
        <f>ROUND(I255,0)</f>
        <v>100</v>
      </c>
      <c r="H255" t="s">
        <v>19</v>
      </c>
      <c r="I255" s="6">
        <v>100</v>
      </c>
      <c r="K255">
        <f t="shared" si="21"/>
        <v>1</v>
      </c>
      <c r="L255">
        <f t="shared" si="22"/>
        <v>0</v>
      </c>
      <c r="M255">
        <f t="shared" si="23"/>
        <v>0</v>
      </c>
      <c r="N255">
        <f t="shared" si="24"/>
        <v>0</v>
      </c>
      <c r="O255">
        <f t="shared" si="25"/>
        <v>1</v>
      </c>
      <c r="P255" t="str">
        <f t="shared" si="26"/>
        <v>Nontoxic</v>
      </c>
      <c r="Q255">
        <v>2</v>
      </c>
      <c r="R255" t="s">
        <v>10</v>
      </c>
      <c r="T255" t="str">
        <f t="shared" si="27"/>
        <v>Changed</v>
      </c>
      <c r="U255" t="s">
        <v>20</v>
      </c>
    </row>
    <row r="256" spans="1:21" x14ac:dyDescent="0.2">
      <c r="A256" s="3" t="s">
        <v>45</v>
      </c>
      <c r="B256" s="3" t="s">
        <v>46</v>
      </c>
      <c r="C256" t="s">
        <v>20</v>
      </c>
      <c r="D256">
        <v>10.202618020757249</v>
      </c>
      <c r="E256">
        <v>11.08980219647527</v>
      </c>
      <c r="F256" s="5">
        <v>85</v>
      </c>
      <c r="G256" s="5">
        <f>ROUND(I256,0)</f>
        <v>92</v>
      </c>
      <c r="H256" t="s">
        <v>19</v>
      </c>
      <c r="I256" s="6">
        <v>92.391304347826093</v>
      </c>
      <c r="K256">
        <f t="shared" si="21"/>
        <v>0</v>
      </c>
      <c r="L256">
        <f t="shared" si="22"/>
        <v>-1</v>
      </c>
      <c r="M256">
        <f t="shared" si="23"/>
        <v>0</v>
      </c>
      <c r="N256">
        <f t="shared" si="24"/>
        <v>0</v>
      </c>
      <c r="O256">
        <f t="shared" si="25"/>
        <v>1</v>
      </c>
      <c r="P256" t="str">
        <f t="shared" si="26"/>
        <v>Nontoxic</v>
      </c>
      <c r="Q256">
        <v>2</v>
      </c>
      <c r="R256" t="s">
        <v>10</v>
      </c>
      <c r="T256" t="str">
        <f t="shared" si="27"/>
        <v>Changed</v>
      </c>
      <c r="U256">
        <v>6086</v>
      </c>
    </row>
    <row r="257" spans="1:21" x14ac:dyDescent="0.2">
      <c r="A257" s="3" t="s">
        <v>45</v>
      </c>
      <c r="B257" s="3" t="s">
        <v>47</v>
      </c>
      <c r="C257" t="s">
        <v>20</v>
      </c>
      <c r="D257">
        <v>5.5301464277425429</v>
      </c>
      <c r="E257">
        <v>5.8831344975984505</v>
      </c>
      <c r="F257" s="5">
        <v>71.25</v>
      </c>
      <c r="G257" s="5">
        <f>ROUND(I257,0)</f>
        <v>76</v>
      </c>
      <c r="H257" t="s">
        <v>21</v>
      </c>
      <c r="I257" s="6">
        <v>75.797872340425528</v>
      </c>
      <c r="K257">
        <f t="shared" si="21"/>
        <v>0</v>
      </c>
      <c r="L257">
        <f t="shared" si="22"/>
        <v>0</v>
      </c>
      <c r="M257">
        <f t="shared" si="23"/>
        <v>3</v>
      </c>
      <c r="N257">
        <f t="shared" si="24"/>
        <v>0</v>
      </c>
      <c r="O257">
        <f t="shared" si="25"/>
        <v>3</v>
      </c>
      <c r="P257" t="str">
        <f t="shared" si="26"/>
        <v>Moderate Toxicity</v>
      </c>
      <c r="Q257">
        <v>1</v>
      </c>
      <c r="R257" t="s">
        <v>9</v>
      </c>
      <c r="T257" t="str">
        <f t="shared" si="27"/>
        <v>Changed</v>
      </c>
      <c r="U257">
        <v>6106</v>
      </c>
    </row>
    <row r="258" spans="1:21" x14ac:dyDescent="0.2">
      <c r="A258" s="3" t="s">
        <v>45</v>
      </c>
      <c r="B258" s="3" t="s">
        <v>48</v>
      </c>
      <c r="C258" t="s">
        <v>20</v>
      </c>
      <c r="D258">
        <v>10.175495492471219</v>
      </c>
      <c r="E258">
        <v>10.383158665786958</v>
      </c>
      <c r="F258" s="5">
        <v>87</v>
      </c>
      <c r="G258" s="5">
        <f>ROUND(I258,0)</f>
        <v>89</v>
      </c>
      <c r="H258" t="s">
        <v>21</v>
      </c>
      <c r="I258" s="6">
        <v>88.775510204081627</v>
      </c>
      <c r="K258">
        <f t="shared" ref="K258:K263" si="28">IF(F258&gt;=90,1,0)</f>
        <v>0</v>
      </c>
      <c r="L258">
        <f t="shared" ref="L258:L268" si="29">IF(F258&gt;=90,0,IF(G258&gt;=82,IF(H258="NSC",-1,2),0))</f>
        <v>2</v>
      </c>
      <c r="M258">
        <f t="shared" ref="M258:M268" si="30">IF(G258&lt;82,IF(G258&gt;=59,IF(H258="NSC",-2,3),0),0)</f>
        <v>0</v>
      </c>
      <c r="N258">
        <f t="shared" ref="N258:N268" si="31">IF(G258&lt;59,4,0)</f>
        <v>0</v>
      </c>
      <c r="O258">
        <f t="shared" ref="O258:O263" si="32">ABS(SUM(K258:N258))</f>
        <v>2</v>
      </c>
      <c r="P258" t="str">
        <f t="shared" si="26"/>
        <v>Low Toxicity</v>
      </c>
      <c r="Q258">
        <v>1</v>
      </c>
      <c r="R258" t="s">
        <v>9</v>
      </c>
      <c r="T258" t="str">
        <f t="shared" si="27"/>
        <v>Changed</v>
      </c>
      <c r="U258">
        <v>6110</v>
      </c>
    </row>
    <row r="259" spans="1:21" x14ac:dyDescent="0.2">
      <c r="A259" s="3" t="s">
        <v>45</v>
      </c>
      <c r="B259" s="3" t="s">
        <v>49</v>
      </c>
      <c r="C259" t="s">
        <v>20</v>
      </c>
      <c r="D259">
        <v>9.7515521546218</v>
      </c>
      <c r="E259">
        <v>10.485539951206237</v>
      </c>
      <c r="F259" s="5">
        <v>86</v>
      </c>
      <c r="G259" s="5">
        <f>ROUND(I259,0)</f>
        <v>92</v>
      </c>
      <c r="H259" t="s">
        <v>19</v>
      </c>
      <c r="I259" s="6">
        <v>92.473118279569889</v>
      </c>
      <c r="K259">
        <f t="shared" si="28"/>
        <v>0</v>
      </c>
      <c r="L259">
        <f t="shared" si="29"/>
        <v>-1</v>
      </c>
      <c r="M259">
        <f t="shared" si="30"/>
        <v>0</v>
      </c>
      <c r="N259">
        <f t="shared" si="31"/>
        <v>0</v>
      </c>
      <c r="O259">
        <f t="shared" si="32"/>
        <v>1</v>
      </c>
      <c r="P259" t="str">
        <f t="shared" ref="P259:P268" si="33">LOOKUP(O259,$X$2:$X$5,$Y$2:$Y$5)</f>
        <v>Nontoxic</v>
      </c>
      <c r="Q259">
        <v>1</v>
      </c>
      <c r="R259" t="s">
        <v>9</v>
      </c>
      <c r="T259" t="str">
        <f t="shared" ref="T259:T268" si="34">IF(O259=Q259,"OK","Changed")</f>
        <v>OK</v>
      </c>
      <c r="U259">
        <v>6269</v>
      </c>
    </row>
    <row r="260" spans="1:21" x14ac:dyDescent="0.2">
      <c r="A260" s="3" t="s">
        <v>45</v>
      </c>
      <c r="B260" s="3" t="s">
        <v>50</v>
      </c>
      <c r="C260" t="s">
        <v>20</v>
      </c>
      <c r="D260">
        <v>5.4961437960791697</v>
      </c>
      <c r="E260">
        <v>5.6661276248238863</v>
      </c>
      <c r="F260" s="5">
        <v>92</v>
      </c>
      <c r="G260" s="5">
        <f>ROUND(I260,0)</f>
        <v>95</v>
      </c>
      <c r="H260" t="s">
        <v>19</v>
      </c>
      <c r="I260" s="6">
        <v>94.845360824742258</v>
      </c>
      <c r="K260">
        <f t="shared" si="28"/>
        <v>1</v>
      </c>
      <c r="L260">
        <f t="shared" si="29"/>
        <v>0</v>
      </c>
      <c r="M260">
        <f t="shared" si="30"/>
        <v>0</v>
      </c>
      <c r="N260">
        <f t="shared" si="31"/>
        <v>0</v>
      </c>
      <c r="O260">
        <f t="shared" si="32"/>
        <v>1</v>
      </c>
      <c r="P260" t="str">
        <f t="shared" si="33"/>
        <v>Nontoxic</v>
      </c>
      <c r="Q260">
        <v>1</v>
      </c>
      <c r="R260" t="s">
        <v>9</v>
      </c>
      <c r="T260" t="str">
        <f t="shared" si="34"/>
        <v>OK</v>
      </c>
      <c r="U260">
        <v>6270</v>
      </c>
    </row>
    <row r="261" spans="1:21" x14ac:dyDescent="0.2">
      <c r="A261" s="3" t="s">
        <v>45</v>
      </c>
      <c r="B261" s="3" t="s">
        <v>51</v>
      </c>
      <c r="C261" t="s">
        <v>20</v>
      </c>
      <c r="D261">
        <v>9.4139804907132536</v>
      </c>
      <c r="E261">
        <v>10.014872862460908</v>
      </c>
      <c r="F261" s="5">
        <v>79</v>
      </c>
      <c r="G261" s="5">
        <f>ROUND(I261,0)</f>
        <v>84</v>
      </c>
      <c r="H261" t="s">
        <v>21</v>
      </c>
      <c r="I261" s="6">
        <v>84.042553191489361</v>
      </c>
      <c r="K261">
        <f t="shared" si="28"/>
        <v>0</v>
      </c>
      <c r="L261">
        <f t="shared" si="29"/>
        <v>2</v>
      </c>
      <c r="M261">
        <f t="shared" si="30"/>
        <v>0</v>
      </c>
      <c r="N261">
        <f t="shared" si="31"/>
        <v>0</v>
      </c>
      <c r="O261">
        <f t="shared" si="32"/>
        <v>2</v>
      </c>
      <c r="P261" t="str">
        <f t="shared" si="33"/>
        <v>Low Toxicity</v>
      </c>
      <c r="Q261">
        <v>3</v>
      </c>
      <c r="R261" t="s">
        <v>11</v>
      </c>
      <c r="T261" t="str">
        <f t="shared" si="34"/>
        <v>Changed</v>
      </c>
      <c r="U261">
        <v>6271</v>
      </c>
    </row>
    <row r="262" spans="1:21" x14ac:dyDescent="0.2">
      <c r="A262" s="3" t="s">
        <v>52</v>
      </c>
      <c r="B262" s="3" t="s">
        <v>53</v>
      </c>
      <c r="C262" t="s">
        <v>20</v>
      </c>
      <c r="D262">
        <v>10.4735757762224</v>
      </c>
      <c r="E262">
        <v>11.594364327921477</v>
      </c>
      <c r="F262" s="5">
        <v>65</v>
      </c>
      <c r="G262" s="5">
        <f>ROUND(I262,0)</f>
        <v>72</v>
      </c>
      <c r="H262" t="s">
        <v>21</v>
      </c>
      <c r="I262" s="6">
        <v>71.955719557195579</v>
      </c>
      <c r="K262">
        <f t="shared" si="28"/>
        <v>0</v>
      </c>
      <c r="L262">
        <f t="shared" si="29"/>
        <v>0</v>
      </c>
      <c r="M262">
        <f t="shared" si="30"/>
        <v>3</v>
      </c>
      <c r="N262">
        <f t="shared" si="31"/>
        <v>0</v>
      </c>
      <c r="O262">
        <f t="shared" si="32"/>
        <v>3</v>
      </c>
      <c r="P262" t="str">
        <f t="shared" si="33"/>
        <v>Moderate Toxicity</v>
      </c>
      <c r="Q262">
        <v>2</v>
      </c>
      <c r="R262" t="s">
        <v>10</v>
      </c>
      <c r="T262" t="str">
        <f t="shared" si="34"/>
        <v>Changed</v>
      </c>
      <c r="U262">
        <v>6280</v>
      </c>
    </row>
    <row r="263" spans="1:21" x14ac:dyDescent="0.2">
      <c r="A263" s="3" t="s">
        <v>52</v>
      </c>
      <c r="B263" s="3" t="s">
        <v>57</v>
      </c>
      <c r="C263" t="s">
        <v>20</v>
      </c>
      <c r="D263">
        <v>11.601877141378402</v>
      </c>
      <c r="E263">
        <v>12.212502254082528</v>
      </c>
      <c r="F263">
        <f>[1]B08EESDR!P91</f>
        <v>85</v>
      </c>
      <c r="G263" s="5">
        <f>ROUND(I263,0)</f>
        <v>89</v>
      </c>
      <c r="H263" t="str">
        <f>IF([1]B08EESDR!O96&lt;0,"NSC",IF([1]B08EESDR!O97&gt;0.05,"NSC","SC"))</f>
        <v>NSC</v>
      </c>
      <c r="I263" s="6">
        <v>89.473684210526315</v>
      </c>
      <c r="K263">
        <f t="shared" si="28"/>
        <v>0</v>
      </c>
      <c r="L263">
        <f t="shared" si="29"/>
        <v>-1</v>
      </c>
      <c r="M263">
        <f t="shared" si="30"/>
        <v>0</v>
      </c>
      <c r="N263">
        <f t="shared" si="31"/>
        <v>0</v>
      </c>
      <c r="O263">
        <f t="shared" si="32"/>
        <v>1</v>
      </c>
      <c r="P263" t="str">
        <f t="shared" si="33"/>
        <v>Nontoxic</v>
      </c>
      <c r="Q263">
        <v>1</v>
      </c>
      <c r="R263" t="s">
        <v>9</v>
      </c>
      <c r="T263" t="str">
        <f t="shared" si="34"/>
        <v>OK</v>
      </c>
      <c r="U263">
        <v>6282</v>
      </c>
    </row>
    <row r="264" spans="1:21" x14ac:dyDescent="0.2">
      <c r="A264" s="3" t="s">
        <v>52</v>
      </c>
      <c r="B264" s="3" t="s">
        <v>58</v>
      </c>
      <c r="C264" t="s">
        <v>20</v>
      </c>
      <c r="D264">
        <v>6.0015243932587099</v>
      </c>
      <c r="E264">
        <v>6.3340626841780576</v>
      </c>
      <c r="F264">
        <v>92</v>
      </c>
      <c r="G264" s="5">
        <f>ROUND(I264,0)</f>
        <v>97</v>
      </c>
      <c r="H264" t="s">
        <v>19</v>
      </c>
      <c r="I264" s="6">
        <v>97.097625329815301</v>
      </c>
      <c r="K264">
        <f>IF(F264&gt;=90,1,0)</f>
        <v>1</v>
      </c>
      <c r="L264">
        <f t="shared" si="29"/>
        <v>0</v>
      </c>
      <c r="M264">
        <f t="shared" si="30"/>
        <v>0</v>
      </c>
      <c r="N264">
        <f t="shared" si="31"/>
        <v>0</v>
      </c>
      <c r="O264">
        <f>ABS(SUM(K264:N264))</f>
        <v>1</v>
      </c>
      <c r="P264" t="str">
        <f t="shared" si="33"/>
        <v>Nontoxic</v>
      </c>
      <c r="Q264">
        <v>1</v>
      </c>
      <c r="R264" t="s">
        <v>9</v>
      </c>
      <c r="T264" t="str">
        <f t="shared" si="34"/>
        <v>OK</v>
      </c>
      <c r="U264">
        <v>6303</v>
      </c>
    </row>
    <row r="265" spans="1:21" x14ac:dyDescent="0.2">
      <c r="A265" s="3" t="s">
        <v>52</v>
      </c>
      <c r="B265" s="3" t="s">
        <v>59</v>
      </c>
      <c r="C265" t="s">
        <v>20</v>
      </c>
      <c r="D265">
        <v>11.645579520034264</v>
      </c>
      <c r="E265">
        <v>12.868043668546147</v>
      </c>
      <c r="F265">
        <v>78</v>
      </c>
      <c r="G265" s="5">
        <f>ROUND(I265,0)</f>
        <v>86</v>
      </c>
      <c r="H265" t="s">
        <v>21</v>
      </c>
      <c r="I265" s="6">
        <v>86.187845303867405</v>
      </c>
      <c r="K265">
        <f>IF(F265&gt;=90,1,0)</f>
        <v>0</v>
      </c>
      <c r="L265">
        <f t="shared" si="29"/>
        <v>2</v>
      </c>
      <c r="M265">
        <f t="shared" si="30"/>
        <v>0</v>
      </c>
      <c r="N265">
        <f t="shared" si="31"/>
        <v>0</v>
      </c>
      <c r="O265">
        <f>ABS(SUM(K265:N265))</f>
        <v>2</v>
      </c>
      <c r="P265" t="str">
        <f t="shared" si="33"/>
        <v>Low Toxicity</v>
      </c>
      <c r="Q265">
        <v>1</v>
      </c>
      <c r="R265" t="s">
        <v>9</v>
      </c>
      <c r="T265" t="str">
        <f t="shared" si="34"/>
        <v>Changed</v>
      </c>
      <c r="U265">
        <v>6308</v>
      </c>
    </row>
    <row r="266" spans="1:21" x14ac:dyDescent="0.2">
      <c r="A266" s="3" t="s">
        <v>52</v>
      </c>
      <c r="B266" s="3" t="s">
        <v>60</v>
      </c>
      <c r="C266" t="s">
        <v>20</v>
      </c>
      <c r="D266">
        <v>4.8628841060226256</v>
      </c>
      <c r="E266">
        <v>5.01328258352848</v>
      </c>
      <c r="F266">
        <v>78</v>
      </c>
      <c r="G266" s="5">
        <f>ROUND(I266,0)</f>
        <v>80</v>
      </c>
      <c r="H266" t="s">
        <v>21</v>
      </c>
      <c r="I266" s="6">
        <v>80.412371134020617</v>
      </c>
      <c r="K266">
        <f>IF(F266&gt;=90,1,0)</f>
        <v>0</v>
      </c>
      <c r="L266">
        <f t="shared" si="29"/>
        <v>0</v>
      </c>
      <c r="M266">
        <f t="shared" si="30"/>
        <v>3</v>
      </c>
      <c r="N266">
        <f t="shared" si="31"/>
        <v>0</v>
      </c>
      <c r="O266">
        <f>ABS(SUM(K266:N266))</f>
        <v>3</v>
      </c>
      <c r="P266" t="str">
        <f t="shared" si="33"/>
        <v>Moderate Toxicity</v>
      </c>
      <c r="Q266">
        <v>1</v>
      </c>
      <c r="R266" t="s">
        <v>9</v>
      </c>
      <c r="T266" t="str">
        <f t="shared" si="34"/>
        <v>Changed</v>
      </c>
      <c r="U266">
        <v>6311</v>
      </c>
    </row>
    <row r="267" spans="1:21" x14ac:dyDescent="0.2">
      <c r="A267" s="3" t="s">
        <v>52</v>
      </c>
      <c r="B267" s="3" t="s">
        <v>61</v>
      </c>
      <c r="C267" t="s">
        <v>20</v>
      </c>
      <c r="D267">
        <v>9.0665670638573221</v>
      </c>
      <c r="E267">
        <v>9.1890882403959342</v>
      </c>
      <c r="F267">
        <v>80</v>
      </c>
      <c r="G267" s="5">
        <f>ROUND(I267,0)</f>
        <v>81</v>
      </c>
      <c r="H267" t="s">
        <v>21</v>
      </c>
      <c r="I267" s="6">
        <v>81.081081081081081</v>
      </c>
      <c r="K267">
        <f>IF(F267&gt;=90,1,0)</f>
        <v>0</v>
      </c>
      <c r="L267">
        <f t="shared" si="29"/>
        <v>0</v>
      </c>
      <c r="M267">
        <f t="shared" si="30"/>
        <v>3</v>
      </c>
      <c r="N267">
        <f t="shared" si="31"/>
        <v>0</v>
      </c>
      <c r="O267">
        <f>ABS(SUM(K267:N267))</f>
        <v>3</v>
      </c>
      <c r="P267" t="str">
        <f t="shared" si="33"/>
        <v>Moderate Toxicity</v>
      </c>
      <c r="Q267">
        <v>1</v>
      </c>
      <c r="R267" t="s">
        <v>9</v>
      </c>
      <c r="T267" t="str">
        <f t="shared" si="34"/>
        <v>Changed</v>
      </c>
      <c r="U267">
        <v>6314</v>
      </c>
    </row>
    <row r="268" spans="1:21" x14ac:dyDescent="0.2">
      <c r="A268" s="3" t="s">
        <v>52</v>
      </c>
      <c r="B268" s="3" t="s">
        <v>62</v>
      </c>
      <c r="C268" t="s">
        <v>20</v>
      </c>
      <c r="D268">
        <v>12.189698651459747</v>
      </c>
      <c r="E268">
        <v>12.631812074051552</v>
      </c>
      <c r="F268">
        <v>81</v>
      </c>
      <c r="G268" s="5">
        <f>ROUND(I268,0)</f>
        <v>84</v>
      </c>
      <c r="H268" t="s">
        <v>21</v>
      </c>
      <c r="I268" s="6">
        <v>83.937823834196891</v>
      </c>
      <c r="K268">
        <f>IF(F268&gt;=90,1,0)</f>
        <v>0</v>
      </c>
      <c r="L268">
        <f t="shared" si="29"/>
        <v>2</v>
      </c>
      <c r="M268">
        <f t="shared" si="30"/>
        <v>0</v>
      </c>
      <c r="N268">
        <f t="shared" si="31"/>
        <v>0</v>
      </c>
      <c r="O268">
        <f>ABS(SUM(K268:N268))</f>
        <v>2</v>
      </c>
      <c r="P268" t="str">
        <f t="shared" si="33"/>
        <v>Low Toxicity</v>
      </c>
      <c r="Q268">
        <v>1</v>
      </c>
      <c r="R268" t="s">
        <v>9</v>
      </c>
      <c r="T268" t="str">
        <f t="shared" si="34"/>
        <v>Changed</v>
      </c>
      <c r="U268">
        <v>6317</v>
      </c>
    </row>
  </sheetData>
  <autoFilter ref="A1:I268">
    <sortState ref="A2:I268">
      <sortCondition ref="C1:C268"/>
    </sortState>
  </autoFilter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Z193"/>
  <sheetViews>
    <sheetView tabSelected="1" zoomScale="85" zoomScaleNormal="85" workbookViewId="0">
      <selection activeCell="C1" sqref="C1"/>
    </sheetView>
  </sheetViews>
  <sheetFormatPr defaultRowHeight="12.75" x14ac:dyDescent="0.2"/>
  <cols>
    <col min="2" max="2" width="19" customWidth="1"/>
    <col min="6" max="6" width="16.42578125" customWidth="1"/>
    <col min="9" max="9" width="6" customWidth="1"/>
    <col min="10" max="11" width="11.28515625" customWidth="1"/>
    <col min="13" max="13" width="8.42578125" customWidth="1"/>
    <col min="14" max="14" width="10.28515625" customWidth="1"/>
    <col min="17" max="17" width="15.7109375" customWidth="1"/>
    <col min="18" max="18" width="12.140625" customWidth="1"/>
    <col min="19" max="19" width="15.7109375" customWidth="1"/>
    <col min="20" max="20" width="12" customWidth="1"/>
  </cols>
  <sheetData>
    <row r="1" spans="1:26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67</v>
      </c>
      <c r="G1" s="1" t="s">
        <v>68</v>
      </c>
      <c r="H1" s="1" t="s">
        <v>7</v>
      </c>
      <c r="J1" s="2" t="s">
        <v>8</v>
      </c>
      <c r="K1" s="2"/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66</v>
      </c>
    </row>
    <row r="2" spans="1:26" x14ac:dyDescent="0.2">
      <c r="A2" s="3" t="s">
        <v>52</v>
      </c>
      <c r="B2" s="3" t="s">
        <v>99</v>
      </c>
      <c r="C2">
        <v>6001</v>
      </c>
      <c r="D2">
        <v>10.935027899025172</v>
      </c>
      <c r="E2">
        <v>12.314220607010331</v>
      </c>
      <c r="F2" s="5">
        <v>79.8</v>
      </c>
      <c r="G2" s="5">
        <f>ROUND(J2,0)</f>
        <v>90</v>
      </c>
      <c r="H2" t="s">
        <v>19</v>
      </c>
      <c r="J2" s="6">
        <v>89.86486486486487</v>
      </c>
      <c r="K2" s="6"/>
      <c r="L2">
        <f>IF(F2&gt;=80,1,0)</f>
        <v>0</v>
      </c>
      <c r="M2">
        <f>IF(F2&gt;=80,0,IF(G2&gt;=77,IF(H2="NSC",-1,2),0))</f>
        <v>-1</v>
      </c>
      <c r="N2">
        <f>IF(G2&lt;77,IF(G2&gt;=42,IF(H2="NSC",-2,3),0),0)</f>
        <v>0</v>
      </c>
      <c r="O2">
        <f>IF(G2&lt;42,4,0)</f>
        <v>0</v>
      </c>
      <c r="P2">
        <f>ABS(SUM(L2:O2))</f>
        <v>1</v>
      </c>
      <c r="Q2" t="str">
        <f>LOOKUP(P2,$Y$2:$Y$5,$Z$2:$Z$5)</f>
        <v>Nontoxic</v>
      </c>
      <c r="R2">
        <v>1</v>
      </c>
      <c r="S2" t="s">
        <v>9</v>
      </c>
      <c r="T2" t="str">
        <f>IF(P2=R2, "OK","Changed")</f>
        <v>OK</v>
      </c>
      <c r="Y2">
        <v>1</v>
      </c>
      <c r="Z2" s="3" t="s">
        <v>9</v>
      </c>
    </row>
    <row r="3" spans="1:26" x14ac:dyDescent="0.2">
      <c r="A3" s="3" t="s">
        <v>52</v>
      </c>
      <c r="B3" s="3" t="s">
        <v>99</v>
      </c>
      <c r="C3">
        <v>6004</v>
      </c>
      <c r="D3">
        <v>10.307622001642221</v>
      </c>
      <c r="E3">
        <v>11.607682434281781</v>
      </c>
      <c r="F3" s="5">
        <v>88.4</v>
      </c>
      <c r="G3" s="5">
        <f>ROUND(J3,0)</f>
        <v>100</v>
      </c>
      <c r="H3" t="s">
        <v>19</v>
      </c>
      <c r="J3" s="6">
        <v>99.549549549549553</v>
      </c>
      <c r="K3" s="6"/>
      <c r="L3">
        <f t="shared" ref="L3:L66" si="0">IF(F3&gt;=80,1,0)</f>
        <v>1</v>
      </c>
      <c r="M3">
        <f t="shared" ref="M3:M66" si="1">IF(F3&gt;=80,0,IF(G3&gt;=77,IF(H3="NSC",-1,2),0))</f>
        <v>0</v>
      </c>
      <c r="N3">
        <f t="shared" ref="N3:N66" si="2">IF(G3&lt;77,IF(G3&gt;=42,IF(H3="NSC",-2,3),0),0)</f>
        <v>0</v>
      </c>
      <c r="O3">
        <f t="shared" ref="O3:O66" si="3">IF(G3&lt;42,4,0)</f>
        <v>0</v>
      </c>
      <c r="P3">
        <f t="shared" ref="P3:P66" si="4">ABS(SUM(L3:O3))</f>
        <v>1</v>
      </c>
      <c r="Q3" t="str">
        <f t="shared" ref="Q3:Q66" si="5">LOOKUP(P3,$Y$2:$Y$5,$Z$2:$Z$5)</f>
        <v>Nontoxic</v>
      </c>
      <c r="R3">
        <v>1</v>
      </c>
      <c r="S3" t="s">
        <v>9</v>
      </c>
      <c r="T3" t="str">
        <f t="shared" ref="T3:T66" si="6">IF(P3=R3, "OK","Changed")</f>
        <v>OK</v>
      </c>
      <c r="Y3">
        <v>2</v>
      </c>
      <c r="Z3" s="3" t="s">
        <v>10</v>
      </c>
    </row>
    <row r="4" spans="1:26" x14ac:dyDescent="0.2">
      <c r="A4" s="3" t="s">
        <v>52</v>
      </c>
      <c r="B4" s="3" t="s">
        <v>99</v>
      </c>
      <c r="C4">
        <v>6009</v>
      </c>
      <c r="D4">
        <v>9.7086839658837469</v>
      </c>
      <c r="E4">
        <v>10.933202664283499</v>
      </c>
      <c r="F4" s="5">
        <v>0</v>
      </c>
      <c r="G4" s="5">
        <f>ROUND(J4,0)</f>
        <v>0</v>
      </c>
      <c r="H4" t="s">
        <v>21</v>
      </c>
      <c r="J4" s="6">
        <v>0</v>
      </c>
      <c r="K4" s="6"/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4</v>
      </c>
      <c r="P4">
        <f t="shared" si="4"/>
        <v>4</v>
      </c>
      <c r="Q4" t="str">
        <f t="shared" si="5"/>
        <v>High Toxicity</v>
      </c>
      <c r="R4">
        <v>1</v>
      </c>
      <c r="S4" t="s">
        <v>9</v>
      </c>
      <c r="T4" t="str">
        <f t="shared" si="6"/>
        <v>Changed</v>
      </c>
      <c r="Y4">
        <v>3</v>
      </c>
      <c r="Z4" s="3" t="s">
        <v>11</v>
      </c>
    </row>
    <row r="5" spans="1:26" x14ac:dyDescent="0.2">
      <c r="A5" s="3" t="s">
        <v>52</v>
      </c>
      <c r="B5" s="3" t="s">
        <v>99</v>
      </c>
      <c r="C5">
        <v>6010</v>
      </c>
      <c r="D5">
        <v>9.6638325038601849</v>
      </c>
      <c r="E5">
        <v>10.882694261103811</v>
      </c>
      <c r="F5" s="5">
        <v>84.4</v>
      </c>
      <c r="G5" s="5">
        <f>ROUND(J5,0)</f>
        <v>95</v>
      </c>
      <c r="H5" t="s">
        <v>19</v>
      </c>
      <c r="J5" s="6">
        <v>95.045045045045057</v>
      </c>
      <c r="K5" s="6"/>
      <c r="L5">
        <f t="shared" si="0"/>
        <v>1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1</v>
      </c>
      <c r="Q5" t="str">
        <f t="shared" si="5"/>
        <v>Nontoxic</v>
      </c>
      <c r="R5">
        <v>1</v>
      </c>
      <c r="S5" t="s">
        <v>9</v>
      </c>
      <c r="T5" t="str">
        <f t="shared" si="6"/>
        <v>OK</v>
      </c>
      <c r="Y5">
        <v>4</v>
      </c>
      <c r="Z5" s="3" t="s">
        <v>12</v>
      </c>
    </row>
    <row r="6" spans="1:26" x14ac:dyDescent="0.2">
      <c r="A6" s="3" t="s">
        <v>52</v>
      </c>
      <c r="B6" s="3" t="s">
        <v>99</v>
      </c>
      <c r="C6">
        <v>6012</v>
      </c>
      <c r="D6">
        <v>10.19909926982638</v>
      </c>
      <c r="E6">
        <v>11.485472150705384</v>
      </c>
      <c r="F6" s="5">
        <v>84.8</v>
      </c>
      <c r="G6" s="5">
        <f>ROUND(J6,0)</f>
        <v>95</v>
      </c>
      <c r="H6" t="s">
        <v>19</v>
      </c>
      <c r="J6" s="6">
        <v>95.495495495495504</v>
      </c>
      <c r="K6" s="6"/>
      <c r="L6">
        <f t="shared" si="0"/>
        <v>1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1</v>
      </c>
      <c r="Q6" t="str">
        <f t="shared" si="5"/>
        <v>Nontoxic</v>
      </c>
      <c r="R6">
        <v>1</v>
      </c>
      <c r="S6" t="s">
        <v>9</v>
      </c>
      <c r="T6" t="str">
        <f t="shared" si="6"/>
        <v>OK</v>
      </c>
    </row>
    <row r="7" spans="1:26" x14ac:dyDescent="0.2">
      <c r="A7" s="3" t="s">
        <v>52</v>
      </c>
      <c r="B7" s="3" t="s">
        <v>92</v>
      </c>
      <c r="C7">
        <v>6015</v>
      </c>
      <c r="D7">
        <v>11.733333781511979</v>
      </c>
      <c r="E7">
        <v>11.61716215991285</v>
      </c>
      <c r="F7" s="5">
        <v>91.4</v>
      </c>
      <c r="G7" s="5">
        <f>ROUND(J7,0)</f>
        <v>90</v>
      </c>
      <c r="H7" t="s">
        <v>19</v>
      </c>
      <c r="J7" s="6">
        <v>90.495049504950501</v>
      </c>
      <c r="K7" s="6"/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1</v>
      </c>
      <c r="Q7" t="str">
        <f t="shared" si="5"/>
        <v>Nontoxic</v>
      </c>
      <c r="R7">
        <v>1</v>
      </c>
      <c r="S7" t="s">
        <v>9</v>
      </c>
      <c r="T7" t="str">
        <f t="shared" si="6"/>
        <v>OK</v>
      </c>
    </row>
    <row r="8" spans="1:26" x14ac:dyDescent="0.2">
      <c r="A8" s="3" t="s">
        <v>52</v>
      </c>
      <c r="B8" s="3" t="s">
        <v>92</v>
      </c>
      <c r="C8">
        <v>6017</v>
      </c>
      <c r="D8">
        <v>7.8542519035689153</v>
      </c>
      <c r="E8">
        <v>7.7764870332365499</v>
      </c>
      <c r="F8" s="5">
        <v>99.2</v>
      </c>
      <c r="G8" s="5">
        <f>ROUND(J8,0)</f>
        <v>98</v>
      </c>
      <c r="H8" t="s">
        <v>19</v>
      </c>
      <c r="J8" s="6">
        <v>98.21782178217822</v>
      </c>
      <c r="K8" s="6"/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1</v>
      </c>
      <c r="Q8" t="str">
        <f t="shared" si="5"/>
        <v>Nontoxic</v>
      </c>
      <c r="R8">
        <v>1</v>
      </c>
      <c r="S8" t="s">
        <v>9</v>
      </c>
      <c r="T8" t="str">
        <f t="shared" si="6"/>
        <v>OK</v>
      </c>
    </row>
    <row r="9" spans="1:26" x14ac:dyDescent="0.2">
      <c r="A9" s="3" t="s">
        <v>52</v>
      </c>
      <c r="B9" s="3" t="s">
        <v>92</v>
      </c>
      <c r="C9">
        <v>6025</v>
      </c>
      <c r="D9">
        <v>8.6143449745086329</v>
      </c>
      <c r="E9">
        <v>8.5290544302065676</v>
      </c>
      <c r="F9" s="5">
        <v>90.4</v>
      </c>
      <c r="G9" s="5">
        <f>ROUND(J9,0)</f>
        <v>90</v>
      </c>
      <c r="H9" t="s">
        <v>21</v>
      </c>
      <c r="J9" s="6">
        <v>89.504950495049513</v>
      </c>
      <c r="K9" s="6"/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1</v>
      </c>
      <c r="Q9" t="str">
        <f t="shared" si="5"/>
        <v>Nontoxic</v>
      </c>
      <c r="R9">
        <v>1</v>
      </c>
      <c r="S9" t="s">
        <v>9</v>
      </c>
      <c r="T9" t="str">
        <f t="shared" si="6"/>
        <v>OK</v>
      </c>
    </row>
    <row r="10" spans="1:26" x14ac:dyDescent="0.2">
      <c r="A10" s="3" t="s">
        <v>52</v>
      </c>
      <c r="B10" s="3" t="s">
        <v>92</v>
      </c>
      <c r="C10">
        <v>6027</v>
      </c>
      <c r="D10">
        <v>8.2031153571998949</v>
      </c>
      <c r="E10">
        <v>8.1218963932672228</v>
      </c>
      <c r="F10" s="5">
        <v>98.4</v>
      </c>
      <c r="G10" s="5">
        <f>ROUND(J10,0)</f>
        <v>97</v>
      </c>
      <c r="H10" t="s">
        <v>19</v>
      </c>
      <c r="J10" s="6">
        <v>97.425742574257441</v>
      </c>
      <c r="K10" s="6"/>
      <c r="L10">
        <f t="shared" si="0"/>
        <v>1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1</v>
      </c>
      <c r="Q10" t="str">
        <f t="shared" si="5"/>
        <v>Nontoxic</v>
      </c>
      <c r="R10">
        <v>1</v>
      </c>
      <c r="S10" t="s">
        <v>9</v>
      </c>
      <c r="T10" t="str">
        <f t="shared" si="6"/>
        <v>OK</v>
      </c>
    </row>
    <row r="11" spans="1:26" x14ac:dyDescent="0.2">
      <c r="A11" s="3" t="s">
        <v>52</v>
      </c>
      <c r="B11" s="3" t="s">
        <v>92</v>
      </c>
      <c r="C11">
        <v>6031</v>
      </c>
      <c r="D11">
        <v>14.087721953551222</v>
      </c>
      <c r="E11">
        <v>13.948239557971506</v>
      </c>
      <c r="F11" s="5">
        <v>92.4</v>
      </c>
      <c r="G11" s="5">
        <f>ROUND(J11,0)</f>
        <v>91</v>
      </c>
      <c r="H11" t="s">
        <v>19</v>
      </c>
      <c r="J11" s="6">
        <v>91.485148514851488</v>
      </c>
      <c r="K11" s="6"/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1</v>
      </c>
      <c r="Q11" t="str">
        <f t="shared" si="5"/>
        <v>Nontoxic</v>
      </c>
      <c r="R11">
        <v>1</v>
      </c>
      <c r="S11" t="s">
        <v>9</v>
      </c>
      <c r="T11" t="str">
        <f t="shared" si="6"/>
        <v>OK</v>
      </c>
    </row>
    <row r="12" spans="1:26" x14ac:dyDescent="0.2">
      <c r="A12" s="3" t="s">
        <v>52</v>
      </c>
      <c r="B12" s="3" t="s">
        <v>90</v>
      </c>
      <c r="C12">
        <v>6039</v>
      </c>
      <c r="D12">
        <v>21.014549076203075</v>
      </c>
      <c r="E12">
        <v>20.806484233864431</v>
      </c>
      <c r="F12" s="5">
        <v>90.6</v>
      </c>
      <c r="G12" s="5">
        <f>ROUND(J12,0)</f>
        <v>90</v>
      </c>
      <c r="H12" t="s">
        <v>19</v>
      </c>
      <c r="J12" s="6">
        <v>89.702970297029694</v>
      </c>
      <c r="K12" s="6"/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1</v>
      </c>
      <c r="Q12" t="str">
        <f t="shared" si="5"/>
        <v>Nontoxic</v>
      </c>
      <c r="R12">
        <v>1</v>
      </c>
      <c r="S12" t="s">
        <v>9</v>
      </c>
      <c r="T12" t="str">
        <f t="shared" si="6"/>
        <v>OK</v>
      </c>
    </row>
    <row r="13" spans="1:26" x14ac:dyDescent="0.2">
      <c r="A13" s="3" t="s">
        <v>52</v>
      </c>
      <c r="B13" s="3" t="s">
        <v>90</v>
      </c>
      <c r="C13">
        <v>6040</v>
      </c>
      <c r="D13">
        <v>22.450529105963625</v>
      </c>
      <c r="E13">
        <v>22.228246639567946</v>
      </c>
      <c r="F13" s="5">
        <v>79.599999999999994</v>
      </c>
      <c r="G13" s="5">
        <f>ROUND(J13,0)</f>
        <v>79</v>
      </c>
      <c r="H13" t="s">
        <v>19</v>
      </c>
      <c r="J13" s="6">
        <v>78.811881188118804</v>
      </c>
      <c r="K13" s="6"/>
      <c r="L13">
        <f t="shared" si="0"/>
        <v>0</v>
      </c>
      <c r="M13">
        <f t="shared" si="1"/>
        <v>-1</v>
      </c>
      <c r="N13">
        <f t="shared" si="2"/>
        <v>0</v>
      </c>
      <c r="O13">
        <f t="shared" si="3"/>
        <v>0</v>
      </c>
      <c r="P13">
        <f t="shared" si="4"/>
        <v>1</v>
      </c>
      <c r="Q13" t="str">
        <f t="shared" si="5"/>
        <v>Nontoxic</v>
      </c>
      <c r="R13">
        <v>3</v>
      </c>
      <c r="S13" t="s">
        <v>11</v>
      </c>
      <c r="T13" t="str">
        <f t="shared" si="6"/>
        <v>Changed</v>
      </c>
    </row>
    <row r="14" spans="1:26" x14ac:dyDescent="0.2">
      <c r="A14" s="3" t="s">
        <v>52</v>
      </c>
      <c r="B14" s="3" t="s">
        <v>91</v>
      </c>
      <c r="C14">
        <v>6041</v>
      </c>
      <c r="D14">
        <v>9.4196954447496637</v>
      </c>
      <c r="E14">
        <v>9.2713537842024252</v>
      </c>
      <c r="F14" s="5">
        <v>91.4</v>
      </c>
      <c r="G14" s="5">
        <f>ROUND(J14,0)</f>
        <v>90</v>
      </c>
      <c r="H14" t="s">
        <v>21</v>
      </c>
      <c r="J14" s="6">
        <v>89.960629921259851</v>
      </c>
      <c r="K14" s="6"/>
      <c r="L14">
        <f t="shared" si="0"/>
        <v>1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1</v>
      </c>
      <c r="Q14" t="str">
        <f t="shared" si="5"/>
        <v>Nontoxic</v>
      </c>
      <c r="R14">
        <v>1</v>
      </c>
      <c r="S14" t="s">
        <v>9</v>
      </c>
      <c r="T14" t="str">
        <f t="shared" si="6"/>
        <v>OK</v>
      </c>
    </row>
    <row r="15" spans="1:26" x14ac:dyDescent="0.2">
      <c r="A15" s="3" t="s">
        <v>52</v>
      </c>
      <c r="B15" s="3" t="s">
        <v>90</v>
      </c>
      <c r="C15">
        <v>6042</v>
      </c>
      <c r="D15">
        <v>20.230925093504311</v>
      </c>
      <c r="E15">
        <v>20.030618904459711</v>
      </c>
      <c r="F15" s="5">
        <v>94</v>
      </c>
      <c r="G15" s="5">
        <f>ROUND(J15,0)</f>
        <v>93</v>
      </c>
      <c r="H15" t="s">
        <v>19</v>
      </c>
      <c r="J15" s="6">
        <v>93.069306930693074</v>
      </c>
      <c r="K15" s="6"/>
      <c r="L15">
        <f t="shared" si="0"/>
        <v>1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1</v>
      </c>
      <c r="Q15" t="str">
        <f t="shared" si="5"/>
        <v>Nontoxic</v>
      </c>
      <c r="R15">
        <v>1</v>
      </c>
      <c r="S15" t="s">
        <v>9</v>
      </c>
      <c r="T15" t="str">
        <f t="shared" si="6"/>
        <v>OK</v>
      </c>
    </row>
    <row r="16" spans="1:26" x14ac:dyDescent="0.2">
      <c r="A16" s="3" t="s">
        <v>45</v>
      </c>
      <c r="B16" s="3" t="s">
        <v>76</v>
      </c>
      <c r="C16">
        <v>6044</v>
      </c>
      <c r="D16">
        <v>12.234322265155292</v>
      </c>
      <c r="E16">
        <v>13.444310181489334</v>
      </c>
      <c r="F16" s="5">
        <v>78.2</v>
      </c>
      <c r="G16" s="5">
        <f>ROUND(J16,0)</f>
        <v>86</v>
      </c>
      <c r="H16" t="s">
        <v>21</v>
      </c>
      <c r="J16" s="6">
        <v>85.934065934065941</v>
      </c>
      <c r="K16" s="6"/>
      <c r="L16">
        <f t="shared" si="0"/>
        <v>0</v>
      </c>
      <c r="M16">
        <f t="shared" si="1"/>
        <v>2</v>
      </c>
      <c r="N16">
        <f t="shared" si="2"/>
        <v>0</v>
      </c>
      <c r="O16">
        <f t="shared" si="3"/>
        <v>0</v>
      </c>
      <c r="P16">
        <f t="shared" si="4"/>
        <v>2</v>
      </c>
      <c r="Q16" t="str">
        <f t="shared" si="5"/>
        <v>Low Toxicity</v>
      </c>
      <c r="R16">
        <v>1</v>
      </c>
      <c r="S16" t="s">
        <v>9</v>
      </c>
      <c r="T16" t="str">
        <f t="shared" si="6"/>
        <v>Changed</v>
      </c>
    </row>
    <row r="17" spans="1:20" x14ac:dyDescent="0.2">
      <c r="A17" s="3" t="s">
        <v>52</v>
      </c>
      <c r="B17" s="3" t="s">
        <v>91</v>
      </c>
      <c r="C17">
        <v>6045</v>
      </c>
      <c r="D17">
        <v>7.498383900643347</v>
      </c>
      <c r="E17">
        <v>7.3802991148064452</v>
      </c>
      <c r="F17" s="5">
        <v>101</v>
      </c>
      <c r="G17" s="5">
        <f>ROUND(J17,0)</f>
        <v>99</v>
      </c>
      <c r="H17" t="s">
        <v>19</v>
      </c>
      <c r="J17" s="6">
        <v>99.409448818897644</v>
      </c>
      <c r="K17" s="6"/>
      <c r="L17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1</v>
      </c>
      <c r="Q17" t="str">
        <f t="shared" si="5"/>
        <v>Nontoxic</v>
      </c>
      <c r="R17">
        <v>3</v>
      </c>
      <c r="S17" t="s">
        <v>11</v>
      </c>
      <c r="T17" t="str">
        <f t="shared" si="6"/>
        <v>Changed</v>
      </c>
    </row>
    <row r="18" spans="1:20" x14ac:dyDescent="0.2">
      <c r="A18" s="3" t="s">
        <v>52</v>
      </c>
      <c r="B18" s="3" t="s">
        <v>91</v>
      </c>
      <c r="C18">
        <v>6046</v>
      </c>
      <c r="D18">
        <v>6.57449512144915</v>
      </c>
      <c r="E18">
        <v>6.4709597652058566</v>
      </c>
      <c r="F18" s="5">
        <v>86.2</v>
      </c>
      <c r="G18" s="5">
        <f>ROUND(J18,0)</f>
        <v>85</v>
      </c>
      <c r="H18" t="s">
        <v>21</v>
      </c>
      <c r="J18" s="6">
        <v>84.842519685039377</v>
      </c>
      <c r="K18" s="6"/>
      <c r="L18">
        <f t="shared" si="0"/>
        <v>1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1</v>
      </c>
      <c r="Q18" t="str">
        <f t="shared" si="5"/>
        <v>Nontoxic</v>
      </c>
      <c r="R18">
        <v>3</v>
      </c>
      <c r="S18" t="s">
        <v>11</v>
      </c>
      <c r="T18" t="str">
        <f t="shared" si="6"/>
        <v>Changed</v>
      </c>
    </row>
    <row r="19" spans="1:20" x14ac:dyDescent="0.2">
      <c r="A19" s="3" t="s">
        <v>52</v>
      </c>
      <c r="B19" s="3" t="s">
        <v>91</v>
      </c>
      <c r="C19">
        <v>6047</v>
      </c>
      <c r="D19">
        <v>12.9363860994705</v>
      </c>
      <c r="E19">
        <v>12.732663483730807</v>
      </c>
      <c r="F19" s="5">
        <v>90.6</v>
      </c>
      <c r="G19" s="5">
        <f>ROUND(J19,0)</f>
        <v>89</v>
      </c>
      <c r="H19" t="s">
        <v>19</v>
      </c>
      <c r="J19" s="6">
        <v>89.173228346456696</v>
      </c>
      <c r="K19" s="6"/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1</v>
      </c>
      <c r="Q19" t="str">
        <f t="shared" si="5"/>
        <v>Nontoxic</v>
      </c>
      <c r="R19">
        <v>2</v>
      </c>
      <c r="S19" t="s">
        <v>10</v>
      </c>
      <c r="T19" t="str">
        <f t="shared" si="6"/>
        <v>Changed</v>
      </c>
    </row>
    <row r="20" spans="1:20" x14ac:dyDescent="0.2">
      <c r="A20" s="3" t="s">
        <v>52</v>
      </c>
      <c r="B20" s="3" t="s">
        <v>88</v>
      </c>
      <c r="C20">
        <v>6049</v>
      </c>
      <c r="D20">
        <v>5.8921562807764261</v>
      </c>
      <c r="E20">
        <v>7.2742670133042298</v>
      </c>
      <c r="F20" s="5">
        <v>69.2</v>
      </c>
      <c r="G20" s="5">
        <f>ROUND(J20,0)</f>
        <v>85</v>
      </c>
      <c r="H20" t="s">
        <v>21</v>
      </c>
      <c r="J20" s="6">
        <v>85.432098765432102</v>
      </c>
      <c r="K20" s="6"/>
      <c r="L20">
        <f t="shared" si="0"/>
        <v>0</v>
      </c>
      <c r="M20">
        <f t="shared" si="1"/>
        <v>2</v>
      </c>
      <c r="N20">
        <f t="shared" si="2"/>
        <v>0</v>
      </c>
      <c r="O20">
        <f t="shared" si="3"/>
        <v>0</v>
      </c>
      <c r="P20">
        <f t="shared" si="4"/>
        <v>2</v>
      </c>
      <c r="Q20" t="str">
        <f t="shared" si="5"/>
        <v>Low Toxicity</v>
      </c>
      <c r="R20">
        <v>1</v>
      </c>
      <c r="S20" t="s">
        <v>9</v>
      </c>
      <c r="T20" t="str">
        <f t="shared" si="6"/>
        <v>Changed</v>
      </c>
    </row>
    <row r="21" spans="1:20" x14ac:dyDescent="0.2">
      <c r="A21" s="3" t="s">
        <v>52</v>
      </c>
      <c r="B21" s="3" t="s">
        <v>98</v>
      </c>
      <c r="C21">
        <v>6052</v>
      </c>
      <c r="D21">
        <v>13.68506072264811</v>
      </c>
      <c r="E21">
        <v>17.106325903310136</v>
      </c>
      <c r="F21" s="5">
        <v>90.4</v>
      </c>
      <c r="G21" s="5">
        <f>ROUND(J21,0)</f>
        <v>113</v>
      </c>
      <c r="H21" t="s">
        <v>19</v>
      </c>
      <c r="J21" s="6">
        <v>113.00000000000001</v>
      </c>
      <c r="K21" s="6"/>
      <c r="L21">
        <f t="shared" si="0"/>
        <v>1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1</v>
      </c>
      <c r="Q21" t="str">
        <f t="shared" si="5"/>
        <v>Nontoxic</v>
      </c>
      <c r="R21">
        <v>1</v>
      </c>
      <c r="S21" t="s">
        <v>9</v>
      </c>
      <c r="T21" t="str">
        <f t="shared" si="6"/>
        <v>OK</v>
      </c>
    </row>
    <row r="22" spans="1:20" x14ac:dyDescent="0.2">
      <c r="A22" s="3" t="s">
        <v>52</v>
      </c>
      <c r="B22" s="3" t="s">
        <v>90</v>
      </c>
      <c r="C22">
        <v>6054</v>
      </c>
      <c r="D22">
        <v>20.983611188133349</v>
      </c>
      <c r="E22">
        <v>20.775852661518169</v>
      </c>
      <c r="F22" s="5">
        <v>95.2</v>
      </c>
      <c r="G22" s="5">
        <f>ROUND(J22,0)</f>
        <v>94</v>
      </c>
      <c r="H22" t="s">
        <v>19</v>
      </c>
      <c r="J22" s="6">
        <v>94.25742574257427</v>
      </c>
      <c r="K22" s="6"/>
      <c r="L22">
        <f t="shared" si="0"/>
        <v>1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1</v>
      </c>
      <c r="Q22" t="str">
        <f t="shared" si="5"/>
        <v>Nontoxic</v>
      </c>
      <c r="R22">
        <v>1</v>
      </c>
      <c r="S22" t="s">
        <v>9</v>
      </c>
      <c r="T22" t="str">
        <f t="shared" si="6"/>
        <v>OK</v>
      </c>
    </row>
    <row r="23" spans="1:20" x14ac:dyDescent="0.2">
      <c r="A23" s="3" t="s">
        <v>52</v>
      </c>
      <c r="B23" s="3" t="s">
        <v>98</v>
      </c>
      <c r="C23">
        <v>6057</v>
      </c>
      <c r="D23">
        <v>11.972168723647396</v>
      </c>
      <c r="E23">
        <v>14.965210904559246</v>
      </c>
      <c r="F23" s="5">
        <v>84</v>
      </c>
      <c r="G23" s="5">
        <f>ROUND(J23,0)</f>
        <v>105</v>
      </c>
      <c r="H23" t="s">
        <v>19</v>
      </c>
      <c r="J23" s="6">
        <v>105</v>
      </c>
      <c r="K23" s="6"/>
      <c r="L23">
        <f t="shared" si="0"/>
        <v>1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1</v>
      </c>
      <c r="Q23" t="str">
        <f t="shared" si="5"/>
        <v>Nontoxic</v>
      </c>
      <c r="R23">
        <v>1</v>
      </c>
      <c r="S23" t="s">
        <v>9</v>
      </c>
      <c r="T23" t="str">
        <f t="shared" si="6"/>
        <v>OK</v>
      </c>
    </row>
    <row r="24" spans="1:20" x14ac:dyDescent="0.2">
      <c r="A24" s="3" t="s">
        <v>52</v>
      </c>
      <c r="B24" s="3" t="s">
        <v>98</v>
      </c>
      <c r="C24">
        <v>6060</v>
      </c>
      <c r="D24">
        <v>12.61851932160388</v>
      </c>
      <c r="E24">
        <v>15.773149152004851</v>
      </c>
      <c r="F24" s="5">
        <v>92.4</v>
      </c>
      <c r="G24" s="5">
        <f>ROUND(J24,0)</f>
        <v>116</v>
      </c>
      <c r="H24" t="s">
        <v>19</v>
      </c>
      <c r="J24" s="6">
        <v>115.5</v>
      </c>
      <c r="K24" s="6"/>
      <c r="L24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1</v>
      </c>
      <c r="Q24" t="str">
        <f t="shared" si="5"/>
        <v>Nontoxic</v>
      </c>
      <c r="R24">
        <v>1</v>
      </c>
      <c r="S24" t="s">
        <v>9</v>
      </c>
      <c r="T24" t="str">
        <f t="shared" si="6"/>
        <v>OK</v>
      </c>
    </row>
    <row r="25" spans="1:20" x14ac:dyDescent="0.2">
      <c r="A25" s="3" t="s">
        <v>52</v>
      </c>
      <c r="B25" s="3" t="s">
        <v>98</v>
      </c>
      <c r="C25">
        <v>6065</v>
      </c>
      <c r="D25">
        <v>13.038225114101289</v>
      </c>
      <c r="E25">
        <v>16.297781392626611</v>
      </c>
      <c r="F25" s="5">
        <v>88.4</v>
      </c>
      <c r="G25" s="5">
        <f>ROUND(J25,0)</f>
        <v>111</v>
      </c>
      <c r="H25" t="s">
        <v>19</v>
      </c>
      <c r="J25" s="6">
        <v>110.5</v>
      </c>
      <c r="K25" s="6"/>
      <c r="L25">
        <f t="shared" si="0"/>
        <v>1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1</v>
      </c>
      <c r="Q25" t="str">
        <f t="shared" si="5"/>
        <v>Nontoxic</v>
      </c>
      <c r="R25">
        <v>1</v>
      </c>
      <c r="S25" t="s">
        <v>9</v>
      </c>
      <c r="T25" t="str">
        <f t="shared" si="6"/>
        <v>OK</v>
      </c>
    </row>
    <row r="26" spans="1:20" x14ac:dyDescent="0.2">
      <c r="A26" s="3" t="s">
        <v>45</v>
      </c>
      <c r="B26" s="3" t="s">
        <v>76</v>
      </c>
      <c r="C26">
        <v>6068</v>
      </c>
      <c r="D26">
        <v>24.053051995594572</v>
      </c>
      <c r="E26">
        <v>26.431925269884143</v>
      </c>
      <c r="F26" s="5">
        <v>71</v>
      </c>
      <c r="G26" s="5">
        <f>ROUND(J26,0)</f>
        <v>78</v>
      </c>
      <c r="H26" t="s">
        <v>19</v>
      </c>
      <c r="J26" s="6">
        <v>78.021978021978029</v>
      </c>
      <c r="K26" s="6"/>
      <c r="L26">
        <f t="shared" si="0"/>
        <v>0</v>
      </c>
      <c r="M26">
        <f t="shared" si="1"/>
        <v>-1</v>
      </c>
      <c r="N26">
        <f t="shared" si="2"/>
        <v>0</v>
      </c>
      <c r="O26">
        <f t="shared" si="3"/>
        <v>0</v>
      </c>
      <c r="P26">
        <f t="shared" si="4"/>
        <v>1</v>
      </c>
      <c r="Q26" t="str">
        <f t="shared" si="5"/>
        <v>Nontoxic</v>
      </c>
      <c r="R26">
        <v>1</v>
      </c>
      <c r="S26" t="s">
        <v>9</v>
      </c>
      <c r="T26" t="str">
        <f t="shared" si="6"/>
        <v>OK</v>
      </c>
    </row>
    <row r="27" spans="1:20" x14ac:dyDescent="0.2">
      <c r="A27" s="3" t="s">
        <v>52</v>
      </c>
      <c r="B27" s="3" t="s">
        <v>98</v>
      </c>
      <c r="C27">
        <v>6069</v>
      </c>
      <c r="D27">
        <v>11.859719507048101</v>
      </c>
      <c r="E27">
        <v>14.824649383810126</v>
      </c>
      <c r="F27" s="5">
        <v>88.2</v>
      </c>
      <c r="G27" s="5">
        <f>ROUND(J27,0)</f>
        <v>110</v>
      </c>
      <c r="H27" t="s">
        <v>19</v>
      </c>
      <c r="J27" s="6">
        <v>110.25</v>
      </c>
      <c r="K27" s="6"/>
      <c r="L27">
        <f t="shared" si="0"/>
        <v>1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1</v>
      </c>
      <c r="Q27" t="str">
        <f t="shared" si="5"/>
        <v>Nontoxic</v>
      </c>
      <c r="R27">
        <v>1</v>
      </c>
      <c r="S27" t="s">
        <v>9</v>
      </c>
      <c r="T27" t="str">
        <f t="shared" si="6"/>
        <v>OK</v>
      </c>
    </row>
    <row r="28" spans="1:20" x14ac:dyDescent="0.2">
      <c r="A28" s="3" t="s">
        <v>52</v>
      </c>
      <c r="B28" s="3" t="s">
        <v>89</v>
      </c>
      <c r="C28">
        <v>6071</v>
      </c>
      <c r="D28">
        <v>8.0958604755737937</v>
      </c>
      <c r="E28">
        <v>8.5761233851417309</v>
      </c>
      <c r="F28" s="5">
        <v>93</v>
      </c>
      <c r="G28" s="5">
        <f>ROUND(J28,0)</f>
        <v>99</v>
      </c>
      <c r="H28" t="s">
        <v>19</v>
      </c>
      <c r="J28" s="6">
        <v>98.516949152542367</v>
      </c>
      <c r="K28" s="6"/>
      <c r="L28">
        <f t="shared" si="0"/>
        <v>1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1</v>
      </c>
      <c r="Q28" t="str">
        <f t="shared" si="5"/>
        <v>Nontoxic</v>
      </c>
      <c r="R28">
        <v>1</v>
      </c>
      <c r="S28" t="s">
        <v>9</v>
      </c>
      <c r="T28" t="str">
        <f t="shared" si="6"/>
        <v>OK</v>
      </c>
    </row>
    <row r="29" spans="1:20" x14ac:dyDescent="0.2">
      <c r="A29" s="3" t="s">
        <v>52</v>
      </c>
      <c r="B29" s="3" t="s">
        <v>87</v>
      </c>
      <c r="C29">
        <v>6072</v>
      </c>
      <c r="D29">
        <v>13.94041037826384</v>
      </c>
      <c r="E29">
        <v>18.294501808745196</v>
      </c>
      <c r="F29" s="5">
        <v>77.400000000000006</v>
      </c>
      <c r="G29" s="5">
        <f>ROUND(J29,0)</f>
        <v>102</v>
      </c>
      <c r="H29" t="s">
        <v>19</v>
      </c>
      <c r="J29" s="6">
        <v>101.5748031496063</v>
      </c>
      <c r="K29" s="6"/>
      <c r="L29">
        <f t="shared" si="0"/>
        <v>0</v>
      </c>
      <c r="M29">
        <f t="shared" si="1"/>
        <v>-1</v>
      </c>
      <c r="N29">
        <f t="shared" si="2"/>
        <v>0</v>
      </c>
      <c r="O29">
        <f t="shared" si="3"/>
        <v>0</v>
      </c>
      <c r="P29">
        <f t="shared" si="4"/>
        <v>1</v>
      </c>
      <c r="Q29" t="str">
        <f t="shared" si="5"/>
        <v>Nontoxic</v>
      </c>
      <c r="R29">
        <v>1</v>
      </c>
      <c r="S29" t="s">
        <v>9</v>
      </c>
      <c r="T29" t="str">
        <f t="shared" si="6"/>
        <v>OK</v>
      </c>
    </row>
    <row r="30" spans="1:20" x14ac:dyDescent="0.2">
      <c r="A30" s="3" t="s">
        <v>52</v>
      </c>
      <c r="B30" s="3" t="s">
        <v>87</v>
      </c>
      <c r="C30">
        <v>6075</v>
      </c>
      <c r="D30">
        <v>12.907460324610309</v>
      </c>
      <c r="E30">
        <v>16.938924310512217</v>
      </c>
      <c r="F30" s="5">
        <v>63.8</v>
      </c>
      <c r="G30" s="5">
        <f>ROUND(J30,0)</f>
        <v>84</v>
      </c>
      <c r="H30" t="s">
        <v>19</v>
      </c>
      <c r="J30" s="6">
        <v>83.727034120734899</v>
      </c>
      <c r="K30" s="6"/>
      <c r="L30">
        <f t="shared" si="0"/>
        <v>0</v>
      </c>
      <c r="M30">
        <f t="shared" si="1"/>
        <v>-1</v>
      </c>
      <c r="N30">
        <f t="shared" si="2"/>
        <v>0</v>
      </c>
      <c r="O30">
        <f t="shared" si="3"/>
        <v>0</v>
      </c>
      <c r="P30">
        <f t="shared" si="4"/>
        <v>1</v>
      </c>
      <c r="Q30" t="str">
        <f t="shared" si="5"/>
        <v>Nontoxic</v>
      </c>
      <c r="R30">
        <v>1</v>
      </c>
      <c r="S30" t="s">
        <v>9</v>
      </c>
      <c r="T30" t="str">
        <f t="shared" si="6"/>
        <v>OK</v>
      </c>
    </row>
    <row r="31" spans="1:20" x14ac:dyDescent="0.2">
      <c r="A31" s="3" t="s">
        <v>52</v>
      </c>
      <c r="B31" s="3" t="s">
        <v>89</v>
      </c>
      <c r="C31">
        <v>6080</v>
      </c>
      <c r="D31">
        <v>47.660008357289129</v>
      </c>
      <c r="E31">
        <v>50.487296988653739</v>
      </c>
      <c r="F31" s="5">
        <v>93.8</v>
      </c>
      <c r="G31" s="5">
        <f>ROUND(J31,0)</f>
        <v>99</v>
      </c>
      <c r="H31" t="s">
        <v>19</v>
      </c>
      <c r="J31" s="6">
        <v>99.36440677966101</v>
      </c>
      <c r="K31" s="6"/>
      <c r="L31">
        <f t="shared" si="0"/>
        <v>1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1</v>
      </c>
      <c r="Q31" t="str">
        <f t="shared" si="5"/>
        <v>Nontoxic</v>
      </c>
      <c r="R31">
        <v>1</v>
      </c>
      <c r="S31" t="s">
        <v>9</v>
      </c>
      <c r="T31" t="str">
        <f t="shared" si="6"/>
        <v>OK</v>
      </c>
    </row>
    <row r="32" spans="1:20" x14ac:dyDescent="0.2">
      <c r="A32" s="3" t="s">
        <v>52</v>
      </c>
      <c r="B32" s="3" t="s">
        <v>89</v>
      </c>
      <c r="C32">
        <v>6083</v>
      </c>
      <c r="D32">
        <v>11.147466094032229</v>
      </c>
      <c r="E32">
        <v>11.808756455542614</v>
      </c>
      <c r="F32" s="5">
        <v>85.6</v>
      </c>
      <c r="G32" s="5">
        <f>ROUND(J32,0)</f>
        <v>91</v>
      </c>
      <c r="H32" t="s">
        <v>19</v>
      </c>
      <c r="J32" s="6">
        <v>90.677966101694906</v>
      </c>
      <c r="K32" s="6"/>
      <c r="L32">
        <f t="shared" si="0"/>
        <v>1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1</v>
      </c>
      <c r="Q32" t="str">
        <f t="shared" si="5"/>
        <v>Nontoxic</v>
      </c>
      <c r="R32">
        <v>3</v>
      </c>
      <c r="S32" t="s">
        <v>11</v>
      </c>
      <c r="T32" t="str">
        <f t="shared" si="6"/>
        <v>Changed</v>
      </c>
    </row>
    <row r="33" spans="1:20" x14ac:dyDescent="0.2">
      <c r="A33" s="3" t="s">
        <v>52</v>
      </c>
      <c r="B33" s="3" t="s">
        <v>87</v>
      </c>
      <c r="C33">
        <v>6084</v>
      </c>
      <c r="D33">
        <v>13.962717031948838</v>
      </c>
      <c r="E33">
        <v>18.323775632478789</v>
      </c>
      <c r="F33" s="5">
        <v>75.2</v>
      </c>
      <c r="G33" s="5">
        <f>ROUND(J33,0)</f>
        <v>99</v>
      </c>
      <c r="H33" t="s">
        <v>19</v>
      </c>
      <c r="J33" s="6">
        <v>98.687664041994751</v>
      </c>
      <c r="K33" s="6"/>
      <c r="L33">
        <f t="shared" si="0"/>
        <v>0</v>
      </c>
      <c r="M33">
        <f t="shared" si="1"/>
        <v>-1</v>
      </c>
      <c r="N33">
        <f t="shared" si="2"/>
        <v>0</v>
      </c>
      <c r="O33">
        <f t="shared" si="3"/>
        <v>0</v>
      </c>
      <c r="P33">
        <f t="shared" si="4"/>
        <v>1</v>
      </c>
      <c r="Q33" t="str">
        <f t="shared" si="5"/>
        <v>Nontoxic</v>
      </c>
      <c r="R33">
        <v>3</v>
      </c>
      <c r="S33" t="s">
        <v>11</v>
      </c>
      <c r="T33" t="str">
        <f t="shared" si="6"/>
        <v>Changed</v>
      </c>
    </row>
    <row r="34" spans="1:20" x14ac:dyDescent="0.2">
      <c r="A34" s="3" t="s">
        <v>52</v>
      </c>
      <c r="B34" s="3" t="s">
        <v>87</v>
      </c>
      <c r="C34">
        <v>6085</v>
      </c>
      <c r="D34">
        <v>12.227853970500929</v>
      </c>
      <c r="E34">
        <v>16.047052454725627</v>
      </c>
      <c r="F34" s="5">
        <v>73</v>
      </c>
      <c r="G34" s="5">
        <f>ROUND(J34,0)</f>
        <v>96</v>
      </c>
      <c r="H34" t="s">
        <v>19</v>
      </c>
      <c r="J34" s="6">
        <v>95.800524934383205</v>
      </c>
      <c r="K34" s="6"/>
      <c r="L34">
        <f t="shared" si="0"/>
        <v>0</v>
      </c>
      <c r="M34">
        <f t="shared" si="1"/>
        <v>-1</v>
      </c>
      <c r="N34">
        <f t="shared" si="2"/>
        <v>0</v>
      </c>
      <c r="O34">
        <f t="shared" si="3"/>
        <v>0</v>
      </c>
      <c r="P34">
        <f t="shared" si="4"/>
        <v>1</v>
      </c>
      <c r="Q34" t="str">
        <f t="shared" si="5"/>
        <v>Nontoxic</v>
      </c>
      <c r="R34">
        <v>1</v>
      </c>
      <c r="S34" t="s">
        <v>9</v>
      </c>
      <c r="T34" t="str">
        <f t="shared" si="6"/>
        <v>OK</v>
      </c>
    </row>
    <row r="35" spans="1:20" x14ac:dyDescent="0.2">
      <c r="A35" s="3" t="s">
        <v>45</v>
      </c>
      <c r="B35" s="3" t="s">
        <v>76</v>
      </c>
      <c r="C35">
        <v>6086</v>
      </c>
      <c r="D35">
        <v>10.947540345590635</v>
      </c>
      <c r="E35">
        <v>12.030264116033665</v>
      </c>
      <c r="F35" s="5">
        <v>79.2</v>
      </c>
      <c r="G35" s="5">
        <f>ROUND(J35,0)</f>
        <v>87</v>
      </c>
      <c r="H35" t="s">
        <v>21</v>
      </c>
      <c r="J35" s="6">
        <v>87.032967032967036</v>
      </c>
      <c r="K35" s="6"/>
      <c r="L35">
        <f t="shared" si="0"/>
        <v>0</v>
      </c>
      <c r="M35">
        <f t="shared" si="1"/>
        <v>2</v>
      </c>
      <c r="N35">
        <f t="shared" si="2"/>
        <v>0</v>
      </c>
      <c r="O35">
        <f t="shared" si="3"/>
        <v>0</v>
      </c>
      <c r="P35">
        <f t="shared" si="4"/>
        <v>2</v>
      </c>
      <c r="Q35" t="str">
        <f t="shared" si="5"/>
        <v>Low Toxicity</v>
      </c>
      <c r="R35">
        <v>3</v>
      </c>
      <c r="S35" t="s">
        <v>11</v>
      </c>
      <c r="T35" t="str">
        <f t="shared" si="6"/>
        <v>Changed</v>
      </c>
    </row>
    <row r="36" spans="1:20" x14ac:dyDescent="0.2">
      <c r="A36" s="3" t="s">
        <v>52</v>
      </c>
      <c r="B36" s="3" t="s">
        <v>86</v>
      </c>
      <c r="C36">
        <v>6087</v>
      </c>
      <c r="D36">
        <v>7.6404306476810531</v>
      </c>
      <c r="E36">
        <v>7.9587819246677638</v>
      </c>
      <c r="F36" s="5">
        <v>89.4</v>
      </c>
      <c r="G36" s="5">
        <f>ROUND(J36,0)</f>
        <v>93</v>
      </c>
      <c r="H36" t="s">
        <v>19</v>
      </c>
      <c r="J36" s="6">
        <v>93.125</v>
      </c>
      <c r="K36" s="6"/>
      <c r="L36">
        <f t="shared" si="0"/>
        <v>1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1</v>
      </c>
      <c r="Q36" t="str">
        <f t="shared" si="5"/>
        <v>Nontoxic</v>
      </c>
      <c r="R36">
        <v>3</v>
      </c>
      <c r="S36" t="s">
        <v>11</v>
      </c>
      <c r="T36" t="str">
        <f t="shared" si="6"/>
        <v>Changed</v>
      </c>
    </row>
    <row r="37" spans="1:20" x14ac:dyDescent="0.2">
      <c r="A37" s="3" t="s">
        <v>52</v>
      </c>
      <c r="B37" s="3" t="s">
        <v>88</v>
      </c>
      <c r="C37">
        <v>6090</v>
      </c>
      <c r="D37">
        <v>9.4718827052874435</v>
      </c>
      <c r="E37">
        <v>11.69368235220672</v>
      </c>
      <c r="F37" s="5">
        <v>75.599999999999994</v>
      </c>
      <c r="G37" s="5">
        <f>ROUND(J37,0)</f>
        <v>93</v>
      </c>
      <c r="H37" t="s">
        <v>19</v>
      </c>
      <c r="J37" s="6">
        <v>93.333333333333329</v>
      </c>
      <c r="K37" s="6"/>
      <c r="L37">
        <f t="shared" si="0"/>
        <v>0</v>
      </c>
      <c r="M37">
        <f t="shared" si="1"/>
        <v>-1</v>
      </c>
      <c r="N37">
        <f t="shared" si="2"/>
        <v>0</v>
      </c>
      <c r="O37">
        <f t="shared" si="3"/>
        <v>0</v>
      </c>
      <c r="P37">
        <f t="shared" si="4"/>
        <v>1</v>
      </c>
      <c r="Q37" t="str">
        <f t="shared" si="5"/>
        <v>Nontoxic</v>
      </c>
      <c r="R37">
        <v>1</v>
      </c>
      <c r="S37" t="s">
        <v>9</v>
      </c>
      <c r="T37" t="str">
        <f t="shared" si="6"/>
        <v>OK</v>
      </c>
    </row>
    <row r="38" spans="1:20" x14ac:dyDescent="0.2">
      <c r="A38" s="3" t="s">
        <v>52</v>
      </c>
      <c r="B38" s="3" t="s">
        <v>88</v>
      </c>
      <c r="C38">
        <v>6093</v>
      </c>
      <c r="D38">
        <v>5.3766348123142471</v>
      </c>
      <c r="E38">
        <v>6.6378207559435145</v>
      </c>
      <c r="F38" s="5">
        <v>81.400000000000006</v>
      </c>
      <c r="G38" s="5">
        <f>ROUND(J38,0)</f>
        <v>100</v>
      </c>
      <c r="H38" t="s">
        <v>19</v>
      </c>
      <c r="J38" s="6">
        <v>100.49382716049384</v>
      </c>
      <c r="K38" s="6"/>
      <c r="L38">
        <f t="shared" si="0"/>
        <v>1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1</v>
      </c>
      <c r="Q38" t="str">
        <f t="shared" si="5"/>
        <v>Nontoxic</v>
      </c>
      <c r="R38">
        <v>4</v>
      </c>
      <c r="S38" t="s">
        <v>12</v>
      </c>
      <c r="T38" t="str">
        <f t="shared" si="6"/>
        <v>Changed</v>
      </c>
    </row>
    <row r="39" spans="1:20" x14ac:dyDescent="0.2">
      <c r="A39" s="3" t="s">
        <v>52</v>
      </c>
      <c r="B39" s="3" t="s">
        <v>86</v>
      </c>
      <c r="C39">
        <v>6094</v>
      </c>
      <c r="D39">
        <v>12.646933046663021</v>
      </c>
      <c r="E39">
        <v>13.173888590273981</v>
      </c>
      <c r="F39" s="5">
        <v>77.400000000000006</v>
      </c>
      <c r="G39" s="5">
        <f>ROUND(J39,0)</f>
        <v>81</v>
      </c>
      <c r="H39" t="s">
        <v>21</v>
      </c>
      <c r="J39" s="6">
        <v>80.625</v>
      </c>
      <c r="K39" s="6"/>
      <c r="L39">
        <f t="shared" si="0"/>
        <v>0</v>
      </c>
      <c r="M39">
        <f t="shared" si="1"/>
        <v>2</v>
      </c>
      <c r="N39">
        <f t="shared" si="2"/>
        <v>0</v>
      </c>
      <c r="O39">
        <f t="shared" si="3"/>
        <v>0</v>
      </c>
      <c r="P39">
        <f t="shared" si="4"/>
        <v>2</v>
      </c>
      <c r="Q39" t="str">
        <f t="shared" si="5"/>
        <v>Low Toxicity</v>
      </c>
      <c r="R39">
        <v>3</v>
      </c>
      <c r="S39" t="s">
        <v>11</v>
      </c>
      <c r="T39" t="str">
        <f t="shared" si="6"/>
        <v>Changed</v>
      </c>
    </row>
    <row r="40" spans="1:20" x14ac:dyDescent="0.2">
      <c r="A40" s="3" t="s">
        <v>45</v>
      </c>
      <c r="B40" s="3" t="s">
        <v>76</v>
      </c>
      <c r="C40">
        <v>6106</v>
      </c>
      <c r="D40">
        <v>11.270445590893461</v>
      </c>
      <c r="E40">
        <v>12.38510504493787</v>
      </c>
      <c r="F40" s="5">
        <v>78.2</v>
      </c>
      <c r="G40" s="5">
        <f>ROUND(J40,0)</f>
        <v>86</v>
      </c>
      <c r="H40" t="s">
        <v>21</v>
      </c>
      <c r="J40" s="6">
        <v>85.934065934065941</v>
      </c>
      <c r="K40" s="6"/>
      <c r="L40">
        <f t="shared" si="0"/>
        <v>0</v>
      </c>
      <c r="M40">
        <f t="shared" si="1"/>
        <v>2</v>
      </c>
      <c r="N40">
        <f t="shared" si="2"/>
        <v>0</v>
      </c>
      <c r="O40">
        <f t="shared" si="3"/>
        <v>0</v>
      </c>
      <c r="P40">
        <f t="shared" si="4"/>
        <v>2</v>
      </c>
      <c r="Q40" t="str">
        <f t="shared" si="5"/>
        <v>Low Toxicity</v>
      </c>
      <c r="R40">
        <v>4</v>
      </c>
      <c r="S40" t="s">
        <v>12</v>
      </c>
      <c r="T40" t="str">
        <f t="shared" si="6"/>
        <v>Changed</v>
      </c>
    </row>
    <row r="41" spans="1:20" x14ac:dyDescent="0.2">
      <c r="A41" s="3" t="s">
        <v>45</v>
      </c>
      <c r="B41" s="3" t="s">
        <v>76</v>
      </c>
      <c r="C41">
        <v>6110</v>
      </c>
      <c r="D41">
        <v>19.519984819247977</v>
      </c>
      <c r="E41">
        <v>21.450532768404372</v>
      </c>
      <c r="F41" s="5">
        <v>59.2</v>
      </c>
      <c r="G41" s="5">
        <f>ROUND(J41,0)</f>
        <v>65</v>
      </c>
      <c r="H41" t="s">
        <v>21</v>
      </c>
      <c r="J41" s="6">
        <v>65.054945054945051</v>
      </c>
      <c r="K41" s="6"/>
      <c r="L41">
        <f t="shared" si="0"/>
        <v>0</v>
      </c>
      <c r="M41">
        <f t="shared" si="1"/>
        <v>0</v>
      </c>
      <c r="N41">
        <f t="shared" si="2"/>
        <v>3</v>
      </c>
      <c r="O41">
        <f t="shared" si="3"/>
        <v>0</v>
      </c>
      <c r="P41">
        <f t="shared" si="4"/>
        <v>3</v>
      </c>
      <c r="Q41" t="str">
        <f t="shared" si="5"/>
        <v>Moderate Toxicity</v>
      </c>
      <c r="R41">
        <v>1</v>
      </c>
      <c r="S41" t="s">
        <v>9</v>
      </c>
      <c r="T41" t="str">
        <f t="shared" si="6"/>
        <v>Changed</v>
      </c>
    </row>
    <row r="42" spans="1:20" x14ac:dyDescent="0.2">
      <c r="A42" s="3" t="s">
        <v>52</v>
      </c>
      <c r="B42" s="3" t="s">
        <v>85</v>
      </c>
      <c r="C42">
        <v>6116</v>
      </c>
      <c r="D42">
        <v>9.6827610520678142</v>
      </c>
      <c r="E42">
        <v>12.673771010559964</v>
      </c>
      <c r="F42" s="5">
        <v>77.599999999999994</v>
      </c>
      <c r="G42" s="5">
        <f>ROUND(J42,0)</f>
        <v>102</v>
      </c>
      <c r="H42" t="s">
        <v>19</v>
      </c>
      <c r="J42" s="6">
        <v>101.57068062827224</v>
      </c>
      <c r="K42" s="6"/>
      <c r="L42">
        <f t="shared" si="0"/>
        <v>0</v>
      </c>
      <c r="M42">
        <f t="shared" si="1"/>
        <v>-1</v>
      </c>
      <c r="N42">
        <f t="shared" si="2"/>
        <v>0</v>
      </c>
      <c r="O42">
        <f t="shared" si="3"/>
        <v>0</v>
      </c>
      <c r="P42">
        <f t="shared" si="4"/>
        <v>1</v>
      </c>
      <c r="Q42" t="str">
        <f t="shared" si="5"/>
        <v>Nontoxic</v>
      </c>
      <c r="R42">
        <v>1</v>
      </c>
      <c r="S42" t="s">
        <v>9</v>
      </c>
      <c r="T42" t="str">
        <f t="shared" si="6"/>
        <v>OK</v>
      </c>
    </row>
    <row r="43" spans="1:20" x14ac:dyDescent="0.2">
      <c r="A43" s="3" t="s">
        <v>52</v>
      </c>
      <c r="B43" s="3" t="s">
        <v>85</v>
      </c>
      <c r="C43">
        <v>6119</v>
      </c>
      <c r="D43">
        <v>6.7037034264344078</v>
      </c>
      <c r="E43">
        <v>8.7744809246523658</v>
      </c>
      <c r="F43" s="5">
        <v>73.599999999999994</v>
      </c>
      <c r="G43" s="5">
        <f>ROUND(J43,0)</f>
        <v>96</v>
      </c>
      <c r="H43" t="s">
        <v>19</v>
      </c>
      <c r="J43" s="6">
        <v>96.33507853403141</v>
      </c>
      <c r="K43" s="6"/>
      <c r="L43">
        <f t="shared" si="0"/>
        <v>0</v>
      </c>
      <c r="M43">
        <f t="shared" si="1"/>
        <v>-1</v>
      </c>
      <c r="N43">
        <f t="shared" si="2"/>
        <v>0</v>
      </c>
      <c r="O43">
        <f t="shared" si="3"/>
        <v>0</v>
      </c>
      <c r="P43">
        <f t="shared" si="4"/>
        <v>1</v>
      </c>
      <c r="Q43" t="str">
        <f t="shared" si="5"/>
        <v>Nontoxic</v>
      </c>
      <c r="R43">
        <v>2</v>
      </c>
      <c r="S43" t="s">
        <v>10</v>
      </c>
      <c r="T43" t="str">
        <f t="shared" si="6"/>
        <v>Changed</v>
      </c>
    </row>
    <row r="44" spans="1:20" x14ac:dyDescent="0.2">
      <c r="A44" s="3" t="s">
        <v>52</v>
      </c>
      <c r="B44" s="3" t="s">
        <v>85</v>
      </c>
      <c r="C44">
        <v>6120</v>
      </c>
      <c r="D44">
        <v>10.439110913945976</v>
      </c>
      <c r="E44">
        <v>13.663757740766982</v>
      </c>
      <c r="F44" s="5">
        <v>72</v>
      </c>
      <c r="G44" s="5">
        <f>ROUND(J44,0)</f>
        <v>94</v>
      </c>
      <c r="H44" t="s">
        <v>19</v>
      </c>
      <c r="J44" s="6">
        <v>94.240837696335063</v>
      </c>
      <c r="K44" s="6"/>
      <c r="L44">
        <f t="shared" si="0"/>
        <v>0</v>
      </c>
      <c r="M44">
        <f t="shared" si="1"/>
        <v>-1</v>
      </c>
      <c r="N44">
        <f t="shared" si="2"/>
        <v>0</v>
      </c>
      <c r="O44">
        <f t="shared" si="3"/>
        <v>0</v>
      </c>
      <c r="P44">
        <f t="shared" si="4"/>
        <v>1</v>
      </c>
      <c r="Q44" t="str">
        <f t="shared" si="5"/>
        <v>Nontoxic</v>
      </c>
      <c r="R44">
        <v>1</v>
      </c>
      <c r="S44" t="s">
        <v>9</v>
      </c>
      <c r="T44" t="str">
        <f t="shared" si="6"/>
        <v>OK</v>
      </c>
    </row>
    <row r="45" spans="1:20" x14ac:dyDescent="0.2">
      <c r="A45" s="3" t="s">
        <v>52</v>
      </c>
      <c r="B45" s="3" t="s">
        <v>85</v>
      </c>
      <c r="C45">
        <v>6125</v>
      </c>
      <c r="D45">
        <v>7.7834914351148043</v>
      </c>
      <c r="E45">
        <v>10.187816014548172</v>
      </c>
      <c r="F45" s="5">
        <v>71.599999999999994</v>
      </c>
      <c r="G45" s="5">
        <f>ROUND(J45,0)</f>
        <v>94</v>
      </c>
      <c r="H45" t="s">
        <v>19</v>
      </c>
      <c r="J45" s="6">
        <v>93.717277486910973</v>
      </c>
      <c r="K45" s="6"/>
      <c r="L45">
        <f t="shared" si="0"/>
        <v>0</v>
      </c>
      <c r="M45">
        <f t="shared" si="1"/>
        <v>-1</v>
      </c>
      <c r="N45">
        <f t="shared" si="2"/>
        <v>0</v>
      </c>
      <c r="O45">
        <f t="shared" si="3"/>
        <v>0</v>
      </c>
      <c r="P45">
        <f t="shared" si="4"/>
        <v>1</v>
      </c>
      <c r="Q45" t="str">
        <f t="shared" si="5"/>
        <v>Nontoxic</v>
      </c>
      <c r="R45">
        <v>1</v>
      </c>
      <c r="S45" t="s">
        <v>9</v>
      </c>
      <c r="T45" t="str">
        <f t="shared" si="6"/>
        <v>OK</v>
      </c>
    </row>
    <row r="46" spans="1:20" x14ac:dyDescent="0.2">
      <c r="A46" s="3" t="s">
        <v>52</v>
      </c>
      <c r="B46" s="3" t="s">
        <v>85</v>
      </c>
      <c r="C46">
        <v>6127</v>
      </c>
      <c r="D46">
        <v>55.083389653733256</v>
      </c>
      <c r="E46">
        <v>72.098677557242468</v>
      </c>
      <c r="F46" s="5">
        <v>70.599999999999994</v>
      </c>
      <c r="G46" s="5">
        <f>ROUND(J46,0)</f>
        <v>92</v>
      </c>
      <c r="H46" t="s">
        <v>19</v>
      </c>
      <c r="J46" s="6">
        <v>92.408376963350776</v>
      </c>
      <c r="K46" s="6"/>
      <c r="L46">
        <f t="shared" si="0"/>
        <v>0</v>
      </c>
      <c r="M46">
        <f t="shared" si="1"/>
        <v>-1</v>
      </c>
      <c r="N46">
        <f t="shared" si="2"/>
        <v>0</v>
      </c>
      <c r="O46">
        <f t="shared" si="3"/>
        <v>0</v>
      </c>
      <c r="P46">
        <f t="shared" si="4"/>
        <v>1</v>
      </c>
      <c r="Q46" t="str">
        <f t="shared" si="5"/>
        <v>Nontoxic</v>
      </c>
      <c r="R46">
        <v>1</v>
      </c>
      <c r="S46" t="s">
        <v>9</v>
      </c>
      <c r="T46" t="str">
        <f t="shared" si="6"/>
        <v>OK</v>
      </c>
    </row>
    <row r="47" spans="1:20" x14ac:dyDescent="0.2">
      <c r="A47" s="3" t="s">
        <v>52</v>
      </c>
      <c r="B47" s="3" t="s">
        <v>88</v>
      </c>
      <c r="C47">
        <v>6128</v>
      </c>
      <c r="D47">
        <v>29.342143099897765</v>
      </c>
      <c r="E47">
        <v>36.22486802456514</v>
      </c>
      <c r="F47" s="5">
        <v>86.2</v>
      </c>
      <c r="G47" s="5">
        <f>ROUND(J47,0)</f>
        <v>106</v>
      </c>
      <c r="H47" t="s">
        <v>19</v>
      </c>
      <c r="J47" s="6">
        <v>106.41975308641976</v>
      </c>
      <c r="K47" s="6"/>
      <c r="L47">
        <f t="shared" si="0"/>
        <v>1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1</v>
      </c>
      <c r="Q47" t="str">
        <f t="shared" si="5"/>
        <v>Nontoxic</v>
      </c>
      <c r="R47">
        <v>1</v>
      </c>
      <c r="S47" t="s">
        <v>9</v>
      </c>
      <c r="T47" t="str">
        <f t="shared" si="6"/>
        <v>OK</v>
      </c>
    </row>
    <row r="48" spans="1:20" x14ac:dyDescent="0.2">
      <c r="A48" s="3" t="s">
        <v>52</v>
      </c>
      <c r="B48" s="3" t="s">
        <v>89</v>
      </c>
      <c r="C48">
        <v>6129</v>
      </c>
      <c r="D48">
        <v>12.272424473780948</v>
      </c>
      <c r="E48">
        <v>13.000449654428969</v>
      </c>
      <c r="F48" s="5">
        <v>74</v>
      </c>
      <c r="G48" s="5">
        <f>ROUND(J48,0)</f>
        <v>78</v>
      </c>
      <c r="H48" t="s">
        <v>21</v>
      </c>
      <c r="J48" s="6">
        <v>78.389830508474574</v>
      </c>
      <c r="K48" s="6"/>
      <c r="L48">
        <f t="shared" si="0"/>
        <v>0</v>
      </c>
      <c r="M48">
        <f t="shared" si="1"/>
        <v>2</v>
      </c>
      <c r="N48">
        <f t="shared" si="2"/>
        <v>0</v>
      </c>
      <c r="O48">
        <f t="shared" si="3"/>
        <v>0</v>
      </c>
      <c r="P48">
        <f t="shared" si="4"/>
        <v>2</v>
      </c>
      <c r="Q48" t="str">
        <f t="shared" si="5"/>
        <v>Low Toxicity</v>
      </c>
      <c r="R48">
        <v>1</v>
      </c>
      <c r="S48" t="s">
        <v>9</v>
      </c>
      <c r="T48" t="str">
        <f t="shared" si="6"/>
        <v>Changed</v>
      </c>
    </row>
    <row r="49" spans="1:20" x14ac:dyDescent="0.2">
      <c r="A49" s="3" t="s">
        <v>52</v>
      </c>
      <c r="B49" s="3" t="s">
        <v>88</v>
      </c>
      <c r="C49">
        <v>6130</v>
      </c>
      <c r="D49">
        <v>5.0895003789966067</v>
      </c>
      <c r="E49">
        <v>6.2833338012303788</v>
      </c>
      <c r="F49" s="5">
        <v>77.400000000000006</v>
      </c>
      <c r="G49" s="5">
        <f>ROUND(J49,0)</f>
        <v>96</v>
      </c>
      <c r="H49" t="s">
        <v>19</v>
      </c>
      <c r="J49" s="6">
        <v>95.555555555555557</v>
      </c>
      <c r="K49" s="6"/>
      <c r="L49">
        <f t="shared" si="0"/>
        <v>0</v>
      </c>
      <c r="M49">
        <f t="shared" si="1"/>
        <v>-1</v>
      </c>
      <c r="N49">
        <f t="shared" si="2"/>
        <v>0</v>
      </c>
      <c r="O49">
        <f t="shared" si="3"/>
        <v>0</v>
      </c>
      <c r="P49">
        <f t="shared" si="4"/>
        <v>1</v>
      </c>
      <c r="Q49" t="str">
        <f t="shared" si="5"/>
        <v>Nontoxic</v>
      </c>
      <c r="R49">
        <v>1</v>
      </c>
      <c r="S49" t="s">
        <v>9</v>
      </c>
      <c r="T49" t="str">
        <f t="shared" si="6"/>
        <v>OK</v>
      </c>
    </row>
    <row r="50" spans="1:20" x14ac:dyDescent="0.2">
      <c r="A50" s="3" t="s">
        <v>52</v>
      </c>
      <c r="B50" s="3" t="s">
        <v>84</v>
      </c>
      <c r="C50">
        <v>6133</v>
      </c>
      <c r="D50">
        <v>30.926889942303596</v>
      </c>
      <c r="E50">
        <v>35.712344044230484</v>
      </c>
      <c r="F50" s="5">
        <v>52</v>
      </c>
      <c r="G50" s="5">
        <f>ROUND(J50,0)</f>
        <v>60</v>
      </c>
      <c r="H50" t="s">
        <v>21</v>
      </c>
      <c r="J50" s="6">
        <v>60.046189376443429</v>
      </c>
      <c r="K50" s="6"/>
      <c r="L50">
        <f t="shared" si="0"/>
        <v>0</v>
      </c>
      <c r="M50">
        <f t="shared" si="1"/>
        <v>0</v>
      </c>
      <c r="N50">
        <f t="shared" si="2"/>
        <v>3</v>
      </c>
      <c r="O50">
        <f t="shared" si="3"/>
        <v>0</v>
      </c>
      <c r="P50">
        <f t="shared" si="4"/>
        <v>3</v>
      </c>
      <c r="Q50" t="str">
        <f t="shared" si="5"/>
        <v>Moderate Toxicity</v>
      </c>
      <c r="R50">
        <v>1</v>
      </c>
      <c r="S50" t="s">
        <v>9</v>
      </c>
      <c r="T50" t="str">
        <f t="shared" si="6"/>
        <v>Changed</v>
      </c>
    </row>
    <row r="51" spans="1:20" x14ac:dyDescent="0.2">
      <c r="A51" s="3" t="s">
        <v>52</v>
      </c>
      <c r="B51" s="3" t="s">
        <v>84</v>
      </c>
      <c r="C51">
        <v>6134</v>
      </c>
      <c r="D51">
        <v>22.10618452913566</v>
      </c>
      <c r="E51">
        <v>25.526771973597761</v>
      </c>
      <c r="F51" s="5">
        <v>72.599999999999994</v>
      </c>
      <c r="G51" s="5">
        <f>ROUND(J51,0)</f>
        <v>84</v>
      </c>
      <c r="H51" t="s">
        <v>19</v>
      </c>
      <c r="J51" s="6">
        <v>83.833718244803691</v>
      </c>
      <c r="K51" s="6"/>
      <c r="L51">
        <f t="shared" si="0"/>
        <v>0</v>
      </c>
      <c r="M51">
        <f t="shared" si="1"/>
        <v>-1</v>
      </c>
      <c r="N51">
        <f t="shared" si="2"/>
        <v>0</v>
      </c>
      <c r="O51">
        <f t="shared" si="3"/>
        <v>0</v>
      </c>
      <c r="P51">
        <f t="shared" si="4"/>
        <v>1</v>
      </c>
      <c r="Q51" t="str">
        <f t="shared" si="5"/>
        <v>Nontoxic</v>
      </c>
      <c r="R51">
        <v>2</v>
      </c>
      <c r="S51" t="s">
        <v>10</v>
      </c>
      <c r="T51" t="str">
        <f t="shared" si="6"/>
        <v>Changed</v>
      </c>
    </row>
    <row r="52" spans="1:20" x14ac:dyDescent="0.2">
      <c r="A52" s="3" t="s">
        <v>52</v>
      </c>
      <c r="B52" s="3" t="s">
        <v>84</v>
      </c>
      <c r="C52">
        <v>6136</v>
      </c>
      <c r="D52">
        <v>37.216803336202481</v>
      </c>
      <c r="E52">
        <v>42.975523482912799</v>
      </c>
      <c r="F52" s="5">
        <v>43.4</v>
      </c>
      <c r="G52" s="5">
        <f>ROUND(J52,0)</f>
        <v>50</v>
      </c>
      <c r="H52" t="s">
        <v>21</v>
      </c>
      <c r="J52" s="6">
        <v>50.115473441108549</v>
      </c>
      <c r="K52" s="6"/>
      <c r="L52">
        <f t="shared" si="0"/>
        <v>0</v>
      </c>
      <c r="M52">
        <f t="shared" si="1"/>
        <v>0</v>
      </c>
      <c r="N52">
        <f t="shared" si="2"/>
        <v>3</v>
      </c>
      <c r="O52">
        <f t="shared" si="3"/>
        <v>0</v>
      </c>
      <c r="P52">
        <f t="shared" si="4"/>
        <v>3</v>
      </c>
      <c r="Q52" t="str">
        <f t="shared" si="5"/>
        <v>Moderate Toxicity</v>
      </c>
      <c r="R52">
        <v>1</v>
      </c>
      <c r="S52" t="s">
        <v>9</v>
      </c>
      <c r="T52" t="str">
        <f t="shared" si="6"/>
        <v>Changed</v>
      </c>
    </row>
    <row r="53" spans="1:20" x14ac:dyDescent="0.2">
      <c r="A53" s="3" t="s">
        <v>45</v>
      </c>
      <c r="B53" s="3" t="s">
        <v>76</v>
      </c>
      <c r="C53">
        <v>6138</v>
      </c>
      <c r="D53">
        <v>25.292724723626741</v>
      </c>
      <c r="E53">
        <v>27.794202992996418</v>
      </c>
      <c r="F53" s="5">
        <v>57.4</v>
      </c>
      <c r="G53" s="5">
        <f>ROUND(J53,0)</f>
        <v>63</v>
      </c>
      <c r="H53" t="s">
        <v>21</v>
      </c>
      <c r="J53" s="6">
        <v>63.076923076923073</v>
      </c>
      <c r="K53" s="6"/>
      <c r="L53">
        <f t="shared" si="0"/>
        <v>0</v>
      </c>
      <c r="M53">
        <f t="shared" si="1"/>
        <v>0</v>
      </c>
      <c r="N53">
        <f t="shared" si="2"/>
        <v>3</v>
      </c>
      <c r="O53">
        <f t="shared" si="3"/>
        <v>0</v>
      </c>
      <c r="P53">
        <f t="shared" si="4"/>
        <v>3</v>
      </c>
      <c r="Q53" t="str">
        <f t="shared" si="5"/>
        <v>Moderate Toxicity</v>
      </c>
      <c r="R53">
        <v>2</v>
      </c>
      <c r="S53" t="s">
        <v>10</v>
      </c>
      <c r="T53" t="str">
        <f t="shared" si="6"/>
        <v>Changed</v>
      </c>
    </row>
    <row r="54" spans="1:20" x14ac:dyDescent="0.2">
      <c r="A54" s="3" t="s">
        <v>52</v>
      </c>
      <c r="B54" s="3" t="s">
        <v>84</v>
      </c>
      <c r="C54">
        <v>6140</v>
      </c>
      <c r="D54">
        <v>32.7790836512198</v>
      </c>
      <c r="E54">
        <v>37.851135855912013</v>
      </c>
      <c r="F54" s="5">
        <v>35.6</v>
      </c>
      <c r="G54" s="5">
        <f>ROUND(J54,0)</f>
        <v>41</v>
      </c>
      <c r="H54" t="s">
        <v>21</v>
      </c>
      <c r="J54" s="6">
        <v>41.108545034642034</v>
      </c>
      <c r="K54" s="6"/>
      <c r="L54">
        <f t="shared" si="0"/>
        <v>0</v>
      </c>
      <c r="M54">
        <f t="shared" si="1"/>
        <v>0</v>
      </c>
      <c r="N54">
        <f t="shared" si="2"/>
        <v>0</v>
      </c>
      <c r="O54">
        <f t="shared" si="3"/>
        <v>4</v>
      </c>
      <c r="P54">
        <f t="shared" si="4"/>
        <v>4</v>
      </c>
      <c r="Q54" t="str">
        <f t="shared" si="5"/>
        <v>High Toxicity</v>
      </c>
      <c r="R54">
        <v>2</v>
      </c>
      <c r="S54" t="s">
        <v>10</v>
      </c>
      <c r="T54" t="str">
        <f t="shared" si="6"/>
        <v>Changed</v>
      </c>
    </row>
    <row r="55" spans="1:20" x14ac:dyDescent="0.2">
      <c r="A55" s="3" t="s">
        <v>52</v>
      </c>
      <c r="B55" s="3" t="s">
        <v>82</v>
      </c>
      <c r="C55">
        <v>6151</v>
      </c>
      <c r="D55">
        <v>24.881836010788451</v>
      </c>
      <c r="E55">
        <v>31.57593402384321</v>
      </c>
      <c r="F55" s="5">
        <v>14</v>
      </c>
      <c r="G55" s="5">
        <f>ROUND(J55,0)</f>
        <v>18</v>
      </c>
      <c r="H55" t="s">
        <v>21</v>
      </c>
      <c r="J55" s="6">
        <v>17.766497461928935</v>
      </c>
      <c r="K55" s="6"/>
      <c r="L55">
        <f t="shared" si="0"/>
        <v>0</v>
      </c>
      <c r="M55">
        <f t="shared" si="1"/>
        <v>0</v>
      </c>
      <c r="N55">
        <f t="shared" si="2"/>
        <v>0</v>
      </c>
      <c r="O55">
        <f t="shared" si="3"/>
        <v>4</v>
      </c>
      <c r="P55">
        <f t="shared" si="4"/>
        <v>4</v>
      </c>
      <c r="Q55" t="str">
        <f t="shared" si="5"/>
        <v>High Toxicity</v>
      </c>
      <c r="R55">
        <v>3</v>
      </c>
      <c r="S55" t="s">
        <v>11</v>
      </c>
      <c r="T55" t="str">
        <f t="shared" si="6"/>
        <v>Changed</v>
      </c>
    </row>
    <row r="56" spans="1:20" x14ac:dyDescent="0.2">
      <c r="A56" s="3" t="s">
        <v>52</v>
      </c>
      <c r="B56" s="3" t="s">
        <v>84</v>
      </c>
      <c r="C56">
        <v>6152</v>
      </c>
      <c r="D56">
        <v>19.066615822151309</v>
      </c>
      <c r="E56">
        <v>22.016877392784423</v>
      </c>
      <c r="F56" s="5">
        <v>69.5</v>
      </c>
      <c r="G56" s="5">
        <f>ROUND(J56,0)</f>
        <v>80</v>
      </c>
      <c r="H56" t="s">
        <v>19</v>
      </c>
      <c r="J56" s="6">
        <v>80.254041570438801</v>
      </c>
      <c r="K56" s="6"/>
      <c r="L56">
        <f t="shared" si="0"/>
        <v>0</v>
      </c>
      <c r="M56">
        <f t="shared" si="1"/>
        <v>-1</v>
      </c>
      <c r="N56">
        <f t="shared" si="2"/>
        <v>0</v>
      </c>
      <c r="O56">
        <f t="shared" si="3"/>
        <v>0</v>
      </c>
      <c r="P56">
        <f t="shared" si="4"/>
        <v>1</v>
      </c>
      <c r="Q56" t="str">
        <f t="shared" si="5"/>
        <v>Nontoxic</v>
      </c>
      <c r="R56">
        <v>3</v>
      </c>
      <c r="S56" t="s">
        <v>11</v>
      </c>
      <c r="T56" t="str">
        <f t="shared" si="6"/>
        <v>Changed</v>
      </c>
    </row>
    <row r="57" spans="1:20" x14ac:dyDescent="0.2">
      <c r="A57" s="3" t="s">
        <v>52</v>
      </c>
      <c r="B57" s="3" t="s">
        <v>82</v>
      </c>
      <c r="C57">
        <v>6153</v>
      </c>
      <c r="D57">
        <v>34.959782643751524</v>
      </c>
      <c r="E57">
        <v>44.365206400699904</v>
      </c>
      <c r="F57" s="5">
        <v>38.4</v>
      </c>
      <c r="G57" s="5">
        <f>ROUND(J57,0)</f>
        <v>49</v>
      </c>
      <c r="H57" t="s">
        <v>21</v>
      </c>
      <c r="J57" s="6">
        <v>48.73096446700508</v>
      </c>
      <c r="K57" s="6"/>
      <c r="L57">
        <f t="shared" si="0"/>
        <v>0</v>
      </c>
      <c r="M57">
        <f t="shared" si="1"/>
        <v>0</v>
      </c>
      <c r="N57">
        <f t="shared" si="2"/>
        <v>3</v>
      </c>
      <c r="O57">
        <f t="shared" si="3"/>
        <v>0</v>
      </c>
      <c r="P57">
        <f t="shared" si="4"/>
        <v>3</v>
      </c>
      <c r="Q57" t="str">
        <f t="shared" si="5"/>
        <v>Moderate Toxicity</v>
      </c>
      <c r="R57">
        <v>3</v>
      </c>
      <c r="S57" t="s">
        <v>11</v>
      </c>
      <c r="T57" t="str">
        <f t="shared" si="6"/>
        <v>OK</v>
      </c>
    </row>
    <row r="58" spans="1:20" x14ac:dyDescent="0.2">
      <c r="A58" s="3" t="s">
        <v>52</v>
      </c>
      <c r="B58" s="3" t="s">
        <v>83</v>
      </c>
      <c r="C58">
        <v>6154</v>
      </c>
      <c r="D58">
        <v>16.468672871094331</v>
      </c>
      <c r="E58">
        <v>18.71440098987992</v>
      </c>
      <c r="F58" s="5">
        <v>78.400000000000006</v>
      </c>
      <c r="G58" s="5">
        <f>ROUND(J58,0)</f>
        <v>89</v>
      </c>
      <c r="H58" t="s">
        <v>19</v>
      </c>
      <c r="J58" s="6">
        <v>89.090909090909093</v>
      </c>
      <c r="K58" s="6"/>
      <c r="L58">
        <f t="shared" si="0"/>
        <v>0</v>
      </c>
      <c r="M58">
        <f t="shared" si="1"/>
        <v>-1</v>
      </c>
      <c r="N58">
        <f t="shared" si="2"/>
        <v>0</v>
      </c>
      <c r="O58">
        <f t="shared" si="3"/>
        <v>0</v>
      </c>
      <c r="P58">
        <f t="shared" si="4"/>
        <v>1</v>
      </c>
      <c r="Q58" t="str">
        <f t="shared" si="5"/>
        <v>Nontoxic</v>
      </c>
      <c r="R58">
        <v>4</v>
      </c>
      <c r="S58" t="s">
        <v>12</v>
      </c>
      <c r="T58" t="str">
        <f t="shared" si="6"/>
        <v>Changed</v>
      </c>
    </row>
    <row r="59" spans="1:20" x14ac:dyDescent="0.2">
      <c r="A59" s="3" t="s">
        <v>52</v>
      </c>
      <c r="B59" s="3" t="s">
        <v>83</v>
      </c>
      <c r="C59">
        <v>6155</v>
      </c>
      <c r="D59">
        <v>15.641464710919299</v>
      </c>
      <c r="E59">
        <v>17.774391716953751</v>
      </c>
      <c r="F59" s="5">
        <v>72.599999999999994</v>
      </c>
      <c r="G59" s="5">
        <f>ROUND(J59,0)</f>
        <v>83</v>
      </c>
      <c r="H59" t="s">
        <v>19</v>
      </c>
      <c r="J59" s="6">
        <v>82.5</v>
      </c>
      <c r="K59" s="6"/>
      <c r="L59">
        <f t="shared" si="0"/>
        <v>0</v>
      </c>
      <c r="M59">
        <f t="shared" si="1"/>
        <v>-1</v>
      </c>
      <c r="N59">
        <f t="shared" si="2"/>
        <v>0</v>
      </c>
      <c r="O59">
        <f t="shared" si="3"/>
        <v>0</v>
      </c>
      <c r="P59">
        <f t="shared" si="4"/>
        <v>1</v>
      </c>
      <c r="Q59" t="str">
        <f t="shared" si="5"/>
        <v>Nontoxic</v>
      </c>
      <c r="R59">
        <v>1</v>
      </c>
      <c r="S59" t="s">
        <v>9</v>
      </c>
      <c r="T59" t="str">
        <f t="shared" si="6"/>
        <v>OK</v>
      </c>
    </row>
    <row r="60" spans="1:20" x14ac:dyDescent="0.2">
      <c r="A60" s="3" t="s">
        <v>45</v>
      </c>
      <c r="B60" s="3" t="s">
        <v>74</v>
      </c>
      <c r="C60">
        <v>6156</v>
      </c>
      <c r="D60">
        <v>8.4358740340444722</v>
      </c>
      <c r="E60">
        <v>9.4572578857000806</v>
      </c>
      <c r="F60" s="5">
        <v>95.8</v>
      </c>
      <c r="G60" s="5">
        <f>ROUND(J60,0)</f>
        <v>107</v>
      </c>
      <c r="H60" t="s">
        <v>19</v>
      </c>
      <c r="J60" s="6">
        <v>107.39910313901345</v>
      </c>
      <c r="K60" s="6"/>
      <c r="L60">
        <f t="shared" si="0"/>
        <v>1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1</v>
      </c>
      <c r="Q60" t="str">
        <f t="shared" si="5"/>
        <v>Nontoxic</v>
      </c>
      <c r="R60">
        <v>1</v>
      </c>
      <c r="S60" t="s">
        <v>9</v>
      </c>
      <c r="T60" t="str">
        <f t="shared" si="6"/>
        <v>OK</v>
      </c>
    </row>
    <row r="61" spans="1:20" x14ac:dyDescent="0.2">
      <c r="A61" s="3" t="s">
        <v>52</v>
      </c>
      <c r="B61" s="3" t="s">
        <v>82</v>
      </c>
      <c r="C61">
        <v>6157</v>
      </c>
      <c r="D61">
        <v>19.385900044737649</v>
      </c>
      <c r="E61">
        <v>24.601395995859964</v>
      </c>
      <c r="F61" s="5">
        <v>44.6</v>
      </c>
      <c r="G61" s="5">
        <f>ROUND(J61,0)</f>
        <v>57</v>
      </c>
      <c r="H61" t="s">
        <v>21</v>
      </c>
      <c r="J61" s="6">
        <v>56.598984771573612</v>
      </c>
      <c r="K61" s="6"/>
      <c r="L61">
        <f t="shared" si="0"/>
        <v>0</v>
      </c>
      <c r="M61">
        <f t="shared" si="1"/>
        <v>0</v>
      </c>
      <c r="N61">
        <f t="shared" si="2"/>
        <v>3</v>
      </c>
      <c r="O61">
        <f t="shared" si="3"/>
        <v>0</v>
      </c>
      <c r="P61">
        <f t="shared" si="4"/>
        <v>3</v>
      </c>
      <c r="Q61" t="str">
        <f t="shared" si="5"/>
        <v>Moderate Toxicity</v>
      </c>
      <c r="R61">
        <v>1</v>
      </c>
      <c r="S61" t="s">
        <v>9</v>
      </c>
      <c r="T61" t="str">
        <f t="shared" si="6"/>
        <v>Changed</v>
      </c>
    </row>
    <row r="62" spans="1:20" x14ac:dyDescent="0.2">
      <c r="A62" s="3" t="s">
        <v>52</v>
      </c>
      <c r="B62" s="3" t="s">
        <v>82</v>
      </c>
      <c r="C62">
        <v>6159</v>
      </c>
      <c r="D62">
        <v>20.792083075277304</v>
      </c>
      <c r="E62">
        <v>26.385892227509274</v>
      </c>
      <c r="F62" s="5">
        <v>45</v>
      </c>
      <c r="G62" s="5">
        <f>ROUND(J62,0)</f>
        <v>57</v>
      </c>
      <c r="H62" t="s">
        <v>21</v>
      </c>
      <c r="J62" s="6">
        <v>57.106598984771573</v>
      </c>
      <c r="K62" s="6"/>
      <c r="L62">
        <f t="shared" si="0"/>
        <v>0</v>
      </c>
      <c r="M62">
        <f t="shared" si="1"/>
        <v>0</v>
      </c>
      <c r="N62">
        <f t="shared" si="2"/>
        <v>3</v>
      </c>
      <c r="O62">
        <f t="shared" si="3"/>
        <v>0</v>
      </c>
      <c r="P62">
        <f t="shared" si="4"/>
        <v>3</v>
      </c>
      <c r="Q62" t="str">
        <f t="shared" si="5"/>
        <v>Moderate Toxicity</v>
      </c>
      <c r="R62">
        <v>1</v>
      </c>
      <c r="S62" t="s">
        <v>9</v>
      </c>
      <c r="T62" t="str">
        <f t="shared" si="6"/>
        <v>Changed</v>
      </c>
    </row>
    <row r="63" spans="1:20" x14ac:dyDescent="0.2">
      <c r="A63" s="3" t="s">
        <v>52</v>
      </c>
      <c r="B63" s="3" t="s">
        <v>82</v>
      </c>
      <c r="C63">
        <v>6161</v>
      </c>
      <c r="D63">
        <v>24.176786278079312</v>
      </c>
      <c r="E63">
        <v>30.681200860506742</v>
      </c>
      <c r="F63" s="5">
        <v>41.6</v>
      </c>
      <c r="G63" s="5">
        <f>ROUND(J63,0)</f>
        <v>53</v>
      </c>
      <c r="H63" t="s">
        <v>21</v>
      </c>
      <c r="J63" s="6">
        <v>52.791878172588838</v>
      </c>
      <c r="K63" s="6"/>
      <c r="L63">
        <f t="shared" si="0"/>
        <v>0</v>
      </c>
      <c r="M63">
        <f t="shared" si="1"/>
        <v>0</v>
      </c>
      <c r="N63">
        <f t="shared" si="2"/>
        <v>3</v>
      </c>
      <c r="O63">
        <f t="shared" si="3"/>
        <v>0</v>
      </c>
      <c r="P63">
        <f t="shared" si="4"/>
        <v>3</v>
      </c>
      <c r="Q63" t="str">
        <f t="shared" si="5"/>
        <v>Moderate Toxicity</v>
      </c>
      <c r="R63">
        <v>1</v>
      </c>
      <c r="S63" t="s">
        <v>9</v>
      </c>
      <c r="T63" t="str">
        <f t="shared" si="6"/>
        <v>Changed</v>
      </c>
    </row>
    <row r="64" spans="1:20" x14ac:dyDescent="0.2">
      <c r="A64" s="3" t="s">
        <v>45</v>
      </c>
      <c r="B64" s="3" t="s">
        <v>74</v>
      </c>
      <c r="C64">
        <v>6168</v>
      </c>
      <c r="D64">
        <v>27.057230374087695</v>
      </c>
      <c r="E64">
        <v>30.333217908170063</v>
      </c>
      <c r="F64" s="5">
        <v>82.6</v>
      </c>
      <c r="G64" s="5">
        <f>ROUND(J64,0)</f>
        <v>93</v>
      </c>
      <c r="H64" t="s">
        <v>19</v>
      </c>
      <c r="J64" s="6">
        <v>92.600896860986538</v>
      </c>
      <c r="K64" s="6"/>
      <c r="L64">
        <f t="shared" si="0"/>
        <v>1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1</v>
      </c>
      <c r="Q64" t="str">
        <f t="shared" si="5"/>
        <v>Nontoxic</v>
      </c>
      <c r="R64">
        <v>1</v>
      </c>
      <c r="S64" t="s">
        <v>9</v>
      </c>
      <c r="T64" t="str">
        <f t="shared" si="6"/>
        <v>OK</v>
      </c>
    </row>
    <row r="65" spans="1:20" x14ac:dyDescent="0.2">
      <c r="A65" s="3" t="s">
        <v>45</v>
      </c>
      <c r="B65" s="3" t="s">
        <v>74</v>
      </c>
      <c r="C65">
        <v>6172</v>
      </c>
      <c r="D65">
        <v>48.345472139330667</v>
      </c>
      <c r="E65">
        <v>54.198959797455906</v>
      </c>
      <c r="F65" s="5">
        <v>46.2</v>
      </c>
      <c r="G65" s="5">
        <f>ROUND(J65,0)</f>
        <v>52</v>
      </c>
      <c r="H65" t="s">
        <v>19</v>
      </c>
      <c r="J65" s="6">
        <v>51.793721973094179</v>
      </c>
      <c r="K65" s="6"/>
      <c r="L65">
        <f t="shared" si="0"/>
        <v>0</v>
      </c>
      <c r="M65">
        <f t="shared" si="1"/>
        <v>0</v>
      </c>
      <c r="N65">
        <f t="shared" si="2"/>
        <v>-2</v>
      </c>
      <c r="O65">
        <f t="shared" si="3"/>
        <v>0</v>
      </c>
      <c r="P65">
        <f t="shared" si="4"/>
        <v>2</v>
      </c>
      <c r="Q65" t="str">
        <f t="shared" si="5"/>
        <v>Low Toxicity</v>
      </c>
      <c r="R65">
        <v>4</v>
      </c>
      <c r="S65" t="s">
        <v>12</v>
      </c>
      <c r="T65" t="str">
        <f t="shared" si="6"/>
        <v>Changed</v>
      </c>
    </row>
    <row r="66" spans="1:20" x14ac:dyDescent="0.2">
      <c r="A66" s="3" t="s">
        <v>52</v>
      </c>
      <c r="B66" s="3" t="s">
        <v>83</v>
      </c>
      <c r="C66">
        <v>6173</v>
      </c>
      <c r="D66">
        <v>27.668321552351117</v>
      </c>
      <c r="E66">
        <v>31.441274491308086</v>
      </c>
      <c r="F66" s="5">
        <v>50.8</v>
      </c>
      <c r="G66" s="5">
        <f>ROUND(J66,0)</f>
        <v>58</v>
      </c>
      <c r="H66" t="s">
        <v>21</v>
      </c>
      <c r="J66" s="6">
        <v>57.727272727272727</v>
      </c>
      <c r="K66" s="6"/>
      <c r="L66">
        <f t="shared" si="0"/>
        <v>0</v>
      </c>
      <c r="M66">
        <f t="shared" si="1"/>
        <v>0</v>
      </c>
      <c r="N66">
        <f t="shared" si="2"/>
        <v>3</v>
      </c>
      <c r="O66">
        <f t="shared" si="3"/>
        <v>0</v>
      </c>
      <c r="P66">
        <f t="shared" si="4"/>
        <v>3</v>
      </c>
      <c r="Q66" t="str">
        <f t="shared" si="5"/>
        <v>Moderate Toxicity</v>
      </c>
      <c r="R66">
        <v>1</v>
      </c>
      <c r="S66" t="s">
        <v>9</v>
      </c>
      <c r="T66" t="str">
        <f t="shared" si="6"/>
        <v>Changed</v>
      </c>
    </row>
    <row r="67" spans="1:20" x14ac:dyDescent="0.2">
      <c r="A67" s="3" t="s">
        <v>45</v>
      </c>
      <c r="B67" s="3" t="s">
        <v>74</v>
      </c>
      <c r="C67">
        <v>6174</v>
      </c>
      <c r="D67">
        <v>8.4971375406493674</v>
      </c>
      <c r="E67">
        <v>9.5259389469163303</v>
      </c>
      <c r="F67" s="5">
        <v>88.8</v>
      </c>
      <c r="G67" s="5">
        <f>ROUND(J67,0)</f>
        <v>100</v>
      </c>
      <c r="H67" t="s">
        <v>19</v>
      </c>
      <c r="J67" s="6">
        <v>99.551569506726452</v>
      </c>
      <c r="K67" s="6"/>
      <c r="L67">
        <f t="shared" ref="L67:L130" si="7">IF(F67&gt;=80,1,0)</f>
        <v>1</v>
      </c>
      <c r="M67">
        <f t="shared" ref="M67:M130" si="8">IF(F67&gt;=80,0,IF(G67&gt;=77,IF(H67="NSC",-1,2),0))</f>
        <v>0</v>
      </c>
      <c r="N67">
        <f t="shared" ref="N67:N130" si="9">IF(G67&lt;77,IF(G67&gt;=42,IF(H67="NSC",-2,3),0),0)</f>
        <v>0</v>
      </c>
      <c r="O67">
        <f t="shared" ref="O67:O130" si="10">IF(G67&lt;42,4,0)</f>
        <v>0</v>
      </c>
      <c r="P67">
        <f t="shared" ref="P67:P130" si="11">ABS(SUM(L67:O67))</f>
        <v>1</v>
      </c>
      <c r="Q67" t="str">
        <f t="shared" ref="Q67:Q130" si="12">LOOKUP(P67,$Y$2:$Y$5,$Z$2:$Z$5)</f>
        <v>Nontoxic</v>
      </c>
      <c r="R67">
        <v>1</v>
      </c>
      <c r="S67" t="s">
        <v>9</v>
      </c>
      <c r="T67" t="str">
        <f t="shared" ref="T67:T130" si="13">IF(P67=R67, "OK","Changed")</f>
        <v>OK</v>
      </c>
    </row>
    <row r="68" spans="1:20" x14ac:dyDescent="0.2">
      <c r="A68" s="3" t="s">
        <v>52</v>
      </c>
      <c r="B68" s="3" t="s">
        <v>83</v>
      </c>
      <c r="C68">
        <v>6177</v>
      </c>
      <c r="D68">
        <v>15.9031790186561</v>
      </c>
      <c r="E68">
        <v>18.071794339381935</v>
      </c>
      <c r="F68" s="5">
        <v>43.4</v>
      </c>
      <c r="G68" s="5">
        <f>ROUND(J68,0)</f>
        <v>49</v>
      </c>
      <c r="H68" t="s">
        <v>21</v>
      </c>
      <c r="J68" s="6">
        <v>49.318181818181813</v>
      </c>
      <c r="K68" s="6"/>
      <c r="L68">
        <f t="shared" si="7"/>
        <v>0</v>
      </c>
      <c r="M68">
        <f t="shared" si="8"/>
        <v>0</v>
      </c>
      <c r="N68">
        <f t="shared" si="9"/>
        <v>3</v>
      </c>
      <c r="O68">
        <f t="shared" si="10"/>
        <v>0</v>
      </c>
      <c r="P68">
        <f t="shared" si="11"/>
        <v>3</v>
      </c>
      <c r="Q68" t="str">
        <f t="shared" si="12"/>
        <v>Moderate Toxicity</v>
      </c>
      <c r="R68">
        <v>1</v>
      </c>
      <c r="S68" t="s">
        <v>9</v>
      </c>
      <c r="T68" t="str">
        <f t="shared" si="13"/>
        <v>Changed</v>
      </c>
    </row>
    <row r="69" spans="1:20" x14ac:dyDescent="0.2">
      <c r="A69" s="3" t="s">
        <v>52</v>
      </c>
      <c r="B69" s="3" t="s">
        <v>83</v>
      </c>
      <c r="C69">
        <v>6180</v>
      </c>
      <c r="D69">
        <v>16.260297438017574</v>
      </c>
      <c r="E69">
        <v>18.477610725019968</v>
      </c>
      <c r="F69" s="5">
        <v>73.599999999999994</v>
      </c>
      <c r="G69" s="5">
        <f>ROUND(J69,0)</f>
        <v>84</v>
      </c>
      <c r="H69" t="s">
        <v>19</v>
      </c>
      <c r="J69" s="6">
        <v>83.636363636363626</v>
      </c>
      <c r="K69" s="6"/>
      <c r="L69">
        <f t="shared" si="7"/>
        <v>0</v>
      </c>
      <c r="M69">
        <f t="shared" si="8"/>
        <v>-1</v>
      </c>
      <c r="N69">
        <f t="shared" si="9"/>
        <v>0</v>
      </c>
      <c r="O69">
        <f t="shared" si="10"/>
        <v>0</v>
      </c>
      <c r="P69">
        <f t="shared" si="11"/>
        <v>1</v>
      </c>
      <c r="Q69" t="str">
        <f t="shared" si="12"/>
        <v>Nontoxic</v>
      </c>
      <c r="R69">
        <v>1</v>
      </c>
      <c r="S69" t="s">
        <v>9</v>
      </c>
      <c r="T69" t="str">
        <f t="shared" si="13"/>
        <v>OK</v>
      </c>
    </row>
    <row r="70" spans="1:20" x14ac:dyDescent="0.2">
      <c r="A70" s="3" t="s">
        <v>52</v>
      </c>
      <c r="B70" s="3" t="s">
        <v>96</v>
      </c>
      <c r="C70">
        <v>6181</v>
      </c>
      <c r="D70">
        <v>13.19965299796894</v>
      </c>
      <c r="E70">
        <v>14.965592968218752</v>
      </c>
      <c r="F70" s="5">
        <v>85</v>
      </c>
      <c r="G70" s="5">
        <f>ROUND(J70,0)</f>
        <v>96</v>
      </c>
      <c r="H70" t="s">
        <v>19</v>
      </c>
      <c r="J70" s="6">
        <v>96.371882086167787</v>
      </c>
      <c r="K70" s="6"/>
      <c r="L70">
        <f t="shared" si="7"/>
        <v>1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1"/>
        <v>1</v>
      </c>
      <c r="Q70" t="str">
        <f t="shared" si="12"/>
        <v>Nontoxic</v>
      </c>
      <c r="R70">
        <v>2</v>
      </c>
      <c r="S70" t="s">
        <v>10</v>
      </c>
      <c r="T70" t="str">
        <f t="shared" si="13"/>
        <v>Changed</v>
      </c>
    </row>
    <row r="71" spans="1:20" x14ac:dyDescent="0.2">
      <c r="A71" s="3" t="s">
        <v>52</v>
      </c>
      <c r="B71" s="3" t="s">
        <v>96</v>
      </c>
      <c r="C71">
        <v>6189</v>
      </c>
      <c r="D71">
        <v>11.508183758369601</v>
      </c>
      <c r="E71">
        <v>13.047827390441725</v>
      </c>
      <c r="F71" s="5">
        <v>5.6</v>
      </c>
      <c r="G71" s="5">
        <f>ROUND(J71,0)</f>
        <v>6</v>
      </c>
      <c r="H71" t="s">
        <v>21</v>
      </c>
      <c r="J71" s="6">
        <v>6.3492063492063489</v>
      </c>
      <c r="K71" s="6"/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4</v>
      </c>
      <c r="P71">
        <f t="shared" si="11"/>
        <v>4</v>
      </c>
      <c r="Q71" t="str">
        <f t="shared" si="12"/>
        <v>High Toxicity</v>
      </c>
      <c r="R71">
        <v>1</v>
      </c>
      <c r="S71" t="s">
        <v>9</v>
      </c>
      <c r="T71" t="str">
        <f t="shared" si="13"/>
        <v>Changed</v>
      </c>
    </row>
    <row r="72" spans="1:20" x14ac:dyDescent="0.2">
      <c r="A72" s="3" t="s">
        <v>52</v>
      </c>
      <c r="B72" s="3" t="s">
        <v>96</v>
      </c>
      <c r="C72">
        <v>6192</v>
      </c>
      <c r="D72">
        <v>9.2118038144201577</v>
      </c>
      <c r="E72">
        <v>10.444222011814237</v>
      </c>
      <c r="F72" s="5">
        <v>89</v>
      </c>
      <c r="G72" s="5">
        <f>ROUND(J72,0)</f>
        <v>101</v>
      </c>
      <c r="H72" t="s">
        <v>19</v>
      </c>
      <c r="J72" s="6">
        <v>100.90702947845804</v>
      </c>
      <c r="K72" s="6"/>
      <c r="L72">
        <f t="shared" si="7"/>
        <v>1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1</v>
      </c>
      <c r="Q72" t="str">
        <f t="shared" si="12"/>
        <v>Nontoxic</v>
      </c>
      <c r="R72">
        <v>4</v>
      </c>
      <c r="S72" t="s">
        <v>12</v>
      </c>
      <c r="T72" t="str">
        <f t="shared" si="13"/>
        <v>Changed</v>
      </c>
    </row>
    <row r="73" spans="1:20" x14ac:dyDescent="0.2">
      <c r="A73" s="3" t="s">
        <v>52</v>
      </c>
      <c r="B73" s="3" t="s">
        <v>96</v>
      </c>
      <c r="C73">
        <v>6197</v>
      </c>
      <c r="D73">
        <v>9.2380429832138997</v>
      </c>
      <c r="E73">
        <v>10.473971636296939</v>
      </c>
      <c r="F73" s="5">
        <v>77.2</v>
      </c>
      <c r="G73" s="5">
        <f>ROUND(J73,0)</f>
        <v>88</v>
      </c>
      <c r="H73" t="s">
        <v>21</v>
      </c>
      <c r="J73" s="6">
        <v>87.528344671201822</v>
      </c>
      <c r="K73" s="6"/>
      <c r="L73">
        <f t="shared" si="7"/>
        <v>0</v>
      </c>
      <c r="M73">
        <f t="shared" si="8"/>
        <v>2</v>
      </c>
      <c r="N73">
        <f t="shared" si="9"/>
        <v>0</v>
      </c>
      <c r="O73">
        <f t="shared" si="10"/>
        <v>0</v>
      </c>
      <c r="P73">
        <f t="shared" si="11"/>
        <v>2</v>
      </c>
      <c r="Q73" t="str">
        <f t="shared" si="12"/>
        <v>Low Toxicity</v>
      </c>
      <c r="R73">
        <v>1</v>
      </c>
      <c r="S73" t="s">
        <v>9</v>
      </c>
      <c r="T73" t="str">
        <f t="shared" si="13"/>
        <v>Changed</v>
      </c>
    </row>
    <row r="74" spans="1:20" x14ac:dyDescent="0.2">
      <c r="A74" s="3" t="s">
        <v>52</v>
      </c>
      <c r="B74" s="3" t="s">
        <v>96</v>
      </c>
      <c r="C74">
        <v>6200</v>
      </c>
      <c r="D74">
        <v>8.8620926709901546</v>
      </c>
      <c r="E74">
        <v>10.047724116768883</v>
      </c>
      <c r="F74" s="5">
        <v>94.8</v>
      </c>
      <c r="G74" s="5">
        <f>ROUND(J74,0)</f>
        <v>107</v>
      </c>
      <c r="H74" t="s">
        <v>19</v>
      </c>
      <c r="J74" s="6">
        <v>107.4829931972789</v>
      </c>
      <c r="K74" s="6"/>
      <c r="L74">
        <f t="shared" si="7"/>
        <v>1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1</v>
      </c>
      <c r="Q74" t="str">
        <f t="shared" si="12"/>
        <v>Nontoxic</v>
      </c>
      <c r="R74">
        <v>1</v>
      </c>
      <c r="S74" t="s">
        <v>9</v>
      </c>
      <c r="T74" t="str">
        <f t="shared" si="13"/>
        <v>OK</v>
      </c>
    </row>
    <row r="75" spans="1:20" x14ac:dyDescent="0.2">
      <c r="A75" s="3" t="s">
        <v>52</v>
      </c>
      <c r="B75" s="3" t="s">
        <v>80</v>
      </c>
      <c r="C75">
        <v>6204</v>
      </c>
      <c r="D75">
        <v>14.08599963802466</v>
      </c>
      <c r="E75">
        <v>17.563590571103067</v>
      </c>
      <c r="F75" s="5">
        <v>80.8</v>
      </c>
      <c r="G75" s="5">
        <f>ROUND(J75,0)</f>
        <v>101</v>
      </c>
      <c r="H75" t="s">
        <v>19</v>
      </c>
      <c r="J75" s="6">
        <v>100.74812967581046</v>
      </c>
      <c r="K75" s="6"/>
      <c r="L75">
        <f t="shared" si="7"/>
        <v>1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1</v>
      </c>
      <c r="Q75" t="str">
        <f t="shared" si="12"/>
        <v>Nontoxic</v>
      </c>
      <c r="R75">
        <v>1</v>
      </c>
      <c r="S75" t="s">
        <v>9</v>
      </c>
      <c r="T75" t="str">
        <f t="shared" si="13"/>
        <v>OK</v>
      </c>
    </row>
    <row r="76" spans="1:20" x14ac:dyDescent="0.2">
      <c r="A76" s="3" t="s">
        <v>52</v>
      </c>
      <c r="B76" s="3" t="s">
        <v>81</v>
      </c>
      <c r="C76">
        <v>6211</v>
      </c>
      <c r="D76">
        <v>14.850165779315342</v>
      </c>
      <c r="E76">
        <v>19.161504231374636</v>
      </c>
      <c r="F76" s="5">
        <v>81.2</v>
      </c>
      <c r="G76" s="5">
        <f>ROUND(J76,0)</f>
        <v>105</v>
      </c>
      <c r="H76" t="s">
        <v>19</v>
      </c>
      <c r="J76" s="6">
        <v>104.7741935483871</v>
      </c>
      <c r="K76" s="6"/>
      <c r="L76">
        <f t="shared" si="7"/>
        <v>1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1</v>
      </c>
      <c r="Q76" t="str">
        <f t="shared" si="12"/>
        <v>Nontoxic</v>
      </c>
      <c r="R76">
        <v>1</v>
      </c>
      <c r="S76" t="s">
        <v>9</v>
      </c>
      <c r="T76" t="str">
        <f t="shared" si="13"/>
        <v>OK</v>
      </c>
    </row>
    <row r="77" spans="1:20" x14ac:dyDescent="0.2">
      <c r="A77" s="3" t="s">
        <v>52</v>
      </c>
      <c r="B77" s="3" t="s">
        <v>80</v>
      </c>
      <c r="C77">
        <v>6212</v>
      </c>
      <c r="D77">
        <v>13.983992351765858</v>
      </c>
      <c r="E77">
        <v>17.436399441104562</v>
      </c>
      <c r="F77" s="5">
        <v>73.8</v>
      </c>
      <c r="G77" s="5">
        <f>ROUND(J77,0)</f>
        <v>92</v>
      </c>
      <c r="H77" t="s">
        <v>19</v>
      </c>
      <c r="J77" s="6">
        <v>92.019950124688279</v>
      </c>
      <c r="K77" s="6"/>
      <c r="L77">
        <f t="shared" si="7"/>
        <v>0</v>
      </c>
      <c r="M77">
        <f t="shared" si="8"/>
        <v>-1</v>
      </c>
      <c r="N77">
        <f t="shared" si="9"/>
        <v>0</v>
      </c>
      <c r="O77">
        <f t="shared" si="10"/>
        <v>0</v>
      </c>
      <c r="P77">
        <f t="shared" si="11"/>
        <v>1</v>
      </c>
      <c r="Q77" t="str">
        <f t="shared" si="12"/>
        <v>Nontoxic</v>
      </c>
      <c r="R77">
        <v>1</v>
      </c>
      <c r="S77" t="s">
        <v>9</v>
      </c>
      <c r="T77" t="str">
        <f t="shared" si="13"/>
        <v>OK</v>
      </c>
    </row>
    <row r="78" spans="1:20" x14ac:dyDescent="0.2">
      <c r="A78" s="3" t="s">
        <v>52</v>
      </c>
      <c r="B78" s="3" t="s">
        <v>80</v>
      </c>
      <c r="C78">
        <v>6213</v>
      </c>
      <c r="D78">
        <v>13.361816978588886</v>
      </c>
      <c r="E78">
        <v>16.660619674050977</v>
      </c>
      <c r="F78" s="5">
        <v>75</v>
      </c>
      <c r="G78" s="5">
        <f>ROUND(J78,0)</f>
        <v>94</v>
      </c>
      <c r="H78" t="s">
        <v>19</v>
      </c>
      <c r="J78" s="6">
        <v>93.516209476309214</v>
      </c>
      <c r="K78" s="6"/>
      <c r="L78">
        <f t="shared" si="7"/>
        <v>0</v>
      </c>
      <c r="M78">
        <f t="shared" si="8"/>
        <v>-1</v>
      </c>
      <c r="N78">
        <f t="shared" si="9"/>
        <v>0</v>
      </c>
      <c r="O78">
        <f t="shared" si="10"/>
        <v>0</v>
      </c>
      <c r="P78">
        <f t="shared" si="11"/>
        <v>1</v>
      </c>
      <c r="Q78" t="str">
        <f t="shared" si="12"/>
        <v>Nontoxic</v>
      </c>
      <c r="R78">
        <v>1</v>
      </c>
      <c r="S78" t="s">
        <v>9</v>
      </c>
      <c r="T78" t="str">
        <f t="shared" si="13"/>
        <v>OK</v>
      </c>
    </row>
    <row r="79" spans="1:20" x14ac:dyDescent="0.2">
      <c r="A79" s="3" t="s">
        <v>52</v>
      </c>
      <c r="B79" s="3" t="s">
        <v>81</v>
      </c>
      <c r="C79">
        <v>6216</v>
      </c>
      <c r="D79">
        <v>15.764618967627353</v>
      </c>
      <c r="E79">
        <v>20.341443829196585</v>
      </c>
      <c r="F79" s="5">
        <v>78</v>
      </c>
      <c r="G79" s="5">
        <f>ROUND(J79,0)</f>
        <v>101</v>
      </c>
      <c r="H79" t="s">
        <v>19</v>
      </c>
      <c r="J79" s="6">
        <v>100.64516129032258</v>
      </c>
      <c r="K79" s="6"/>
      <c r="L79">
        <f t="shared" si="7"/>
        <v>0</v>
      </c>
      <c r="M79">
        <f t="shared" si="8"/>
        <v>-1</v>
      </c>
      <c r="N79">
        <f t="shared" si="9"/>
        <v>0</v>
      </c>
      <c r="O79">
        <f t="shared" si="10"/>
        <v>0</v>
      </c>
      <c r="P79">
        <f t="shared" si="11"/>
        <v>1</v>
      </c>
      <c r="Q79" t="str">
        <f t="shared" si="12"/>
        <v>Nontoxic</v>
      </c>
      <c r="R79">
        <v>1</v>
      </c>
      <c r="S79" t="s">
        <v>9</v>
      </c>
      <c r="T79" t="str">
        <f t="shared" si="13"/>
        <v>OK</v>
      </c>
    </row>
    <row r="80" spans="1:20" x14ac:dyDescent="0.2">
      <c r="A80" s="3" t="s">
        <v>52</v>
      </c>
      <c r="B80" s="3" t="s">
        <v>81</v>
      </c>
      <c r="C80">
        <v>6217</v>
      </c>
      <c r="D80">
        <v>15.555665893310243</v>
      </c>
      <c r="E80">
        <v>20.071826959109991</v>
      </c>
      <c r="F80" s="5">
        <v>79.599999999999994</v>
      </c>
      <c r="G80" s="5">
        <f>ROUND(J80,0)</f>
        <v>103</v>
      </c>
      <c r="H80" t="s">
        <v>19</v>
      </c>
      <c r="J80" s="6">
        <v>102.70967741935483</v>
      </c>
      <c r="K80" s="6"/>
      <c r="L80">
        <f t="shared" si="7"/>
        <v>0</v>
      </c>
      <c r="M80">
        <f t="shared" si="8"/>
        <v>-1</v>
      </c>
      <c r="N80">
        <f t="shared" si="9"/>
        <v>0</v>
      </c>
      <c r="O80">
        <f t="shared" si="10"/>
        <v>0</v>
      </c>
      <c r="P80">
        <f t="shared" si="11"/>
        <v>1</v>
      </c>
      <c r="Q80" t="str">
        <f t="shared" si="12"/>
        <v>Nontoxic</v>
      </c>
      <c r="R80">
        <v>1</v>
      </c>
      <c r="S80" t="s">
        <v>9</v>
      </c>
      <c r="T80" t="str">
        <f t="shared" si="13"/>
        <v>OK</v>
      </c>
    </row>
    <row r="81" spans="1:20" x14ac:dyDescent="0.2">
      <c r="A81" s="3" t="s">
        <v>52</v>
      </c>
      <c r="B81" s="3" t="s">
        <v>81</v>
      </c>
      <c r="C81">
        <v>6219</v>
      </c>
      <c r="D81">
        <v>15.832249351011908</v>
      </c>
      <c r="E81">
        <v>20.428708840015368</v>
      </c>
      <c r="F81" s="5">
        <v>84</v>
      </c>
      <c r="G81" s="5">
        <f>ROUND(J81,0)</f>
        <v>108</v>
      </c>
      <c r="H81" t="s">
        <v>19</v>
      </c>
      <c r="J81" s="6">
        <v>108.38709677419357</v>
      </c>
      <c r="K81" s="6"/>
      <c r="L81">
        <f t="shared" si="7"/>
        <v>1</v>
      </c>
      <c r="M81">
        <f t="shared" si="8"/>
        <v>0</v>
      </c>
      <c r="N81">
        <f t="shared" si="9"/>
        <v>0</v>
      </c>
      <c r="O81">
        <f t="shared" si="10"/>
        <v>0</v>
      </c>
      <c r="P81">
        <f t="shared" si="11"/>
        <v>1</v>
      </c>
      <c r="Q81" t="str">
        <f t="shared" si="12"/>
        <v>Nontoxic</v>
      </c>
      <c r="R81">
        <v>1</v>
      </c>
      <c r="S81" t="s">
        <v>9</v>
      </c>
      <c r="T81" t="str">
        <f t="shared" si="13"/>
        <v>OK</v>
      </c>
    </row>
    <row r="82" spans="1:20" x14ac:dyDescent="0.2">
      <c r="A82" s="3" t="s">
        <v>52</v>
      </c>
      <c r="B82" s="3" t="s">
        <v>81</v>
      </c>
      <c r="C82">
        <v>6223</v>
      </c>
      <c r="D82">
        <v>15.287486997788093</v>
      </c>
      <c r="E82">
        <v>19.725789674565281</v>
      </c>
      <c r="F82" s="5">
        <v>81.2</v>
      </c>
      <c r="G82" s="5">
        <f>ROUND(J82,0)</f>
        <v>105</v>
      </c>
      <c r="H82" t="s">
        <v>19</v>
      </c>
      <c r="J82" s="6">
        <v>104.7741935483871</v>
      </c>
      <c r="K82" s="6"/>
      <c r="L82">
        <f t="shared" si="7"/>
        <v>1</v>
      </c>
      <c r="M82">
        <f t="shared" si="8"/>
        <v>0</v>
      </c>
      <c r="N82">
        <f t="shared" si="9"/>
        <v>0</v>
      </c>
      <c r="O82">
        <f t="shared" si="10"/>
        <v>0</v>
      </c>
      <c r="P82">
        <f t="shared" si="11"/>
        <v>1</v>
      </c>
      <c r="Q82" t="str">
        <f t="shared" si="12"/>
        <v>Nontoxic</v>
      </c>
      <c r="R82">
        <v>1</v>
      </c>
      <c r="S82" t="s">
        <v>9</v>
      </c>
      <c r="T82" t="str">
        <f t="shared" si="13"/>
        <v>OK</v>
      </c>
    </row>
    <row r="83" spans="1:20" x14ac:dyDescent="0.2">
      <c r="A83" s="3" t="s">
        <v>52</v>
      </c>
      <c r="B83" s="3" t="s">
        <v>95</v>
      </c>
      <c r="C83">
        <v>6228</v>
      </c>
      <c r="D83">
        <v>36.404053847910703</v>
      </c>
      <c r="E83">
        <v>47.774348881772575</v>
      </c>
      <c r="F83" s="5">
        <v>90.6</v>
      </c>
      <c r="G83" s="5">
        <f>ROUND(J83,0)</f>
        <v>119</v>
      </c>
      <c r="H83" t="s">
        <v>19</v>
      </c>
      <c r="J83" s="6">
        <v>118.89763779527559</v>
      </c>
      <c r="K83" s="6"/>
      <c r="L83">
        <f t="shared" si="7"/>
        <v>1</v>
      </c>
      <c r="M83">
        <f t="shared" si="8"/>
        <v>0</v>
      </c>
      <c r="N83">
        <f t="shared" si="9"/>
        <v>0</v>
      </c>
      <c r="O83">
        <f t="shared" si="10"/>
        <v>0</v>
      </c>
      <c r="P83">
        <f t="shared" si="11"/>
        <v>1</v>
      </c>
      <c r="Q83" t="str">
        <f t="shared" si="12"/>
        <v>Nontoxic</v>
      </c>
      <c r="R83">
        <v>4</v>
      </c>
      <c r="S83" t="s">
        <v>12</v>
      </c>
      <c r="T83" t="str">
        <f t="shared" si="13"/>
        <v>Changed</v>
      </c>
    </row>
    <row r="84" spans="1:20" x14ac:dyDescent="0.2">
      <c r="A84" s="3" t="s">
        <v>52</v>
      </c>
      <c r="B84" s="3" t="s">
        <v>95</v>
      </c>
      <c r="C84">
        <v>6229</v>
      </c>
      <c r="D84">
        <v>36.725972400951186</v>
      </c>
      <c r="E84">
        <v>48.196814174476621</v>
      </c>
      <c r="F84" s="5">
        <v>82.8</v>
      </c>
      <c r="G84" s="5">
        <f>ROUND(J84,0)</f>
        <v>109</v>
      </c>
      <c r="H84" t="s">
        <v>19</v>
      </c>
      <c r="J84" s="6">
        <v>108.66141732283464</v>
      </c>
      <c r="K84" s="6"/>
      <c r="L84">
        <f t="shared" si="7"/>
        <v>1</v>
      </c>
      <c r="M84">
        <f t="shared" si="8"/>
        <v>0</v>
      </c>
      <c r="N84">
        <f t="shared" si="9"/>
        <v>0</v>
      </c>
      <c r="O84">
        <f t="shared" si="10"/>
        <v>0</v>
      </c>
      <c r="P84">
        <f t="shared" si="11"/>
        <v>1</v>
      </c>
      <c r="Q84" t="str">
        <f t="shared" si="12"/>
        <v>Nontoxic</v>
      </c>
      <c r="R84">
        <v>1</v>
      </c>
      <c r="S84" t="s">
        <v>9</v>
      </c>
      <c r="T84" t="str">
        <f t="shared" si="13"/>
        <v>OK</v>
      </c>
    </row>
    <row r="85" spans="1:20" x14ac:dyDescent="0.2">
      <c r="A85" s="3" t="s">
        <v>52</v>
      </c>
      <c r="B85" s="3" t="s">
        <v>95</v>
      </c>
      <c r="C85">
        <v>6230</v>
      </c>
      <c r="D85">
        <v>36.657847741292208</v>
      </c>
      <c r="E85">
        <v>48.107411733979269</v>
      </c>
      <c r="F85" s="5">
        <v>93.2</v>
      </c>
      <c r="G85" s="5">
        <f>ROUND(J85,0)</f>
        <v>122</v>
      </c>
      <c r="H85" t="s">
        <v>19</v>
      </c>
      <c r="J85" s="6">
        <v>122.30971128608923</v>
      </c>
      <c r="K85" s="6"/>
      <c r="L85">
        <f t="shared" si="7"/>
        <v>1</v>
      </c>
      <c r="M85">
        <f t="shared" si="8"/>
        <v>0</v>
      </c>
      <c r="N85">
        <f t="shared" si="9"/>
        <v>0</v>
      </c>
      <c r="O85">
        <f t="shared" si="10"/>
        <v>0</v>
      </c>
      <c r="P85">
        <f t="shared" si="11"/>
        <v>1</v>
      </c>
      <c r="Q85" t="str">
        <f t="shared" si="12"/>
        <v>Nontoxic</v>
      </c>
      <c r="R85">
        <v>1</v>
      </c>
      <c r="S85" t="s">
        <v>9</v>
      </c>
      <c r="T85" t="str">
        <f t="shared" si="13"/>
        <v>OK</v>
      </c>
    </row>
    <row r="86" spans="1:20" x14ac:dyDescent="0.2">
      <c r="A86" s="3" t="s">
        <v>52</v>
      </c>
      <c r="B86" s="3" t="s">
        <v>95</v>
      </c>
      <c r="C86">
        <v>6232</v>
      </c>
      <c r="D86">
        <v>36.001079270736611</v>
      </c>
      <c r="E86">
        <v>47.245510853985053</v>
      </c>
      <c r="F86" s="5">
        <v>91.8</v>
      </c>
      <c r="G86" s="5">
        <f>ROUND(J86,0)</f>
        <v>120</v>
      </c>
      <c r="H86" t="s">
        <v>19</v>
      </c>
      <c r="J86" s="6">
        <v>120.47244094488188</v>
      </c>
      <c r="K86" s="6"/>
      <c r="L86">
        <f t="shared" si="7"/>
        <v>1</v>
      </c>
      <c r="M86">
        <f t="shared" si="8"/>
        <v>0</v>
      </c>
      <c r="N86">
        <f t="shared" si="9"/>
        <v>0</v>
      </c>
      <c r="O86">
        <f t="shared" si="10"/>
        <v>0</v>
      </c>
      <c r="P86">
        <f t="shared" si="11"/>
        <v>1</v>
      </c>
      <c r="Q86" t="str">
        <f t="shared" si="12"/>
        <v>Nontoxic</v>
      </c>
      <c r="R86">
        <v>1</v>
      </c>
      <c r="S86" t="s">
        <v>9</v>
      </c>
      <c r="T86" t="str">
        <f t="shared" si="13"/>
        <v>OK</v>
      </c>
    </row>
    <row r="87" spans="1:20" x14ac:dyDescent="0.2">
      <c r="A87" s="3" t="s">
        <v>52</v>
      </c>
      <c r="B87" s="3" t="s">
        <v>95</v>
      </c>
      <c r="C87">
        <v>6236</v>
      </c>
      <c r="D87">
        <v>36.510430635990872</v>
      </c>
      <c r="E87">
        <v>47.913950965867286</v>
      </c>
      <c r="F87" s="5">
        <v>94</v>
      </c>
      <c r="G87" s="5">
        <f>ROUND(J87,0)</f>
        <v>123</v>
      </c>
      <c r="H87" t="s">
        <v>19</v>
      </c>
      <c r="J87" s="6">
        <v>123.35958005249343</v>
      </c>
      <c r="K87" s="6"/>
      <c r="L87">
        <f t="shared" si="7"/>
        <v>1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1</v>
      </c>
      <c r="Q87" t="str">
        <f t="shared" si="12"/>
        <v>Nontoxic</v>
      </c>
      <c r="R87">
        <v>1</v>
      </c>
      <c r="S87" t="s">
        <v>9</v>
      </c>
      <c r="T87" t="str">
        <f t="shared" si="13"/>
        <v>OK</v>
      </c>
    </row>
    <row r="88" spans="1:20" x14ac:dyDescent="0.2">
      <c r="A88" s="3" t="s">
        <v>52</v>
      </c>
      <c r="B88" s="3" t="s">
        <v>97</v>
      </c>
      <c r="C88">
        <v>6239</v>
      </c>
      <c r="D88">
        <v>9.8678769697687247</v>
      </c>
      <c r="E88">
        <v>11.527893656271877</v>
      </c>
      <c r="F88" s="5">
        <v>91</v>
      </c>
      <c r="G88" s="5">
        <f>ROUND(J88,0)</f>
        <v>106</v>
      </c>
      <c r="H88" t="s">
        <v>19</v>
      </c>
      <c r="J88" s="6">
        <v>106.30841121495327</v>
      </c>
      <c r="K88" s="6"/>
      <c r="L88">
        <f t="shared" si="7"/>
        <v>1</v>
      </c>
      <c r="M88">
        <f t="shared" si="8"/>
        <v>0</v>
      </c>
      <c r="N88">
        <f t="shared" si="9"/>
        <v>0</v>
      </c>
      <c r="O88">
        <f t="shared" si="10"/>
        <v>0</v>
      </c>
      <c r="P88">
        <f t="shared" si="11"/>
        <v>1</v>
      </c>
      <c r="Q88" t="str">
        <f t="shared" si="12"/>
        <v>Nontoxic</v>
      </c>
      <c r="R88">
        <v>1</v>
      </c>
      <c r="S88" t="s">
        <v>9</v>
      </c>
      <c r="T88" t="str">
        <f t="shared" si="13"/>
        <v>OK</v>
      </c>
    </row>
    <row r="89" spans="1:20" x14ac:dyDescent="0.2">
      <c r="A89" s="3" t="s">
        <v>52</v>
      </c>
      <c r="B89" s="3" t="s">
        <v>97</v>
      </c>
      <c r="C89">
        <v>6242</v>
      </c>
      <c r="D89">
        <v>7.7931459119845332</v>
      </c>
      <c r="E89">
        <v>9.1041424205426793</v>
      </c>
      <c r="F89" s="5">
        <v>3.6</v>
      </c>
      <c r="G89" s="5">
        <f>ROUND(J89,0)</f>
        <v>4</v>
      </c>
      <c r="H89" t="s">
        <v>21</v>
      </c>
      <c r="J89" s="6">
        <v>4.2056074766355147</v>
      </c>
      <c r="K89" s="6"/>
      <c r="L89">
        <f t="shared" si="7"/>
        <v>0</v>
      </c>
      <c r="M89">
        <f t="shared" si="8"/>
        <v>0</v>
      </c>
      <c r="N89">
        <f t="shared" si="9"/>
        <v>0</v>
      </c>
      <c r="O89">
        <f t="shared" si="10"/>
        <v>4</v>
      </c>
      <c r="P89">
        <f t="shared" si="11"/>
        <v>4</v>
      </c>
      <c r="Q89" t="str">
        <f t="shared" si="12"/>
        <v>High Toxicity</v>
      </c>
      <c r="R89">
        <v>1</v>
      </c>
      <c r="S89" t="s">
        <v>9</v>
      </c>
      <c r="T89" t="str">
        <f t="shared" si="13"/>
        <v>Changed</v>
      </c>
    </row>
    <row r="90" spans="1:20" x14ac:dyDescent="0.2">
      <c r="A90" s="3" t="s">
        <v>52</v>
      </c>
      <c r="B90" s="3" t="s">
        <v>97</v>
      </c>
      <c r="C90">
        <v>6243</v>
      </c>
      <c r="D90">
        <v>8.7931260845721511</v>
      </c>
      <c r="E90">
        <v>10.272343556743166</v>
      </c>
      <c r="F90" s="5">
        <v>93</v>
      </c>
      <c r="G90" s="5">
        <f>ROUND(J90,0)</f>
        <v>109</v>
      </c>
      <c r="H90" t="s">
        <v>19</v>
      </c>
      <c r="J90" s="6">
        <v>108.64485981308411</v>
      </c>
      <c r="K90" s="6"/>
      <c r="L90">
        <f t="shared" si="7"/>
        <v>1</v>
      </c>
      <c r="M90">
        <f t="shared" si="8"/>
        <v>0</v>
      </c>
      <c r="N90">
        <f t="shared" si="9"/>
        <v>0</v>
      </c>
      <c r="O90">
        <f t="shared" si="10"/>
        <v>0</v>
      </c>
      <c r="P90">
        <f t="shared" si="11"/>
        <v>1</v>
      </c>
      <c r="Q90" t="str">
        <f t="shared" si="12"/>
        <v>Nontoxic</v>
      </c>
      <c r="R90">
        <v>1</v>
      </c>
      <c r="S90" t="s">
        <v>9</v>
      </c>
      <c r="T90" t="str">
        <f t="shared" si="13"/>
        <v>OK</v>
      </c>
    </row>
    <row r="91" spans="1:20" x14ac:dyDescent="0.2">
      <c r="A91" s="3" t="s">
        <v>52</v>
      </c>
      <c r="B91" s="3" t="s">
        <v>97</v>
      </c>
      <c r="C91">
        <v>6244</v>
      </c>
      <c r="D91">
        <v>12.104563372846888</v>
      </c>
      <c r="E91">
        <v>14.14084506173702</v>
      </c>
      <c r="F91" s="5">
        <v>84.4</v>
      </c>
      <c r="G91" s="5">
        <f>ROUND(J91,0)</f>
        <v>99</v>
      </c>
      <c r="H91" t="s">
        <v>19</v>
      </c>
      <c r="J91" s="6">
        <v>98.598130841121517</v>
      </c>
      <c r="K91" s="6"/>
      <c r="L91">
        <f t="shared" si="7"/>
        <v>1</v>
      </c>
      <c r="M91">
        <f t="shared" si="8"/>
        <v>0</v>
      </c>
      <c r="N91">
        <f t="shared" si="9"/>
        <v>0</v>
      </c>
      <c r="O91">
        <f t="shared" si="10"/>
        <v>0</v>
      </c>
      <c r="P91">
        <f t="shared" si="11"/>
        <v>1</v>
      </c>
      <c r="Q91" t="str">
        <f t="shared" si="12"/>
        <v>Nontoxic</v>
      </c>
      <c r="R91">
        <v>1</v>
      </c>
      <c r="S91" t="s">
        <v>9</v>
      </c>
      <c r="T91" t="str">
        <f t="shared" si="13"/>
        <v>OK</v>
      </c>
    </row>
    <row r="92" spans="1:20" x14ac:dyDescent="0.2">
      <c r="A92" s="3" t="s">
        <v>52</v>
      </c>
      <c r="B92" s="3" t="s">
        <v>97</v>
      </c>
      <c r="C92">
        <v>6245</v>
      </c>
      <c r="D92">
        <v>9.5400432460384152</v>
      </c>
      <c r="E92">
        <v>11.144910334157029</v>
      </c>
      <c r="F92" s="5">
        <v>86.6</v>
      </c>
      <c r="G92" s="5">
        <f>ROUND(J92,0)</f>
        <v>101</v>
      </c>
      <c r="H92" t="s">
        <v>19</v>
      </c>
      <c r="J92" s="6">
        <v>101.16822429906543</v>
      </c>
      <c r="K92" s="6"/>
      <c r="L92">
        <f t="shared" si="7"/>
        <v>1</v>
      </c>
      <c r="M92">
        <f t="shared" si="8"/>
        <v>0</v>
      </c>
      <c r="N92">
        <f t="shared" si="9"/>
        <v>0</v>
      </c>
      <c r="O92">
        <f t="shared" si="10"/>
        <v>0</v>
      </c>
      <c r="P92">
        <f t="shared" si="11"/>
        <v>1</v>
      </c>
      <c r="Q92" t="str">
        <f t="shared" si="12"/>
        <v>Nontoxic</v>
      </c>
      <c r="R92">
        <v>1</v>
      </c>
      <c r="S92" t="s">
        <v>9</v>
      </c>
      <c r="T92" t="str">
        <f t="shared" si="13"/>
        <v>OK</v>
      </c>
    </row>
    <row r="93" spans="1:20" x14ac:dyDescent="0.2">
      <c r="A93" s="3" t="s">
        <v>52</v>
      </c>
      <c r="B93" s="3" t="s">
        <v>93</v>
      </c>
      <c r="C93">
        <v>6269</v>
      </c>
      <c r="D93">
        <v>6.2262206291335307</v>
      </c>
      <c r="E93">
        <v>7.1565754357856672</v>
      </c>
      <c r="F93" s="5">
        <v>85</v>
      </c>
      <c r="G93" s="5">
        <f>ROUND(J93,0)</f>
        <v>98</v>
      </c>
      <c r="H93" t="s">
        <v>19</v>
      </c>
      <c r="J93" s="6">
        <v>97.701149425287355</v>
      </c>
      <c r="K93" s="6"/>
      <c r="L93">
        <f t="shared" si="7"/>
        <v>1</v>
      </c>
      <c r="M93">
        <f t="shared" si="8"/>
        <v>0</v>
      </c>
      <c r="N93">
        <f t="shared" si="9"/>
        <v>0</v>
      </c>
      <c r="O93">
        <f t="shared" si="10"/>
        <v>0</v>
      </c>
      <c r="P93">
        <f t="shared" si="11"/>
        <v>1</v>
      </c>
      <c r="Q93" t="str">
        <f t="shared" si="12"/>
        <v>Nontoxic</v>
      </c>
      <c r="R93">
        <v>1</v>
      </c>
      <c r="S93" t="s">
        <v>9</v>
      </c>
      <c r="T93" t="str">
        <f t="shared" si="13"/>
        <v>OK</v>
      </c>
    </row>
    <row r="94" spans="1:20" x14ac:dyDescent="0.2">
      <c r="A94" s="3" t="s">
        <v>52</v>
      </c>
      <c r="B94" s="3" t="s">
        <v>93</v>
      </c>
      <c r="C94">
        <v>6270</v>
      </c>
      <c r="D94">
        <v>5.4086961269612042</v>
      </c>
      <c r="E94">
        <v>6.2168920999554071</v>
      </c>
      <c r="F94" s="5">
        <v>85.4</v>
      </c>
      <c r="G94" s="5">
        <f>ROUND(J94,0)</f>
        <v>98</v>
      </c>
      <c r="H94" t="s">
        <v>19</v>
      </c>
      <c r="J94" s="6">
        <v>98.160919540229898</v>
      </c>
      <c r="K94" s="6"/>
      <c r="L94">
        <f t="shared" si="7"/>
        <v>1</v>
      </c>
      <c r="M94">
        <f t="shared" si="8"/>
        <v>0</v>
      </c>
      <c r="N94">
        <f t="shared" si="9"/>
        <v>0</v>
      </c>
      <c r="O94">
        <f t="shared" si="10"/>
        <v>0</v>
      </c>
      <c r="P94">
        <f t="shared" si="11"/>
        <v>1</v>
      </c>
      <c r="Q94" t="str">
        <f t="shared" si="12"/>
        <v>Nontoxic</v>
      </c>
      <c r="R94">
        <v>1</v>
      </c>
      <c r="S94" t="s">
        <v>9</v>
      </c>
      <c r="T94" t="str">
        <f t="shared" si="13"/>
        <v>OK</v>
      </c>
    </row>
    <row r="95" spans="1:20" x14ac:dyDescent="0.2">
      <c r="A95" s="3" t="s">
        <v>52</v>
      </c>
      <c r="B95" s="3" t="s">
        <v>93</v>
      </c>
      <c r="C95">
        <v>6271</v>
      </c>
      <c r="D95">
        <v>5.1801014055803432</v>
      </c>
      <c r="E95">
        <v>5.9541395466440727</v>
      </c>
      <c r="F95" s="5">
        <v>91.6</v>
      </c>
      <c r="G95" s="5">
        <f>ROUND(J95,0)</f>
        <v>105</v>
      </c>
      <c r="H95" t="s">
        <v>19</v>
      </c>
      <c r="J95" s="6">
        <v>105.28735632183907</v>
      </c>
      <c r="K95" s="6"/>
      <c r="L95">
        <f t="shared" si="7"/>
        <v>1</v>
      </c>
      <c r="M95">
        <f t="shared" si="8"/>
        <v>0</v>
      </c>
      <c r="N95">
        <f t="shared" si="9"/>
        <v>0</v>
      </c>
      <c r="O95">
        <f t="shared" si="10"/>
        <v>0</v>
      </c>
      <c r="P95">
        <f t="shared" si="11"/>
        <v>1</v>
      </c>
      <c r="Q95" t="str">
        <f t="shared" si="12"/>
        <v>Nontoxic</v>
      </c>
      <c r="R95">
        <v>3</v>
      </c>
      <c r="S95" t="s">
        <v>11</v>
      </c>
      <c r="T95" t="str">
        <f t="shared" si="13"/>
        <v>Changed</v>
      </c>
    </row>
    <row r="96" spans="1:20" x14ac:dyDescent="0.2">
      <c r="A96" s="3" t="s">
        <v>52</v>
      </c>
      <c r="B96" s="3" t="s">
        <v>93</v>
      </c>
      <c r="C96">
        <v>6280</v>
      </c>
      <c r="D96">
        <v>8.4567419858269357</v>
      </c>
      <c r="E96">
        <v>9.7203930871573974</v>
      </c>
      <c r="F96" s="5">
        <v>93.8</v>
      </c>
      <c r="G96" s="5">
        <f>ROUND(J96,0)</f>
        <v>108</v>
      </c>
      <c r="H96" t="s">
        <v>19</v>
      </c>
      <c r="J96" s="6">
        <v>107.81609195402298</v>
      </c>
      <c r="K96" s="6"/>
      <c r="L96">
        <f t="shared" si="7"/>
        <v>1</v>
      </c>
      <c r="M96">
        <f t="shared" si="8"/>
        <v>0</v>
      </c>
      <c r="N96">
        <f t="shared" si="9"/>
        <v>0</v>
      </c>
      <c r="O96">
        <f t="shared" si="10"/>
        <v>0</v>
      </c>
      <c r="P96">
        <f t="shared" si="11"/>
        <v>1</v>
      </c>
      <c r="Q96" t="str">
        <f t="shared" si="12"/>
        <v>Nontoxic</v>
      </c>
      <c r="R96">
        <v>3</v>
      </c>
      <c r="S96" t="s">
        <v>11</v>
      </c>
      <c r="T96" t="str">
        <f t="shared" si="13"/>
        <v>Changed</v>
      </c>
    </row>
    <row r="97" spans="1:20" x14ac:dyDescent="0.2">
      <c r="A97" s="3" t="s">
        <v>52</v>
      </c>
      <c r="B97" s="3" t="s">
        <v>93</v>
      </c>
      <c r="C97">
        <v>6282</v>
      </c>
      <c r="D97">
        <v>9.1639030234698406</v>
      </c>
      <c r="E97">
        <v>10.533221866057287</v>
      </c>
      <c r="F97" s="5">
        <v>85.8</v>
      </c>
      <c r="G97" s="5">
        <f>ROUND(J97,0)</f>
        <v>99</v>
      </c>
      <c r="H97" t="s">
        <v>19</v>
      </c>
      <c r="J97" s="6">
        <v>98.620689655172413</v>
      </c>
      <c r="K97" s="6"/>
      <c r="L97">
        <f t="shared" si="7"/>
        <v>1</v>
      </c>
      <c r="M97">
        <f t="shared" si="8"/>
        <v>0</v>
      </c>
      <c r="N97">
        <f t="shared" si="9"/>
        <v>0</v>
      </c>
      <c r="O97">
        <f t="shared" si="10"/>
        <v>0</v>
      </c>
      <c r="P97">
        <f t="shared" si="11"/>
        <v>1</v>
      </c>
      <c r="Q97" t="str">
        <f t="shared" si="12"/>
        <v>Nontoxic</v>
      </c>
      <c r="R97">
        <v>3</v>
      </c>
      <c r="S97" t="s">
        <v>11</v>
      </c>
      <c r="T97" t="str">
        <f t="shared" si="13"/>
        <v>Changed</v>
      </c>
    </row>
    <row r="98" spans="1:20" x14ac:dyDescent="0.2">
      <c r="A98" s="3" t="s">
        <v>52</v>
      </c>
      <c r="B98" s="3" t="s">
        <v>80</v>
      </c>
      <c r="C98">
        <v>6288</v>
      </c>
      <c r="D98">
        <v>14.675648493202448</v>
      </c>
      <c r="E98">
        <v>18.298813582546693</v>
      </c>
      <c r="F98" s="5">
        <v>74.25</v>
      </c>
      <c r="G98" s="5">
        <f>ROUND(J98,0)</f>
        <v>93</v>
      </c>
      <c r="H98" t="s">
        <v>19</v>
      </c>
      <c r="J98" s="6">
        <v>92.581047381546128</v>
      </c>
      <c r="K98" s="6"/>
      <c r="L98">
        <f t="shared" si="7"/>
        <v>0</v>
      </c>
      <c r="M98">
        <f t="shared" si="8"/>
        <v>-1</v>
      </c>
      <c r="N98">
        <f t="shared" si="9"/>
        <v>0</v>
      </c>
      <c r="O98">
        <f t="shared" si="10"/>
        <v>0</v>
      </c>
      <c r="P98">
        <f t="shared" si="11"/>
        <v>1</v>
      </c>
      <c r="Q98" t="str">
        <f t="shared" si="12"/>
        <v>Nontoxic</v>
      </c>
      <c r="R98">
        <v>3</v>
      </c>
      <c r="S98" t="s">
        <v>11</v>
      </c>
      <c r="T98" t="str">
        <f t="shared" si="13"/>
        <v>Changed</v>
      </c>
    </row>
    <row r="99" spans="1:20" x14ac:dyDescent="0.2">
      <c r="A99" s="3" t="s">
        <v>52</v>
      </c>
      <c r="B99" s="3" t="s">
        <v>80</v>
      </c>
      <c r="C99">
        <v>6291</v>
      </c>
      <c r="D99">
        <v>14.544946805589433</v>
      </c>
      <c r="E99">
        <v>18.135843897243682</v>
      </c>
      <c r="F99" s="5">
        <v>73.2</v>
      </c>
      <c r="G99" s="5">
        <f>ROUND(J99,0)</f>
        <v>91</v>
      </c>
      <c r="H99" t="s">
        <v>19</v>
      </c>
      <c r="J99" s="6">
        <v>91.271820448877804</v>
      </c>
      <c r="K99" s="6"/>
      <c r="L99">
        <f t="shared" si="7"/>
        <v>0</v>
      </c>
      <c r="M99">
        <f t="shared" si="8"/>
        <v>-1</v>
      </c>
      <c r="N99">
        <f t="shared" si="9"/>
        <v>0</v>
      </c>
      <c r="O99">
        <f t="shared" si="10"/>
        <v>0</v>
      </c>
      <c r="P99">
        <f t="shared" si="11"/>
        <v>1</v>
      </c>
      <c r="Q99" t="str">
        <f t="shared" si="12"/>
        <v>Nontoxic</v>
      </c>
      <c r="R99">
        <v>4</v>
      </c>
      <c r="S99" t="s">
        <v>12</v>
      </c>
      <c r="T99" t="str">
        <f t="shared" si="13"/>
        <v>Changed</v>
      </c>
    </row>
    <row r="100" spans="1:20" x14ac:dyDescent="0.2">
      <c r="A100" s="3" t="s">
        <v>52</v>
      </c>
      <c r="B100" s="3" t="s">
        <v>79</v>
      </c>
      <c r="C100">
        <v>6294</v>
      </c>
      <c r="D100">
        <v>20.470352659381188</v>
      </c>
      <c r="E100">
        <v>27.81297915676792</v>
      </c>
      <c r="F100" s="5">
        <v>71.8</v>
      </c>
      <c r="G100" s="5">
        <f>ROUND(J100,0)</f>
        <v>98</v>
      </c>
      <c r="H100" t="s">
        <v>19</v>
      </c>
      <c r="J100" s="6">
        <v>97.554347826086968</v>
      </c>
      <c r="K100" s="6"/>
      <c r="L100">
        <f t="shared" si="7"/>
        <v>0</v>
      </c>
      <c r="M100">
        <f t="shared" si="8"/>
        <v>-1</v>
      </c>
      <c r="N100">
        <f t="shared" si="9"/>
        <v>0</v>
      </c>
      <c r="O100">
        <f t="shared" si="10"/>
        <v>0</v>
      </c>
      <c r="P100">
        <f t="shared" si="11"/>
        <v>1</v>
      </c>
      <c r="Q100" t="str">
        <f t="shared" si="12"/>
        <v>Nontoxic</v>
      </c>
      <c r="R100">
        <v>1</v>
      </c>
      <c r="S100" t="s">
        <v>9</v>
      </c>
      <c r="T100" t="str">
        <f t="shared" si="13"/>
        <v>OK</v>
      </c>
    </row>
    <row r="101" spans="1:20" x14ac:dyDescent="0.2">
      <c r="A101" s="3" t="s">
        <v>52</v>
      </c>
      <c r="B101" s="3" t="s">
        <v>100</v>
      </c>
      <c r="C101">
        <v>6303</v>
      </c>
      <c r="D101">
        <v>8.3782906030753228</v>
      </c>
      <c r="E101">
        <v>8.497252132936433</v>
      </c>
      <c r="F101" s="5">
        <v>80.8</v>
      </c>
      <c r="G101" s="5">
        <f>ROUND(J101,0)</f>
        <v>82</v>
      </c>
      <c r="H101" t="s">
        <v>21</v>
      </c>
      <c r="J101" s="6">
        <v>81.947261663286014</v>
      </c>
      <c r="K101" s="6"/>
      <c r="L101">
        <f t="shared" si="7"/>
        <v>1</v>
      </c>
      <c r="M101">
        <f t="shared" si="8"/>
        <v>0</v>
      </c>
      <c r="N101">
        <f t="shared" si="9"/>
        <v>0</v>
      </c>
      <c r="O101">
        <f t="shared" si="10"/>
        <v>0</v>
      </c>
      <c r="P101">
        <f t="shared" si="11"/>
        <v>1</v>
      </c>
      <c r="Q101" t="str">
        <f t="shared" si="12"/>
        <v>Nontoxic</v>
      </c>
      <c r="R101">
        <v>1</v>
      </c>
      <c r="S101" t="s">
        <v>9</v>
      </c>
      <c r="T101" t="str">
        <f t="shared" si="13"/>
        <v>OK</v>
      </c>
    </row>
    <row r="102" spans="1:20" x14ac:dyDescent="0.2">
      <c r="A102" s="3" t="s">
        <v>52</v>
      </c>
      <c r="B102" s="3" t="s">
        <v>100</v>
      </c>
      <c r="C102">
        <v>6308</v>
      </c>
      <c r="D102">
        <v>7.6445293648365382</v>
      </c>
      <c r="E102">
        <v>7.7530723781303639</v>
      </c>
      <c r="F102" s="5">
        <v>88.2</v>
      </c>
      <c r="G102" s="5">
        <f>ROUND(J102,0)</f>
        <v>89</v>
      </c>
      <c r="H102" t="s">
        <v>21</v>
      </c>
      <c r="J102" s="6">
        <v>89.452332657200813</v>
      </c>
      <c r="K102" s="6"/>
      <c r="L102">
        <f t="shared" si="7"/>
        <v>1</v>
      </c>
      <c r="M102">
        <f t="shared" si="8"/>
        <v>0</v>
      </c>
      <c r="N102">
        <f t="shared" si="9"/>
        <v>0</v>
      </c>
      <c r="O102">
        <f t="shared" si="10"/>
        <v>0</v>
      </c>
      <c r="P102">
        <f t="shared" si="11"/>
        <v>1</v>
      </c>
      <c r="Q102" t="str">
        <f t="shared" si="12"/>
        <v>Nontoxic</v>
      </c>
      <c r="R102">
        <v>3</v>
      </c>
      <c r="S102" t="s">
        <v>11</v>
      </c>
      <c r="T102" t="str">
        <f t="shared" si="13"/>
        <v>Changed</v>
      </c>
    </row>
    <row r="103" spans="1:20" x14ac:dyDescent="0.2">
      <c r="A103" s="3" t="s">
        <v>52</v>
      </c>
      <c r="B103" s="3" t="s">
        <v>100</v>
      </c>
      <c r="C103">
        <v>6311</v>
      </c>
      <c r="D103">
        <v>7.3021304600352916</v>
      </c>
      <c r="E103">
        <v>7.4058118255936032</v>
      </c>
      <c r="F103" s="5">
        <v>86.6</v>
      </c>
      <c r="G103" s="5">
        <f>ROUND(J103,0)</f>
        <v>88</v>
      </c>
      <c r="H103" t="s">
        <v>21</v>
      </c>
      <c r="J103" s="6">
        <v>87.829614604462463</v>
      </c>
      <c r="K103" s="6"/>
      <c r="L103">
        <f t="shared" si="7"/>
        <v>1</v>
      </c>
      <c r="M103">
        <f t="shared" si="8"/>
        <v>0</v>
      </c>
      <c r="N103">
        <f t="shared" si="9"/>
        <v>0</v>
      </c>
      <c r="O103">
        <f t="shared" si="10"/>
        <v>0</v>
      </c>
      <c r="P103">
        <f t="shared" si="11"/>
        <v>1</v>
      </c>
      <c r="Q103" t="str">
        <f t="shared" si="12"/>
        <v>Nontoxic</v>
      </c>
      <c r="R103">
        <v>3</v>
      </c>
      <c r="S103" t="s">
        <v>11</v>
      </c>
      <c r="T103" t="str">
        <f t="shared" si="13"/>
        <v>Changed</v>
      </c>
    </row>
    <row r="104" spans="1:20" x14ac:dyDescent="0.2">
      <c r="A104" s="3" t="s">
        <v>52</v>
      </c>
      <c r="B104" s="3" t="s">
        <v>100</v>
      </c>
      <c r="C104">
        <v>6314</v>
      </c>
      <c r="D104">
        <v>22.378214769970977</v>
      </c>
      <c r="E104">
        <v>22.695958184554748</v>
      </c>
      <c r="F104" s="5">
        <v>81.75</v>
      </c>
      <c r="G104" s="5">
        <f>ROUND(J104,0)</f>
        <v>83</v>
      </c>
      <c r="H104" t="s">
        <v>19</v>
      </c>
      <c r="J104" s="6">
        <v>82.910750507099394</v>
      </c>
      <c r="K104" s="6"/>
      <c r="L104">
        <f t="shared" si="7"/>
        <v>1</v>
      </c>
      <c r="M104">
        <f t="shared" si="8"/>
        <v>0</v>
      </c>
      <c r="N104">
        <f t="shared" si="9"/>
        <v>0</v>
      </c>
      <c r="O104">
        <f t="shared" si="10"/>
        <v>0</v>
      </c>
      <c r="P104">
        <f t="shared" si="11"/>
        <v>1</v>
      </c>
      <c r="Q104" t="str">
        <f t="shared" si="12"/>
        <v>Nontoxic</v>
      </c>
      <c r="R104">
        <v>1</v>
      </c>
      <c r="S104" t="s">
        <v>9</v>
      </c>
      <c r="T104" t="str">
        <f t="shared" si="13"/>
        <v>OK</v>
      </c>
    </row>
    <row r="105" spans="1:20" x14ac:dyDescent="0.2">
      <c r="A105" s="3" t="s">
        <v>52</v>
      </c>
      <c r="B105" s="3" t="s">
        <v>100</v>
      </c>
      <c r="C105">
        <v>6317</v>
      </c>
      <c r="D105">
        <v>7.6445293648365382</v>
      </c>
      <c r="E105">
        <v>7.7530723781303639</v>
      </c>
      <c r="F105" s="5">
        <v>83.8</v>
      </c>
      <c r="G105" s="5">
        <f>ROUND(J105,0)</f>
        <v>85</v>
      </c>
      <c r="H105" t="s">
        <v>21</v>
      </c>
      <c r="J105" s="6">
        <v>84.989858012170387</v>
      </c>
      <c r="K105" s="6"/>
      <c r="L105">
        <f t="shared" si="7"/>
        <v>1</v>
      </c>
      <c r="M105">
        <f t="shared" si="8"/>
        <v>0</v>
      </c>
      <c r="N105">
        <f t="shared" si="9"/>
        <v>0</v>
      </c>
      <c r="O105">
        <f t="shared" si="10"/>
        <v>0</v>
      </c>
      <c r="P105">
        <f t="shared" si="11"/>
        <v>1</v>
      </c>
      <c r="Q105" t="str">
        <f t="shared" si="12"/>
        <v>Nontoxic</v>
      </c>
      <c r="R105">
        <v>3</v>
      </c>
      <c r="S105" t="s">
        <v>11</v>
      </c>
      <c r="T105" t="str">
        <f t="shared" si="13"/>
        <v>Changed</v>
      </c>
    </row>
    <row r="106" spans="1:20" x14ac:dyDescent="0.2">
      <c r="A106" s="3" t="s">
        <v>52</v>
      </c>
      <c r="B106" s="3" t="s">
        <v>79</v>
      </c>
      <c r="C106">
        <v>6320</v>
      </c>
      <c r="D106">
        <v>21.039502520912848</v>
      </c>
      <c r="E106">
        <v>28.58628059906637</v>
      </c>
      <c r="F106" s="5">
        <v>93.8</v>
      </c>
      <c r="G106" s="5">
        <f>ROUND(J106,0)</f>
        <v>127</v>
      </c>
      <c r="H106" t="s">
        <v>19</v>
      </c>
      <c r="J106" s="6">
        <v>127.44565217391306</v>
      </c>
      <c r="K106" s="6"/>
      <c r="L106">
        <f t="shared" si="7"/>
        <v>1</v>
      </c>
      <c r="M106">
        <f t="shared" si="8"/>
        <v>0</v>
      </c>
      <c r="N106">
        <f t="shared" si="9"/>
        <v>0</v>
      </c>
      <c r="O106">
        <f t="shared" si="10"/>
        <v>0</v>
      </c>
      <c r="P106">
        <f t="shared" si="11"/>
        <v>1</v>
      </c>
      <c r="Q106" t="str">
        <f t="shared" si="12"/>
        <v>Nontoxic</v>
      </c>
      <c r="R106">
        <v>1</v>
      </c>
      <c r="S106" t="s">
        <v>9</v>
      </c>
      <c r="T106" t="str">
        <f t="shared" si="13"/>
        <v>OK</v>
      </c>
    </row>
    <row r="107" spans="1:20" x14ac:dyDescent="0.2">
      <c r="A107" s="3" t="s">
        <v>52</v>
      </c>
      <c r="B107" s="3" t="s">
        <v>79</v>
      </c>
      <c r="C107">
        <v>6325</v>
      </c>
      <c r="D107">
        <v>20.527931531188297</v>
      </c>
      <c r="E107">
        <v>27.891211319549321</v>
      </c>
      <c r="F107" s="5">
        <v>78.8</v>
      </c>
      <c r="G107" s="5">
        <f>ROUND(J107,0)</f>
        <v>107</v>
      </c>
      <c r="H107" t="s">
        <v>19</v>
      </c>
      <c r="J107" s="6">
        <v>107.06521739130434</v>
      </c>
      <c r="K107" s="6"/>
      <c r="L107">
        <f t="shared" si="7"/>
        <v>0</v>
      </c>
      <c r="M107">
        <f t="shared" si="8"/>
        <v>-1</v>
      </c>
      <c r="N107">
        <f t="shared" si="9"/>
        <v>0</v>
      </c>
      <c r="O107">
        <f t="shared" si="10"/>
        <v>0</v>
      </c>
      <c r="P107">
        <f t="shared" si="11"/>
        <v>1</v>
      </c>
      <c r="Q107" t="str">
        <f t="shared" si="12"/>
        <v>Nontoxic</v>
      </c>
      <c r="R107">
        <v>3</v>
      </c>
      <c r="S107" t="s">
        <v>11</v>
      </c>
      <c r="T107" t="str">
        <f t="shared" si="13"/>
        <v>Changed</v>
      </c>
    </row>
    <row r="108" spans="1:20" x14ac:dyDescent="0.2">
      <c r="A108" s="3" t="s">
        <v>52</v>
      </c>
      <c r="B108" s="3" t="s">
        <v>79</v>
      </c>
      <c r="C108">
        <v>6327</v>
      </c>
      <c r="D108">
        <v>20.61397731131941</v>
      </c>
      <c r="E108">
        <v>28.008121346901373</v>
      </c>
      <c r="F108" s="5">
        <v>2.2000000000000002</v>
      </c>
      <c r="G108" s="5">
        <f>ROUND(J108,0)</f>
        <v>3</v>
      </c>
      <c r="H108" t="s">
        <v>21</v>
      </c>
      <c r="J108" s="6">
        <v>2.9891304347826093</v>
      </c>
      <c r="K108" s="6"/>
      <c r="L108">
        <f t="shared" si="7"/>
        <v>0</v>
      </c>
      <c r="M108">
        <f t="shared" si="8"/>
        <v>0</v>
      </c>
      <c r="N108">
        <f t="shared" si="9"/>
        <v>0</v>
      </c>
      <c r="O108">
        <f t="shared" si="10"/>
        <v>4</v>
      </c>
      <c r="P108">
        <f t="shared" si="11"/>
        <v>4</v>
      </c>
      <c r="Q108" t="str">
        <f t="shared" si="12"/>
        <v>High Toxicity</v>
      </c>
      <c r="R108">
        <v>4</v>
      </c>
      <c r="S108" t="s">
        <v>12</v>
      </c>
      <c r="T108" t="str">
        <f t="shared" si="13"/>
        <v>OK</v>
      </c>
    </row>
    <row r="109" spans="1:20" x14ac:dyDescent="0.2">
      <c r="A109" s="3" t="s">
        <v>52</v>
      </c>
      <c r="B109" s="3" t="s">
        <v>79</v>
      </c>
      <c r="C109">
        <v>6328</v>
      </c>
      <c r="D109">
        <v>20.569291624683874</v>
      </c>
      <c r="E109">
        <v>27.947407098755267</v>
      </c>
      <c r="F109" s="5">
        <v>85.2</v>
      </c>
      <c r="G109" s="5">
        <f>ROUND(J109,0)</f>
        <v>116</v>
      </c>
      <c r="H109" t="s">
        <v>19</v>
      </c>
      <c r="J109" s="6">
        <v>115.7608695652174</v>
      </c>
      <c r="K109" s="6"/>
      <c r="L109">
        <f t="shared" si="7"/>
        <v>1</v>
      </c>
      <c r="M109">
        <f t="shared" si="8"/>
        <v>0</v>
      </c>
      <c r="N109">
        <f t="shared" si="9"/>
        <v>0</v>
      </c>
      <c r="O109">
        <f t="shared" si="10"/>
        <v>0</v>
      </c>
      <c r="P109">
        <f t="shared" si="11"/>
        <v>1</v>
      </c>
      <c r="Q109" t="str">
        <f t="shared" si="12"/>
        <v>Nontoxic</v>
      </c>
      <c r="R109">
        <v>1</v>
      </c>
      <c r="S109" t="s">
        <v>9</v>
      </c>
      <c r="T109" t="str">
        <f t="shared" si="13"/>
        <v>OK</v>
      </c>
    </row>
    <row r="110" spans="1:20" x14ac:dyDescent="0.2">
      <c r="A110" s="3" t="s">
        <v>45</v>
      </c>
      <c r="B110" s="3" t="s">
        <v>72</v>
      </c>
      <c r="C110">
        <v>6335</v>
      </c>
      <c r="D110">
        <v>13.262116398288549</v>
      </c>
      <c r="E110">
        <v>12.727558923501487</v>
      </c>
      <c r="F110" s="5">
        <v>94.2</v>
      </c>
      <c r="G110" s="5">
        <f>ROUND(J110,0)</f>
        <v>90</v>
      </c>
      <c r="H110" t="s">
        <v>19</v>
      </c>
      <c r="J110" s="6">
        <v>90.40307101727447</v>
      </c>
      <c r="K110" s="6"/>
      <c r="L110">
        <f t="shared" si="7"/>
        <v>1</v>
      </c>
      <c r="M110">
        <f t="shared" si="8"/>
        <v>0</v>
      </c>
      <c r="N110">
        <f t="shared" si="9"/>
        <v>0</v>
      </c>
      <c r="O110">
        <f t="shared" si="10"/>
        <v>0</v>
      </c>
      <c r="P110">
        <f t="shared" si="11"/>
        <v>1</v>
      </c>
      <c r="Q110" t="str">
        <f t="shared" si="12"/>
        <v>Nontoxic</v>
      </c>
      <c r="R110">
        <v>1</v>
      </c>
      <c r="S110" t="s">
        <v>9</v>
      </c>
      <c r="T110" t="str">
        <f t="shared" si="13"/>
        <v>OK</v>
      </c>
    </row>
    <row r="111" spans="1:20" x14ac:dyDescent="0.2">
      <c r="A111" s="3" t="s">
        <v>45</v>
      </c>
      <c r="B111" s="3" t="s">
        <v>72</v>
      </c>
      <c r="C111">
        <v>6343</v>
      </c>
      <c r="D111">
        <v>9.0298243273463434</v>
      </c>
      <c r="E111">
        <v>8.6658582796030164</v>
      </c>
      <c r="F111" s="5">
        <v>98.8</v>
      </c>
      <c r="G111" s="5">
        <f>ROUND(J111,0)</f>
        <v>95</v>
      </c>
      <c r="H111" t="s">
        <v>19</v>
      </c>
      <c r="J111" s="6">
        <v>94.817658349328198</v>
      </c>
      <c r="K111" s="6"/>
      <c r="L111">
        <f t="shared" si="7"/>
        <v>1</v>
      </c>
      <c r="M111">
        <f t="shared" si="8"/>
        <v>0</v>
      </c>
      <c r="N111">
        <f t="shared" si="9"/>
        <v>0</v>
      </c>
      <c r="O111">
        <f t="shared" si="10"/>
        <v>0</v>
      </c>
      <c r="P111">
        <f t="shared" si="11"/>
        <v>1</v>
      </c>
      <c r="Q111" t="str">
        <f t="shared" si="12"/>
        <v>Nontoxic</v>
      </c>
      <c r="R111">
        <v>1</v>
      </c>
      <c r="S111" t="s">
        <v>9</v>
      </c>
      <c r="T111" t="str">
        <f t="shared" si="13"/>
        <v>OK</v>
      </c>
    </row>
    <row r="112" spans="1:20" x14ac:dyDescent="0.2">
      <c r="A112" s="3" t="s">
        <v>45</v>
      </c>
      <c r="B112" s="3" t="s">
        <v>72</v>
      </c>
      <c r="C112">
        <v>6344</v>
      </c>
      <c r="D112">
        <v>16.863920443583805</v>
      </c>
      <c r="E112">
        <v>16.184184686740696</v>
      </c>
      <c r="F112" s="5">
        <v>77</v>
      </c>
      <c r="G112" s="5">
        <f>ROUND(J112,0)</f>
        <v>74</v>
      </c>
      <c r="H112" t="s">
        <v>21</v>
      </c>
      <c r="J112" s="6">
        <v>73.896353166986557</v>
      </c>
      <c r="K112" s="6"/>
      <c r="L112">
        <f t="shared" si="7"/>
        <v>0</v>
      </c>
      <c r="M112">
        <f t="shared" si="8"/>
        <v>0</v>
      </c>
      <c r="N112">
        <f t="shared" si="9"/>
        <v>3</v>
      </c>
      <c r="O112">
        <f t="shared" si="10"/>
        <v>0</v>
      </c>
      <c r="P112">
        <f t="shared" si="11"/>
        <v>3</v>
      </c>
      <c r="Q112" t="str">
        <f t="shared" si="12"/>
        <v>Moderate Toxicity</v>
      </c>
      <c r="R112">
        <v>1</v>
      </c>
      <c r="S112" t="s">
        <v>9</v>
      </c>
      <c r="T112" t="str">
        <f t="shared" si="13"/>
        <v>Changed</v>
      </c>
    </row>
    <row r="113" spans="1:20" x14ac:dyDescent="0.2">
      <c r="A113" s="3" t="s">
        <v>45</v>
      </c>
      <c r="B113" s="3" t="s">
        <v>72</v>
      </c>
      <c r="C113">
        <v>6350</v>
      </c>
      <c r="D113">
        <v>20.589022364591795</v>
      </c>
      <c r="E113">
        <v>19.759138545673508</v>
      </c>
      <c r="F113" s="5">
        <v>73.400000000000006</v>
      </c>
      <c r="G113" s="5">
        <f>ROUND(J113,0)</f>
        <v>70</v>
      </c>
      <c r="H113" t="s">
        <v>21</v>
      </c>
      <c r="J113" s="6">
        <v>70.44145873320538</v>
      </c>
      <c r="K113" s="6"/>
      <c r="L113">
        <f t="shared" si="7"/>
        <v>0</v>
      </c>
      <c r="M113">
        <f t="shared" si="8"/>
        <v>0</v>
      </c>
      <c r="N113">
        <f t="shared" si="9"/>
        <v>3</v>
      </c>
      <c r="O113">
        <f t="shared" si="10"/>
        <v>0</v>
      </c>
      <c r="P113">
        <f t="shared" si="11"/>
        <v>3</v>
      </c>
      <c r="Q113" t="str">
        <f t="shared" si="12"/>
        <v>Moderate Toxicity</v>
      </c>
      <c r="R113">
        <v>1</v>
      </c>
      <c r="S113" t="s">
        <v>9</v>
      </c>
      <c r="T113" t="str">
        <f t="shared" si="13"/>
        <v>Changed</v>
      </c>
    </row>
    <row r="114" spans="1:20" x14ac:dyDescent="0.2">
      <c r="A114" s="3" t="s">
        <v>45</v>
      </c>
      <c r="B114" s="3" t="s">
        <v>74</v>
      </c>
      <c r="C114">
        <v>6354</v>
      </c>
      <c r="D114">
        <v>9.804598160595674</v>
      </c>
      <c r="E114">
        <v>10.991701973761966</v>
      </c>
      <c r="F114" s="5">
        <v>95.4</v>
      </c>
      <c r="G114" s="5">
        <f>ROUND(J114,0)</f>
        <v>107</v>
      </c>
      <c r="H114" t="s">
        <v>19</v>
      </c>
      <c r="J114" s="6">
        <v>106.95067264573991</v>
      </c>
      <c r="K114" s="6"/>
      <c r="L114">
        <f t="shared" si="7"/>
        <v>1</v>
      </c>
      <c r="M114">
        <f t="shared" si="8"/>
        <v>0</v>
      </c>
      <c r="N114">
        <f t="shared" si="9"/>
        <v>0</v>
      </c>
      <c r="O114">
        <f t="shared" si="10"/>
        <v>0</v>
      </c>
      <c r="P114">
        <f t="shared" si="11"/>
        <v>1</v>
      </c>
      <c r="Q114" t="str">
        <f t="shared" si="12"/>
        <v>Nontoxic</v>
      </c>
      <c r="R114">
        <v>1</v>
      </c>
      <c r="S114" t="s">
        <v>9</v>
      </c>
      <c r="T114" t="str">
        <f t="shared" si="13"/>
        <v>OK</v>
      </c>
    </row>
    <row r="115" spans="1:20" x14ac:dyDescent="0.2">
      <c r="A115" s="3" t="s">
        <v>45</v>
      </c>
      <c r="B115" s="3" t="s">
        <v>74</v>
      </c>
      <c r="C115">
        <v>6355</v>
      </c>
      <c r="D115">
        <v>8.3534904778184256</v>
      </c>
      <c r="E115">
        <v>9.3648996388098933</v>
      </c>
      <c r="F115" s="5">
        <v>96.8</v>
      </c>
      <c r="G115" s="5">
        <f>ROUND(J115,0)</f>
        <v>109</v>
      </c>
      <c r="H115" t="s">
        <v>19</v>
      </c>
      <c r="J115" s="6">
        <v>108.5201793721973</v>
      </c>
      <c r="K115" s="6"/>
      <c r="L115">
        <f t="shared" si="7"/>
        <v>1</v>
      </c>
      <c r="M115">
        <f t="shared" si="8"/>
        <v>0</v>
      </c>
      <c r="N115">
        <f t="shared" si="9"/>
        <v>0</v>
      </c>
      <c r="O115">
        <f t="shared" si="10"/>
        <v>0</v>
      </c>
      <c r="P115">
        <f t="shared" si="11"/>
        <v>1</v>
      </c>
      <c r="Q115" t="str">
        <f t="shared" si="12"/>
        <v>Nontoxic</v>
      </c>
      <c r="R115">
        <v>1</v>
      </c>
      <c r="S115" t="s">
        <v>9</v>
      </c>
      <c r="T115" t="str">
        <f t="shared" si="13"/>
        <v>OK</v>
      </c>
    </row>
    <row r="116" spans="1:20" x14ac:dyDescent="0.2">
      <c r="A116" s="3" t="s">
        <v>45</v>
      </c>
      <c r="B116" s="3" t="s">
        <v>74</v>
      </c>
      <c r="C116">
        <v>6362</v>
      </c>
      <c r="D116">
        <v>12.190255236737954</v>
      </c>
      <c r="E116">
        <v>13.666205422351965</v>
      </c>
      <c r="F116" s="5">
        <v>91.4</v>
      </c>
      <c r="G116" s="5">
        <f>ROUND(J116,0)</f>
        <v>102</v>
      </c>
      <c r="H116" t="s">
        <v>19</v>
      </c>
      <c r="J116" s="6">
        <v>102.46636771300447</v>
      </c>
      <c r="K116" s="6"/>
      <c r="L116">
        <f t="shared" si="7"/>
        <v>1</v>
      </c>
      <c r="M116">
        <f t="shared" si="8"/>
        <v>0</v>
      </c>
      <c r="N116">
        <f t="shared" si="9"/>
        <v>0</v>
      </c>
      <c r="O116">
        <f t="shared" si="10"/>
        <v>0</v>
      </c>
      <c r="P116">
        <f t="shared" si="11"/>
        <v>1</v>
      </c>
      <c r="Q116" t="str">
        <f t="shared" si="12"/>
        <v>Nontoxic</v>
      </c>
      <c r="R116">
        <v>2</v>
      </c>
      <c r="S116" t="s">
        <v>10</v>
      </c>
      <c r="T116" t="str">
        <f t="shared" si="13"/>
        <v>Changed</v>
      </c>
    </row>
    <row r="117" spans="1:20" x14ac:dyDescent="0.2">
      <c r="A117" s="3" t="s">
        <v>45</v>
      </c>
      <c r="B117" s="3" t="s">
        <v>74</v>
      </c>
      <c r="C117">
        <v>6363</v>
      </c>
      <c r="D117">
        <v>10.504238161148573</v>
      </c>
      <c r="E117">
        <v>11.776051750166561</v>
      </c>
      <c r="F117" s="5">
        <v>100</v>
      </c>
      <c r="G117" s="5">
        <f>ROUND(J117,0)</f>
        <v>112</v>
      </c>
      <c r="H117" t="s">
        <v>19</v>
      </c>
      <c r="J117" s="6">
        <v>112.10762331838563</v>
      </c>
      <c r="K117" s="6"/>
      <c r="L117">
        <f t="shared" si="7"/>
        <v>1</v>
      </c>
      <c r="M117">
        <f t="shared" si="8"/>
        <v>0</v>
      </c>
      <c r="N117">
        <f t="shared" si="9"/>
        <v>0</v>
      </c>
      <c r="O117">
        <f t="shared" si="10"/>
        <v>0</v>
      </c>
      <c r="P117">
        <f t="shared" si="11"/>
        <v>1</v>
      </c>
      <c r="Q117" t="str">
        <f t="shared" si="12"/>
        <v>Nontoxic</v>
      </c>
      <c r="R117">
        <v>3</v>
      </c>
      <c r="S117" t="s">
        <v>11</v>
      </c>
      <c r="T117" t="str">
        <f t="shared" si="13"/>
        <v>Changed</v>
      </c>
    </row>
    <row r="118" spans="1:20" x14ac:dyDescent="0.2">
      <c r="A118" s="3" t="s">
        <v>45</v>
      </c>
      <c r="B118" s="3" t="s">
        <v>74</v>
      </c>
      <c r="C118">
        <v>6372</v>
      </c>
      <c r="D118">
        <v>9.0527718213436508</v>
      </c>
      <c r="E118">
        <v>10.1488473333449</v>
      </c>
      <c r="F118" s="5">
        <v>82.4</v>
      </c>
      <c r="G118" s="5">
        <f>ROUND(J118,0)</f>
        <v>92</v>
      </c>
      <c r="H118" t="s">
        <v>19</v>
      </c>
      <c r="J118" s="6">
        <v>92.376681614349778</v>
      </c>
      <c r="K118" s="6"/>
      <c r="L118">
        <f t="shared" si="7"/>
        <v>1</v>
      </c>
      <c r="M118">
        <f t="shared" si="8"/>
        <v>0</v>
      </c>
      <c r="N118">
        <f t="shared" si="9"/>
        <v>0</v>
      </c>
      <c r="O118">
        <f t="shared" si="10"/>
        <v>0</v>
      </c>
      <c r="P118">
        <f t="shared" si="11"/>
        <v>1</v>
      </c>
      <c r="Q118" t="str">
        <f t="shared" si="12"/>
        <v>Nontoxic</v>
      </c>
      <c r="R118">
        <v>1</v>
      </c>
      <c r="S118" t="s">
        <v>9</v>
      </c>
      <c r="T118" t="str">
        <f t="shared" si="13"/>
        <v>OK</v>
      </c>
    </row>
    <row r="119" spans="1:20" x14ac:dyDescent="0.2">
      <c r="A119" s="3" t="s">
        <v>45</v>
      </c>
      <c r="B119" s="3" t="s">
        <v>78</v>
      </c>
      <c r="C119">
        <v>6375</v>
      </c>
      <c r="D119">
        <v>13.6976888149564</v>
      </c>
      <c r="E119">
        <v>16.191121530681325</v>
      </c>
      <c r="F119" s="5">
        <v>80</v>
      </c>
      <c r="G119" s="5">
        <f>ROUND(J119,0)</f>
        <v>95</v>
      </c>
      <c r="H119" t="s">
        <v>19</v>
      </c>
      <c r="J119" s="6">
        <v>94.562647754137117</v>
      </c>
      <c r="K119" s="6"/>
      <c r="L119">
        <f t="shared" si="7"/>
        <v>1</v>
      </c>
      <c r="M119">
        <f t="shared" si="8"/>
        <v>0</v>
      </c>
      <c r="N119">
        <f t="shared" si="9"/>
        <v>0</v>
      </c>
      <c r="O119">
        <f t="shared" si="10"/>
        <v>0</v>
      </c>
      <c r="P119">
        <f t="shared" si="11"/>
        <v>1</v>
      </c>
      <c r="Q119" t="str">
        <f t="shared" si="12"/>
        <v>Nontoxic</v>
      </c>
      <c r="R119">
        <v>1</v>
      </c>
      <c r="S119" t="s">
        <v>9</v>
      </c>
      <c r="T119" t="str">
        <f t="shared" si="13"/>
        <v>OK</v>
      </c>
    </row>
    <row r="120" spans="1:20" x14ac:dyDescent="0.2">
      <c r="A120" s="3" t="s">
        <v>45</v>
      </c>
      <c r="B120" s="3" t="s">
        <v>78</v>
      </c>
      <c r="C120">
        <v>6382</v>
      </c>
      <c r="D120">
        <v>15.177831081185429</v>
      </c>
      <c r="E120">
        <v>17.94069867752415</v>
      </c>
      <c r="F120" s="5">
        <v>6.4</v>
      </c>
      <c r="G120" s="5">
        <f>ROUND(J120,0)</f>
        <v>8</v>
      </c>
      <c r="H120" t="s">
        <v>21</v>
      </c>
      <c r="J120" s="6">
        <v>7.5650118203309704</v>
      </c>
      <c r="K120" s="6"/>
      <c r="L120">
        <f t="shared" si="7"/>
        <v>0</v>
      </c>
      <c r="M120">
        <f t="shared" si="8"/>
        <v>0</v>
      </c>
      <c r="N120">
        <f t="shared" si="9"/>
        <v>0</v>
      </c>
      <c r="O120">
        <f t="shared" si="10"/>
        <v>4</v>
      </c>
      <c r="P120">
        <f t="shared" si="11"/>
        <v>4</v>
      </c>
      <c r="Q120" t="str">
        <f t="shared" si="12"/>
        <v>High Toxicity</v>
      </c>
      <c r="R120">
        <v>1</v>
      </c>
      <c r="S120" t="s">
        <v>9</v>
      </c>
      <c r="T120" t="str">
        <f t="shared" si="13"/>
        <v>Changed</v>
      </c>
    </row>
    <row r="121" spans="1:20" x14ac:dyDescent="0.2">
      <c r="A121" s="3" t="s">
        <v>37</v>
      </c>
      <c r="B121" s="3" t="s">
        <v>71</v>
      </c>
      <c r="C121">
        <v>6383</v>
      </c>
      <c r="D121">
        <v>33.630516451265791</v>
      </c>
      <c r="E121">
        <v>38.834314608851955</v>
      </c>
      <c r="F121" s="5">
        <v>64</v>
      </c>
      <c r="G121" s="5">
        <f>ROUND(J121,0)</f>
        <v>74</v>
      </c>
      <c r="H121" t="s">
        <v>19</v>
      </c>
      <c r="J121" s="6">
        <v>73.903002309468818</v>
      </c>
      <c r="K121" s="6"/>
      <c r="L121">
        <f t="shared" si="7"/>
        <v>0</v>
      </c>
      <c r="M121">
        <f t="shared" si="8"/>
        <v>0</v>
      </c>
      <c r="N121">
        <f t="shared" si="9"/>
        <v>-2</v>
      </c>
      <c r="O121">
        <f t="shared" si="10"/>
        <v>0</v>
      </c>
      <c r="P121">
        <f t="shared" si="11"/>
        <v>2</v>
      </c>
      <c r="Q121" t="str">
        <f t="shared" si="12"/>
        <v>Low Toxicity</v>
      </c>
      <c r="R121">
        <v>1</v>
      </c>
      <c r="S121" t="s">
        <v>9</v>
      </c>
      <c r="T121" t="str">
        <f t="shared" si="13"/>
        <v>Changed</v>
      </c>
    </row>
    <row r="122" spans="1:20" x14ac:dyDescent="0.2">
      <c r="A122" s="3" t="s">
        <v>37</v>
      </c>
      <c r="B122" s="3" t="s">
        <v>71</v>
      </c>
      <c r="C122">
        <v>6384</v>
      </c>
      <c r="D122">
        <v>20.955088765746488</v>
      </c>
      <c r="E122">
        <v>24.19756208515761</v>
      </c>
      <c r="F122" s="5">
        <v>89.6</v>
      </c>
      <c r="G122" s="5">
        <f>ROUND(J122,0)</f>
        <v>103</v>
      </c>
      <c r="H122" t="s">
        <v>19</v>
      </c>
      <c r="J122" s="6">
        <v>103.46420323325636</v>
      </c>
      <c r="K122" s="6"/>
      <c r="L122">
        <f t="shared" si="7"/>
        <v>1</v>
      </c>
      <c r="M122">
        <f t="shared" si="8"/>
        <v>0</v>
      </c>
      <c r="N122">
        <f t="shared" si="9"/>
        <v>0</v>
      </c>
      <c r="O122">
        <f t="shared" si="10"/>
        <v>0</v>
      </c>
      <c r="P122">
        <f t="shared" si="11"/>
        <v>1</v>
      </c>
      <c r="Q122" t="str">
        <f t="shared" si="12"/>
        <v>Nontoxic</v>
      </c>
      <c r="R122">
        <v>1</v>
      </c>
      <c r="S122" t="s">
        <v>9</v>
      </c>
      <c r="T122" t="str">
        <f t="shared" si="13"/>
        <v>OK</v>
      </c>
    </row>
    <row r="123" spans="1:20" x14ac:dyDescent="0.2">
      <c r="A123" s="3" t="s">
        <v>37</v>
      </c>
      <c r="B123" s="3" t="s">
        <v>71</v>
      </c>
      <c r="C123">
        <v>6386</v>
      </c>
      <c r="D123">
        <v>9.5235659746286991</v>
      </c>
      <c r="E123">
        <v>10.997189347146305</v>
      </c>
      <c r="F123" s="5">
        <v>84.4</v>
      </c>
      <c r="G123" s="5">
        <f>ROUND(J123,0)</f>
        <v>97</v>
      </c>
      <c r="H123" t="s">
        <v>19</v>
      </c>
      <c r="J123" s="6">
        <v>97.459584295612018</v>
      </c>
      <c r="K123" s="6"/>
      <c r="L123">
        <f t="shared" si="7"/>
        <v>1</v>
      </c>
      <c r="M123">
        <f t="shared" si="8"/>
        <v>0</v>
      </c>
      <c r="N123">
        <f t="shared" si="9"/>
        <v>0</v>
      </c>
      <c r="O123">
        <f t="shared" si="10"/>
        <v>0</v>
      </c>
      <c r="P123">
        <f t="shared" si="11"/>
        <v>1</v>
      </c>
      <c r="Q123" t="str">
        <f t="shared" si="12"/>
        <v>Nontoxic</v>
      </c>
      <c r="R123">
        <v>2</v>
      </c>
      <c r="S123" t="s">
        <v>10</v>
      </c>
      <c r="T123" t="str">
        <f t="shared" si="13"/>
        <v>Changed</v>
      </c>
    </row>
    <row r="124" spans="1:20" x14ac:dyDescent="0.2">
      <c r="A124" s="3" t="s">
        <v>37</v>
      </c>
      <c r="B124" s="3" t="s">
        <v>71</v>
      </c>
      <c r="C124">
        <v>6387</v>
      </c>
      <c r="D124">
        <v>13.320673836524264</v>
      </c>
      <c r="E124">
        <v>15.381840457880214</v>
      </c>
      <c r="F124" s="5">
        <v>79.8</v>
      </c>
      <c r="G124" s="5">
        <f>ROUND(J124,0)</f>
        <v>92</v>
      </c>
      <c r="H124" t="s">
        <v>19</v>
      </c>
      <c r="J124" s="6">
        <v>92.147806004618943</v>
      </c>
      <c r="K124" s="6"/>
      <c r="L124">
        <f t="shared" si="7"/>
        <v>0</v>
      </c>
      <c r="M124">
        <f t="shared" si="8"/>
        <v>-1</v>
      </c>
      <c r="N124">
        <f t="shared" si="9"/>
        <v>0</v>
      </c>
      <c r="O124">
        <f t="shared" si="10"/>
        <v>0</v>
      </c>
      <c r="P124">
        <f t="shared" si="11"/>
        <v>1</v>
      </c>
      <c r="Q124" t="str">
        <f t="shared" si="12"/>
        <v>Nontoxic</v>
      </c>
      <c r="R124">
        <v>1</v>
      </c>
      <c r="S124" t="s">
        <v>9</v>
      </c>
      <c r="T124" t="str">
        <f t="shared" si="13"/>
        <v>OK</v>
      </c>
    </row>
    <row r="125" spans="1:20" x14ac:dyDescent="0.2">
      <c r="A125" s="3" t="s">
        <v>37</v>
      </c>
      <c r="B125" s="3" t="s">
        <v>71</v>
      </c>
      <c r="C125">
        <v>6402</v>
      </c>
      <c r="D125">
        <v>13.068330526674785</v>
      </c>
      <c r="E125">
        <v>15.090450954589821</v>
      </c>
      <c r="F125" s="5">
        <v>82</v>
      </c>
      <c r="G125" s="5">
        <f>ROUND(J125,0)</f>
        <v>95</v>
      </c>
      <c r="H125" t="s">
        <v>19</v>
      </c>
      <c r="J125" s="6">
        <v>94.688221709006939</v>
      </c>
      <c r="K125" s="6"/>
      <c r="L125">
        <f t="shared" si="7"/>
        <v>1</v>
      </c>
      <c r="M125">
        <f t="shared" si="8"/>
        <v>0</v>
      </c>
      <c r="N125">
        <f t="shared" si="9"/>
        <v>0</v>
      </c>
      <c r="O125">
        <f t="shared" si="10"/>
        <v>0</v>
      </c>
      <c r="P125">
        <f t="shared" si="11"/>
        <v>1</v>
      </c>
      <c r="Q125" t="str">
        <f t="shared" si="12"/>
        <v>Nontoxic</v>
      </c>
      <c r="R125">
        <v>1</v>
      </c>
      <c r="S125" t="s">
        <v>9</v>
      </c>
      <c r="T125" t="str">
        <f t="shared" si="13"/>
        <v>OK</v>
      </c>
    </row>
    <row r="126" spans="1:20" x14ac:dyDescent="0.2">
      <c r="A126" s="3" t="s">
        <v>37</v>
      </c>
      <c r="B126" s="3" t="s">
        <v>71</v>
      </c>
      <c r="C126">
        <v>6404</v>
      </c>
      <c r="D126">
        <v>8.0603131667627501</v>
      </c>
      <c r="E126">
        <v>9.307520977786087</v>
      </c>
      <c r="F126" s="5">
        <v>79.2</v>
      </c>
      <c r="G126" s="5">
        <f>ROUND(J126,0)</f>
        <v>91</v>
      </c>
      <c r="H126" t="s">
        <v>19</v>
      </c>
      <c r="J126" s="6">
        <v>91.45496535796768</v>
      </c>
      <c r="K126" s="6"/>
      <c r="L126">
        <f t="shared" si="7"/>
        <v>0</v>
      </c>
      <c r="M126">
        <f t="shared" si="8"/>
        <v>-1</v>
      </c>
      <c r="N126">
        <f t="shared" si="9"/>
        <v>0</v>
      </c>
      <c r="O126">
        <f t="shared" si="10"/>
        <v>0</v>
      </c>
      <c r="P126">
        <f t="shared" si="11"/>
        <v>1</v>
      </c>
      <c r="Q126" t="str">
        <f t="shared" si="12"/>
        <v>Nontoxic</v>
      </c>
      <c r="R126">
        <v>1</v>
      </c>
      <c r="S126" t="s">
        <v>9</v>
      </c>
      <c r="T126" t="str">
        <f t="shared" si="13"/>
        <v>OK</v>
      </c>
    </row>
    <row r="127" spans="1:20" x14ac:dyDescent="0.2">
      <c r="A127" s="3" t="s">
        <v>37</v>
      </c>
      <c r="B127" s="3" t="s">
        <v>70</v>
      </c>
      <c r="C127">
        <v>6405</v>
      </c>
      <c r="D127">
        <v>16.513564221420527</v>
      </c>
      <c r="E127">
        <v>19.519579457943887</v>
      </c>
      <c r="F127" s="5">
        <v>63</v>
      </c>
      <c r="G127" s="5">
        <f>ROUND(J127,0)</f>
        <v>74</v>
      </c>
      <c r="H127" t="s">
        <v>21</v>
      </c>
      <c r="J127" s="6">
        <v>74.468085106382986</v>
      </c>
      <c r="K127" s="6"/>
      <c r="L127">
        <f t="shared" si="7"/>
        <v>0</v>
      </c>
      <c r="M127">
        <f t="shared" si="8"/>
        <v>0</v>
      </c>
      <c r="N127">
        <f t="shared" si="9"/>
        <v>3</v>
      </c>
      <c r="O127">
        <f t="shared" si="10"/>
        <v>0</v>
      </c>
      <c r="P127">
        <f t="shared" si="11"/>
        <v>3</v>
      </c>
      <c r="Q127" t="str">
        <f t="shared" si="12"/>
        <v>Moderate Toxicity</v>
      </c>
      <c r="R127">
        <v>1</v>
      </c>
      <c r="S127" t="s">
        <v>9</v>
      </c>
      <c r="T127" t="str">
        <f t="shared" si="13"/>
        <v>Changed</v>
      </c>
    </row>
    <row r="128" spans="1:20" x14ac:dyDescent="0.2">
      <c r="A128" s="3" t="s">
        <v>45</v>
      </c>
      <c r="B128" s="3" t="s">
        <v>72</v>
      </c>
      <c r="C128">
        <v>6406</v>
      </c>
      <c r="D128">
        <v>10.707302790555909</v>
      </c>
      <c r="E128">
        <v>10.275722447750391</v>
      </c>
      <c r="F128" s="5">
        <v>100</v>
      </c>
      <c r="G128" s="5">
        <f>ROUND(J128,0)</f>
        <v>96</v>
      </c>
      <c r="H128" t="s">
        <v>19</v>
      </c>
      <c r="J128" s="6">
        <v>95.969289827255281</v>
      </c>
      <c r="K128" s="6"/>
      <c r="L128">
        <f t="shared" si="7"/>
        <v>1</v>
      </c>
      <c r="M128">
        <f t="shared" si="8"/>
        <v>0</v>
      </c>
      <c r="N128">
        <f t="shared" si="9"/>
        <v>0</v>
      </c>
      <c r="O128">
        <f t="shared" si="10"/>
        <v>0</v>
      </c>
      <c r="P128">
        <f t="shared" si="11"/>
        <v>1</v>
      </c>
      <c r="Q128" t="str">
        <f t="shared" si="12"/>
        <v>Nontoxic</v>
      </c>
      <c r="R128">
        <v>1</v>
      </c>
      <c r="S128" t="s">
        <v>9</v>
      </c>
      <c r="T128" t="str">
        <f t="shared" si="13"/>
        <v>OK</v>
      </c>
    </row>
    <row r="129" spans="1:20" x14ac:dyDescent="0.2">
      <c r="A129" s="3" t="s">
        <v>52</v>
      </c>
      <c r="B129" s="3" t="s">
        <v>94</v>
      </c>
      <c r="C129">
        <v>6406</v>
      </c>
      <c r="D129">
        <v>13.164956727936554</v>
      </c>
      <c r="E129">
        <v>15.976889232932709</v>
      </c>
      <c r="F129" s="5">
        <v>80.2</v>
      </c>
      <c r="G129" s="5">
        <f>ROUND(J129,0)</f>
        <v>97</v>
      </c>
      <c r="H129" t="s">
        <v>19</v>
      </c>
      <c r="I129" s="3" t="s">
        <v>75</v>
      </c>
      <c r="J129" s="6">
        <v>97.330097087378647</v>
      </c>
      <c r="K129" s="6"/>
      <c r="L129">
        <f t="shared" si="7"/>
        <v>1</v>
      </c>
      <c r="M129">
        <f t="shared" si="8"/>
        <v>0</v>
      </c>
      <c r="N129">
        <f t="shared" si="9"/>
        <v>0</v>
      </c>
      <c r="O129">
        <f t="shared" si="10"/>
        <v>0</v>
      </c>
      <c r="P129">
        <f t="shared" si="11"/>
        <v>1</v>
      </c>
      <c r="Q129" t="str">
        <f t="shared" si="12"/>
        <v>Nontoxic</v>
      </c>
      <c r="R129">
        <v>1</v>
      </c>
      <c r="S129" t="s">
        <v>9</v>
      </c>
      <c r="T129" t="str">
        <f t="shared" si="13"/>
        <v>OK</v>
      </c>
    </row>
    <row r="130" spans="1:20" x14ac:dyDescent="0.2">
      <c r="A130" s="3" t="s">
        <v>45</v>
      </c>
      <c r="B130" s="3" t="s">
        <v>77</v>
      </c>
      <c r="C130">
        <v>6407</v>
      </c>
      <c r="D130">
        <v>9.9699087346179454</v>
      </c>
      <c r="E130">
        <v>9.8907824748193907</v>
      </c>
      <c r="F130" s="5">
        <v>83.8</v>
      </c>
      <c r="G130" s="5">
        <f>ROUND(J130,0)</f>
        <v>83</v>
      </c>
      <c r="H130" t="s">
        <v>21</v>
      </c>
      <c r="J130" s="6">
        <v>83.134920634920633</v>
      </c>
      <c r="K130" s="6"/>
      <c r="L130">
        <f t="shared" si="7"/>
        <v>1</v>
      </c>
      <c r="M130">
        <f t="shared" si="8"/>
        <v>0</v>
      </c>
      <c r="N130">
        <f t="shared" si="9"/>
        <v>0</v>
      </c>
      <c r="O130">
        <f t="shared" si="10"/>
        <v>0</v>
      </c>
      <c r="P130">
        <f t="shared" si="11"/>
        <v>1</v>
      </c>
      <c r="Q130" t="str">
        <f t="shared" si="12"/>
        <v>Nontoxic</v>
      </c>
      <c r="R130">
        <v>1</v>
      </c>
      <c r="S130" t="s">
        <v>9</v>
      </c>
      <c r="T130" t="str">
        <f t="shared" si="13"/>
        <v>OK</v>
      </c>
    </row>
    <row r="131" spans="1:20" x14ac:dyDescent="0.2">
      <c r="A131" s="3" t="s">
        <v>45</v>
      </c>
      <c r="B131" s="3" t="s">
        <v>77</v>
      </c>
      <c r="C131">
        <v>6411</v>
      </c>
      <c r="D131">
        <v>5.9551279989646781</v>
      </c>
      <c r="E131">
        <v>5.9078650783379745</v>
      </c>
      <c r="F131" s="5">
        <v>83.8</v>
      </c>
      <c r="G131" s="5">
        <f>ROUND(J131,0)</f>
        <v>83</v>
      </c>
      <c r="H131" t="s">
        <v>21</v>
      </c>
      <c r="J131" s="6">
        <v>83.134920634920633</v>
      </c>
      <c r="K131" s="6"/>
      <c r="L131">
        <f t="shared" ref="L131:L179" si="14">IF(F131&gt;=80,1,0)</f>
        <v>1</v>
      </c>
      <c r="M131">
        <f t="shared" ref="M131:M179" si="15">IF(F131&gt;=80,0,IF(G131&gt;=77,IF(H131="NSC",-1,2),0))</f>
        <v>0</v>
      </c>
      <c r="N131">
        <f t="shared" ref="N131:N184" si="16">IF(G131&lt;77,IF(G131&gt;=42,IF(H131="NSC",-2,3),0),0)</f>
        <v>0</v>
      </c>
      <c r="O131">
        <f t="shared" ref="O131:O179" si="17">IF(G131&lt;42,4,0)</f>
        <v>0</v>
      </c>
      <c r="P131">
        <f t="shared" ref="P131:P179" si="18">ABS(SUM(L131:O131))</f>
        <v>1</v>
      </c>
      <c r="Q131" t="str">
        <f t="shared" ref="Q131:Q179" si="19">LOOKUP(P131,$Y$2:$Y$5,$Z$2:$Z$5)</f>
        <v>Nontoxic</v>
      </c>
      <c r="R131">
        <v>2</v>
      </c>
      <c r="S131" t="s">
        <v>10</v>
      </c>
      <c r="T131" t="str">
        <f t="shared" ref="T131:T184" si="20">IF(P131=R131, "OK","Changed")</f>
        <v>Changed</v>
      </c>
    </row>
    <row r="132" spans="1:20" x14ac:dyDescent="0.2">
      <c r="A132" s="3" t="s">
        <v>37</v>
      </c>
      <c r="B132" s="3" t="s">
        <v>70</v>
      </c>
      <c r="C132">
        <v>6413</v>
      </c>
      <c r="D132">
        <v>19.005636191847085</v>
      </c>
      <c r="E132">
        <v>22.46529100691145</v>
      </c>
      <c r="F132" s="5">
        <v>81</v>
      </c>
      <c r="G132" s="5">
        <f>ROUND(J132,0)</f>
        <v>96</v>
      </c>
      <c r="H132" t="s">
        <v>19</v>
      </c>
      <c r="J132" s="6">
        <v>95.744680851063833</v>
      </c>
      <c r="K132" s="6"/>
      <c r="L132">
        <f t="shared" si="14"/>
        <v>1</v>
      </c>
      <c r="M132">
        <f t="shared" si="15"/>
        <v>0</v>
      </c>
      <c r="N132">
        <f t="shared" si="16"/>
        <v>0</v>
      </c>
      <c r="O132">
        <f t="shared" si="17"/>
        <v>0</v>
      </c>
      <c r="P132">
        <f t="shared" si="18"/>
        <v>1</v>
      </c>
      <c r="Q132" t="str">
        <f t="shared" si="19"/>
        <v>Nontoxic</v>
      </c>
      <c r="R132">
        <v>3</v>
      </c>
      <c r="S132" t="s">
        <v>11</v>
      </c>
      <c r="T132" t="str">
        <f t="shared" si="20"/>
        <v>Changed</v>
      </c>
    </row>
    <row r="133" spans="1:20" x14ac:dyDescent="0.2">
      <c r="A133" s="3" t="s">
        <v>37</v>
      </c>
      <c r="B133" s="3" t="s">
        <v>71</v>
      </c>
      <c r="C133">
        <v>6416</v>
      </c>
      <c r="D133">
        <v>16.395115130757695</v>
      </c>
      <c r="E133">
        <v>18.932003615193643</v>
      </c>
      <c r="F133" s="5">
        <v>84.2</v>
      </c>
      <c r="G133" s="5">
        <f>ROUND(J133,0)</f>
        <v>97</v>
      </c>
      <c r="H133" t="s">
        <v>19</v>
      </c>
      <c r="J133" s="6">
        <v>97.228637413394921</v>
      </c>
      <c r="K133" s="6"/>
      <c r="L133">
        <f t="shared" si="14"/>
        <v>1</v>
      </c>
      <c r="M133">
        <f t="shared" si="15"/>
        <v>0</v>
      </c>
      <c r="N133">
        <f t="shared" si="16"/>
        <v>0</v>
      </c>
      <c r="O133">
        <f t="shared" si="17"/>
        <v>0</v>
      </c>
      <c r="P133">
        <f t="shared" si="18"/>
        <v>1</v>
      </c>
      <c r="Q133" t="str">
        <f t="shared" si="19"/>
        <v>Nontoxic</v>
      </c>
      <c r="R133">
        <v>1</v>
      </c>
      <c r="S133" t="s">
        <v>9</v>
      </c>
      <c r="T133" t="str">
        <f t="shared" si="20"/>
        <v>OK</v>
      </c>
    </row>
    <row r="134" spans="1:20" x14ac:dyDescent="0.2">
      <c r="A134" s="3" t="s">
        <v>37</v>
      </c>
      <c r="B134" s="3" t="s">
        <v>69</v>
      </c>
      <c r="C134" s="4">
        <v>6419</v>
      </c>
      <c r="D134">
        <v>35.342133247915733</v>
      </c>
      <c r="E134">
        <v>47.37551373715246</v>
      </c>
      <c r="F134" s="5">
        <v>70.400000000000006</v>
      </c>
      <c r="G134" s="5">
        <f>ROUND(J134,0)</f>
        <v>94</v>
      </c>
      <c r="H134" t="s">
        <v>19</v>
      </c>
      <c r="J134" s="6">
        <v>94.369973190348546</v>
      </c>
      <c r="K134" s="6"/>
      <c r="L134">
        <f t="shared" si="14"/>
        <v>0</v>
      </c>
      <c r="M134">
        <f t="shared" si="15"/>
        <v>-1</v>
      </c>
      <c r="N134">
        <f t="shared" si="16"/>
        <v>0</v>
      </c>
      <c r="O134">
        <f t="shared" si="17"/>
        <v>0</v>
      </c>
      <c r="P134">
        <f t="shared" si="18"/>
        <v>1</v>
      </c>
      <c r="Q134" t="str">
        <f t="shared" si="19"/>
        <v>Nontoxic</v>
      </c>
      <c r="R134">
        <v>1</v>
      </c>
      <c r="S134" t="s">
        <v>9</v>
      </c>
      <c r="T134" t="str">
        <f t="shared" si="20"/>
        <v>OK</v>
      </c>
    </row>
    <row r="135" spans="1:20" x14ac:dyDescent="0.2">
      <c r="A135" s="3" t="s">
        <v>37</v>
      </c>
      <c r="B135" s="3" t="s">
        <v>71</v>
      </c>
      <c r="C135">
        <v>6424</v>
      </c>
      <c r="D135">
        <v>14.056316529256978</v>
      </c>
      <c r="E135">
        <v>16.231312389442241</v>
      </c>
      <c r="F135" s="5">
        <v>88</v>
      </c>
      <c r="G135" s="5">
        <f>ROUND(J135,0)</f>
        <v>102</v>
      </c>
      <c r="H135" t="s">
        <v>19</v>
      </c>
      <c r="J135" s="6">
        <v>101.61662817551964</v>
      </c>
      <c r="K135" s="6"/>
      <c r="L135">
        <f t="shared" si="14"/>
        <v>1</v>
      </c>
      <c r="M135">
        <f t="shared" si="15"/>
        <v>0</v>
      </c>
      <c r="N135">
        <f t="shared" si="16"/>
        <v>0</v>
      </c>
      <c r="O135">
        <f t="shared" si="17"/>
        <v>0</v>
      </c>
      <c r="P135">
        <f t="shared" si="18"/>
        <v>1</v>
      </c>
      <c r="Q135" t="str">
        <f t="shared" si="19"/>
        <v>Nontoxic</v>
      </c>
      <c r="R135">
        <v>1</v>
      </c>
      <c r="S135" t="s">
        <v>9</v>
      </c>
      <c r="T135" t="str">
        <f t="shared" si="20"/>
        <v>OK</v>
      </c>
    </row>
    <row r="136" spans="1:20" x14ac:dyDescent="0.2">
      <c r="A136" s="3" t="s">
        <v>37</v>
      </c>
      <c r="B136" s="3" t="s">
        <v>71</v>
      </c>
      <c r="C136">
        <v>6428</v>
      </c>
      <c r="D136">
        <v>10.052084894086153</v>
      </c>
      <c r="E136">
        <v>11.607488330353528</v>
      </c>
      <c r="F136" s="5">
        <v>95</v>
      </c>
      <c r="G136" s="5">
        <f>ROUND(J136,0)</f>
        <v>110</v>
      </c>
      <c r="H136" t="s">
        <v>19</v>
      </c>
      <c r="J136" s="6">
        <v>109.69976905311778</v>
      </c>
      <c r="K136" s="6"/>
      <c r="L136">
        <f t="shared" si="14"/>
        <v>1</v>
      </c>
      <c r="M136">
        <f t="shared" si="15"/>
        <v>0</v>
      </c>
      <c r="N136">
        <f t="shared" si="16"/>
        <v>0</v>
      </c>
      <c r="O136">
        <f t="shared" si="17"/>
        <v>0</v>
      </c>
      <c r="P136">
        <f t="shared" si="18"/>
        <v>1</v>
      </c>
      <c r="Q136" t="str">
        <f t="shared" si="19"/>
        <v>Nontoxic</v>
      </c>
      <c r="R136">
        <v>1</v>
      </c>
      <c r="S136" t="s">
        <v>9</v>
      </c>
      <c r="T136" t="str">
        <f t="shared" si="20"/>
        <v>OK</v>
      </c>
    </row>
    <row r="137" spans="1:20" x14ac:dyDescent="0.2">
      <c r="A137" s="3" t="s">
        <v>37</v>
      </c>
      <c r="B137" s="3" t="s">
        <v>70</v>
      </c>
      <c r="C137">
        <v>6432</v>
      </c>
      <c r="D137">
        <v>20.522536894289765</v>
      </c>
      <c r="E137">
        <v>24.258317841950078</v>
      </c>
      <c r="F137" s="5">
        <v>68.2</v>
      </c>
      <c r="G137" s="5">
        <f>ROUND(J137,0)</f>
        <v>81</v>
      </c>
      <c r="H137" t="s">
        <v>19</v>
      </c>
      <c r="J137" s="6">
        <v>80.614657210401901</v>
      </c>
      <c r="K137" s="6"/>
      <c r="L137">
        <f t="shared" si="14"/>
        <v>0</v>
      </c>
      <c r="M137">
        <f t="shared" si="15"/>
        <v>-1</v>
      </c>
      <c r="N137">
        <f t="shared" si="16"/>
        <v>0</v>
      </c>
      <c r="O137">
        <f t="shared" si="17"/>
        <v>0</v>
      </c>
      <c r="P137">
        <f t="shared" si="18"/>
        <v>1</v>
      </c>
      <c r="Q137" t="str">
        <f t="shared" si="19"/>
        <v>Nontoxic</v>
      </c>
      <c r="R137">
        <v>1</v>
      </c>
      <c r="S137" t="s">
        <v>9</v>
      </c>
      <c r="T137" t="str">
        <f t="shared" si="20"/>
        <v>OK</v>
      </c>
    </row>
    <row r="138" spans="1:20" x14ac:dyDescent="0.2">
      <c r="A138" s="3" t="s">
        <v>45</v>
      </c>
      <c r="B138" s="3" t="s">
        <v>77</v>
      </c>
      <c r="C138">
        <v>6436</v>
      </c>
      <c r="D138">
        <v>4.9479355016158406</v>
      </c>
      <c r="E138">
        <v>4.9086661722379379</v>
      </c>
      <c r="F138" s="5">
        <v>91.2</v>
      </c>
      <c r="G138" s="5">
        <f>ROUND(J138,0)</f>
        <v>90</v>
      </c>
      <c r="H138" t="s">
        <v>21</v>
      </c>
      <c r="J138" s="6">
        <v>90.476190476190482</v>
      </c>
      <c r="K138" s="6"/>
      <c r="L138">
        <f t="shared" si="14"/>
        <v>1</v>
      </c>
      <c r="M138">
        <f t="shared" si="15"/>
        <v>0</v>
      </c>
      <c r="N138">
        <f t="shared" si="16"/>
        <v>0</v>
      </c>
      <c r="O138">
        <f t="shared" si="17"/>
        <v>0</v>
      </c>
      <c r="P138">
        <f t="shared" si="18"/>
        <v>1</v>
      </c>
      <c r="Q138" t="str">
        <f t="shared" si="19"/>
        <v>Nontoxic</v>
      </c>
      <c r="R138">
        <v>1</v>
      </c>
      <c r="S138" t="s">
        <v>9</v>
      </c>
      <c r="T138" t="str">
        <f t="shared" si="20"/>
        <v>OK</v>
      </c>
    </row>
    <row r="139" spans="1:20" x14ac:dyDescent="0.2">
      <c r="A139" s="3" t="s">
        <v>37</v>
      </c>
      <c r="B139" s="3" t="s">
        <v>70</v>
      </c>
      <c r="C139">
        <v>6437</v>
      </c>
      <c r="D139">
        <v>17.020307037613961</v>
      </c>
      <c r="E139">
        <v>20.118566238314376</v>
      </c>
      <c r="F139" s="5">
        <v>70.400000000000006</v>
      </c>
      <c r="G139" s="5">
        <f>ROUND(J139,0)</f>
        <v>83</v>
      </c>
      <c r="H139" t="s">
        <v>19</v>
      </c>
      <c r="J139" s="6">
        <v>83.215130023640668</v>
      </c>
      <c r="K139" s="6"/>
      <c r="L139">
        <f t="shared" si="14"/>
        <v>0</v>
      </c>
      <c r="M139">
        <f t="shared" si="15"/>
        <v>-1</v>
      </c>
      <c r="N139">
        <f t="shared" si="16"/>
        <v>0</v>
      </c>
      <c r="O139">
        <f t="shared" si="17"/>
        <v>0</v>
      </c>
      <c r="P139">
        <f t="shared" si="18"/>
        <v>1</v>
      </c>
      <c r="Q139" t="str">
        <f t="shared" si="19"/>
        <v>Nontoxic</v>
      </c>
      <c r="R139">
        <v>1</v>
      </c>
      <c r="S139" t="s">
        <v>9</v>
      </c>
      <c r="T139" t="str">
        <f t="shared" si="20"/>
        <v>OK</v>
      </c>
    </row>
    <row r="140" spans="1:20" x14ac:dyDescent="0.2">
      <c r="A140" s="3" t="s">
        <v>45</v>
      </c>
      <c r="B140" s="3" t="s">
        <v>78</v>
      </c>
      <c r="C140">
        <v>6438</v>
      </c>
      <c r="D140">
        <v>13.161527244315868</v>
      </c>
      <c r="E140">
        <v>15.557360808884008</v>
      </c>
      <c r="F140" s="5">
        <v>82</v>
      </c>
      <c r="G140" s="5">
        <f>ROUND(J140,0)</f>
        <v>97</v>
      </c>
      <c r="H140" t="s">
        <v>19</v>
      </c>
      <c r="J140" s="6">
        <v>96.92671394799055</v>
      </c>
      <c r="K140" s="6"/>
      <c r="L140">
        <f t="shared" si="14"/>
        <v>1</v>
      </c>
      <c r="M140">
        <f t="shared" si="15"/>
        <v>0</v>
      </c>
      <c r="N140">
        <f t="shared" si="16"/>
        <v>0</v>
      </c>
      <c r="O140">
        <f t="shared" si="17"/>
        <v>0</v>
      </c>
      <c r="P140">
        <f t="shared" si="18"/>
        <v>1</v>
      </c>
      <c r="Q140" t="str">
        <f t="shared" si="19"/>
        <v>Nontoxic</v>
      </c>
      <c r="R140">
        <v>1</v>
      </c>
      <c r="S140" t="s">
        <v>9</v>
      </c>
      <c r="T140" t="str">
        <f t="shared" si="20"/>
        <v>OK</v>
      </c>
    </row>
    <row r="141" spans="1:20" x14ac:dyDescent="0.2">
      <c r="A141" s="3" t="s">
        <v>45</v>
      </c>
      <c r="B141" s="3" t="s">
        <v>73</v>
      </c>
      <c r="C141">
        <v>6442</v>
      </c>
      <c r="D141">
        <v>6.9994734203599416</v>
      </c>
      <c r="E141">
        <v>7.4304388751167103</v>
      </c>
      <c r="F141" s="5">
        <v>5.2</v>
      </c>
      <c r="G141" s="5">
        <f>ROUND(J141,0)</f>
        <v>6</v>
      </c>
      <c r="H141" t="s">
        <v>21</v>
      </c>
      <c r="J141" s="6">
        <v>5.520169851380043</v>
      </c>
      <c r="K141" s="6"/>
      <c r="L141">
        <f t="shared" si="14"/>
        <v>0</v>
      </c>
      <c r="M141">
        <f t="shared" si="15"/>
        <v>0</v>
      </c>
      <c r="N141">
        <f t="shared" si="16"/>
        <v>0</v>
      </c>
      <c r="O141">
        <f t="shared" si="17"/>
        <v>4</v>
      </c>
      <c r="P141">
        <f t="shared" si="18"/>
        <v>4</v>
      </c>
      <c r="Q141" t="str">
        <f t="shared" si="19"/>
        <v>High Toxicity</v>
      </c>
      <c r="R141">
        <v>1</v>
      </c>
      <c r="S141" t="s">
        <v>9</v>
      </c>
      <c r="T141" t="str">
        <f t="shared" si="20"/>
        <v>Changed</v>
      </c>
    </row>
    <row r="142" spans="1:20" x14ac:dyDescent="0.2">
      <c r="A142" s="3" t="s">
        <v>37</v>
      </c>
      <c r="B142" s="3" t="s">
        <v>69</v>
      </c>
      <c r="C142" s="4">
        <v>6443</v>
      </c>
      <c r="D142">
        <v>14.999073400162912</v>
      </c>
      <c r="E142">
        <v>20.105996514963689</v>
      </c>
      <c r="F142" s="5">
        <v>78</v>
      </c>
      <c r="G142" s="5">
        <f>ROUND(J142,0)</f>
        <v>105</v>
      </c>
      <c r="H142" t="s">
        <v>19</v>
      </c>
      <c r="J142" s="6">
        <v>104.55764075067025</v>
      </c>
      <c r="K142" s="6"/>
      <c r="L142">
        <f t="shared" si="14"/>
        <v>0</v>
      </c>
      <c r="M142">
        <f t="shared" si="15"/>
        <v>-1</v>
      </c>
      <c r="N142">
        <f t="shared" si="16"/>
        <v>0</v>
      </c>
      <c r="O142">
        <f t="shared" si="17"/>
        <v>0</v>
      </c>
      <c r="P142">
        <f t="shared" si="18"/>
        <v>1</v>
      </c>
      <c r="Q142" t="str">
        <f t="shared" si="19"/>
        <v>Nontoxic</v>
      </c>
      <c r="R142">
        <v>1</v>
      </c>
      <c r="S142" t="s">
        <v>9</v>
      </c>
      <c r="T142" t="str">
        <f t="shared" si="20"/>
        <v>OK</v>
      </c>
    </row>
    <row r="143" spans="1:20" x14ac:dyDescent="0.2">
      <c r="A143" s="3" t="s">
        <v>45</v>
      </c>
      <c r="B143" s="3" t="s">
        <v>77</v>
      </c>
      <c r="C143">
        <v>6444</v>
      </c>
      <c r="D143">
        <v>7.2394875611577376</v>
      </c>
      <c r="E143">
        <v>7.1820313106723583</v>
      </c>
      <c r="F143" s="5">
        <v>89.2</v>
      </c>
      <c r="G143" s="5">
        <f>ROUND(J143,0)</f>
        <v>88</v>
      </c>
      <c r="H143" t="s">
        <v>21</v>
      </c>
      <c r="J143" s="6">
        <v>88.492063492063494</v>
      </c>
      <c r="K143" s="6"/>
      <c r="L143">
        <f t="shared" si="14"/>
        <v>1</v>
      </c>
      <c r="M143">
        <f t="shared" si="15"/>
        <v>0</v>
      </c>
      <c r="N143">
        <f t="shared" si="16"/>
        <v>0</v>
      </c>
      <c r="O143">
        <f t="shared" si="17"/>
        <v>0</v>
      </c>
      <c r="P143">
        <f t="shared" si="18"/>
        <v>1</v>
      </c>
      <c r="Q143" t="str">
        <f t="shared" si="19"/>
        <v>Nontoxic</v>
      </c>
      <c r="R143">
        <v>1</v>
      </c>
      <c r="S143" t="s">
        <v>9</v>
      </c>
      <c r="T143" t="str">
        <f t="shared" si="20"/>
        <v>OK</v>
      </c>
    </row>
    <row r="144" spans="1:20" x14ac:dyDescent="0.2">
      <c r="A144" s="3" t="s">
        <v>37</v>
      </c>
      <c r="B144" s="3" t="s">
        <v>69</v>
      </c>
      <c r="C144" s="4">
        <v>6446</v>
      </c>
      <c r="D144">
        <v>13.202372053100859</v>
      </c>
      <c r="E144">
        <v>17.697549669036007</v>
      </c>
      <c r="F144" s="5">
        <v>80</v>
      </c>
      <c r="G144" s="5">
        <f>ROUND(J144,0)</f>
        <v>107</v>
      </c>
      <c r="H144" t="s">
        <v>19</v>
      </c>
      <c r="J144" s="6">
        <v>107.23860589812332</v>
      </c>
      <c r="K144" s="6"/>
      <c r="L144">
        <f t="shared" si="14"/>
        <v>1</v>
      </c>
      <c r="M144">
        <f t="shared" si="15"/>
        <v>0</v>
      </c>
      <c r="N144">
        <f t="shared" si="16"/>
        <v>0</v>
      </c>
      <c r="O144">
        <f t="shared" si="17"/>
        <v>0</v>
      </c>
      <c r="P144">
        <f t="shared" si="18"/>
        <v>1</v>
      </c>
      <c r="Q144" t="str">
        <f t="shared" si="19"/>
        <v>Nontoxic</v>
      </c>
      <c r="R144">
        <v>1</v>
      </c>
      <c r="S144" t="s">
        <v>9</v>
      </c>
      <c r="T144" t="str">
        <f t="shared" si="20"/>
        <v>OK</v>
      </c>
    </row>
    <row r="145" spans="1:20" x14ac:dyDescent="0.2">
      <c r="A145" s="3" t="s">
        <v>45</v>
      </c>
      <c r="B145" s="3" t="s">
        <v>77</v>
      </c>
      <c r="C145">
        <v>6447</v>
      </c>
      <c r="D145">
        <v>9.6217241009235792</v>
      </c>
      <c r="E145">
        <v>9.5453612112337094</v>
      </c>
      <c r="F145" s="5">
        <v>89.4</v>
      </c>
      <c r="G145" s="5">
        <f>ROUND(J145,0)</f>
        <v>89</v>
      </c>
      <c r="H145" t="s">
        <v>21</v>
      </c>
      <c r="J145" s="6">
        <v>88.690476190476204</v>
      </c>
      <c r="K145" s="6"/>
      <c r="L145">
        <f t="shared" si="14"/>
        <v>1</v>
      </c>
      <c r="M145">
        <f t="shared" si="15"/>
        <v>0</v>
      </c>
      <c r="N145">
        <f t="shared" si="16"/>
        <v>0</v>
      </c>
      <c r="O145">
        <f t="shared" si="17"/>
        <v>0</v>
      </c>
      <c r="P145">
        <f t="shared" si="18"/>
        <v>1</v>
      </c>
      <c r="Q145" t="str">
        <f t="shared" si="19"/>
        <v>Nontoxic</v>
      </c>
      <c r="R145">
        <v>1</v>
      </c>
      <c r="S145" t="s">
        <v>9</v>
      </c>
      <c r="T145" t="str">
        <f t="shared" si="20"/>
        <v>OK</v>
      </c>
    </row>
    <row r="146" spans="1:20" x14ac:dyDescent="0.2">
      <c r="A146" s="3" t="s">
        <v>37</v>
      </c>
      <c r="B146" s="3" t="s">
        <v>70</v>
      </c>
      <c r="C146">
        <v>6448</v>
      </c>
      <c r="D146">
        <v>17.553275637248756</v>
      </c>
      <c r="E146">
        <v>20.748552762705387</v>
      </c>
      <c r="F146" s="5">
        <v>59.8</v>
      </c>
      <c r="G146" s="5">
        <f>ROUND(J146,0)</f>
        <v>71</v>
      </c>
      <c r="H146" t="s">
        <v>21</v>
      </c>
      <c r="J146" s="6">
        <v>70.685579196217503</v>
      </c>
      <c r="K146" s="6"/>
      <c r="L146">
        <f t="shared" si="14"/>
        <v>0</v>
      </c>
      <c r="M146">
        <f t="shared" si="15"/>
        <v>0</v>
      </c>
      <c r="N146">
        <f t="shared" si="16"/>
        <v>3</v>
      </c>
      <c r="O146">
        <f t="shared" si="17"/>
        <v>0</v>
      </c>
      <c r="P146">
        <f t="shared" si="18"/>
        <v>3</v>
      </c>
      <c r="Q146" t="str">
        <f t="shared" si="19"/>
        <v>Moderate Toxicity</v>
      </c>
      <c r="R146">
        <v>1</v>
      </c>
      <c r="S146" t="s">
        <v>9</v>
      </c>
      <c r="T146" t="str">
        <f t="shared" si="20"/>
        <v>Changed</v>
      </c>
    </row>
    <row r="147" spans="1:20" x14ac:dyDescent="0.2">
      <c r="A147" s="3" t="s">
        <v>37</v>
      </c>
      <c r="B147" s="3" t="s">
        <v>69</v>
      </c>
      <c r="C147">
        <v>6449</v>
      </c>
      <c r="D147">
        <v>12.11042395210846</v>
      </c>
      <c r="E147">
        <v>16.233812268241905</v>
      </c>
      <c r="F147" s="5">
        <v>80.599999999999994</v>
      </c>
      <c r="G147" s="5">
        <f>ROUND(J147,0)</f>
        <v>108</v>
      </c>
      <c r="H147" t="s">
        <v>19</v>
      </c>
      <c r="J147" s="6">
        <v>108.04289544235925</v>
      </c>
      <c r="K147" s="6"/>
      <c r="L147">
        <f t="shared" si="14"/>
        <v>1</v>
      </c>
      <c r="M147">
        <f t="shared" si="15"/>
        <v>0</v>
      </c>
      <c r="N147">
        <f t="shared" si="16"/>
        <v>0</v>
      </c>
      <c r="O147">
        <f t="shared" si="17"/>
        <v>0</v>
      </c>
      <c r="P147">
        <f t="shared" si="18"/>
        <v>1</v>
      </c>
      <c r="Q147" t="str">
        <f t="shared" si="19"/>
        <v>Nontoxic</v>
      </c>
      <c r="R147">
        <v>1</v>
      </c>
      <c r="S147" t="s">
        <v>9</v>
      </c>
      <c r="T147" t="str">
        <f t="shared" si="20"/>
        <v>OK</v>
      </c>
    </row>
    <row r="148" spans="1:20" x14ac:dyDescent="0.2">
      <c r="A148" s="3" t="s">
        <v>37</v>
      </c>
      <c r="B148" s="3" t="s">
        <v>71</v>
      </c>
      <c r="C148">
        <v>6450</v>
      </c>
      <c r="D148">
        <v>8.5361226639637966</v>
      </c>
      <c r="E148">
        <v>9.8569545773254017</v>
      </c>
      <c r="F148" s="5">
        <v>85.2</v>
      </c>
      <c r="G148" s="5">
        <f>ROUND(J148,0)</f>
        <v>98</v>
      </c>
      <c r="H148" t="s">
        <v>19</v>
      </c>
      <c r="J148" s="6">
        <v>98.383371824480378</v>
      </c>
      <c r="K148" s="6"/>
      <c r="L148">
        <f t="shared" si="14"/>
        <v>1</v>
      </c>
      <c r="M148">
        <f t="shared" si="15"/>
        <v>0</v>
      </c>
      <c r="N148">
        <f t="shared" si="16"/>
        <v>0</v>
      </c>
      <c r="O148">
        <f t="shared" si="17"/>
        <v>0</v>
      </c>
      <c r="P148">
        <f t="shared" si="18"/>
        <v>1</v>
      </c>
      <c r="Q148" t="str">
        <f t="shared" si="19"/>
        <v>Nontoxic</v>
      </c>
      <c r="R148">
        <v>1</v>
      </c>
      <c r="S148" t="s">
        <v>9</v>
      </c>
      <c r="T148" t="str">
        <f t="shared" si="20"/>
        <v>OK</v>
      </c>
    </row>
    <row r="149" spans="1:20" x14ac:dyDescent="0.2">
      <c r="A149" s="3" t="s">
        <v>45</v>
      </c>
      <c r="B149" s="3" t="s">
        <v>78</v>
      </c>
      <c r="C149">
        <v>6451</v>
      </c>
      <c r="D149">
        <v>12.518063248901321</v>
      </c>
      <c r="E149">
        <v>14.79676506962331</v>
      </c>
      <c r="F149" s="5">
        <v>85.2</v>
      </c>
      <c r="G149" s="5">
        <f>ROUND(J149,0)</f>
        <v>101</v>
      </c>
      <c r="H149" t="s">
        <v>19</v>
      </c>
      <c r="J149" s="6">
        <v>100.70921985815605</v>
      </c>
      <c r="K149" s="6"/>
      <c r="L149">
        <f t="shared" si="14"/>
        <v>1</v>
      </c>
      <c r="M149">
        <f t="shared" si="15"/>
        <v>0</v>
      </c>
      <c r="N149">
        <f t="shared" si="16"/>
        <v>0</v>
      </c>
      <c r="O149">
        <f t="shared" si="17"/>
        <v>0</v>
      </c>
      <c r="P149">
        <f t="shared" si="18"/>
        <v>1</v>
      </c>
      <c r="Q149" t="str">
        <f t="shared" si="19"/>
        <v>Nontoxic</v>
      </c>
      <c r="R149">
        <v>1</v>
      </c>
      <c r="S149" t="s">
        <v>9</v>
      </c>
      <c r="T149" t="str">
        <f t="shared" si="20"/>
        <v>OK</v>
      </c>
    </row>
    <row r="150" spans="1:20" x14ac:dyDescent="0.2">
      <c r="A150" s="3" t="s">
        <v>37</v>
      </c>
      <c r="B150" s="3" t="s">
        <v>69</v>
      </c>
      <c r="C150">
        <v>6460</v>
      </c>
      <c r="D150">
        <v>13.727526160422865</v>
      </c>
      <c r="E150">
        <v>18.401509598422074</v>
      </c>
      <c r="F150" s="5">
        <v>73.8</v>
      </c>
      <c r="G150" s="5">
        <f>ROUND(J150,0)</f>
        <v>99</v>
      </c>
      <c r="H150" t="s">
        <v>19</v>
      </c>
      <c r="J150" s="6">
        <v>98.927613941018762</v>
      </c>
      <c r="K150" s="6"/>
      <c r="L150">
        <f t="shared" si="14"/>
        <v>0</v>
      </c>
      <c r="M150">
        <f t="shared" si="15"/>
        <v>-1</v>
      </c>
      <c r="N150">
        <f t="shared" si="16"/>
        <v>0</v>
      </c>
      <c r="O150">
        <f t="shared" si="17"/>
        <v>0</v>
      </c>
      <c r="P150">
        <f t="shared" si="18"/>
        <v>1</v>
      </c>
      <c r="Q150" t="str">
        <f t="shared" si="19"/>
        <v>Nontoxic</v>
      </c>
      <c r="R150">
        <v>1</v>
      </c>
      <c r="S150" t="s">
        <v>9</v>
      </c>
      <c r="T150" t="str">
        <f t="shared" si="20"/>
        <v>OK</v>
      </c>
    </row>
    <row r="151" spans="1:20" x14ac:dyDescent="0.2">
      <c r="A151" s="3" t="s">
        <v>37</v>
      </c>
      <c r="B151" s="3" t="s">
        <v>70</v>
      </c>
      <c r="C151">
        <v>6462</v>
      </c>
      <c r="D151">
        <v>17.185888863315959</v>
      </c>
      <c r="E151">
        <v>20.314289436543689</v>
      </c>
      <c r="F151" s="5">
        <v>64.599999999999994</v>
      </c>
      <c r="G151" s="5">
        <f>ROUND(J151,0)</f>
        <v>76</v>
      </c>
      <c r="H151" t="s">
        <v>21</v>
      </c>
      <c r="J151" s="6">
        <v>76.359338061465721</v>
      </c>
      <c r="K151" s="6"/>
      <c r="L151">
        <f t="shared" si="14"/>
        <v>0</v>
      </c>
      <c r="M151">
        <f t="shared" si="15"/>
        <v>0</v>
      </c>
      <c r="N151">
        <f t="shared" si="16"/>
        <v>3</v>
      </c>
      <c r="O151">
        <f t="shared" si="17"/>
        <v>0</v>
      </c>
      <c r="P151">
        <f t="shared" si="18"/>
        <v>3</v>
      </c>
      <c r="Q151" t="str">
        <f t="shared" si="19"/>
        <v>Moderate Toxicity</v>
      </c>
      <c r="R151">
        <v>1</v>
      </c>
      <c r="S151" t="s">
        <v>9</v>
      </c>
      <c r="T151" t="str">
        <f t="shared" si="20"/>
        <v>Changed</v>
      </c>
    </row>
    <row r="152" spans="1:20" x14ac:dyDescent="0.2">
      <c r="A152" s="3" t="s">
        <v>37</v>
      </c>
      <c r="B152" s="3" t="s">
        <v>69</v>
      </c>
      <c r="C152">
        <v>6466</v>
      </c>
      <c r="D152">
        <v>13.803308688044126</v>
      </c>
      <c r="E152">
        <v>18.503094756091322</v>
      </c>
      <c r="F152" s="5">
        <v>82.8</v>
      </c>
      <c r="G152" s="5">
        <f>ROUND(J152,0)</f>
        <v>111</v>
      </c>
      <c r="H152" t="s">
        <v>19</v>
      </c>
      <c r="J152" s="6">
        <v>110.99195710455764</v>
      </c>
      <c r="K152" s="6"/>
      <c r="L152">
        <f t="shared" si="14"/>
        <v>1</v>
      </c>
      <c r="M152">
        <f t="shared" si="15"/>
        <v>0</v>
      </c>
      <c r="N152">
        <f t="shared" si="16"/>
        <v>0</v>
      </c>
      <c r="O152">
        <f t="shared" si="17"/>
        <v>0</v>
      </c>
      <c r="P152">
        <f t="shared" si="18"/>
        <v>1</v>
      </c>
      <c r="Q152" t="str">
        <f t="shared" si="19"/>
        <v>Nontoxic</v>
      </c>
      <c r="R152">
        <v>1</v>
      </c>
      <c r="S152" t="s">
        <v>9</v>
      </c>
      <c r="T152" t="str">
        <f t="shared" si="20"/>
        <v>OK</v>
      </c>
    </row>
    <row r="153" spans="1:20" x14ac:dyDescent="0.2">
      <c r="A153" s="3" t="s">
        <v>37</v>
      </c>
      <c r="B153" s="3" t="s">
        <v>69</v>
      </c>
      <c r="C153">
        <v>6467</v>
      </c>
      <c r="D153">
        <v>18.898362217407129</v>
      </c>
      <c r="E153">
        <v>25.332925224406345</v>
      </c>
      <c r="F153" s="5">
        <v>68.8</v>
      </c>
      <c r="G153" s="5">
        <f>ROUND(J153,0)</f>
        <v>92</v>
      </c>
      <c r="H153" t="s">
        <v>19</v>
      </c>
      <c r="J153" s="6">
        <v>92.225201072386071</v>
      </c>
      <c r="K153" s="6"/>
      <c r="L153">
        <f t="shared" si="14"/>
        <v>0</v>
      </c>
      <c r="M153">
        <f t="shared" si="15"/>
        <v>-1</v>
      </c>
      <c r="N153">
        <f t="shared" si="16"/>
        <v>0</v>
      </c>
      <c r="O153">
        <f t="shared" si="17"/>
        <v>0</v>
      </c>
      <c r="P153">
        <f t="shared" si="18"/>
        <v>1</v>
      </c>
      <c r="Q153" t="str">
        <f t="shared" si="19"/>
        <v>Nontoxic</v>
      </c>
      <c r="R153">
        <v>1</v>
      </c>
      <c r="S153" t="s">
        <v>9</v>
      </c>
      <c r="T153" t="str">
        <f t="shared" si="20"/>
        <v>OK</v>
      </c>
    </row>
    <row r="154" spans="1:20" x14ac:dyDescent="0.2">
      <c r="A154" s="3" t="s">
        <v>45</v>
      </c>
      <c r="B154" s="3" t="s">
        <v>72</v>
      </c>
      <c r="C154">
        <v>6468</v>
      </c>
      <c r="D154">
        <v>11.141024333255109</v>
      </c>
      <c r="E154">
        <v>10.691961932106629</v>
      </c>
      <c r="F154" s="5">
        <v>74.8</v>
      </c>
      <c r="G154" s="5">
        <f>ROUND(J154,0)</f>
        <v>72</v>
      </c>
      <c r="H154" t="s">
        <v>21</v>
      </c>
      <c r="J154" s="6">
        <v>71.785028790786939</v>
      </c>
      <c r="K154" s="6"/>
      <c r="L154">
        <f t="shared" si="14"/>
        <v>0</v>
      </c>
      <c r="M154">
        <f t="shared" si="15"/>
        <v>0</v>
      </c>
      <c r="N154">
        <f t="shared" si="16"/>
        <v>3</v>
      </c>
      <c r="O154">
        <f t="shared" si="17"/>
        <v>0</v>
      </c>
      <c r="P154">
        <f t="shared" si="18"/>
        <v>3</v>
      </c>
      <c r="Q154" t="str">
        <f t="shared" si="19"/>
        <v>Moderate Toxicity</v>
      </c>
      <c r="R154">
        <v>1</v>
      </c>
      <c r="S154" t="s">
        <v>9</v>
      </c>
      <c r="T154" t="str">
        <f t="shared" si="20"/>
        <v>Changed</v>
      </c>
    </row>
    <row r="155" spans="1:20" x14ac:dyDescent="0.2">
      <c r="A155" s="3" t="s">
        <v>45</v>
      </c>
      <c r="B155" s="3" t="s">
        <v>73</v>
      </c>
      <c r="C155">
        <v>6472</v>
      </c>
      <c r="D155">
        <v>31.590200231060905</v>
      </c>
      <c r="E155">
        <v>33.535244406646399</v>
      </c>
      <c r="F155" s="5">
        <v>50.8</v>
      </c>
      <c r="G155" s="5">
        <f>ROUND(J155,0)</f>
        <v>54</v>
      </c>
      <c r="H155" t="s">
        <v>21</v>
      </c>
      <c r="J155" s="6">
        <v>53.92781316348195</v>
      </c>
      <c r="K155" s="6"/>
      <c r="L155">
        <f t="shared" si="14"/>
        <v>0</v>
      </c>
      <c r="M155">
        <f t="shared" si="15"/>
        <v>0</v>
      </c>
      <c r="N155">
        <f t="shared" si="16"/>
        <v>3</v>
      </c>
      <c r="O155">
        <f t="shared" si="17"/>
        <v>0</v>
      </c>
      <c r="P155">
        <f t="shared" si="18"/>
        <v>3</v>
      </c>
      <c r="Q155" t="str">
        <f t="shared" si="19"/>
        <v>Moderate Toxicity</v>
      </c>
      <c r="R155">
        <v>1</v>
      </c>
      <c r="S155" t="s">
        <v>9</v>
      </c>
      <c r="T155" t="str">
        <f t="shared" si="20"/>
        <v>Changed</v>
      </c>
    </row>
    <row r="156" spans="1:20" x14ac:dyDescent="0.2">
      <c r="A156" s="3" t="s">
        <v>45</v>
      </c>
      <c r="B156" s="3" t="s">
        <v>77</v>
      </c>
      <c r="C156">
        <v>6478</v>
      </c>
      <c r="D156">
        <v>7.9883382423953977</v>
      </c>
      <c r="E156">
        <v>7.924938732535117</v>
      </c>
      <c r="F156" s="5">
        <v>91.4</v>
      </c>
      <c r="G156" s="5">
        <f>ROUND(J156,0)</f>
        <v>91</v>
      </c>
      <c r="H156" t="s">
        <v>21</v>
      </c>
      <c r="J156" s="6">
        <v>90.674603174603192</v>
      </c>
      <c r="K156" s="6"/>
      <c r="L156">
        <f t="shared" si="14"/>
        <v>1</v>
      </c>
      <c r="M156">
        <f t="shared" si="15"/>
        <v>0</v>
      </c>
      <c r="N156">
        <f t="shared" si="16"/>
        <v>0</v>
      </c>
      <c r="O156">
        <f t="shared" si="17"/>
        <v>0</v>
      </c>
      <c r="P156">
        <f t="shared" si="18"/>
        <v>1</v>
      </c>
      <c r="Q156" t="str">
        <f t="shared" si="19"/>
        <v>Nontoxic</v>
      </c>
      <c r="R156">
        <v>1</v>
      </c>
      <c r="S156" t="s">
        <v>9</v>
      </c>
      <c r="T156" t="str">
        <f t="shared" si="20"/>
        <v>OK</v>
      </c>
    </row>
    <row r="157" spans="1:20" x14ac:dyDescent="0.2">
      <c r="A157" s="3" t="s">
        <v>45</v>
      </c>
      <c r="B157" s="3" t="s">
        <v>73</v>
      </c>
      <c r="C157">
        <v>6479</v>
      </c>
      <c r="D157">
        <v>18.669398699712652</v>
      </c>
      <c r="E157">
        <v>19.818894585682219</v>
      </c>
      <c r="F157" s="5">
        <v>25</v>
      </c>
      <c r="G157" s="5">
        <f>ROUND(J157,0)</f>
        <v>27</v>
      </c>
      <c r="H157" t="s">
        <v>21</v>
      </c>
      <c r="J157" s="6">
        <v>26.53927813163482</v>
      </c>
      <c r="K157" s="6"/>
      <c r="L157">
        <f t="shared" si="14"/>
        <v>0</v>
      </c>
      <c r="M157">
        <f t="shared" si="15"/>
        <v>0</v>
      </c>
      <c r="N157">
        <f t="shared" si="16"/>
        <v>0</v>
      </c>
      <c r="O157">
        <f t="shared" si="17"/>
        <v>4</v>
      </c>
      <c r="P157">
        <f t="shared" si="18"/>
        <v>4</v>
      </c>
      <c r="Q157" t="str">
        <f t="shared" si="19"/>
        <v>High Toxicity</v>
      </c>
      <c r="R157">
        <v>1</v>
      </c>
      <c r="S157" t="s">
        <v>9</v>
      </c>
      <c r="T157" t="str">
        <f t="shared" si="20"/>
        <v>Changed</v>
      </c>
    </row>
    <row r="158" spans="1:20" x14ac:dyDescent="0.2">
      <c r="A158" s="3" t="s">
        <v>37</v>
      </c>
      <c r="B158" s="3" t="s">
        <v>69</v>
      </c>
      <c r="C158">
        <v>6482</v>
      </c>
      <c r="D158">
        <v>12.779631367417512</v>
      </c>
      <c r="E158">
        <v>17.130873146672268</v>
      </c>
      <c r="F158" s="5">
        <v>74.8</v>
      </c>
      <c r="G158" s="5">
        <f>ROUND(J158,0)</f>
        <v>100</v>
      </c>
      <c r="H158" t="s">
        <v>19</v>
      </c>
      <c r="J158" s="6">
        <v>100.26809651474531</v>
      </c>
      <c r="K158" s="6"/>
      <c r="L158">
        <f t="shared" si="14"/>
        <v>0</v>
      </c>
      <c r="M158">
        <f t="shared" si="15"/>
        <v>-1</v>
      </c>
      <c r="N158">
        <f t="shared" si="16"/>
        <v>0</v>
      </c>
      <c r="O158">
        <f t="shared" si="17"/>
        <v>0</v>
      </c>
      <c r="P158">
        <f t="shared" si="18"/>
        <v>1</v>
      </c>
      <c r="Q158" t="str">
        <f t="shared" si="19"/>
        <v>Nontoxic</v>
      </c>
      <c r="R158">
        <v>1</v>
      </c>
      <c r="S158" t="s">
        <v>9</v>
      </c>
      <c r="T158" t="str">
        <f t="shared" si="20"/>
        <v>OK</v>
      </c>
    </row>
    <row r="159" spans="1:20" x14ac:dyDescent="0.2">
      <c r="A159" s="3" t="s">
        <v>45</v>
      </c>
      <c r="B159" s="3" t="s">
        <v>72</v>
      </c>
      <c r="C159">
        <v>6485</v>
      </c>
      <c r="D159">
        <v>38.229665996356594</v>
      </c>
      <c r="E159">
        <v>36.688738960035117</v>
      </c>
      <c r="F159" s="5">
        <v>46.2</v>
      </c>
      <c r="G159" s="5">
        <f>ROUND(J159,0)</f>
        <v>44</v>
      </c>
      <c r="H159" t="s">
        <v>21</v>
      </c>
      <c r="J159" s="6">
        <v>44.337811900191944</v>
      </c>
      <c r="K159" s="6"/>
      <c r="L159">
        <f t="shared" si="14"/>
        <v>0</v>
      </c>
      <c r="M159">
        <f t="shared" si="15"/>
        <v>0</v>
      </c>
      <c r="N159">
        <f t="shared" si="16"/>
        <v>3</v>
      </c>
      <c r="O159">
        <f t="shared" si="17"/>
        <v>0</v>
      </c>
      <c r="P159">
        <f t="shared" si="18"/>
        <v>3</v>
      </c>
      <c r="Q159" t="str">
        <f t="shared" si="19"/>
        <v>Moderate Toxicity</v>
      </c>
      <c r="R159">
        <v>1</v>
      </c>
      <c r="S159" t="s">
        <v>9</v>
      </c>
      <c r="T159" t="str">
        <f t="shared" si="20"/>
        <v>Changed</v>
      </c>
    </row>
    <row r="160" spans="1:20" x14ac:dyDescent="0.2">
      <c r="A160" s="3" t="s">
        <v>52</v>
      </c>
      <c r="B160" s="3" t="s">
        <v>94</v>
      </c>
      <c r="C160">
        <v>6485</v>
      </c>
      <c r="D160">
        <v>10.325018844403198</v>
      </c>
      <c r="E160">
        <v>12.530362675246598</v>
      </c>
      <c r="F160" s="5">
        <v>79.8</v>
      </c>
      <c r="G160" s="5">
        <f>ROUND(J160,0)</f>
        <v>97</v>
      </c>
      <c r="H160" t="s">
        <v>19</v>
      </c>
      <c r="I160" s="3" t="s">
        <v>75</v>
      </c>
      <c r="J160" s="6">
        <v>96.84466019417475</v>
      </c>
      <c r="K160" s="6"/>
      <c r="L160">
        <f t="shared" si="14"/>
        <v>0</v>
      </c>
      <c r="M160">
        <f t="shared" si="15"/>
        <v>-1</v>
      </c>
      <c r="N160">
        <f t="shared" si="16"/>
        <v>0</v>
      </c>
      <c r="O160">
        <f t="shared" si="17"/>
        <v>0</v>
      </c>
      <c r="P160">
        <f t="shared" si="18"/>
        <v>1</v>
      </c>
      <c r="Q160" t="str">
        <f t="shared" si="19"/>
        <v>Nontoxic</v>
      </c>
      <c r="R160">
        <v>1</v>
      </c>
      <c r="S160" t="s">
        <v>9</v>
      </c>
      <c r="T160" t="str">
        <f t="shared" si="20"/>
        <v>OK</v>
      </c>
    </row>
    <row r="161" spans="1:20" x14ac:dyDescent="0.2">
      <c r="A161" s="3" t="s">
        <v>37</v>
      </c>
      <c r="B161" s="3" t="s">
        <v>69</v>
      </c>
      <c r="C161">
        <v>6487</v>
      </c>
      <c r="D161">
        <v>19.483785933824961</v>
      </c>
      <c r="E161">
        <v>26.117675514510672</v>
      </c>
      <c r="F161" s="5">
        <v>74</v>
      </c>
      <c r="G161" s="5">
        <f>ROUND(J161,0)</f>
        <v>99</v>
      </c>
      <c r="H161" t="s">
        <v>19</v>
      </c>
      <c r="J161" s="6">
        <v>99.195710455764086</v>
      </c>
      <c r="K161" s="6"/>
      <c r="L161">
        <f t="shared" si="14"/>
        <v>0</v>
      </c>
      <c r="M161">
        <f t="shared" si="15"/>
        <v>-1</v>
      </c>
      <c r="N161">
        <f t="shared" si="16"/>
        <v>0</v>
      </c>
      <c r="O161">
        <f t="shared" si="17"/>
        <v>0</v>
      </c>
      <c r="P161">
        <f t="shared" si="18"/>
        <v>1</v>
      </c>
      <c r="Q161" t="str">
        <f t="shared" si="19"/>
        <v>Nontoxic</v>
      </c>
      <c r="R161">
        <v>4</v>
      </c>
      <c r="S161" t="s">
        <v>12</v>
      </c>
      <c r="T161" t="str">
        <f t="shared" si="20"/>
        <v>Changed</v>
      </c>
    </row>
    <row r="162" spans="1:20" x14ac:dyDescent="0.2">
      <c r="A162" s="3" t="s">
        <v>37</v>
      </c>
      <c r="B162" s="3" t="s">
        <v>69</v>
      </c>
      <c r="C162">
        <v>6489</v>
      </c>
      <c r="D162">
        <v>14.899610485501279</v>
      </c>
      <c r="E162">
        <v>19.972668211127722</v>
      </c>
      <c r="F162" s="5">
        <v>76.8</v>
      </c>
      <c r="G162" s="5">
        <f>ROUND(J162,0)</f>
        <v>103</v>
      </c>
      <c r="H162" t="s">
        <v>19</v>
      </c>
      <c r="J162" s="6">
        <v>102.94906166219839</v>
      </c>
      <c r="K162" s="6"/>
      <c r="L162">
        <f t="shared" si="14"/>
        <v>0</v>
      </c>
      <c r="M162">
        <f t="shared" si="15"/>
        <v>-1</v>
      </c>
      <c r="N162">
        <f t="shared" si="16"/>
        <v>0</v>
      </c>
      <c r="O162">
        <f t="shared" si="17"/>
        <v>0</v>
      </c>
      <c r="P162">
        <f t="shared" si="18"/>
        <v>1</v>
      </c>
      <c r="Q162" t="str">
        <f t="shared" si="19"/>
        <v>Nontoxic</v>
      </c>
      <c r="R162">
        <v>1</v>
      </c>
      <c r="S162" t="s">
        <v>9</v>
      </c>
      <c r="T162" t="str">
        <f t="shared" si="20"/>
        <v>OK</v>
      </c>
    </row>
    <row r="163" spans="1:20" x14ac:dyDescent="0.2">
      <c r="A163" s="3" t="s">
        <v>45</v>
      </c>
      <c r="B163" s="3" t="s">
        <v>74</v>
      </c>
      <c r="C163">
        <v>6489</v>
      </c>
      <c r="D163">
        <v>16.689661710509672</v>
      </c>
      <c r="E163">
        <v>18.710383083531021</v>
      </c>
      <c r="F163" s="5">
        <v>79.400000000000006</v>
      </c>
      <c r="G163" s="5">
        <f>ROUND(J163,0)</f>
        <v>89</v>
      </c>
      <c r="H163" t="s">
        <v>19</v>
      </c>
      <c r="I163" s="3" t="s">
        <v>75</v>
      </c>
      <c r="J163" s="6">
        <v>89.013452914798208</v>
      </c>
      <c r="K163" s="6"/>
      <c r="L163">
        <f t="shared" si="14"/>
        <v>0</v>
      </c>
      <c r="M163">
        <f t="shared" si="15"/>
        <v>-1</v>
      </c>
      <c r="N163">
        <f t="shared" si="16"/>
        <v>0</v>
      </c>
      <c r="O163">
        <f t="shared" si="17"/>
        <v>0</v>
      </c>
      <c r="P163">
        <f t="shared" si="18"/>
        <v>1</v>
      </c>
      <c r="Q163" t="str">
        <f t="shared" si="19"/>
        <v>Nontoxic</v>
      </c>
      <c r="R163">
        <v>2</v>
      </c>
      <c r="S163" t="s">
        <v>10</v>
      </c>
      <c r="T163" t="str">
        <f t="shared" si="20"/>
        <v>Changed</v>
      </c>
    </row>
    <row r="164" spans="1:20" x14ac:dyDescent="0.2">
      <c r="A164" s="3" t="s">
        <v>37</v>
      </c>
      <c r="B164" s="3" t="s">
        <v>69</v>
      </c>
      <c r="C164">
        <v>6493</v>
      </c>
      <c r="D164">
        <v>12.835682651158594</v>
      </c>
      <c r="E164">
        <v>17.20600891576219</v>
      </c>
      <c r="F164" s="5">
        <v>73.8</v>
      </c>
      <c r="G164" s="5">
        <f>ROUND(J164,0)</f>
        <v>99</v>
      </c>
      <c r="H164" t="s">
        <v>19</v>
      </c>
      <c r="J164" s="6">
        <v>98.927613941018762</v>
      </c>
      <c r="K164" s="6"/>
      <c r="L164">
        <f t="shared" si="14"/>
        <v>0</v>
      </c>
      <c r="M164">
        <f t="shared" si="15"/>
        <v>-1</v>
      </c>
      <c r="N164">
        <f t="shared" si="16"/>
        <v>0</v>
      </c>
      <c r="O164">
        <f t="shared" si="17"/>
        <v>0</v>
      </c>
      <c r="P164">
        <f t="shared" si="18"/>
        <v>1</v>
      </c>
      <c r="Q164" t="str">
        <f t="shared" si="19"/>
        <v>Nontoxic</v>
      </c>
      <c r="R164">
        <v>1</v>
      </c>
      <c r="S164" t="s">
        <v>9</v>
      </c>
      <c r="T164" t="str">
        <f t="shared" si="20"/>
        <v>OK</v>
      </c>
    </row>
    <row r="165" spans="1:20" x14ac:dyDescent="0.2">
      <c r="A165" s="3" t="s">
        <v>37</v>
      </c>
      <c r="B165" s="3" t="s">
        <v>71</v>
      </c>
      <c r="C165">
        <v>6493</v>
      </c>
      <c r="D165">
        <v>7.4106848338790243</v>
      </c>
      <c r="E165">
        <v>8.5573727873891734</v>
      </c>
      <c r="F165" s="5">
        <v>100.2</v>
      </c>
      <c r="G165" s="5">
        <f>ROUND(J165,0)</f>
        <v>116</v>
      </c>
      <c r="H165" t="s">
        <v>19</v>
      </c>
      <c r="J165" s="6">
        <v>115.70438799076213</v>
      </c>
      <c r="K165" s="6"/>
      <c r="L165">
        <f t="shared" si="14"/>
        <v>1</v>
      </c>
      <c r="M165">
        <f t="shared" si="15"/>
        <v>0</v>
      </c>
      <c r="N165">
        <f t="shared" si="16"/>
        <v>0</v>
      </c>
      <c r="O165">
        <f t="shared" si="17"/>
        <v>0</v>
      </c>
      <c r="P165">
        <f t="shared" si="18"/>
        <v>1</v>
      </c>
      <c r="Q165" t="str">
        <f t="shared" si="19"/>
        <v>Nontoxic</v>
      </c>
      <c r="R165">
        <v>1</v>
      </c>
      <c r="S165" t="s">
        <v>9</v>
      </c>
      <c r="T165" t="str">
        <f t="shared" si="20"/>
        <v>OK</v>
      </c>
    </row>
    <row r="166" spans="1:20" x14ac:dyDescent="0.2">
      <c r="A166" s="3" t="s">
        <v>45</v>
      </c>
      <c r="B166" s="3" t="s">
        <v>72</v>
      </c>
      <c r="C166">
        <v>6500</v>
      </c>
      <c r="D166">
        <v>21.160886351657599</v>
      </c>
      <c r="E166">
        <v>20.307952352838385</v>
      </c>
      <c r="F166" s="5">
        <v>89.8</v>
      </c>
      <c r="G166" s="5">
        <f>ROUND(J166,0)</f>
        <v>86</v>
      </c>
      <c r="H166" t="s">
        <v>19</v>
      </c>
      <c r="J166" s="6">
        <v>86.180422264875233</v>
      </c>
      <c r="K166" s="6"/>
      <c r="L166">
        <f t="shared" si="14"/>
        <v>1</v>
      </c>
      <c r="M166">
        <f t="shared" si="15"/>
        <v>0</v>
      </c>
      <c r="N166">
        <f t="shared" si="16"/>
        <v>0</v>
      </c>
      <c r="O166">
        <f t="shared" si="17"/>
        <v>0</v>
      </c>
      <c r="P166">
        <f t="shared" si="18"/>
        <v>1</v>
      </c>
      <c r="Q166" t="str">
        <f t="shared" si="19"/>
        <v>Nontoxic</v>
      </c>
      <c r="R166">
        <v>4</v>
      </c>
      <c r="S166" t="s">
        <v>12</v>
      </c>
      <c r="T166" t="str">
        <f t="shared" si="20"/>
        <v>Changed</v>
      </c>
    </row>
    <row r="167" spans="1:20" x14ac:dyDescent="0.2">
      <c r="A167" s="3" t="s">
        <v>45</v>
      </c>
      <c r="B167" s="3" t="s">
        <v>78</v>
      </c>
      <c r="C167">
        <v>6508</v>
      </c>
      <c r="D167">
        <v>12.181741190446415</v>
      </c>
      <c r="E167">
        <v>14.399221265303092</v>
      </c>
      <c r="F167" s="5">
        <v>78.8</v>
      </c>
      <c r="G167" s="5">
        <f>ROUND(J167,0)</f>
        <v>93</v>
      </c>
      <c r="H167" t="s">
        <v>19</v>
      </c>
      <c r="J167" s="6">
        <v>93.144208037825067</v>
      </c>
      <c r="K167" s="6"/>
      <c r="L167">
        <f t="shared" si="14"/>
        <v>0</v>
      </c>
      <c r="M167">
        <f t="shared" si="15"/>
        <v>-1</v>
      </c>
      <c r="N167">
        <f t="shared" si="16"/>
        <v>0</v>
      </c>
      <c r="O167">
        <f t="shared" si="17"/>
        <v>0</v>
      </c>
      <c r="P167">
        <f t="shared" si="18"/>
        <v>1</v>
      </c>
      <c r="Q167" t="str">
        <f t="shared" si="19"/>
        <v>Nontoxic</v>
      </c>
      <c r="R167">
        <v>1</v>
      </c>
      <c r="S167" t="s">
        <v>9</v>
      </c>
      <c r="T167" t="str">
        <f t="shared" si="20"/>
        <v>OK</v>
      </c>
    </row>
    <row r="168" spans="1:20" x14ac:dyDescent="0.2">
      <c r="A168" s="3" t="s">
        <v>45</v>
      </c>
      <c r="B168" s="3" t="s">
        <v>78</v>
      </c>
      <c r="C168">
        <v>6513</v>
      </c>
      <c r="D168">
        <v>18.178084319991449</v>
      </c>
      <c r="E168">
        <v>21.487097304954432</v>
      </c>
      <c r="F168" s="5">
        <v>84</v>
      </c>
      <c r="G168" s="5">
        <f>ROUND(J168,0)</f>
        <v>99</v>
      </c>
      <c r="H168" t="s">
        <v>19</v>
      </c>
      <c r="J168" s="6">
        <v>99.290780141843982</v>
      </c>
      <c r="K168" s="6"/>
      <c r="L168">
        <f t="shared" si="14"/>
        <v>1</v>
      </c>
      <c r="M168">
        <f t="shared" si="15"/>
        <v>0</v>
      </c>
      <c r="N168">
        <f t="shared" si="16"/>
        <v>0</v>
      </c>
      <c r="O168">
        <f t="shared" si="17"/>
        <v>0</v>
      </c>
      <c r="P168">
        <f t="shared" si="18"/>
        <v>1</v>
      </c>
      <c r="Q168" t="str">
        <f t="shared" si="19"/>
        <v>Nontoxic</v>
      </c>
      <c r="R168">
        <v>1</v>
      </c>
      <c r="S168" t="s">
        <v>9</v>
      </c>
      <c r="T168" t="str">
        <f t="shared" si="20"/>
        <v>OK</v>
      </c>
    </row>
    <row r="169" spans="1:20" x14ac:dyDescent="0.2">
      <c r="A169" s="3" t="s">
        <v>45</v>
      </c>
      <c r="B169" s="3" t="s">
        <v>78</v>
      </c>
      <c r="C169">
        <v>6518</v>
      </c>
      <c r="D169">
        <v>12.115943779124816</v>
      </c>
      <c r="E169">
        <v>14.321446547428863</v>
      </c>
      <c r="F169" s="5">
        <v>83.8</v>
      </c>
      <c r="G169" s="5">
        <f>ROUND(J169,0)</f>
        <v>99</v>
      </c>
      <c r="H169" t="s">
        <v>19</v>
      </c>
      <c r="J169" s="6">
        <v>99.054373522458633</v>
      </c>
      <c r="K169" s="6"/>
      <c r="L169">
        <f t="shared" si="14"/>
        <v>1</v>
      </c>
      <c r="M169">
        <f t="shared" si="15"/>
        <v>0</v>
      </c>
      <c r="N169">
        <f t="shared" si="16"/>
        <v>0</v>
      </c>
      <c r="O169">
        <f t="shared" si="17"/>
        <v>0</v>
      </c>
      <c r="P169">
        <f t="shared" si="18"/>
        <v>1</v>
      </c>
      <c r="Q169" t="str">
        <f t="shared" si="19"/>
        <v>Nontoxic</v>
      </c>
      <c r="R169">
        <v>1</v>
      </c>
      <c r="S169" t="s">
        <v>9</v>
      </c>
      <c r="T169" t="str">
        <f t="shared" si="20"/>
        <v>OK</v>
      </c>
    </row>
    <row r="170" spans="1:20" x14ac:dyDescent="0.2">
      <c r="A170" s="3" t="s">
        <v>45</v>
      </c>
      <c r="B170" s="3" t="s">
        <v>77</v>
      </c>
      <c r="C170">
        <v>6520</v>
      </c>
      <c r="D170">
        <v>3.8726919984679911</v>
      </c>
      <c r="E170">
        <v>3.8419563476864989</v>
      </c>
      <c r="F170" s="5">
        <v>0.4</v>
      </c>
      <c r="G170" s="5">
        <f>ROUND(J170,0)</f>
        <v>0</v>
      </c>
      <c r="H170" t="s">
        <v>21</v>
      </c>
      <c r="J170" s="6">
        <v>0.39682539682539691</v>
      </c>
      <c r="K170" s="6"/>
      <c r="L170">
        <f t="shared" si="14"/>
        <v>0</v>
      </c>
      <c r="M170">
        <f t="shared" si="15"/>
        <v>0</v>
      </c>
      <c r="N170">
        <f t="shared" si="16"/>
        <v>0</v>
      </c>
      <c r="O170">
        <f t="shared" si="17"/>
        <v>4</v>
      </c>
      <c r="P170">
        <f t="shared" si="18"/>
        <v>4</v>
      </c>
      <c r="Q170" t="str">
        <f t="shared" si="19"/>
        <v>High Toxicity</v>
      </c>
      <c r="R170">
        <v>1</v>
      </c>
      <c r="S170" t="s">
        <v>9</v>
      </c>
      <c r="T170" t="str">
        <f t="shared" si="20"/>
        <v>Changed</v>
      </c>
    </row>
    <row r="171" spans="1:20" x14ac:dyDescent="0.2">
      <c r="A171" s="3" t="s">
        <v>45</v>
      </c>
      <c r="B171" s="3" t="s">
        <v>78</v>
      </c>
      <c r="C171">
        <v>6527</v>
      </c>
      <c r="D171">
        <v>13.952807366376891</v>
      </c>
      <c r="E171">
        <v>16.492680102100348</v>
      </c>
      <c r="F171" s="5">
        <v>80.2</v>
      </c>
      <c r="G171" s="5">
        <f>ROUND(J171,0)</f>
        <v>95</v>
      </c>
      <c r="H171" t="s">
        <v>19</v>
      </c>
      <c r="J171" s="6">
        <v>94.799054373522466</v>
      </c>
      <c r="K171" s="6"/>
      <c r="L171">
        <f t="shared" si="14"/>
        <v>1</v>
      </c>
      <c r="M171">
        <f t="shared" si="15"/>
        <v>0</v>
      </c>
      <c r="N171">
        <f t="shared" si="16"/>
        <v>0</v>
      </c>
      <c r="O171">
        <f t="shared" si="17"/>
        <v>0</v>
      </c>
      <c r="P171">
        <f t="shared" si="18"/>
        <v>1</v>
      </c>
      <c r="Q171" t="str">
        <f t="shared" si="19"/>
        <v>Nontoxic</v>
      </c>
      <c r="R171">
        <v>1</v>
      </c>
      <c r="S171" t="s">
        <v>9</v>
      </c>
      <c r="T171" t="str">
        <f t="shared" si="20"/>
        <v>OK</v>
      </c>
    </row>
    <row r="172" spans="1:20" x14ac:dyDescent="0.2">
      <c r="A172" s="3" t="s">
        <v>45</v>
      </c>
      <c r="B172" s="3" t="s">
        <v>78</v>
      </c>
      <c r="C172">
        <v>6530</v>
      </c>
      <c r="D172">
        <v>12.849657268962343</v>
      </c>
      <c r="E172">
        <v>15.188720176078421</v>
      </c>
      <c r="F172" s="5">
        <v>85.2</v>
      </c>
      <c r="G172" s="5">
        <f>ROUND(J172,0)</f>
        <v>101</v>
      </c>
      <c r="H172" t="s">
        <v>19</v>
      </c>
      <c r="J172" s="6">
        <v>100.70921985815605</v>
      </c>
      <c r="K172" s="6"/>
      <c r="L172">
        <f t="shared" si="14"/>
        <v>1</v>
      </c>
      <c r="M172">
        <f t="shared" si="15"/>
        <v>0</v>
      </c>
      <c r="N172">
        <f t="shared" si="16"/>
        <v>0</v>
      </c>
      <c r="O172">
        <f t="shared" si="17"/>
        <v>0</v>
      </c>
      <c r="P172">
        <f t="shared" si="18"/>
        <v>1</v>
      </c>
      <c r="Q172" t="str">
        <f t="shared" si="19"/>
        <v>Nontoxic</v>
      </c>
      <c r="R172">
        <v>1</v>
      </c>
      <c r="S172" t="s">
        <v>9</v>
      </c>
      <c r="T172" t="str">
        <f t="shared" si="20"/>
        <v>OK</v>
      </c>
    </row>
    <row r="173" spans="1:20" x14ac:dyDescent="0.2">
      <c r="A173" s="3" t="s">
        <v>45</v>
      </c>
      <c r="B173" s="3" t="s">
        <v>76</v>
      </c>
      <c r="C173">
        <v>6539</v>
      </c>
      <c r="D173">
        <v>11.13901715350776</v>
      </c>
      <c r="E173">
        <v>12.240678190667868</v>
      </c>
      <c r="F173" s="5">
        <v>58.4</v>
      </c>
      <c r="G173" s="5">
        <f>ROUND(J173,0)</f>
        <v>64</v>
      </c>
      <c r="H173" t="s">
        <v>21</v>
      </c>
      <c r="J173" s="6">
        <v>64.175824175824175</v>
      </c>
      <c r="K173" s="6"/>
      <c r="L173">
        <f t="shared" si="14"/>
        <v>0</v>
      </c>
      <c r="M173">
        <f t="shared" si="15"/>
        <v>0</v>
      </c>
      <c r="N173">
        <f t="shared" si="16"/>
        <v>3</v>
      </c>
      <c r="O173">
        <f t="shared" si="17"/>
        <v>0</v>
      </c>
      <c r="P173">
        <f t="shared" si="18"/>
        <v>3</v>
      </c>
      <c r="Q173" t="str">
        <f t="shared" si="19"/>
        <v>Moderate Toxicity</v>
      </c>
      <c r="R173">
        <v>1</v>
      </c>
      <c r="S173" t="s">
        <v>9</v>
      </c>
      <c r="T173" t="str">
        <f t="shared" si="20"/>
        <v>Changed</v>
      </c>
    </row>
    <row r="174" spans="1:20" x14ac:dyDescent="0.2">
      <c r="A174" s="3" t="s">
        <v>45</v>
      </c>
      <c r="B174" s="3" t="s">
        <v>76</v>
      </c>
      <c r="C174">
        <v>6543</v>
      </c>
      <c r="D174">
        <v>5.4351641704591813</v>
      </c>
      <c r="E174">
        <v>5.9727078796254736</v>
      </c>
      <c r="F174" s="5">
        <v>0</v>
      </c>
      <c r="G174" s="5">
        <f>ROUND(J174,0)</f>
        <v>0</v>
      </c>
      <c r="H174" t="s">
        <v>21</v>
      </c>
      <c r="J174" s="6">
        <v>0</v>
      </c>
      <c r="K174" s="6"/>
      <c r="L174">
        <f t="shared" si="14"/>
        <v>0</v>
      </c>
      <c r="M174">
        <f t="shared" si="15"/>
        <v>0</v>
      </c>
      <c r="N174">
        <f t="shared" si="16"/>
        <v>0</v>
      </c>
      <c r="O174">
        <f t="shared" si="17"/>
        <v>4</v>
      </c>
      <c r="P174">
        <f t="shared" si="18"/>
        <v>4</v>
      </c>
      <c r="Q174" t="str">
        <f t="shared" si="19"/>
        <v>High Toxicity</v>
      </c>
      <c r="R174">
        <v>1</v>
      </c>
      <c r="S174" t="s">
        <v>9</v>
      </c>
      <c r="T174" t="str">
        <f t="shared" si="20"/>
        <v>Changed</v>
      </c>
    </row>
    <row r="175" spans="1:20" x14ac:dyDescent="0.2">
      <c r="A175" s="3" t="s">
        <v>45</v>
      </c>
      <c r="B175" s="3" t="s">
        <v>77</v>
      </c>
      <c r="C175">
        <v>6546</v>
      </c>
      <c r="D175">
        <v>13.916969182493821</v>
      </c>
      <c r="E175">
        <v>13.806517046124823</v>
      </c>
      <c r="F175" s="5">
        <v>90.6</v>
      </c>
      <c r="G175" s="5">
        <f>ROUND(J175,0)</f>
        <v>90</v>
      </c>
      <c r="H175" t="s">
        <v>19</v>
      </c>
      <c r="J175" s="6">
        <v>89.88095238095238</v>
      </c>
      <c r="K175" s="6"/>
      <c r="L175">
        <f t="shared" si="14"/>
        <v>1</v>
      </c>
      <c r="M175">
        <f t="shared" si="15"/>
        <v>0</v>
      </c>
      <c r="N175">
        <f t="shared" si="16"/>
        <v>0</v>
      </c>
      <c r="O175">
        <f t="shared" si="17"/>
        <v>0</v>
      </c>
      <c r="P175">
        <f t="shared" si="18"/>
        <v>1</v>
      </c>
      <c r="Q175" t="str">
        <f t="shared" si="19"/>
        <v>Nontoxic</v>
      </c>
      <c r="R175">
        <v>1</v>
      </c>
      <c r="S175" t="s">
        <v>9</v>
      </c>
      <c r="T175" t="str">
        <f t="shared" si="20"/>
        <v>OK</v>
      </c>
    </row>
    <row r="176" spans="1:20" x14ac:dyDescent="0.2">
      <c r="A176" s="3" t="s">
        <v>45</v>
      </c>
      <c r="B176" s="3" t="s">
        <v>77</v>
      </c>
      <c r="C176">
        <v>6549</v>
      </c>
      <c r="D176">
        <v>5.1398930247153629</v>
      </c>
      <c r="E176">
        <v>5.0991002229319076</v>
      </c>
      <c r="F176" s="5">
        <v>89</v>
      </c>
      <c r="G176" s="5">
        <f>ROUND(J176,0)</f>
        <v>88</v>
      </c>
      <c r="H176" t="s">
        <v>21</v>
      </c>
      <c r="J176" s="6">
        <v>88.293650793650784</v>
      </c>
      <c r="K176" s="6"/>
      <c r="L176">
        <f t="shared" si="14"/>
        <v>1</v>
      </c>
      <c r="M176">
        <f t="shared" si="15"/>
        <v>0</v>
      </c>
      <c r="N176">
        <f t="shared" si="16"/>
        <v>0</v>
      </c>
      <c r="O176">
        <f t="shared" si="17"/>
        <v>0</v>
      </c>
      <c r="P176">
        <f t="shared" si="18"/>
        <v>1</v>
      </c>
      <c r="Q176" t="str">
        <f t="shared" si="19"/>
        <v>Nontoxic</v>
      </c>
      <c r="R176">
        <v>1</v>
      </c>
      <c r="S176" t="s">
        <v>9</v>
      </c>
      <c r="T176" t="str">
        <f t="shared" si="20"/>
        <v>OK</v>
      </c>
    </row>
    <row r="177" spans="1:20" x14ac:dyDescent="0.2">
      <c r="A177" s="3" t="s">
        <v>45</v>
      </c>
      <c r="B177" s="3" t="s">
        <v>77</v>
      </c>
      <c r="C177">
        <v>6553</v>
      </c>
      <c r="D177">
        <v>6.0448637627064983</v>
      </c>
      <c r="E177">
        <v>5.9968886534786696</v>
      </c>
      <c r="F177" s="5">
        <v>82.8</v>
      </c>
      <c r="G177" s="5">
        <f>ROUND(J177,0)</f>
        <v>82</v>
      </c>
      <c r="H177" t="s">
        <v>21</v>
      </c>
      <c r="J177" s="6">
        <v>82.142857142857139</v>
      </c>
      <c r="K177" s="6"/>
      <c r="L177">
        <f t="shared" si="14"/>
        <v>1</v>
      </c>
      <c r="M177">
        <f t="shared" si="15"/>
        <v>0</v>
      </c>
      <c r="N177">
        <f t="shared" si="16"/>
        <v>0</v>
      </c>
      <c r="O177">
        <f t="shared" si="17"/>
        <v>0</v>
      </c>
      <c r="P177">
        <f t="shared" si="18"/>
        <v>1</v>
      </c>
      <c r="Q177" t="str">
        <f t="shared" si="19"/>
        <v>Nontoxic</v>
      </c>
      <c r="R177">
        <v>4</v>
      </c>
      <c r="S177" t="s">
        <v>12</v>
      </c>
      <c r="T177" t="str">
        <f t="shared" si="20"/>
        <v>Changed</v>
      </c>
    </row>
    <row r="178" spans="1:20" x14ac:dyDescent="0.2">
      <c r="A178" s="3" t="s">
        <v>45</v>
      </c>
      <c r="B178" s="3" t="s">
        <v>77</v>
      </c>
      <c r="C178">
        <v>6560</v>
      </c>
      <c r="D178">
        <v>7.4957407723690022</v>
      </c>
      <c r="E178">
        <v>7.4362507662390902</v>
      </c>
      <c r="F178" s="5">
        <v>89.8</v>
      </c>
      <c r="G178" s="5">
        <f>ROUND(J178,0)</f>
        <v>89</v>
      </c>
      <c r="H178" t="s">
        <v>21</v>
      </c>
      <c r="J178" s="6">
        <v>89.087301587301582</v>
      </c>
      <c r="K178" s="6"/>
      <c r="L178">
        <f t="shared" si="14"/>
        <v>1</v>
      </c>
      <c r="M178">
        <f t="shared" si="15"/>
        <v>0</v>
      </c>
      <c r="N178">
        <f t="shared" si="16"/>
        <v>0</v>
      </c>
      <c r="O178">
        <f t="shared" si="17"/>
        <v>0</v>
      </c>
      <c r="P178">
        <f t="shared" si="18"/>
        <v>1</v>
      </c>
      <c r="Q178" t="str">
        <f t="shared" si="19"/>
        <v>Nontoxic</v>
      </c>
      <c r="R178">
        <v>1</v>
      </c>
      <c r="S178" t="s">
        <v>9</v>
      </c>
      <c r="T178" t="str">
        <f t="shared" si="20"/>
        <v>OK</v>
      </c>
    </row>
    <row r="179" spans="1:20" x14ac:dyDescent="0.2">
      <c r="A179" s="3" t="s">
        <v>45</v>
      </c>
      <c r="B179" s="3" t="s">
        <v>77</v>
      </c>
      <c r="C179">
        <v>6562</v>
      </c>
      <c r="D179">
        <v>14.446646150970368</v>
      </c>
      <c r="E179">
        <v>14.33199022913727</v>
      </c>
      <c r="F179" s="5">
        <v>79.599999999999994</v>
      </c>
      <c r="G179" s="5">
        <f>ROUND(J179,0)</f>
        <v>79</v>
      </c>
      <c r="H179" t="s">
        <v>21</v>
      </c>
      <c r="J179" s="6">
        <v>78.968253968253961</v>
      </c>
      <c r="K179" s="6"/>
      <c r="L179">
        <f t="shared" si="14"/>
        <v>0</v>
      </c>
      <c r="M179">
        <f t="shared" si="15"/>
        <v>2</v>
      </c>
      <c r="N179">
        <f t="shared" si="16"/>
        <v>0</v>
      </c>
      <c r="O179">
        <f t="shared" si="17"/>
        <v>0</v>
      </c>
      <c r="P179">
        <f t="shared" si="18"/>
        <v>2</v>
      </c>
      <c r="Q179" t="str">
        <f t="shared" si="19"/>
        <v>Low Toxicity</v>
      </c>
      <c r="R179">
        <v>1</v>
      </c>
      <c r="S179" t="s">
        <v>9</v>
      </c>
      <c r="T179" t="str">
        <f t="shared" si="20"/>
        <v>Changed</v>
      </c>
    </row>
    <row r="180" spans="1:20" x14ac:dyDescent="0.2">
      <c r="A180" s="3" t="s">
        <v>52</v>
      </c>
      <c r="B180" s="3" t="s">
        <v>87</v>
      </c>
      <c r="C180">
        <v>6570</v>
      </c>
      <c r="D180">
        <v>10.713956653976263</v>
      </c>
      <c r="E180">
        <v>14.060310569522654</v>
      </c>
      <c r="F180" s="5">
        <v>71.400000000000006</v>
      </c>
      <c r="G180" s="5">
        <f>ROUND(J180,0)</f>
        <v>94</v>
      </c>
      <c r="H180" t="s">
        <v>19</v>
      </c>
      <c r="J180" s="6">
        <v>93.7007874015748</v>
      </c>
      <c r="K180" s="6"/>
      <c r="L180">
        <f>IF(F180&gt;=80,1,0)</f>
        <v>0</v>
      </c>
      <c r="M180">
        <f>IF(F180&gt;=80,0,IF(G180&gt;=77,IF(H180="NSC",-1,2),0))</f>
        <v>-1</v>
      </c>
      <c r="N180">
        <f t="shared" si="16"/>
        <v>0</v>
      </c>
      <c r="O180">
        <f>IF(G180&lt;42,4,0)</f>
        <v>0</v>
      </c>
      <c r="P180">
        <f>ABS(SUM(L180:O180))</f>
        <v>1</v>
      </c>
      <c r="Q180" t="str">
        <f>LOOKUP(P180,$Y$2:$Y$5,$Z$2:$Z$5)</f>
        <v>Nontoxic</v>
      </c>
      <c r="R180">
        <v>1</v>
      </c>
      <c r="S180" t="s">
        <v>9</v>
      </c>
      <c r="T180" t="str">
        <f t="shared" si="20"/>
        <v>OK</v>
      </c>
    </row>
    <row r="181" spans="1:20" x14ac:dyDescent="0.2">
      <c r="A181" s="3" t="s">
        <v>52</v>
      </c>
      <c r="B181" s="3" t="s">
        <v>86</v>
      </c>
      <c r="C181">
        <v>6572</v>
      </c>
      <c r="D181">
        <v>22.688235385340299</v>
      </c>
      <c r="E181">
        <v>23.633578526396146</v>
      </c>
      <c r="F181" s="5">
        <v>66.666666666666671</v>
      </c>
      <c r="G181" s="5">
        <f>ROUND(J181,0)</f>
        <v>69</v>
      </c>
      <c r="H181" t="s">
        <v>21</v>
      </c>
      <c r="J181" s="6">
        <v>69.444444444444457</v>
      </c>
      <c r="K181" s="6"/>
      <c r="L181">
        <f>IF(F181&gt;=80,1,0)</f>
        <v>0</v>
      </c>
      <c r="M181">
        <f>IF(F181&gt;=80,0,IF(G181&gt;=77,IF(H181="NSC",-1,2),0))</f>
        <v>0</v>
      </c>
      <c r="N181">
        <f t="shared" si="16"/>
        <v>3</v>
      </c>
      <c r="O181">
        <f>IF(G181&lt;42,4,0)</f>
        <v>0</v>
      </c>
      <c r="P181">
        <f>ABS(SUM(L181:O181))</f>
        <v>3</v>
      </c>
      <c r="Q181" t="str">
        <f>LOOKUP(P181,$Y$2:$Y$5,$Z$2:$Z$5)</f>
        <v>Moderate Toxicity</v>
      </c>
      <c r="R181">
        <v>1</v>
      </c>
      <c r="S181" t="s">
        <v>9</v>
      </c>
      <c r="T181" t="str">
        <f t="shared" si="20"/>
        <v>Changed</v>
      </c>
    </row>
    <row r="182" spans="1:20" x14ac:dyDescent="0.2">
      <c r="A182" s="3" t="s">
        <v>52</v>
      </c>
      <c r="B182" s="3" t="s">
        <v>91</v>
      </c>
      <c r="C182">
        <v>6659</v>
      </c>
      <c r="D182">
        <v>7.2736620067746767</v>
      </c>
      <c r="E182">
        <v>7.1591161484002726</v>
      </c>
      <c r="F182" s="5">
        <v>90.8</v>
      </c>
      <c r="G182" s="5">
        <f>ROUND(J182,0)</f>
        <v>89</v>
      </c>
      <c r="H182" t="s">
        <v>21</v>
      </c>
      <c r="J182" s="6">
        <v>89.370078740157481</v>
      </c>
      <c r="K182" s="6"/>
      <c r="L182">
        <f>IF(F182&gt;=80,1,0)</f>
        <v>1</v>
      </c>
      <c r="M182">
        <f>IF(F182&gt;=80,0,IF(G182&gt;=77,IF(H182="NSC",-1,2),0))</f>
        <v>0</v>
      </c>
      <c r="N182">
        <f t="shared" si="16"/>
        <v>0</v>
      </c>
      <c r="O182">
        <f>IF(G182&lt;42,4,0)</f>
        <v>0</v>
      </c>
      <c r="P182">
        <f>ABS(SUM(L182:O182))</f>
        <v>1</v>
      </c>
      <c r="Q182" t="str">
        <f>LOOKUP(P182,$Y$2:$Y$5,$Z$2:$Z$5)</f>
        <v>Nontoxic</v>
      </c>
      <c r="R182">
        <v>1</v>
      </c>
      <c r="S182" t="s">
        <v>9</v>
      </c>
      <c r="T182" t="str">
        <f t="shared" si="20"/>
        <v>OK</v>
      </c>
    </row>
    <row r="183" spans="1:20" x14ac:dyDescent="0.2">
      <c r="A183" s="3" t="s">
        <v>52</v>
      </c>
      <c r="B183" s="3" t="s">
        <v>90</v>
      </c>
      <c r="C183">
        <v>6660</v>
      </c>
      <c r="D183">
        <v>21.000735957504475</v>
      </c>
      <c r="E183">
        <v>20.792807878717301</v>
      </c>
      <c r="F183" s="5">
        <v>94</v>
      </c>
      <c r="G183" s="5">
        <f>ROUND(J183,0)</f>
        <v>93</v>
      </c>
      <c r="H183" t="s">
        <v>19</v>
      </c>
      <c r="J183" s="6">
        <v>93.069306930693074</v>
      </c>
      <c r="K183" s="6"/>
      <c r="L183">
        <f>IF(F183&gt;=80,1,0)</f>
        <v>1</v>
      </c>
      <c r="M183">
        <f>IF(F183&gt;=80,0,IF(G183&gt;=77,IF(H183="NSC",-1,2),0))</f>
        <v>0</v>
      </c>
      <c r="N183">
        <f t="shared" si="16"/>
        <v>0</v>
      </c>
      <c r="O183">
        <f>IF(G183&lt;42,4,0)</f>
        <v>0</v>
      </c>
      <c r="P183">
        <f>ABS(SUM(L183:O183))</f>
        <v>1</v>
      </c>
      <c r="Q183" t="str">
        <f>LOOKUP(P183,$Y$2:$Y$5,$Z$2:$Z$5)</f>
        <v>Nontoxic</v>
      </c>
      <c r="R183">
        <v>1</v>
      </c>
      <c r="S183" t="s">
        <v>9</v>
      </c>
      <c r="T183" t="str">
        <f t="shared" si="20"/>
        <v>OK</v>
      </c>
    </row>
    <row r="184" spans="1:20" x14ac:dyDescent="0.2">
      <c r="A184" s="3" t="s">
        <v>52</v>
      </c>
      <c r="B184" s="3" t="s">
        <v>89</v>
      </c>
      <c r="C184">
        <v>6661</v>
      </c>
      <c r="D184">
        <v>15.943554359606123</v>
      </c>
      <c r="E184">
        <v>16.889358431786146</v>
      </c>
      <c r="F184" s="5">
        <v>65.599999999999994</v>
      </c>
      <c r="G184" s="5">
        <f>ROUND(J184,0)</f>
        <v>69</v>
      </c>
      <c r="H184" t="s">
        <v>21</v>
      </c>
      <c r="J184" s="6">
        <v>69.491525423728802</v>
      </c>
      <c r="K184" s="6"/>
      <c r="L184">
        <f>IF(F184&gt;=80,1,0)</f>
        <v>0</v>
      </c>
      <c r="M184">
        <f>IF(F184&gt;=80,0,IF(G184&gt;=77,IF(H184="NSC",-1,2),0))</f>
        <v>0</v>
      </c>
      <c r="N184">
        <f t="shared" si="16"/>
        <v>3</v>
      </c>
      <c r="O184">
        <f>IF(G184&lt;42,4,0)</f>
        <v>0</v>
      </c>
      <c r="P184">
        <f>ABS(SUM(L184:O184))</f>
        <v>3</v>
      </c>
      <c r="Q184" t="str">
        <f>LOOKUP(P184,$Y$2:$Y$5,$Z$2:$Z$5)</f>
        <v>Moderate Toxicity</v>
      </c>
      <c r="R184">
        <v>1</v>
      </c>
      <c r="S184" t="s">
        <v>9</v>
      </c>
      <c r="T184" t="str">
        <f t="shared" si="20"/>
        <v>Changed</v>
      </c>
    </row>
    <row r="185" spans="1:20" x14ac:dyDescent="0.2">
      <c r="F185" s="5"/>
      <c r="G185" s="5"/>
    </row>
    <row r="186" spans="1:20" x14ac:dyDescent="0.2">
      <c r="F186" s="5"/>
      <c r="G186" s="5"/>
    </row>
    <row r="187" spans="1:20" x14ac:dyDescent="0.2">
      <c r="F187" s="5"/>
      <c r="G187" s="5"/>
    </row>
    <row r="188" spans="1:20" x14ac:dyDescent="0.2">
      <c r="F188" s="5"/>
      <c r="G188" s="5"/>
    </row>
    <row r="189" spans="1:20" x14ac:dyDescent="0.2">
      <c r="F189" s="5"/>
      <c r="G189" s="5"/>
    </row>
    <row r="190" spans="1:20" x14ac:dyDescent="0.2">
      <c r="F190" s="5"/>
      <c r="G190" s="5"/>
    </row>
    <row r="191" spans="1:20" x14ac:dyDescent="0.2">
      <c r="F191" s="5"/>
      <c r="G191" s="5"/>
    </row>
    <row r="192" spans="1:20" x14ac:dyDescent="0.2">
      <c r="F192" s="5"/>
      <c r="G192" s="5"/>
    </row>
    <row r="193" spans="6:7" x14ac:dyDescent="0.2">
      <c r="F193" s="5"/>
      <c r="G193" s="5"/>
    </row>
  </sheetData>
  <autoFilter ref="A1:J184">
    <sortState ref="A2:J184">
      <sortCondition ref="C1:C184"/>
    </sortState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Amphipod</vt:lpstr>
      <vt:lpstr>SWI</vt:lpstr>
    </vt:vector>
  </TitlesOfParts>
  <Company>SCCWRP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Greenstein</dc:creator>
  <cp:lastModifiedBy>GIS Computer</cp:lastModifiedBy>
  <dcterms:created xsi:type="dcterms:W3CDTF">2011-02-22T21:10:05Z</dcterms:created>
  <dcterms:modified xsi:type="dcterms:W3CDTF">2015-12-17T17:56:53Z</dcterms:modified>
</cp:coreProperties>
</file>