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JSSH/"/>
    </mc:Choice>
  </mc:AlternateContent>
  <xr:revisionPtr revIDLastSave="16" documentId="8_{53A3F32A-12E4-4942-83DA-92F1564B9232}" xr6:coauthVersionLast="47" xr6:coauthVersionMax="47" xr10:uidLastSave="{C98B7A66-1744-4A67-9FB2-BF0DEAD7508E}"/>
  <bookViews>
    <workbookView xWindow="-120" yWindow="-120" windowWidth="29040" windowHeight="15840" firstSheet="1" activeTab="1" xr2:uid="{304C2129-D3B1-41FC-9ADB-B17A8F96057D}"/>
  </bookViews>
  <sheets>
    <sheet name="September_Results" sheetId="1" r:id="rId1"/>
    <sheet name="Sheet1" sheetId="3" r:id="rId2"/>
    <sheet name="Metadata" sheetId="2" r:id="rId3"/>
  </sheets>
  <externalReferences>
    <externalReference r:id="rId4"/>
  </externalReferences>
  <definedNames>
    <definedName name="BT_Sep_2000">'[1]USGS Big Trees daily data'!$E$213:$E$242</definedName>
    <definedName name="BT_Sep_2001">'[1]USGS Big Trees daily data'!$E$243:$E$272</definedName>
    <definedName name="BT_Sep_2002">'[1]USGS Big Trees daily data'!$E$273:$E$302</definedName>
    <definedName name="BT_Sep_2003">'[1]USGS Big Trees daily data'!$E$303:$E$332</definedName>
    <definedName name="BT_Sep_2004">'[1]USGS Big Trees daily data'!$E$333:$E$362</definedName>
    <definedName name="BT_Sep_2005">'[1]USGS Big Trees daily data'!$E$363:$E$392</definedName>
    <definedName name="BT_Sep_2006">'[1]USGS Big Trees daily data'!$E$393:$E$422</definedName>
    <definedName name="BT_Sep_2007">'[1]USGS Big Trees daily data'!$E$423:$E$452</definedName>
    <definedName name="BT_Sep_2008">'[1]USGS Big Trees daily data'!$E$453:$E$482</definedName>
    <definedName name="BT_Sep_2009">'[1]USGS Big Trees daily data'!$E$483:$E$512</definedName>
    <definedName name="BT_Sep_2010">'[1]USGS Big Trees daily data'!$E$513:$E$542</definedName>
    <definedName name="BT_Sep_2011">'[1]USGS Big Trees daily data'!$E$543:$E$572</definedName>
    <definedName name="BT_Sep_2012">'[1]USGS Big Trees daily data'!$E$573:$E$602</definedName>
    <definedName name="BT_Sep_2013">'[1]USGS Big Trees daily data'!$E$603:$E$632</definedName>
    <definedName name="BT_Sep_2014">'[1]USGS Big Trees daily data'!$E$633:$E$662</definedName>
    <definedName name="BT_Sep_2015">'[1]USGS Big Trees daily data'!$E$663:$E$692</definedName>
    <definedName name="BT_Sep_2016">'[1]USGS Big Trees daily data'!$E$693:$E$722</definedName>
    <definedName name="BT_Sep_2017">'[1]USGS Big Trees daily data'!$E$723:$E$752</definedName>
    <definedName name="BT_Sep_2018">'[1]USGS Big Trees daily data'!$E$753:$E$782</definedName>
    <definedName name="BT_Sep_81">'[1]USGS Big Trees daily data'!$E$3:$E$32</definedName>
    <definedName name="BT_Sep_94">'[1]USGS Big Trees daily data'!$E$33:$E$62</definedName>
    <definedName name="BT_Sep_97">'[1]USGS Big Trees daily data'!$E$123:$E$152</definedName>
    <definedName name="BT_Sep_98">'[1]USGS Big Trees daily data'!$E$153:$E$182</definedName>
    <definedName name="BT_Sep_99">'[1]USGS Big Trees daily data'!$E$183:$E$212</definedName>
    <definedName name="SOQ_Sep_2000">'[1]USGS Soquel daily data'!$E$213:$E$242</definedName>
    <definedName name="SOQ_Sep_2001">'[1]USGS Soquel daily data'!$E$243:$E$272</definedName>
    <definedName name="SOQ_Sep_2002">'[1]USGS Soquel daily data'!$E$273:$E$302</definedName>
    <definedName name="SOQ_Sep_2003">'[1]USGS Soquel daily data'!$E$303:$E$332</definedName>
    <definedName name="SOQ_Sep_2004">'[1]USGS Soquel daily data'!$E$333:$E$362</definedName>
    <definedName name="SOQ_Sep_2005">'[1]USGS Soquel daily data'!$E$363:$E$392</definedName>
    <definedName name="SOQ_Sep_2006">'[1]USGS Soquel daily data'!$E$393:$E$422</definedName>
    <definedName name="SOQ_Sep_2007">'[1]USGS Soquel daily data'!$E$423:$E$452</definedName>
    <definedName name="SOQ_Sep_2008">'[1]USGS Soquel daily data'!$E$453:$E$482</definedName>
    <definedName name="SOQ_Sep_2009">'[1]USGS Soquel daily data'!$E$483:$E$512</definedName>
    <definedName name="Soq_Sep_2010">'[1]USGS Soquel daily data'!$E$513:$E$542</definedName>
    <definedName name="SOQ_Sep_2011">'[1]USGS Soquel daily data'!$E$543:$E$572</definedName>
    <definedName name="SOQ_Sep_2012">'[1]USGS Soquel daily data'!$E$573:$E$602</definedName>
    <definedName name="SOQ_Sep_2013">'[1]USGS Soquel daily data'!$E$603:$E$632</definedName>
    <definedName name="SOQ_Sep_2014">'[1]USGS Soquel daily data'!$E$633:$E$662</definedName>
    <definedName name="SOQ_Sep_2015">'[1]USGS Soquel daily data'!$E$663:$E$692</definedName>
    <definedName name="SOQ_Sep_2016">'[1]USGS Soquel daily data'!$E$693:$E$722</definedName>
    <definedName name="SOQ_Sep_2017">'[1]USGS Soquel daily data'!$E$723:$E$752</definedName>
    <definedName name="SOQ_Sep_2018">'[1]USGS Soquel daily data'!$E$753:$E$782</definedName>
    <definedName name="SOQ_Sep_81">'[1]USGS Soquel daily data'!$E$3:$E$32</definedName>
    <definedName name="SOQ_Sep_94">'[1]USGS Soquel daily data'!$E$33:$E$62</definedName>
    <definedName name="SOQ_Sep_97">'[1]USGS Soquel daily data'!$E$123:$E$152</definedName>
    <definedName name="SOQ_Sep_98">'[1]USGS Soquel daily data'!$E$153:$E$182</definedName>
    <definedName name="SOQ_Sep_99">'[1]USGS Soquel daily data'!$E$183:$E$212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3" l="1" a="1"/>
  <c r="B4" i="3" s="1"/>
  <c r="B5" i="3" a="1"/>
  <c r="B5" i="3" s="1"/>
  <c r="B6" i="3" a="1"/>
  <c r="B6" i="3" s="1"/>
  <c r="B7" i="3" a="1"/>
  <c r="B7" i="3" s="1"/>
  <c r="B8" i="3" a="1"/>
  <c r="B8" i="3" s="1"/>
  <c r="B9" i="3" a="1"/>
  <c r="B9" i="3" s="1"/>
  <c r="B10" i="3" a="1"/>
  <c r="B10" i="3" s="1"/>
  <c r="B11" i="3" a="1"/>
  <c r="B11" i="3" s="1"/>
  <c r="B12" i="3" a="1"/>
  <c r="B12" i="3" s="1"/>
  <c r="B13" i="3" a="1"/>
  <c r="B13" i="3" s="1"/>
  <c r="B14" i="3" a="1"/>
  <c r="B14" i="3" s="1"/>
  <c r="B15" i="3" a="1"/>
  <c r="B15" i="3" s="1"/>
  <c r="B16" i="3" a="1"/>
  <c r="B16" i="3" s="1"/>
  <c r="B17" i="3" a="1"/>
  <c r="B17" i="3" s="1"/>
  <c r="B18" i="3" a="1"/>
  <c r="B18" i="3" s="1"/>
  <c r="B19" i="3" a="1"/>
  <c r="B19" i="3" s="1"/>
  <c r="B20" i="3" a="1"/>
  <c r="B20" i="3" s="1"/>
  <c r="B21" i="3" a="1"/>
  <c r="B21" i="3" s="1"/>
  <c r="B22" i="3" a="1"/>
  <c r="B22" i="3" s="1"/>
  <c r="B23" i="3" a="1"/>
  <c r="B23" i="3" s="1"/>
  <c r="B24" i="3" a="1"/>
  <c r="B24" i="3" s="1"/>
  <c r="B25" i="3" a="1"/>
  <c r="B25" i="3" s="1"/>
  <c r="B26" i="3" a="1"/>
  <c r="B26" i="3" s="1"/>
  <c r="B27" i="3" a="1"/>
  <c r="B27" i="3" s="1"/>
  <c r="B28" i="3" a="1"/>
  <c r="B28" i="3" s="1"/>
  <c r="B29" i="3" a="1"/>
  <c r="B29" i="3" s="1"/>
  <c r="B30" i="3" a="1"/>
  <c r="B30" i="3" s="1"/>
  <c r="B31" i="3" a="1"/>
  <c r="B31" i="3" s="1"/>
  <c r="B32" i="3" a="1"/>
  <c r="B32" i="3" s="1"/>
  <c r="B33" i="3" a="1"/>
  <c r="B33" i="3" s="1"/>
  <c r="B34" i="3" a="1"/>
  <c r="B34" i="3" s="1"/>
  <c r="B35" i="3" a="1"/>
  <c r="B35" i="3" s="1"/>
  <c r="B36" i="3" a="1"/>
  <c r="B36" i="3" s="1"/>
  <c r="B37" i="3" a="1"/>
  <c r="B37" i="3" s="1"/>
  <c r="B38" i="3" a="1"/>
  <c r="B38" i="3" s="1"/>
  <c r="B39" i="3" a="1"/>
  <c r="B39" i="3" s="1"/>
  <c r="B40" i="3" a="1"/>
  <c r="B40" i="3" s="1"/>
  <c r="B41" i="3" a="1"/>
  <c r="B41" i="3" s="1"/>
  <c r="B42" i="3" a="1"/>
  <c r="B42" i="3" s="1"/>
  <c r="B43" i="3" a="1"/>
  <c r="B43" i="3" s="1"/>
  <c r="B44" i="3" a="1"/>
  <c r="B44" i="3" s="1"/>
  <c r="B45" i="3" a="1"/>
  <c r="B45" i="3" s="1"/>
  <c r="B46" i="3" a="1"/>
  <c r="B46" i="3" s="1"/>
  <c r="B3" i="3" a="1"/>
  <c r="B3" i="3" s="1"/>
  <c r="A44" i="3"/>
  <c r="A45" i="3"/>
  <c r="A46" i="3"/>
  <c r="A41" i="3"/>
  <c r="A42" i="3"/>
  <c r="A4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3" i="3"/>
  <c r="B2" i="3" a="1"/>
  <c r="B2" i="3" s="1"/>
  <c r="B1" i="3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<sst xmlns="http://schemas.openxmlformats.org/spreadsheetml/2006/main" count="171" uniqueCount="112">
  <si>
    <t>Site</t>
  </si>
  <si>
    <t>September Correlation Variables</t>
  </si>
  <si>
    <t>Estimated Monthly Average Flow (cfs) for September Using Big Trees Gage Correlations</t>
  </si>
  <si>
    <t>Estimated Monthly Average Flow (cfs) for September Using Soquel Creek Gage Correlations</t>
  </si>
  <si>
    <t># of measurements</t>
  </si>
  <si>
    <t># of measurements excluded</t>
  </si>
  <si>
    <t>Big Trees slope</t>
  </si>
  <si>
    <t>Big Trees y intercept</t>
  </si>
  <si>
    <t>Big Trees r-squared</t>
  </si>
  <si>
    <t>Soquel slope</t>
  </si>
  <si>
    <t>Soquel y intercept</t>
  </si>
  <si>
    <t>Soquel r-squared</t>
  </si>
  <si>
    <t>recommended gage</t>
  </si>
  <si>
    <t>Big Trees Gage</t>
  </si>
  <si>
    <t>Soquel Creek Gage</t>
  </si>
  <si>
    <t>Aptos Creek Group</t>
  </si>
  <si>
    <t>Big Trees</t>
  </si>
  <si>
    <t>Bean Creek  Above Zayante Creek</t>
  </si>
  <si>
    <t>Soquel</t>
  </si>
  <si>
    <t>Bean Creek @ Mt. Hermon Rd.</t>
  </si>
  <si>
    <t>Bean Creek Below Lockhart Gulch</t>
  </si>
  <si>
    <t>Bear Creek @ Monte Vista</t>
  </si>
  <si>
    <t>Bear Creek above Hopkins Gulch</t>
  </si>
  <si>
    <t xml:space="preserve">Boulder Creek @ Bracken Brae </t>
  </si>
  <si>
    <t>Boulder Group 1</t>
  </si>
  <si>
    <t>Branciforte Creek @ Isbel Drive</t>
  </si>
  <si>
    <t xml:space="preserve">Browns Creek @ 621 Browns V Rd. </t>
  </si>
  <si>
    <t>Browns above diversion dam</t>
  </si>
  <si>
    <t>Corallitos Creek Group</t>
  </si>
  <si>
    <t>Corallitos Creek @ Rider Rd.</t>
  </si>
  <si>
    <t>Soquel Lower East Branch Group</t>
  </si>
  <si>
    <t>Soquel Upper East Branch Group</t>
  </si>
  <si>
    <t>Lompico Creek @ Carrol Ave.</t>
  </si>
  <si>
    <t>SLR Paradise Park</t>
  </si>
  <si>
    <t>San Lorenzo River @ Sycamore Grove</t>
  </si>
  <si>
    <t>San Lorenzo River @ Mt. Cross Bridge</t>
  </si>
  <si>
    <t>San Lorenzo River @ River St.</t>
  </si>
  <si>
    <t>SLR Below Fall</t>
  </si>
  <si>
    <t>San Lorenzo River Below Boulder Creek</t>
  </si>
  <si>
    <t>San Lorenzo River @ Pacific St., Brookdale</t>
  </si>
  <si>
    <t>San Lorenzo River @ Waterman Gap</t>
  </si>
  <si>
    <t xml:space="preserve">SLR Teihl Rd. </t>
  </si>
  <si>
    <t>SLR at Santa Cruz Gage</t>
  </si>
  <si>
    <t>Upper Soquel Cr. Weir Sq02</t>
  </si>
  <si>
    <t>Upper Soquel Cr. Weir Sq03</t>
  </si>
  <si>
    <t>Soquel Cr. @ Bates Cr.</t>
  </si>
  <si>
    <t>Soquel Cr. above Lagoon</t>
  </si>
  <si>
    <t>Soquel Cr. above Moores Gulch</t>
  </si>
  <si>
    <t xml:space="preserve">Valencia Cr. @ Aptos Cr. </t>
  </si>
  <si>
    <t>Soquel West Branch Group</t>
  </si>
  <si>
    <t>West Branch Soquel @ San Jose Olive S</t>
  </si>
  <si>
    <t>Zayante Creek @ SLR</t>
  </si>
  <si>
    <t>Zayante Creek above Bean Cr.</t>
  </si>
  <si>
    <t xml:space="preserve">Zayante Creek below Bean Cr. </t>
  </si>
  <si>
    <t>Zayante Creek Below Lompico Creek</t>
  </si>
  <si>
    <t>Zayante Creek @ Zayante</t>
  </si>
  <si>
    <t>SLVWD Lower Boulder Cr.</t>
  </si>
  <si>
    <t>SLVWD Fall Cr. US of Div</t>
  </si>
  <si>
    <t>SLVWD Fall Cr. DS or Div</t>
  </si>
  <si>
    <t>SLVWD Lompico Cr.</t>
  </si>
  <si>
    <t xml:space="preserve">SLVWD Zayante Cr. </t>
  </si>
  <si>
    <t>Notes:</t>
  </si>
  <si>
    <t>Not closest geographically</t>
  </si>
  <si>
    <t>Differs from other months' recommendation</t>
  </si>
  <si>
    <t>Recommendation goes against best correlation (r-squared)</t>
  </si>
  <si>
    <t>Negative flow value results were changed to 0.</t>
  </si>
  <si>
    <t>Column Offset:</t>
  </si>
  <si>
    <t>Site Groupings</t>
  </si>
  <si>
    <t>Included in the calcs</t>
  </si>
  <si>
    <t xml:space="preserve">Group Name </t>
  </si>
  <si>
    <t>Sites Included</t>
  </si>
  <si>
    <t>Notes</t>
  </si>
  <si>
    <t>On the same tab but not included in calcs</t>
  </si>
  <si>
    <t>APTOS CREEK @ VALENCIA CREEK</t>
  </si>
  <si>
    <t>Aptos Cr above Valencia Cr</t>
  </si>
  <si>
    <t>BEAR CREEK @ SAN LORENZO RIVER</t>
  </si>
  <si>
    <t>BEAR CR @ MONTE VISTA</t>
  </si>
  <si>
    <t>18a/Bear above Hopkins Gulch</t>
  </si>
  <si>
    <t>BOULDER CREEK @ BRACKEN BRAE</t>
  </si>
  <si>
    <t>BOULDER CREEK @ JAMISON CREEK</t>
  </si>
  <si>
    <t>BOULDER CREEK @ SAN LORENZO RIVER</t>
  </si>
  <si>
    <t>BOULDER CR. @ HWY 9</t>
  </si>
  <si>
    <t>17a/Boulder above Hwy 9 Bridge</t>
  </si>
  <si>
    <t>SITE 1 - Corralitos Creek Below Diversion</t>
  </si>
  <si>
    <t>SITE 2 - Corralitos Creek above Browns Valley Road Bridge</t>
  </si>
  <si>
    <t>CORRALITOS CREEK BELOW BROWNS</t>
  </si>
  <si>
    <t>Corralitos Cr below Browns Valley Road Bridge</t>
  </si>
  <si>
    <t>EAST BRANCH SOQUEL CREEK @ 152 OLIVE S.</t>
  </si>
  <si>
    <t>E. Branch Soquel Cr @ mouth</t>
  </si>
  <si>
    <t>SOQUEL CR. AB. W. BRANCH</t>
  </si>
  <si>
    <t>Sq01 daily averaged</t>
  </si>
  <si>
    <t>E. Branch Soquel Cr above Amaya Creek</t>
  </si>
  <si>
    <t>E. Branch Soquel Cr below Amaya and above Olive Springs Quarry (SCWD Weir/Kraeger- prelim.)</t>
  </si>
  <si>
    <t>Sq04 daily averaged</t>
  </si>
  <si>
    <t>Upper Soquel</t>
  </si>
  <si>
    <t>SOQUEL CREEK @ BATES CREEK</t>
  </si>
  <si>
    <t>SOQUEL C @ BARGETTO WINERY</t>
  </si>
  <si>
    <t>SOQUEL C @ USGS GAUGE</t>
  </si>
  <si>
    <t>Sq03 daily averaged</t>
  </si>
  <si>
    <t>Soquel Cr @ Soquel Cr. Rd Bridge</t>
  </si>
  <si>
    <t>Soquel Cr above Moores Gulch</t>
  </si>
  <si>
    <t>SOQUEL CR. @ END OF CHERRYVALE</t>
  </si>
  <si>
    <t>SOQUEL CR.~100'BELOW MOORE CR.</t>
  </si>
  <si>
    <t>VALENCIA CREEK @ APTOS CREEK</t>
  </si>
  <si>
    <t>VALENCIA CREEK BEHIND SCHOOL</t>
  </si>
  <si>
    <t>Valencia Cr @ School</t>
  </si>
  <si>
    <t>Valencia Cr below Valencia Rd</t>
  </si>
  <si>
    <t>WEST BRANCH SOQUEL C @ SAN JOSE-OLIVE S</t>
  </si>
  <si>
    <t>W. Branch Soquel Cr @ Mouth</t>
  </si>
  <si>
    <t>W. Branch Soquel Cr @ Old S.J. Road Olive Springs Bridge</t>
  </si>
  <si>
    <t>Sq02 daily averaged</t>
  </si>
  <si>
    <t>SLVWD_All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</si>
</sst>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2" borderId="0" xfId="0" applyFill="1"/>
    <xf numFmtId="2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2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2" borderId="0" xfId="0" applyNumberFormat="1" applyFill="1"/>
    <xf numFmtId="0" fontId="0" fillId="3" borderId="1" xfId="0" applyFill="1" applyBorder="1"/>
    <xf numFmtId="164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2" fontId="0" fillId="0" borderId="5" xfId="0" applyNumberFormat="1" applyBorder="1"/>
    <xf numFmtId="2" fontId="0" fillId="0" borderId="6" xfId="0" applyNumberFormat="1" applyBorder="1"/>
    <xf numFmtId="0" fontId="0" fillId="0" borderId="5" xfId="0" applyBorder="1"/>
    <xf numFmtId="164" fontId="0" fillId="0" borderId="0" xfId="0" applyNumberFormat="1"/>
    <xf numFmtId="0" fontId="0" fillId="0" borderId="6" xfId="0" applyBorder="1"/>
    <xf numFmtId="0" fontId="0" fillId="0" borderId="7" xfId="0" applyBorder="1"/>
    <xf numFmtId="0" fontId="0" fillId="3" borderId="5" xfId="0" applyFill="1" applyBorder="1"/>
    <xf numFmtId="0" fontId="0" fillId="5" borderId="5" xfId="0" applyFill="1" applyBorder="1"/>
    <xf numFmtId="0" fontId="0" fillId="4" borderId="5" xfId="0" applyFill="1" applyBorder="1"/>
    <xf numFmtId="2" fontId="0" fillId="0" borderId="8" xfId="0" applyNumberFormat="1" applyBorder="1"/>
    <xf numFmtId="2" fontId="0" fillId="0" borderId="9" xfId="0" applyNumberFormat="1" applyBorder="1"/>
    <xf numFmtId="2" fontId="3" fillId="0" borderId="5" xfId="0" applyNumberFormat="1" applyFont="1" applyBorder="1"/>
    <xf numFmtId="2" fontId="3" fillId="0" borderId="2" xfId="0" applyNumberFormat="1" applyFont="1" applyBorder="1"/>
    <xf numFmtId="2" fontId="3" fillId="0" borderId="3" xfId="0" applyNumberFormat="1" applyFont="1" applyBorder="1"/>
    <xf numFmtId="2" fontId="0" fillId="2" borderId="2" xfId="0" applyNumberFormat="1" applyFill="1" applyBorder="1"/>
    <xf numFmtId="0" fontId="1" fillId="2" borderId="2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 applyAlignment="1">
      <alignment horizontal="left" vertical="center"/>
    </xf>
    <xf numFmtId="0" fontId="3" fillId="0" borderId="0" xfId="0" applyFont="1"/>
    <xf numFmtId="0" fontId="3" fillId="0" borderId="6" xfId="0" applyFont="1" applyBorder="1"/>
    <xf numFmtId="2" fontId="3" fillId="2" borderId="0" xfId="0" applyNumberFormat="1" applyFont="1" applyFill="1"/>
    <xf numFmtId="2" fontId="3" fillId="0" borderId="8" xfId="0" applyNumberFormat="1" applyFont="1" applyBorder="1"/>
    <xf numFmtId="2" fontId="3" fillId="0" borderId="9" xfId="0" applyNumberFormat="1" applyFont="1" applyBorder="1"/>
    <xf numFmtId="2" fontId="3" fillId="0" borderId="0" xfId="0" applyNumberFormat="1" applyFont="1"/>
    <xf numFmtId="2" fontId="3" fillId="0" borderId="6" xfId="0" applyNumberFormat="1" applyFont="1" applyBorder="1"/>
    <xf numFmtId="0" fontId="1" fillId="2" borderId="0" xfId="0" applyFont="1" applyFill="1"/>
    <xf numFmtId="0" fontId="1" fillId="0" borderId="5" xfId="0" applyFont="1" applyBorder="1"/>
    <xf numFmtId="0" fontId="1" fillId="0" borderId="0" xfId="0" applyFont="1"/>
    <xf numFmtId="0" fontId="1" fillId="0" borderId="6" xfId="0" applyFont="1" applyBorder="1"/>
    <xf numFmtId="0" fontId="2" fillId="0" borderId="7" xfId="0" applyFont="1" applyBorder="1" applyAlignment="1">
      <alignment horizontal="left" vertical="center"/>
    </xf>
    <xf numFmtId="0" fontId="0" fillId="0" borderId="10" xfId="0" applyBorder="1"/>
    <xf numFmtId="0" fontId="0" fillId="2" borderId="2" xfId="0" applyFill="1" applyBorder="1"/>
    <xf numFmtId="0" fontId="0" fillId="0" borderId="11" xfId="0" applyBorder="1"/>
    <xf numFmtId="0" fontId="0" fillId="0" borderId="12" xfId="0" applyBorder="1"/>
    <xf numFmtId="2" fontId="1" fillId="0" borderId="2" xfId="0" applyNumberFormat="1" applyFont="1" applyBorder="1"/>
    <xf numFmtId="0" fontId="1" fillId="2" borderId="0" xfId="0" applyFont="1" applyFill="1" applyAlignment="1">
      <alignment horizontal="center"/>
    </xf>
    <xf numFmtId="0" fontId="0" fillId="6" borderId="2" xfId="0" applyFill="1" applyBorder="1"/>
    <xf numFmtId="0" fontId="0" fillId="6" borderId="0" xfId="0" applyFill="1"/>
    <xf numFmtId="0" fontId="0" fillId="0" borderId="9" xfId="0" applyBorder="1"/>
    <xf numFmtId="0" fontId="0" fillId="6" borderId="9" xfId="0" applyFill="1" applyBorder="1"/>
    <xf numFmtId="0" fontId="0" fillId="7" borderId="2" xfId="0" applyFill="1" applyBorder="1"/>
    <xf numFmtId="0" fontId="0" fillId="7" borderId="9" xfId="0" applyFill="1" applyBorder="1"/>
    <xf numFmtId="0" fontId="0" fillId="6" borderId="2" xfId="0" applyFill="1" applyBorder="1" applyAlignment="1">
      <alignment horizontal="left" wrapText="1"/>
    </xf>
    <xf numFmtId="0" fontId="4" fillId="6" borderId="9" xfId="0" applyFont="1" applyFill="1" applyBorder="1" applyAlignment="1">
      <alignment vertical="center" wrapText="1"/>
    </xf>
    <xf numFmtId="0" fontId="0" fillId="7" borderId="0" xfId="0" applyFill="1"/>
    <xf numFmtId="0" fontId="0" fillId="8" borderId="2" xfId="0" applyFill="1" applyBorder="1"/>
    <xf numFmtId="0" fontId="1" fillId="8" borderId="2" xfId="0" applyFont="1" applyFill="1" applyBorder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16-1022_Salmonid_Flow_Regressions\001_Data\Regressions\Source_Files\16-1022_JSSH_Results_2019-01-18_GD_No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une Results"/>
      <sheetName val="September Results"/>
      <sheetName val="USGS Big Trees daily data"/>
      <sheetName val="USGS Soquel daily data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57760-7782-4009-8266-884952134330}">
  <sheetPr codeName="Sheet1"/>
  <dimension ref="A1:BP54"/>
  <sheetViews>
    <sheetView topLeftCell="W1" zoomScale="90" zoomScaleNormal="90" workbookViewId="0">
      <selection activeCell="V6" sqref="A6:XFD6"/>
    </sheetView>
  </sheetViews>
  <sheetFormatPr defaultRowHeight="15"/>
  <cols>
    <col min="1" max="1" width="36.28515625" bestFit="1" customWidth="1"/>
    <col min="2" max="2" width="17.7109375" bestFit="1" customWidth="1"/>
    <col min="3" max="3" width="26.28515625" bestFit="1" customWidth="1"/>
    <col min="4" max="4" width="13.42578125" bestFit="1" customWidth="1"/>
    <col min="5" max="5" width="18.140625" bestFit="1" customWidth="1"/>
    <col min="6" max="6" width="17.28515625" bestFit="1" customWidth="1"/>
    <col min="7" max="7" width="11.7109375" style="2" bestFit="1" customWidth="1"/>
    <col min="8" max="8" width="16.28515625" style="2" bestFit="1" customWidth="1"/>
    <col min="9" max="9" width="15.42578125" bestFit="1" customWidth="1"/>
    <col min="10" max="10" width="18" bestFit="1" customWidth="1"/>
    <col min="11" max="11" width="2.42578125" style="1" customWidth="1"/>
    <col min="12" max="14" width="6.5703125" customWidth="1"/>
    <col min="15" max="16" width="7.28515625" bestFit="1" customWidth="1"/>
    <col min="17" max="39" width="6.5703125" customWidth="1"/>
    <col min="40" max="40" width="2.140625" style="1" customWidth="1"/>
    <col min="41" max="68" width="6.5703125" customWidth="1"/>
  </cols>
  <sheetData>
    <row r="1" spans="1:68" ht="13.9" customHeight="1">
      <c r="A1" s="65" t="s">
        <v>0</v>
      </c>
      <c r="B1" s="67" t="s">
        <v>1</v>
      </c>
      <c r="C1" s="68"/>
      <c r="D1" s="68"/>
      <c r="E1" s="68"/>
      <c r="F1" s="68"/>
      <c r="G1" s="68"/>
      <c r="H1" s="68"/>
      <c r="I1" s="68"/>
      <c r="J1" s="69"/>
      <c r="K1" s="53"/>
      <c r="L1" s="70" t="s">
        <v>2</v>
      </c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2"/>
      <c r="AN1" s="53"/>
      <c r="AO1" s="67" t="s">
        <v>3</v>
      </c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/>
      <c r="BB1" s="68"/>
      <c r="BC1" s="68"/>
      <c r="BD1" s="68"/>
      <c r="BE1" s="68"/>
      <c r="BF1" s="68"/>
      <c r="BG1" s="68"/>
      <c r="BH1" s="68"/>
      <c r="BI1" s="68"/>
      <c r="BJ1" s="68"/>
      <c r="BK1" s="68"/>
      <c r="BL1" s="68"/>
      <c r="BM1" s="68"/>
      <c r="BN1" s="68"/>
      <c r="BO1" s="68"/>
      <c r="BP1" s="69"/>
    </row>
    <row r="2" spans="1:68" ht="13.9" customHeight="1">
      <c r="A2" s="66"/>
      <c r="B2" s="34" t="s">
        <v>4</v>
      </c>
      <c r="C2" s="33" t="s">
        <v>5</v>
      </c>
      <c r="D2" s="33" t="s">
        <v>6</v>
      </c>
      <c r="E2" s="33" t="s">
        <v>7</v>
      </c>
      <c r="F2" s="33" t="s">
        <v>8</v>
      </c>
      <c r="G2" s="52" t="s">
        <v>9</v>
      </c>
      <c r="H2" s="52" t="s">
        <v>10</v>
      </c>
      <c r="I2" s="33" t="s">
        <v>11</v>
      </c>
      <c r="J2" s="32" t="s">
        <v>12</v>
      </c>
      <c r="K2" s="31"/>
      <c r="L2" s="51">
        <v>1981</v>
      </c>
      <c r="M2" s="50">
        <v>1994</v>
      </c>
      <c r="N2" s="50">
        <v>1997</v>
      </c>
      <c r="O2" s="50">
        <v>1998</v>
      </c>
      <c r="P2" s="50">
        <v>1999</v>
      </c>
      <c r="Q2" s="50">
        <v>2000</v>
      </c>
      <c r="R2" s="50">
        <v>2001</v>
      </c>
      <c r="S2" s="50">
        <v>2002</v>
      </c>
      <c r="T2" s="50">
        <v>2003</v>
      </c>
      <c r="U2" s="50">
        <v>2004</v>
      </c>
      <c r="V2" s="50">
        <v>2005</v>
      </c>
      <c r="W2" s="50">
        <v>2006</v>
      </c>
      <c r="X2" s="50">
        <v>2007</v>
      </c>
      <c r="Y2" s="50">
        <v>2008</v>
      </c>
      <c r="Z2" s="50">
        <v>2009</v>
      </c>
      <c r="AA2" s="50">
        <v>2010</v>
      </c>
      <c r="AB2" s="50">
        <v>2011</v>
      </c>
      <c r="AC2" s="50">
        <v>2012</v>
      </c>
      <c r="AD2" s="50">
        <v>2013</v>
      </c>
      <c r="AE2" s="50">
        <v>2014</v>
      </c>
      <c r="AF2" s="50">
        <v>2015</v>
      </c>
      <c r="AG2" s="50">
        <v>2016</v>
      </c>
      <c r="AH2" s="50">
        <v>2017</v>
      </c>
      <c r="AI2" s="50">
        <v>2018</v>
      </c>
      <c r="AJ2" s="50">
        <v>2019</v>
      </c>
      <c r="AK2" s="50">
        <v>2020</v>
      </c>
      <c r="AL2" s="50">
        <v>2021</v>
      </c>
      <c r="AM2" s="48">
        <v>2022</v>
      </c>
      <c r="AN2" s="49"/>
      <c r="AO2" s="14">
        <v>1981</v>
      </c>
      <c r="AP2" s="13">
        <v>1994</v>
      </c>
      <c r="AQ2" s="13">
        <v>1997</v>
      </c>
      <c r="AR2" s="13">
        <v>1998</v>
      </c>
      <c r="AS2" s="13">
        <v>1999</v>
      </c>
      <c r="AT2" s="13">
        <v>2000</v>
      </c>
      <c r="AU2" s="13">
        <v>2001</v>
      </c>
      <c r="AV2" s="13">
        <v>2002</v>
      </c>
      <c r="AW2" s="13">
        <v>2003</v>
      </c>
      <c r="AX2" s="13">
        <v>2004</v>
      </c>
      <c r="AY2" s="13">
        <v>2005</v>
      </c>
      <c r="AZ2" s="13">
        <v>2006</v>
      </c>
      <c r="BA2" s="13">
        <v>2007</v>
      </c>
      <c r="BB2" s="13">
        <v>2008</v>
      </c>
      <c r="BC2" s="13">
        <v>2009</v>
      </c>
      <c r="BD2" s="13">
        <v>2010</v>
      </c>
      <c r="BE2" s="13">
        <v>2011</v>
      </c>
      <c r="BF2" s="13">
        <v>2012</v>
      </c>
      <c r="BG2" s="13">
        <v>2013</v>
      </c>
      <c r="BH2" s="13">
        <v>2014</v>
      </c>
      <c r="BI2" s="13">
        <v>2015</v>
      </c>
      <c r="BJ2" s="13">
        <v>2016</v>
      </c>
      <c r="BK2" s="13">
        <v>2017</v>
      </c>
      <c r="BL2" s="13">
        <v>2018</v>
      </c>
      <c r="BM2" s="13">
        <v>2019</v>
      </c>
      <c r="BN2" s="13">
        <v>2020</v>
      </c>
      <c r="BO2" s="13">
        <v>2021</v>
      </c>
      <c r="BP2" s="48">
        <v>2022</v>
      </c>
    </row>
    <row r="3" spans="1:68" ht="13.9" customHeight="1">
      <c r="A3" s="47" t="s">
        <v>13</v>
      </c>
      <c r="B3" s="46"/>
      <c r="C3" s="45"/>
      <c r="D3" s="45"/>
      <c r="E3" s="45"/>
      <c r="F3" s="45"/>
      <c r="G3" s="45"/>
      <c r="H3" s="45"/>
      <c r="I3" s="45"/>
      <c r="J3" s="44"/>
      <c r="K3" s="43"/>
      <c r="L3" s="42">
        <v>11.226666666666667</v>
      </c>
      <c r="M3" s="41">
        <v>11.366666666666667</v>
      </c>
      <c r="N3" s="41">
        <v>16.899999999999999</v>
      </c>
      <c r="O3" s="41">
        <v>30.833333333333332</v>
      </c>
      <c r="P3" s="41">
        <v>22.333333333333332</v>
      </c>
      <c r="Q3" s="41">
        <v>22.633333333333333</v>
      </c>
      <c r="R3" s="41">
        <v>14.966666666666667</v>
      </c>
      <c r="S3" s="41">
        <v>16.559999999999999</v>
      </c>
      <c r="T3" s="41">
        <v>17.123333333333335</v>
      </c>
      <c r="U3" s="41">
        <v>14.41666666666667</v>
      </c>
      <c r="V3" s="41">
        <v>24.666666666666668</v>
      </c>
      <c r="W3" s="41">
        <v>28.860000000000003</v>
      </c>
      <c r="X3" s="41">
        <v>12.623333333333335</v>
      </c>
      <c r="Y3" s="41">
        <v>11.496666666666666</v>
      </c>
      <c r="Z3" s="41">
        <v>11.966666666666665</v>
      </c>
      <c r="AA3" s="41">
        <v>16.443333333333339</v>
      </c>
      <c r="AB3" s="41">
        <v>24.770000000000003</v>
      </c>
      <c r="AC3" s="41">
        <v>15.493333333333331</v>
      </c>
      <c r="AD3" s="41">
        <v>12.106666666666671</v>
      </c>
      <c r="AE3" s="41">
        <v>7.8646666666666656</v>
      </c>
      <c r="AF3" s="41">
        <v>6.6873333333333322</v>
      </c>
      <c r="AG3" s="41">
        <v>12.406666666666666</v>
      </c>
      <c r="AH3" s="41">
        <v>25.043333333333329</v>
      </c>
      <c r="AI3" s="41">
        <v>12.806666666666665</v>
      </c>
      <c r="AJ3" s="41">
        <v>20.589999999999996</v>
      </c>
      <c r="AK3" s="41">
        <v>14.32</v>
      </c>
      <c r="AL3" s="40">
        <v>8.2120000000000015</v>
      </c>
      <c r="AM3" s="39">
        <v>14.2</v>
      </c>
      <c r="AN3" s="38"/>
      <c r="AO3" s="37"/>
      <c r="AP3" s="36"/>
      <c r="AQ3" s="36"/>
      <c r="AR3" s="36"/>
      <c r="BP3" s="18"/>
    </row>
    <row r="4" spans="1:68" ht="13.9" customHeight="1">
      <c r="A4" s="35" t="s">
        <v>14</v>
      </c>
      <c r="B4" s="34"/>
      <c r="C4" s="33"/>
      <c r="D4" s="33"/>
      <c r="E4" s="33"/>
      <c r="F4" s="33"/>
      <c r="G4" s="33"/>
      <c r="H4" s="33"/>
      <c r="I4" s="33"/>
      <c r="J4" s="32"/>
      <c r="K4" s="31"/>
      <c r="L4" s="9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7"/>
      <c r="AN4" s="30"/>
      <c r="AO4" s="29">
        <v>0.56166666666666665</v>
      </c>
      <c r="AP4" s="28">
        <v>5.7999999999999989E-2</v>
      </c>
      <c r="AQ4" s="28">
        <v>2.3433333333333333</v>
      </c>
      <c r="AR4" s="28">
        <v>9.1333333333333329</v>
      </c>
      <c r="AS4" s="28">
        <v>5.2666666666666666</v>
      </c>
      <c r="AT4" s="28">
        <v>5.89</v>
      </c>
      <c r="AU4" s="28">
        <v>2.1366666666666672</v>
      </c>
      <c r="AV4" s="28">
        <v>2.1596666666666664</v>
      </c>
      <c r="AW4" s="28">
        <v>1.8593333333333335</v>
      </c>
      <c r="AX4" s="28">
        <v>1.1060000000000003</v>
      </c>
      <c r="AY4" s="28">
        <v>4.6349999999999998</v>
      </c>
      <c r="AZ4" s="28">
        <v>6.429333333333334</v>
      </c>
      <c r="BA4" s="28">
        <v>1.6683333333333334</v>
      </c>
      <c r="BB4" s="28">
        <v>0.99366666666666659</v>
      </c>
      <c r="BC4" s="28">
        <v>1.0606666666666666</v>
      </c>
      <c r="BD4" s="28">
        <v>3.0436666666666667</v>
      </c>
      <c r="BE4" s="28">
        <v>4.6346666666666687</v>
      </c>
      <c r="BF4" s="28">
        <v>1.8779999999999999</v>
      </c>
      <c r="BG4" s="28">
        <v>0.51566666666666672</v>
      </c>
      <c r="BH4" s="28">
        <v>0.62333333333333341</v>
      </c>
      <c r="BI4" s="28">
        <v>0.30100000000000005</v>
      </c>
      <c r="BJ4" s="28">
        <v>1.1320000000000001</v>
      </c>
      <c r="BK4" s="28">
        <v>6.3303333333333338</v>
      </c>
      <c r="BL4" s="28">
        <v>2.1186666666666669</v>
      </c>
      <c r="BM4" s="28">
        <v>3.6573333333333333</v>
      </c>
      <c r="BN4" s="28">
        <v>1.94</v>
      </c>
      <c r="BO4" s="28">
        <v>0.80766666666666664</v>
      </c>
      <c r="BP4" s="27">
        <v>1.61</v>
      </c>
    </row>
    <row r="5" spans="1:68" ht="13.9" customHeight="1">
      <c r="A5" s="21" t="s">
        <v>15</v>
      </c>
      <c r="B5" s="20">
        <v>18</v>
      </c>
      <c r="C5">
        <v>0</v>
      </c>
      <c r="D5" s="19">
        <v>6.6943455013744324E-2</v>
      </c>
      <c r="E5" s="19">
        <v>-2.8255331444143272E-2</v>
      </c>
      <c r="F5" s="19">
        <v>0.69598184905450822</v>
      </c>
      <c r="G5" s="2">
        <v>0.23436670393146089</v>
      </c>
      <c r="H5" s="2">
        <v>0.51628230014693599</v>
      </c>
      <c r="I5" s="19">
        <v>0.68867715853666955</v>
      </c>
      <c r="J5" s="23" t="s">
        <v>16</v>
      </c>
      <c r="L5" s="17">
        <f t="shared" ref="L5:U14" si="0">IF(($D5*L$3+$E5)&lt;0,0,$D5*L$3+$E5)</f>
        <v>0.72329652351015972</v>
      </c>
      <c r="M5" s="2">
        <f t="shared" si="0"/>
        <v>0.73266860721208393</v>
      </c>
      <c r="N5" s="2">
        <f t="shared" si="0"/>
        <v>1.1030890582881359</v>
      </c>
      <c r="O5" s="2">
        <f t="shared" si="0"/>
        <v>2.0358345314796398</v>
      </c>
      <c r="P5" s="2">
        <f t="shared" si="0"/>
        <v>1.4668151638628131</v>
      </c>
      <c r="Q5" s="2">
        <f t="shared" si="0"/>
        <v>1.4868982003669364</v>
      </c>
      <c r="R5" s="2">
        <f t="shared" si="0"/>
        <v>0.9736650452615635</v>
      </c>
      <c r="S5" s="2">
        <f t="shared" si="0"/>
        <v>1.0803282835834627</v>
      </c>
      <c r="T5" s="2">
        <f t="shared" si="0"/>
        <v>1.1180397632412054</v>
      </c>
      <c r="U5" s="2">
        <f t="shared" si="0"/>
        <v>0.93684614500400432</v>
      </c>
      <c r="V5" s="2">
        <f t="shared" ref="V5:AE14" si="1">IF(($D5*V$3+$E5)&lt;0,0,$D5*V$3+$E5)</f>
        <v>1.6230165588948835</v>
      </c>
      <c r="W5" s="2">
        <f t="shared" si="1"/>
        <v>1.9037327802525179</v>
      </c>
      <c r="X5" s="2">
        <f t="shared" si="1"/>
        <v>0.81679421567935606</v>
      </c>
      <c r="Y5" s="2">
        <f t="shared" si="1"/>
        <v>0.74137125636387058</v>
      </c>
      <c r="Z5" s="2">
        <f t="shared" si="1"/>
        <v>0.77283468022033042</v>
      </c>
      <c r="AA5" s="2">
        <f t="shared" si="1"/>
        <v>1.0725182138318594</v>
      </c>
      <c r="AB5" s="2">
        <f t="shared" si="1"/>
        <v>1.6299340492463039</v>
      </c>
      <c r="AC5" s="2">
        <f t="shared" si="1"/>
        <v>1.0089219315688021</v>
      </c>
      <c r="AD5" s="2">
        <f t="shared" si="1"/>
        <v>0.78220676392225497</v>
      </c>
      <c r="AE5" s="2">
        <f t="shared" si="1"/>
        <v>0.49823262775395116</v>
      </c>
      <c r="AF5" s="2">
        <f t="shared" ref="AF5:AM14" si="2">IF(($D5*AF$3+$E5)&lt;0,0,$D5*AF$3+$E5)</f>
        <v>0.41941786671776954</v>
      </c>
      <c r="AG5" s="2">
        <f t="shared" si="2"/>
        <v>0.80228980042637799</v>
      </c>
      <c r="AH5" s="2">
        <f t="shared" si="2"/>
        <v>1.6482319269500603</v>
      </c>
      <c r="AI5" s="2">
        <f t="shared" si="2"/>
        <v>0.8290671824318756</v>
      </c>
      <c r="AJ5" s="2">
        <f t="shared" si="2"/>
        <v>1.3501104072888519</v>
      </c>
      <c r="AK5" s="2">
        <f t="shared" si="2"/>
        <v>0.93037494435267543</v>
      </c>
      <c r="AL5" s="2">
        <f t="shared" si="2"/>
        <v>0.52148432112872523</v>
      </c>
      <c r="AM5" s="16">
        <f t="shared" si="2"/>
        <v>0.92234172975102613</v>
      </c>
      <c r="AN5" s="10"/>
      <c r="AO5" s="17">
        <f t="shared" ref="AO5:AX14" si="3">IF(($G5*AO$4+$H5)&lt;0,0,$G5*AO$4+$H5)</f>
        <v>0.64791826552177323</v>
      </c>
      <c r="AP5" s="2">
        <f t="shared" si="3"/>
        <v>0.52987556897496069</v>
      </c>
      <c r="AQ5" s="2">
        <f t="shared" si="3"/>
        <v>1.0654816096929927</v>
      </c>
      <c r="AR5" s="2">
        <f t="shared" si="3"/>
        <v>2.6568315293876119</v>
      </c>
      <c r="AS5" s="2">
        <f t="shared" si="3"/>
        <v>1.7506136075192966</v>
      </c>
      <c r="AT5" s="2">
        <f t="shared" si="3"/>
        <v>1.8967021863032407</v>
      </c>
      <c r="AU5" s="2">
        <f t="shared" si="3"/>
        <v>1.0170458242138243</v>
      </c>
      <c r="AV5" s="2">
        <f t="shared" si="3"/>
        <v>1.0224362584042477</v>
      </c>
      <c r="AW5" s="2">
        <f t="shared" si="3"/>
        <v>0.95204812499016567</v>
      </c>
      <c r="AX5" s="2">
        <f t="shared" si="3"/>
        <v>0.77549187469513181</v>
      </c>
      <c r="AY5" s="2">
        <f t="shared" ref="AY5:BH14" si="4">IF(($G5*AY$4+$H5)&lt;0,0,$G5*AY$4+$H5)</f>
        <v>1.6025719728692573</v>
      </c>
      <c r="AZ5" s="2">
        <f t="shared" si="4"/>
        <v>2.023103961956942</v>
      </c>
      <c r="BA5" s="2">
        <f t="shared" si="4"/>
        <v>0.90728408453925657</v>
      </c>
      <c r="BB5" s="2">
        <f t="shared" si="4"/>
        <v>0.74916468162016425</v>
      </c>
      <c r="BC5" s="2">
        <f t="shared" si="4"/>
        <v>0.76486725078357221</v>
      </c>
      <c r="BD5" s="2">
        <f t="shared" si="4"/>
        <v>1.229616424679659</v>
      </c>
      <c r="BE5" s="2">
        <f t="shared" si="4"/>
        <v>1.6024938506346138</v>
      </c>
      <c r="BF5" s="2">
        <f t="shared" si="4"/>
        <v>0.9564229701302196</v>
      </c>
      <c r="BG5" s="2">
        <f t="shared" si="4"/>
        <v>0.63713739714092599</v>
      </c>
      <c r="BH5" s="2">
        <f t="shared" si="4"/>
        <v>0.66237087893087998</v>
      </c>
      <c r="BI5" s="2">
        <f t="shared" ref="BI5:BP14" si="5">IF(($G5*BI$4+$H5)&lt;0,0,$G5*BI$4+$H5)</f>
        <v>0.58682667803030575</v>
      </c>
      <c r="BJ5" s="2">
        <f t="shared" si="5"/>
        <v>0.78158540899734974</v>
      </c>
      <c r="BK5" s="2">
        <f t="shared" si="5"/>
        <v>1.9999016582677274</v>
      </c>
      <c r="BL5" s="2">
        <f t="shared" si="5"/>
        <v>1.012827223543058</v>
      </c>
      <c r="BM5" s="2">
        <f t="shared" si="5"/>
        <v>1.3734394586589322</v>
      </c>
      <c r="BN5" s="2">
        <f t="shared" si="5"/>
        <v>0.97095370577397011</v>
      </c>
      <c r="BO5" s="26">
        <f t="shared" si="5"/>
        <v>0.7055724746889126</v>
      </c>
      <c r="BP5" s="25">
        <f t="shared" si="5"/>
        <v>0.893612693476588</v>
      </c>
    </row>
    <row r="6" spans="1:68" ht="13.9" customHeight="1">
      <c r="A6" s="21" t="s">
        <v>17</v>
      </c>
      <c r="B6" s="20">
        <v>11</v>
      </c>
      <c r="C6">
        <v>0</v>
      </c>
      <c r="D6" s="19">
        <v>7.6560190461478758E-2</v>
      </c>
      <c r="E6" s="19">
        <v>1.3935744196508326</v>
      </c>
      <c r="F6" s="19">
        <v>0.66436997944247056</v>
      </c>
      <c r="G6" s="2">
        <v>0.21649686693427031</v>
      </c>
      <c r="H6" s="2">
        <v>2.1219015340356693</v>
      </c>
      <c r="I6" s="19">
        <v>0.72698843969722404</v>
      </c>
      <c r="J6" s="24" t="s">
        <v>18</v>
      </c>
      <c r="L6" s="17">
        <f t="shared" si="0"/>
        <v>2.2530901578983675</v>
      </c>
      <c r="M6" s="2">
        <f t="shared" si="0"/>
        <v>2.2638085845629745</v>
      </c>
      <c r="N6" s="2">
        <f t="shared" si="0"/>
        <v>2.6874416384498234</v>
      </c>
      <c r="O6" s="2">
        <f t="shared" si="0"/>
        <v>3.7541802922130945</v>
      </c>
      <c r="P6" s="2">
        <f t="shared" si="0"/>
        <v>3.1034186732905251</v>
      </c>
      <c r="Q6" s="2">
        <f t="shared" si="0"/>
        <v>3.1263867304289685</v>
      </c>
      <c r="R6" s="2">
        <f t="shared" si="0"/>
        <v>2.5394252702242981</v>
      </c>
      <c r="S6" s="2">
        <f t="shared" si="0"/>
        <v>2.6614111736929207</v>
      </c>
      <c r="T6" s="2">
        <f t="shared" si="0"/>
        <v>2.7045400809862206</v>
      </c>
      <c r="U6" s="2">
        <f t="shared" si="0"/>
        <v>2.4973171654704851</v>
      </c>
      <c r="V6" s="2">
        <f t="shared" si="1"/>
        <v>3.2820591177006424</v>
      </c>
      <c r="W6" s="2">
        <f t="shared" si="1"/>
        <v>3.6031015163691098</v>
      </c>
      <c r="X6" s="2">
        <f t="shared" si="1"/>
        <v>2.3600192239095663</v>
      </c>
      <c r="Y6" s="2">
        <f t="shared" si="1"/>
        <v>2.2737614093229666</v>
      </c>
      <c r="Z6" s="2">
        <f t="shared" si="1"/>
        <v>2.3097446988398618</v>
      </c>
      <c r="AA6" s="2">
        <f t="shared" si="1"/>
        <v>2.6524791514724155</v>
      </c>
      <c r="AB6" s="2">
        <f t="shared" si="1"/>
        <v>3.2899703373816616</v>
      </c>
      <c r="AC6" s="2">
        <f t="shared" si="1"/>
        <v>2.5797469705340097</v>
      </c>
      <c r="AD6" s="2">
        <f t="shared" si="1"/>
        <v>2.3204631255044692</v>
      </c>
      <c r="AE6" s="2">
        <f t="shared" si="1"/>
        <v>1.995694797566876</v>
      </c>
      <c r="AF6" s="2">
        <f t="shared" si="2"/>
        <v>1.9055579333302282</v>
      </c>
      <c r="AG6" s="2">
        <f t="shared" si="2"/>
        <v>2.3434311826429122</v>
      </c>
      <c r="AH6" s="2">
        <f t="shared" si="2"/>
        <v>3.3108967894411321</v>
      </c>
      <c r="AI6" s="2">
        <f t="shared" si="2"/>
        <v>2.3740552588275037</v>
      </c>
      <c r="AJ6" s="2">
        <f t="shared" si="2"/>
        <v>2.9699487412526802</v>
      </c>
      <c r="AK6" s="2">
        <f t="shared" si="2"/>
        <v>2.4899163470592085</v>
      </c>
      <c r="AL6" s="2">
        <f t="shared" si="2"/>
        <v>2.0222867037204963</v>
      </c>
      <c r="AM6" s="16">
        <f t="shared" si="2"/>
        <v>2.480729124203831</v>
      </c>
      <c r="AN6" s="10"/>
      <c r="AO6" s="17">
        <f t="shared" si="3"/>
        <v>2.2435006076304176</v>
      </c>
      <c r="AP6" s="2">
        <f t="shared" si="3"/>
        <v>2.1344583523178571</v>
      </c>
      <c r="AQ6" s="2">
        <f t="shared" si="3"/>
        <v>2.629225858884976</v>
      </c>
      <c r="AR6" s="2">
        <f t="shared" si="3"/>
        <v>4.0992395853686716</v>
      </c>
      <c r="AS6" s="2">
        <f t="shared" si="3"/>
        <v>3.2621183665561597</v>
      </c>
      <c r="AT6" s="2">
        <f t="shared" si="3"/>
        <v>3.3970680802785216</v>
      </c>
      <c r="AU6" s="2">
        <f t="shared" si="3"/>
        <v>2.5844831730518938</v>
      </c>
      <c r="AV6" s="2">
        <f t="shared" si="3"/>
        <v>2.5894626009913817</v>
      </c>
      <c r="AW6" s="2">
        <f t="shared" si="3"/>
        <v>2.5244413752887893</v>
      </c>
      <c r="AX6" s="2">
        <f t="shared" si="3"/>
        <v>2.3613470688649723</v>
      </c>
      <c r="AY6" s="2">
        <f t="shared" si="4"/>
        <v>3.1253645122760121</v>
      </c>
      <c r="AZ6" s="2">
        <f t="shared" si="4"/>
        <v>3.513832057178405</v>
      </c>
      <c r="BA6" s="2">
        <f t="shared" si="4"/>
        <v>2.4830904737043435</v>
      </c>
      <c r="BB6" s="2">
        <f t="shared" si="4"/>
        <v>2.3370272541460224</v>
      </c>
      <c r="BC6" s="2">
        <f t="shared" si="4"/>
        <v>2.3515325442306185</v>
      </c>
      <c r="BD6" s="2">
        <f t="shared" si="4"/>
        <v>2.7808458313612769</v>
      </c>
      <c r="BE6" s="2">
        <f t="shared" si="4"/>
        <v>3.1252923466537013</v>
      </c>
      <c r="BF6" s="2">
        <f t="shared" si="4"/>
        <v>2.5284826501382289</v>
      </c>
      <c r="BG6" s="2">
        <f t="shared" si="4"/>
        <v>2.2335417517514413</v>
      </c>
      <c r="BH6" s="2">
        <f t="shared" si="4"/>
        <v>2.2568512477580311</v>
      </c>
      <c r="BI6" s="2">
        <f t="shared" si="5"/>
        <v>2.1870670909828847</v>
      </c>
      <c r="BJ6" s="2">
        <f t="shared" si="5"/>
        <v>2.3669759874052634</v>
      </c>
      <c r="BK6" s="2">
        <f t="shared" si="5"/>
        <v>3.4923988673519117</v>
      </c>
      <c r="BL6" s="2">
        <f t="shared" si="5"/>
        <v>2.5805862294470767</v>
      </c>
      <c r="BM6" s="2">
        <f t="shared" si="5"/>
        <v>2.9137027420366071</v>
      </c>
      <c r="BN6" s="2">
        <f t="shared" si="5"/>
        <v>2.5419054558881538</v>
      </c>
      <c r="BO6" s="2">
        <f t="shared" si="5"/>
        <v>2.2967588368962484</v>
      </c>
      <c r="BP6" s="16">
        <f t="shared" si="5"/>
        <v>2.4704614897998445</v>
      </c>
    </row>
    <row r="7" spans="1:68" ht="13.9" customHeight="1">
      <c r="A7" s="21" t="s">
        <v>19</v>
      </c>
      <c r="B7" s="20">
        <v>8</v>
      </c>
      <c r="C7">
        <v>0</v>
      </c>
      <c r="D7" s="19">
        <v>5.867983765985145E-2</v>
      </c>
      <c r="E7" s="19">
        <v>1.3481093498736505</v>
      </c>
      <c r="F7" s="19">
        <v>0.55818614661168586</v>
      </c>
      <c r="G7" s="2">
        <v>0.34342283449765421</v>
      </c>
      <c r="H7" s="2">
        <v>1.664336049442392</v>
      </c>
      <c r="I7" s="19">
        <v>0.7632480627968794</v>
      </c>
      <c r="J7" s="24" t="s">
        <v>18</v>
      </c>
      <c r="L7" s="17">
        <f t="shared" si="0"/>
        <v>2.0068883273349161</v>
      </c>
      <c r="M7" s="2">
        <f t="shared" si="0"/>
        <v>2.0151035046072954</v>
      </c>
      <c r="N7" s="2">
        <f t="shared" si="0"/>
        <v>2.3397986063251399</v>
      </c>
      <c r="O7" s="2">
        <f t="shared" si="0"/>
        <v>3.1574043443857365</v>
      </c>
      <c r="P7" s="2">
        <f t="shared" si="0"/>
        <v>2.6586257242769995</v>
      </c>
      <c r="Q7" s="2">
        <f t="shared" si="0"/>
        <v>2.6762296755749553</v>
      </c>
      <c r="R7" s="2">
        <f t="shared" si="0"/>
        <v>2.2263509201827603</v>
      </c>
      <c r="S7" s="2">
        <f t="shared" si="0"/>
        <v>2.3198474615207907</v>
      </c>
      <c r="T7" s="2">
        <f t="shared" si="0"/>
        <v>2.3529037700691733</v>
      </c>
      <c r="U7" s="2">
        <f t="shared" si="0"/>
        <v>2.1940770094698423</v>
      </c>
      <c r="V7" s="2">
        <f t="shared" si="1"/>
        <v>2.7955453454833199</v>
      </c>
      <c r="W7" s="2">
        <f t="shared" si="1"/>
        <v>3.0416094647369638</v>
      </c>
      <c r="X7" s="2">
        <f t="shared" si="1"/>
        <v>2.0888445005998419</v>
      </c>
      <c r="Y7" s="2">
        <f t="shared" si="1"/>
        <v>2.0227318835030759</v>
      </c>
      <c r="Z7" s="2">
        <f t="shared" si="1"/>
        <v>2.050311407203206</v>
      </c>
      <c r="AA7" s="2">
        <f t="shared" si="1"/>
        <v>2.3130014804604748</v>
      </c>
      <c r="AB7" s="2">
        <f t="shared" si="1"/>
        <v>2.8016089287081711</v>
      </c>
      <c r="AC7" s="2">
        <f t="shared" si="1"/>
        <v>2.2572556346836157</v>
      </c>
      <c r="AD7" s="2">
        <f t="shared" si="1"/>
        <v>2.0585265844755858</v>
      </c>
      <c r="AE7" s="2">
        <f t="shared" si="1"/>
        <v>1.8096067131224955</v>
      </c>
      <c r="AF7" s="2">
        <f t="shared" si="2"/>
        <v>1.7405209842509637</v>
      </c>
      <c r="AG7" s="2">
        <f t="shared" si="2"/>
        <v>2.0761305357735407</v>
      </c>
      <c r="AH7" s="2">
        <f t="shared" si="2"/>
        <v>2.8176480843351968</v>
      </c>
      <c r="AI7" s="2">
        <f t="shared" si="2"/>
        <v>2.0996024708374814</v>
      </c>
      <c r="AJ7" s="2">
        <f t="shared" si="2"/>
        <v>2.5563272072899919</v>
      </c>
      <c r="AK7" s="2">
        <f t="shared" si="2"/>
        <v>2.1884046251627232</v>
      </c>
      <c r="AL7" s="2">
        <f t="shared" si="2"/>
        <v>1.8299881767363506</v>
      </c>
      <c r="AM7" s="16">
        <f t="shared" si="2"/>
        <v>2.181363044643541</v>
      </c>
      <c r="AN7" s="10"/>
      <c r="AO7" s="17">
        <f t="shared" si="3"/>
        <v>1.8572252081519078</v>
      </c>
      <c r="AP7" s="2">
        <f t="shared" si="3"/>
        <v>1.6842545738432559</v>
      </c>
      <c r="AQ7" s="2">
        <f t="shared" si="3"/>
        <v>2.4690902249485616</v>
      </c>
      <c r="AR7" s="2">
        <f t="shared" si="3"/>
        <v>4.8009312711876335</v>
      </c>
      <c r="AS7" s="2">
        <f t="shared" si="3"/>
        <v>3.473029644463371</v>
      </c>
      <c r="AT7" s="2">
        <f t="shared" si="3"/>
        <v>3.6870965446335751</v>
      </c>
      <c r="AU7" s="2">
        <f t="shared" si="3"/>
        <v>2.3981161724857132</v>
      </c>
      <c r="AV7" s="2">
        <f t="shared" si="3"/>
        <v>2.4060148976791593</v>
      </c>
      <c r="AW7" s="2">
        <f t="shared" si="3"/>
        <v>2.3028735730516972</v>
      </c>
      <c r="AX7" s="2">
        <f t="shared" si="3"/>
        <v>2.0441617043967977</v>
      </c>
      <c r="AY7" s="2">
        <f t="shared" si="4"/>
        <v>3.2561008873390191</v>
      </c>
      <c r="AZ7" s="2">
        <f t="shared" si="4"/>
        <v>3.8723159267059768</v>
      </c>
      <c r="BA7" s="2">
        <f t="shared" si="4"/>
        <v>2.2372798116626451</v>
      </c>
      <c r="BB7" s="2">
        <f t="shared" si="4"/>
        <v>2.0055838726548942</v>
      </c>
      <c r="BC7" s="2">
        <f t="shared" si="4"/>
        <v>2.0285932025662374</v>
      </c>
      <c r="BD7" s="2">
        <f t="shared" si="4"/>
        <v>2.7096006833750854</v>
      </c>
      <c r="BE7" s="2">
        <f t="shared" si="4"/>
        <v>3.255986413060854</v>
      </c>
      <c r="BF7" s="2">
        <f t="shared" si="4"/>
        <v>2.3092841326289868</v>
      </c>
      <c r="BG7" s="2">
        <f t="shared" si="4"/>
        <v>1.8414277577650158</v>
      </c>
      <c r="BH7" s="2">
        <f t="shared" si="4"/>
        <v>1.8784029496125965</v>
      </c>
      <c r="BI7" s="2">
        <f t="shared" si="5"/>
        <v>1.767706322626186</v>
      </c>
      <c r="BJ7" s="2">
        <f t="shared" si="5"/>
        <v>2.0530906980937367</v>
      </c>
      <c r="BK7" s="2">
        <f t="shared" si="5"/>
        <v>3.8383170660907093</v>
      </c>
      <c r="BL7" s="2">
        <f t="shared" si="5"/>
        <v>2.3919345614647556</v>
      </c>
      <c r="BM7" s="2">
        <f t="shared" si="5"/>
        <v>2.9203478294784793</v>
      </c>
      <c r="BN7" s="2">
        <f t="shared" si="5"/>
        <v>2.330576348367841</v>
      </c>
      <c r="BO7" s="2">
        <f t="shared" si="5"/>
        <v>1.9417072254383307</v>
      </c>
      <c r="BP7" s="16">
        <f t="shared" si="5"/>
        <v>2.2172468129836154</v>
      </c>
    </row>
    <row r="8" spans="1:68" ht="13.9" customHeight="1">
      <c r="A8" s="21" t="s">
        <v>20</v>
      </c>
      <c r="B8" s="20">
        <v>12</v>
      </c>
      <c r="C8">
        <v>3</v>
      </c>
      <c r="D8" s="19">
        <v>1.6116102930799275E-2</v>
      </c>
      <c r="E8" s="19">
        <v>0.56337444136049297</v>
      </c>
      <c r="F8" s="19">
        <v>0.51711003273779099</v>
      </c>
      <c r="G8" s="2">
        <v>3.8460370686229414E-2</v>
      </c>
      <c r="H8" s="2">
        <v>0.73128563051337359</v>
      </c>
      <c r="I8" s="19">
        <v>0.46543109323526483</v>
      </c>
      <c r="J8" s="18" t="s">
        <v>16</v>
      </c>
      <c r="L8" s="17">
        <f t="shared" si="0"/>
        <v>0.7443045569302662</v>
      </c>
      <c r="M8" s="2">
        <f t="shared" si="0"/>
        <v>0.74656081134057806</v>
      </c>
      <c r="N8" s="2">
        <f t="shared" si="0"/>
        <v>0.83573658089100067</v>
      </c>
      <c r="O8" s="2">
        <f t="shared" si="0"/>
        <v>1.0602876150601372</v>
      </c>
      <c r="P8" s="2">
        <f t="shared" si="0"/>
        <v>0.9233007401483434</v>
      </c>
      <c r="Q8" s="2">
        <f t="shared" si="0"/>
        <v>0.92813557102758315</v>
      </c>
      <c r="R8" s="2">
        <f t="shared" si="0"/>
        <v>0.80457878189145549</v>
      </c>
      <c r="S8" s="2">
        <f t="shared" si="0"/>
        <v>0.83025710589452895</v>
      </c>
      <c r="T8" s="2">
        <f t="shared" si="0"/>
        <v>0.83933584387887916</v>
      </c>
      <c r="U8" s="2">
        <f t="shared" si="0"/>
        <v>0.79571492527951593</v>
      </c>
      <c r="V8" s="2">
        <f t="shared" si="1"/>
        <v>0.96090498032020843</v>
      </c>
      <c r="W8" s="2">
        <f t="shared" si="1"/>
        <v>1.0284851719433601</v>
      </c>
      <c r="X8" s="2">
        <f t="shared" si="1"/>
        <v>0.76681338069028249</v>
      </c>
      <c r="Y8" s="2">
        <f t="shared" si="1"/>
        <v>0.74865590472158194</v>
      </c>
      <c r="Z8" s="2">
        <f t="shared" si="1"/>
        <v>0.75623047309905767</v>
      </c>
      <c r="AA8" s="2">
        <f t="shared" si="1"/>
        <v>0.82837689388593572</v>
      </c>
      <c r="AB8" s="2">
        <f t="shared" si="1"/>
        <v>0.96257031095639101</v>
      </c>
      <c r="AC8" s="2">
        <f t="shared" si="1"/>
        <v>0.81306659610167631</v>
      </c>
      <c r="AD8" s="2">
        <f t="shared" si="1"/>
        <v>0.75848672750936963</v>
      </c>
      <c r="AE8" s="2">
        <f t="shared" si="1"/>
        <v>0.69012221887691894</v>
      </c>
      <c r="AF8" s="2">
        <f t="shared" si="2"/>
        <v>0.671148193693058</v>
      </c>
      <c r="AG8" s="2">
        <f t="shared" si="2"/>
        <v>0.76332155838860927</v>
      </c>
      <c r="AH8" s="2">
        <f t="shared" si="2"/>
        <v>0.96697537909080944</v>
      </c>
      <c r="AI8" s="2">
        <f t="shared" si="2"/>
        <v>0.76976799956092901</v>
      </c>
      <c r="AJ8" s="2">
        <f t="shared" si="2"/>
        <v>0.89520500070565001</v>
      </c>
      <c r="AK8" s="2">
        <f t="shared" si="2"/>
        <v>0.79415703532953863</v>
      </c>
      <c r="AL8" s="2">
        <f t="shared" si="2"/>
        <v>0.6957198786282166</v>
      </c>
      <c r="AM8" s="16">
        <f t="shared" si="2"/>
        <v>0.7922231029778426</v>
      </c>
      <c r="AN8" s="10"/>
      <c r="AO8" s="17">
        <f t="shared" si="3"/>
        <v>0.75288753871547243</v>
      </c>
      <c r="AP8" s="2">
        <f t="shared" si="3"/>
        <v>0.7335163320131749</v>
      </c>
      <c r="AQ8" s="2">
        <f t="shared" si="3"/>
        <v>0.82141109915477117</v>
      </c>
      <c r="AR8" s="2">
        <f t="shared" si="3"/>
        <v>1.082557016114269</v>
      </c>
      <c r="AS8" s="2">
        <f t="shared" si="3"/>
        <v>0.93384358279418178</v>
      </c>
      <c r="AT8" s="2">
        <f t="shared" si="3"/>
        <v>0.95781721385526486</v>
      </c>
      <c r="AU8" s="2">
        <f t="shared" si="3"/>
        <v>0.81346262254628376</v>
      </c>
      <c r="AV8" s="2">
        <f t="shared" si="3"/>
        <v>0.81434721107206709</v>
      </c>
      <c r="AW8" s="2">
        <f t="shared" si="3"/>
        <v>0.80279627974263612</v>
      </c>
      <c r="AX8" s="2">
        <f t="shared" si="3"/>
        <v>0.77382280049234331</v>
      </c>
      <c r="AY8" s="2">
        <f t="shared" si="4"/>
        <v>0.90954944864404697</v>
      </c>
      <c r="AZ8" s="2">
        <f t="shared" si="4"/>
        <v>0.97856017377870463</v>
      </c>
      <c r="BA8" s="2">
        <f t="shared" si="4"/>
        <v>0.7954503489415663</v>
      </c>
      <c r="BB8" s="2">
        <f t="shared" si="4"/>
        <v>0.7695024188519235</v>
      </c>
      <c r="BC8" s="2">
        <f t="shared" si="4"/>
        <v>0.77207926368790092</v>
      </c>
      <c r="BD8" s="2">
        <f t="shared" si="4"/>
        <v>0.84834617875869389</v>
      </c>
      <c r="BE8" s="2">
        <f t="shared" si="4"/>
        <v>0.90953662852048489</v>
      </c>
      <c r="BF8" s="2">
        <f t="shared" si="4"/>
        <v>0.80351420666211237</v>
      </c>
      <c r="BG8" s="2">
        <f t="shared" si="4"/>
        <v>0.75111836166390589</v>
      </c>
      <c r="BH8" s="2">
        <f t="shared" si="4"/>
        <v>0.75525926157445655</v>
      </c>
      <c r="BI8" s="2">
        <f t="shared" si="5"/>
        <v>0.74286220208992859</v>
      </c>
      <c r="BJ8" s="2">
        <f t="shared" si="5"/>
        <v>0.7748227701301853</v>
      </c>
      <c r="BK8" s="2">
        <f t="shared" si="5"/>
        <v>0.97475259708076789</v>
      </c>
      <c r="BL8" s="2">
        <f t="shared" si="5"/>
        <v>0.81277033587393166</v>
      </c>
      <c r="BM8" s="2">
        <f t="shared" si="5"/>
        <v>0.8719480262364766</v>
      </c>
      <c r="BN8" s="2">
        <f t="shared" si="5"/>
        <v>0.80589874964465869</v>
      </c>
      <c r="BO8" s="2">
        <f t="shared" si="5"/>
        <v>0.7623487899042849</v>
      </c>
      <c r="BP8" s="16">
        <f t="shared" si="5"/>
        <v>0.79320682731820291</v>
      </c>
    </row>
    <row r="9" spans="1:68" ht="13.9" customHeight="1">
      <c r="A9" s="21" t="s">
        <v>21</v>
      </c>
      <c r="B9" s="20">
        <v>8</v>
      </c>
      <c r="C9">
        <v>0</v>
      </c>
      <c r="D9" s="19">
        <v>0.10459184227029401</v>
      </c>
      <c r="E9" s="19">
        <v>-0.64054216331517144</v>
      </c>
      <c r="F9" s="19">
        <v>0.94639391115027327</v>
      </c>
      <c r="G9" s="2">
        <v>0.23428258085840867</v>
      </c>
      <c r="H9" s="2">
        <v>0.196628294694012</v>
      </c>
      <c r="I9" s="19">
        <v>0.93334794013349964</v>
      </c>
      <c r="J9" s="18" t="s">
        <v>16</v>
      </c>
      <c r="L9" s="17">
        <f t="shared" si="0"/>
        <v>0.53367558590599595</v>
      </c>
      <c r="M9" s="2">
        <f t="shared" si="0"/>
        <v>0.54831844382383721</v>
      </c>
      <c r="N9" s="2">
        <f t="shared" si="0"/>
        <v>1.1270599710527973</v>
      </c>
      <c r="O9" s="2">
        <f t="shared" si="0"/>
        <v>2.5843729733522269</v>
      </c>
      <c r="P9" s="2">
        <f t="shared" si="0"/>
        <v>1.6953423140547281</v>
      </c>
      <c r="Q9" s="2">
        <f t="shared" si="0"/>
        <v>1.7267198667358161</v>
      </c>
      <c r="R9" s="2">
        <f t="shared" si="0"/>
        <v>0.92484907599689559</v>
      </c>
      <c r="S9" s="2">
        <f t="shared" si="0"/>
        <v>1.0914987446808975</v>
      </c>
      <c r="T9" s="2">
        <f t="shared" si="0"/>
        <v>1.1504188158264967</v>
      </c>
      <c r="U9" s="2">
        <f t="shared" si="0"/>
        <v>0.86732356274823419</v>
      </c>
      <c r="V9" s="2">
        <f t="shared" si="1"/>
        <v>1.9393899460187476</v>
      </c>
      <c r="W9" s="2">
        <f t="shared" si="1"/>
        <v>2.3779784046055141</v>
      </c>
      <c r="X9" s="2">
        <f t="shared" si="1"/>
        <v>0.67975552561017338</v>
      </c>
      <c r="Y9" s="2">
        <f t="shared" si="1"/>
        <v>0.56191538331897528</v>
      </c>
      <c r="Z9" s="2">
        <f t="shared" si="1"/>
        <v>0.61107354918601342</v>
      </c>
      <c r="AA9" s="2">
        <f t="shared" si="1"/>
        <v>1.0792963630826971</v>
      </c>
      <c r="AB9" s="2">
        <f t="shared" si="1"/>
        <v>1.9501977697200115</v>
      </c>
      <c r="AC9" s="2">
        <f t="shared" si="1"/>
        <v>0.97993411292591681</v>
      </c>
      <c r="AD9" s="2">
        <f t="shared" si="1"/>
        <v>0.62571640710385512</v>
      </c>
      <c r="AE9" s="2">
        <f t="shared" si="1"/>
        <v>0.18203781219326742</v>
      </c>
      <c r="AF9" s="2">
        <f t="shared" si="2"/>
        <v>5.8898349893707902E-2</v>
      </c>
      <c r="AG9" s="2">
        <f t="shared" si="2"/>
        <v>0.65709395978494289</v>
      </c>
      <c r="AH9" s="2">
        <f t="shared" si="2"/>
        <v>1.9787862066072246</v>
      </c>
      <c r="AI9" s="2">
        <f t="shared" si="2"/>
        <v>0.69893069669306029</v>
      </c>
      <c r="AJ9" s="2">
        <f t="shared" si="2"/>
        <v>1.5130038690301819</v>
      </c>
      <c r="AK9" s="2">
        <f t="shared" si="2"/>
        <v>0.85721301799543881</v>
      </c>
      <c r="AL9" s="2">
        <f t="shared" si="2"/>
        <v>0.21836604540848314</v>
      </c>
      <c r="AM9" s="16">
        <f t="shared" si="2"/>
        <v>0.84466199692300348</v>
      </c>
      <c r="AN9" s="10"/>
      <c r="AO9" s="17">
        <f t="shared" si="3"/>
        <v>0.32821701094281819</v>
      </c>
      <c r="AP9" s="2">
        <f t="shared" si="3"/>
        <v>0.2102166843837997</v>
      </c>
      <c r="AQ9" s="2">
        <f t="shared" si="3"/>
        <v>0.74563047583888298</v>
      </c>
      <c r="AR9" s="2">
        <f t="shared" si="3"/>
        <v>2.3364091998674774</v>
      </c>
      <c r="AS9" s="2">
        <f t="shared" si="3"/>
        <v>1.4305165538816311</v>
      </c>
      <c r="AT9" s="2">
        <f t="shared" si="3"/>
        <v>1.5765526959500389</v>
      </c>
      <c r="AU9" s="2">
        <f t="shared" si="3"/>
        <v>0.69721207579481193</v>
      </c>
      <c r="AV9" s="2">
        <f t="shared" si="3"/>
        <v>0.70260057515455521</v>
      </c>
      <c r="AW9" s="2">
        <f t="shared" si="3"/>
        <v>0.63223770670341328</v>
      </c>
      <c r="AX9" s="2">
        <f t="shared" si="3"/>
        <v>0.45574482912341208</v>
      </c>
      <c r="AY9" s="2">
        <f t="shared" si="4"/>
        <v>1.282528056972736</v>
      </c>
      <c r="AZ9" s="2">
        <f t="shared" si="4"/>
        <v>1.7029091012263411</v>
      </c>
      <c r="BA9" s="2">
        <f t="shared" si="4"/>
        <v>0.58748973375945712</v>
      </c>
      <c r="BB9" s="2">
        <f t="shared" si="4"/>
        <v>0.42942708587365075</v>
      </c>
      <c r="BC9" s="2">
        <f t="shared" si="4"/>
        <v>0.44512401879116414</v>
      </c>
      <c r="BD9" s="2">
        <f t="shared" si="4"/>
        <v>0.90970637663338849</v>
      </c>
      <c r="BE9" s="2">
        <f t="shared" si="4"/>
        <v>1.282449962779117</v>
      </c>
      <c r="BF9" s="2">
        <f t="shared" si="4"/>
        <v>0.6366109815461034</v>
      </c>
      <c r="BG9" s="2">
        <f t="shared" si="4"/>
        <v>0.3174400122233314</v>
      </c>
      <c r="BH9" s="2">
        <f t="shared" si="4"/>
        <v>0.34266443676242009</v>
      </c>
      <c r="BI9" s="2">
        <f t="shared" si="5"/>
        <v>0.267147351532393</v>
      </c>
      <c r="BJ9" s="2">
        <f t="shared" si="5"/>
        <v>0.46183617622573064</v>
      </c>
      <c r="BK9" s="2">
        <f t="shared" si="5"/>
        <v>1.6797151257213585</v>
      </c>
      <c r="BL9" s="2">
        <f t="shared" si="5"/>
        <v>0.69299498933936055</v>
      </c>
      <c r="BM9" s="2">
        <f t="shared" si="5"/>
        <v>1.0534777870868319</v>
      </c>
      <c r="BN9" s="2">
        <f t="shared" si="5"/>
        <v>0.65113650155932479</v>
      </c>
      <c r="BO9" s="2">
        <f t="shared" si="5"/>
        <v>0.38585052583398671</v>
      </c>
      <c r="BP9" s="16">
        <f t="shared" si="5"/>
        <v>0.57382324987605005</v>
      </c>
    </row>
    <row r="10" spans="1:68" ht="13.9" customHeight="1">
      <c r="A10" s="21" t="s">
        <v>22</v>
      </c>
      <c r="B10" s="20">
        <v>4</v>
      </c>
      <c r="C10">
        <v>0</v>
      </c>
      <c r="D10" s="19">
        <v>9.357798165137611E-2</v>
      </c>
      <c r="E10" s="19">
        <v>-0.88509174311926575</v>
      </c>
      <c r="F10" s="19">
        <v>0.92477064220183514</v>
      </c>
      <c r="G10" s="2">
        <v>0.15023648224439889</v>
      </c>
      <c r="H10" s="2">
        <v>0.18875313167068278</v>
      </c>
      <c r="I10" s="19">
        <v>0.65308682575653398</v>
      </c>
      <c r="J10" s="18" t="s">
        <v>16</v>
      </c>
      <c r="L10" s="17">
        <f t="shared" si="0"/>
        <v>0.16547706422018327</v>
      </c>
      <c r="M10" s="2">
        <f t="shared" si="0"/>
        <v>0.17857798165137617</v>
      </c>
      <c r="N10" s="2">
        <f t="shared" si="0"/>
        <v>0.6963761467889904</v>
      </c>
      <c r="O10" s="2">
        <f t="shared" si="0"/>
        <v>2.000229357798164</v>
      </c>
      <c r="P10" s="2">
        <f t="shared" si="0"/>
        <v>1.2048165137614673</v>
      </c>
      <c r="Q10" s="2">
        <f t="shared" si="0"/>
        <v>1.2328899082568801</v>
      </c>
      <c r="R10" s="2">
        <f t="shared" si="0"/>
        <v>0.51545871559632994</v>
      </c>
      <c r="S10" s="2">
        <f t="shared" si="0"/>
        <v>0.66455963302752252</v>
      </c>
      <c r="T10" s="2">
        <f t="shared" si="0"/>
        <v>0.71727522935779797</v>
      </c>
      <c r="U10" s="2">
        <f t="shared" si="0"/>
        <v>0.46399082568807337</v>
      </c>
      <c r="V10" s="2">
        <f t="shared" si="1"/>
        <v>1.4231651376146783</v>
      </c>
      <c r="W10" s="2">
        <f t="shared" si="1"/>
        <v>1.8155688073394489</v>
      </c>
      <c r="X10" s="2">
        <f t="shared" si="1"/>
        <v>0.29617431192660559</v>
      </c>
      <c r="Y10" s="2">
        <f t="shared" si="1"/>
        <v>0.19074311926605492</v>
      </c>
      <c r="Z10" s="2">
        <f t="shared" si="1"/>
        <v>0.23472477064220154</v>
      </c>
      <c r="AA10" s="2">
        <f t="shared" si="1"/>
        <v>0.65364220183486266</v>
      </c>
      <c r="AB10" s="2">
        <f t="shared" si="1"/>
        <v>1.4328348623853207</v>
      </c>
      <c r="AC10" s="2">
        <f t="shared" si="1"/>
        <v>0.56474311926605458</v>
      </c>
      <c r="AD10" s="2">
        <f t="shared" si="1"/>
        <v>0.24782568807339467</v>
      </c>
      <c r="AE10" s="2">
        <f t="shared" si="1"/>
        <v>0</v>
      </c>
      <c r="AF10" s="2">
        <f t="shared" si="2"/>
        <v>0</v>
      </c>
      <c r="AG10" s="2">
        <f t="shared" si="2"/>
        <v>0.27589908256880724</v>
      </c>
      <c r="AH10" s="2">
        <f t="shared" si="2"/>
        <v>1.4584128440366961</v>
      </c>
      <c r="AI10" s="2">
        <f t="shared" si="2"/>
        <v>0.31333027522935741</v>
      </c>
      <c r="AJ10" s="2">
        <f t="shared" si="2"/>
        <v>1.0416788990825681</v>
      </c>
      <c r="AK10" s="2">
        <f t="shared" si="2"/>
        <v>0.45494495412844027</v>
      </c>
      <c r="AL10" s="2">
        <f t="shared" si="2"/>
        <v>0</v>
      </c>
      <c r="AM10" s="16">
        <f t="shared" si="2"/>
        <v>0.44371559633027502</v>
      </c>
      <c r="AN10" s="10"/>
      <c r="AO10" s="17">
        <f t="shared" si="3"/>
        <v>0.27313595586462014</v>
      </c>
      <c r="AP10" s="2">
        <f t="shared" si="3"/>
        <v>0.19746684764085792</v>
      </c>
      <c r="AQ10" s="2">
        <f t="shared" si="3"/>
        <v>0.54080728839672421</v>
      </c>
      <c r="AR10" s="2">
        <f t="shared" si="3"/>
        <v>1.5609130028361926</v>
      </c>
      <c r="AS10" s="2">
        <f t="shared" si="3"/>
        <v>0.97999860482451695</v>
      </c>
      <c r="AT10" s="2">
        <f t="shared" si="3"/>
        <v>1.0736460120901923</v>
      </c>
      <c r="AU10" s="2">
        <f t="shared" si="3"/>
        <v>0.50975841539954847</v>
      </c>
      <c r="AV10" s="2">
        <f t="shared" si="3"/>
        <v>0.51321385449116952</v>
      </c>
      <c r="AW10" s="2">
        <f t="shared" si="3"/>
        <v>0.46809283099043519</v>
      </c>
      <c r="AX10" s="2">
        <f t="shared" si="3"/>
        <v>0.35491468103298801</v>
      </c>
      <c r="AY10" s="2">
        <f t="shared" si="4"/>
        <v>0.88509922687347165</v>
      </c>
      <c r="AZ10" s="2">
        <f t="shared" si="4"/>
        <v>1.1546735548473381</v>
      </c>
      <c r="BA10" s="2">
        <f t="shared" si="4"/>
        <v>0.43939766288175497</v>
      </c>
      <c r="BB10" s="2">
        <f t="shared" si="4"/>
        <v>0.33803811619420043</v>
      </c>
      <c r="BC10" s="2">
        <f t="shared" si="4"/>
        <v>0.34810396050457521</v>
      </c>
      <c r="BD10" s="2">
        <f t="shared" si="4"/>
        <v>0.64602290479521818</v>
      </c>
      <c r="BE10" s="2">
        <f t="shared" si="4"/>
        <v>0.88504914804605717</v>
      </c>
      <c r="BF10" s="2">
        <f t="shared" si="4"/>
        <v>0.4708972453256639</v>
      </c>
      <c r="BG10" s="2">
        <f t="shared" si="4"/>
        <v>0.26622507768137782</v>
      </c>
      <c r="BH10" s="2">
        <f t="shared" si="4"/>
        <v>0.28240053893635808</v>
      </c>
      <c r="BI10" s="2">
        <f t="shared" si="5"/>
        <v>0.23397431282624687</v>
      </c>
      <c r="BJ10" s="2">
        <f t="shared" si="5"/>
        <v>0.35882082957134231</v>
      </c>
      <c r="BK10" s="2">
        <f t="shared" si="5"/>
        <v>1.1398001431051428</v>
      </c>
      <c r="BL10" s="2">
        <f t="shared" si="5"/>
        <v>0.50705415871914927</v>
      </c>
      <c r="BM10" s="2">
        <f t="shared" si="5"/>
        <v>0.73821802606586429</v>
      </c>
      <c r="BN10" s="2">
        <f t="shared" si="5"/>
        <v>0.48021190722481666</v>
      </c>
      <c r="BO10" s="2">
        <f t="shared" si="5"/>
        <v>0.31009413049674228</v>
      </c>
      <c r="BP10" s="16">
        <f t="shared" si="5"/>
        <v>0.43063386808416504</v>
      </c>
    </row>
    <row r="11" spans="1:68" ht="13.9" customHeight="1">
      <c r="A11" s="21" t="s">
        <v>23</v>
      </c>
      <c r="B11" s="20">
        <v>4</v>
      </c>
      <c r="C11">
        <v>0</v>
      </c>
      <c r="D11" s="19">
        <v>6.7921615201900237E-2</v>
      </c>
      <c r="E11" s="19">
        <v>-0.39320665083135398</v>
      </c>
      <c r="F11" s="19">
        <v>0.99403420725396352</v>
      </c>
      <c r="G11" s="2">
        <v>0.16999697473907124</v>
      </c>
      <c r="H11" s="2">
        <v>0.24300862199364687</v>
      </c>
      <c r="I11" s="19">
        <v>0.97780615474636412</v>
      </c>
      <c r="J11" s="18" t="s">
        <v>16</v>
      </c>
      <c r="L11" s="17">
        <f t="shared" si="0"/>
        <v>0.36932668250197931</v>
      </c>
      <c r="M11" s="2">
        <f t="shared" si="0"/>
        <v>0.3788357086302454</v>
      </c>
      <c r="N11" s="2">
        <f t="shared" si="0"/>
        <v>0.75466864608076001</v>
      </c>
      <c r="O11" s="2">
        <f t="shared" si="0"/>
        <v>1.7010431512272368</v>
      </c>
      <c r="P11" s="2">
        <f t="shared" si="0"/>
        <v>1.1237094220110846</v>
      </c>
      <c r="Q11" s="2">
        <f t="shared" si="0"/>
        <v>1.1440859065716547</v>
      </c>
      <c r="R11" s="2">
        <f t="shared" si="0"/>
        <v>0.62335352335708627</v>
      </c>
      <c r="S11" s="2">
        <f t="shared" si="0"/>
        <v>0.73157529691211376</v>
      </c>
      <c r="T11" s="2">
        <f t="shared" si="0"/>
        <v>0.76983780680918457</v>
      </c>
      <c r="U11" s="2">
        <f t="shared" si="0"/>
        <v>0.58599663499604127</v>
      </c>
      <c r="V11" s="2">
        <f t="shared" si="1"/>
        <v>1.2821931908155184</v>
      </c>
      <c r="W11" s="2">
        <f t="shared" si="1"/>
        <v>1.5670111638954869</v>
      </c>
      <c r="X11" s="2">
        <f t="shared" si="1"/>
        <v>0.4641905384006334</v>
      </c>
      <c r="Y11" s="2">
        <f t="shared" si="1"/>
        <v>0.38766551860649234</v>
      </c>
      <c r="Z11" s="2">
        <f t="shared" si="1"/>
        <v>0.41958867775138542</v>
      </c>
      <c r="AA11" s="2">
        <f t="shared" si="1"/>
        <v>0.72365110847189251</v>
      </c>
      <c r="AB11" s="2">
        <f t="shared" si="1"/>
        <v>1.2892117577197153</v>
      </c>
      <c r="AC11" s="2">
        <f t="shared" si="1"/>
        <v>0.65912557403008687</v>
      </c>
      <c r="AD11" s="2">
        <f t="shared" si="1"/>
        <v>0.42909770387965185</v>
      </c>
      <c r="AE11" s="2">
        <f t="shared" si="1"/>
        <v>0.14097421219319073</v>
      </c>
      <c r="AF11" s="2">
        <f t="shared" si="2"/>
        <v>6.1007830562153476E-2</v>
      </c>
      <c r="AG11" s="2">
        <f t="shared" si="2"/>
        <v>0.44947418844022158</v>
      </c>
      <c r="AH11" s="2">
        <f t="shared" si="2"/>
        <v>1.307776999208234</v>
      </c>
      <c r="AI11" s="2">
        <f t="shared" si="2"/>
        <v>0.47664283452098166</v>
      </c>
      <c r="AJ11" s="2">
        <f t="shared" si="2"/>
        <v>1.0052994061757716</v>
      </c>
      <c r="AK11" s="2">
        <f t="shared" si="2"/>
        <v>0.57943087885985745</v>
      </c>
      <c r="AL11" s="2">
        <f t="shared" si="2"/>
        <v>0.16456565320665084</v>
      </c>
      <c r="AM11" s="16">
        <f t="shared" si="2"/>
        <v>0.57128028503562933</v>
      </c>
      <c r="AN11" s="10"/>
      <c r="AO11" s="17">
        <f t="shared" si="3"/>
        <v>0.33849025613875855</v>
      </c>
      <c r="AP11" s="2">
        <f t="shared" si="3"/>
        <v>0.25286844652851298</v>
      </c>
      <c r="AQ11" s="2">
        <f t="shared" si="3"/>
        <v>0.64136819946553714</v>
      </c>
      <c r="AR11" s="2">
        <f t="shared" si="3"/>
        <v>1.795647657943831</v>
      </c>
      <c r="AS11" s="2">
        <f t="shared" si="3"/>
        <v>1.1383260222860887</v>
      </c>
      <c r="AT11" s="2">
        <f t="shared" si="3"/>
        <v>1.2442908032067765</v>
      </c>
      <c r="AU11" s="2">
        <f t="shared" si="3"/>
        <v>0.60623549135279586</v>
      </c>
      <c r="AV11" s="2">
        <f t="shared" si="3"/>
        <v>0.61014542177179432</v>
      </c>
      <c r="AW11" s="2">
        <f t="shared" si="3"/>
        <v>0.55908966369182678</v>
      </c>
      <c r="AX11" s="2">
        <f t="shared" si="3"/>
        <v>0.43102527605505969</v>
      </c>
      <c r="AY11" s="2">
        <f t="shared" si="4"/>
        <v>1.0309445999092421</v>
      </c>
      <c r="AZ11" s="2">
        <f t="shared" si="4"/>
        <v>1.3359758382493825</v>
      </c>
      <c r="BA11" s="2">
        <f t="shared" si="4"/>
        <v>0.52662024151666409</v>
      </c>
      <c r="BB11" s="2">
        <f t="shared" si="4"/>
        <v>0.41192894922603729</v>
      </c>
      <c r="BC11" s="2">
        <f t="shared" si="4"/>
        <v>0.42331874653355506</v>
      </c>
      <c r="BD11" s="2">
        <f t="shared" si="4"/>
        <v>0.76042274744113336</v>
      </c>
      <c r="BE11" s="2">
        <f t="shared" si="4"/>
        <v>1.030887934250996</v>
      </c>
      <c r="BF11" s="2">
        <f t="shared" si="4"/>
        <v>0.56226294055362258</v>
      </c>
      <c r="BG11" s="2">
        <f t="shared" si="4"/>
        <v>0.33067039530076126</v>
      </c>
      <c r="BH11" s="2">
        <f t="shared" si="4"/>
        <v>0.34897340291433465</v>
      </c>
      <c r="BI11" s="2">
        <f t="shared" si="5"/>
        <v>0.29417771139010729</v>
      </c>
      <c r="BJ11" s="2">
        <f t="shared" si="5"/>
        <v>0.43544519739827553</v>
      </c>
      <c r="BK11" s="2">
        <f t="shared" si="5"/>
        <v>1.3191461377502143</v>
      </c>
      <c r="BL11" s="2">
        <f t="shared" si="5"/>
        <v>0.60317554580749255</v>
      </c>
      <c r="BM11" s="2">
        <f t="shared" si="5"/>
        <v>0.86474422427267683</v>
      </c>
      <c r="BN11" s="2">
        <f t="shared" si="5"/>
        <v>0.5728027529874451</v>
      </c>
      <c r="BO11" s="2">
        <f t="shared" si="5"/>
        <v>0.38030951192457008</v>
      </c>
      <c r="BP11" s="16">
        <f t="shared" si="5"/>
        <v>0.51670375132355151</v>
      </c>
    </row>
    <row r="12" spans="1:68" ht="13.9" customHeight="1">
      <c r="A12" s="21" t="s">
        <v>24</v>
      </c>
      <c r="B12" s="20">
        <v>19</v>
      </c>
      <c r="C12">
        <v>1</v>
      </c>
      <c r="D12" s="19">
        <v>0.19694799027735296</v>
      </c>
      <c r="E12" s="19">
        <v>-1.2938787566601746</v>
      </c>
      <c r="F12" s="19">
        <v>0.60995457517367901</v>
      </c>
      <c r="G12" s="2">
        <v>0.51607009380915692</v>
      </c>
      <c r="H12" s="2">
        <v>0.38648464247914083</v>
      </c>
      <c r="I12" s="19">
        <v>0.72312407167246884</v>
      </c>
      <c r="J12" s="23" t="s">
        <v>18</v>
      </c>
      <c r="L12" s="17">
        <f t="shared" si="0"/>
        <v>0.9171906808535748</v>
      </c>
      <c r="M12" s="2">
        <f t="shared" si="0"/>
        <v>0.94476339949240429</v>
      </c>
      <c r="N12" s="2">
        <f t="shared" si="0"/>
        <v>2.0345422790270904</v>
      </c>
      <c r="O12" s="2">
        <f t="shared" si="0"/>
        <v>4.778684276891541</v>
      </c>
      <c r="P12" s="2">
        <f t="shared" si="0"/>
        <v>3.1046263595340413</v>
      </c>
      <c r="Q12" s="2">
        <f t="shared" si="0"/>
        <v>3.1637107566172471</v>
      </c>
      <c r="R12" s="2">
        <f t="shared" si="0"/>
        <v>1.6537761644908746</v>
      </c>
      <c r="S12" s="2">
        <f t="shared" si="0"/>
        <v>1.9675799623327903</v>
      </c>
      <c r="T12" s="2">
        <f t="shared" si="0"/>
        <v>2.0785273301890328</v>
      </c>
      <c r="U12" s="2">
        <f t="shared" si="0"/>
        <v>1.5454547698383314</v>
      </c>
      <c r="V12" s="2">
        <f t="shared" si="1"/>
        <v>3.5641716701811985</v>
      </c>
      <c r="W12" s="2">
        <f t="shared" si="1"/>
        <v>4.3900402427442327</v>
      </c>
      <c r="X12" s="2">
        <f t="shared" si="1"/>
        <v>1.1922613739409444</v>
      </c>
      <c r="Y12" s="2">
        <f t="shared" si="1"/>
        <v>0.97036663822845992</v>
      </c>
      <c r="Z12" s="2">
        <f t="shared" si="1"/>
        <v>1.0629321936588154</v>
      </c>
      <c r="AA12" s="2">
        <f t="shared" si="1"/>
        <v>1.9446026968004337</v>
      </c>
      <c r="AB12" s="2">
        <f t="shared" si="1"/>
        <v>3.5845229625098591</v>
      </c>
      <c r="AC12" s="2">
        <f t="shared" si="1"/>
        <v>1.7575021060369467</v>
      </c>
      <c r="AD12" s="2">
        <f t="shared" si="1"/>
        <v>1.0905049122976462</v>
      </c>
      <c r="AE12" s="2">
        <f t="shared" si="1"/>
        <v>0.25505153754111376</v>
      </c>
      <c r="AF12" s="2">
        <f t="shared" si="2"/>
        <v>2.3178103654576843E-2</v>
      </c>
      <c r="AG12" s="2">
        <f t="shared" si="2"/>
        <v>1.1495893093808511</v>
      </c>
      <c r="AH12" s="2">
        <f t="shared" si="2"/>
        <v>3.6383554131856668</v>
      </c>
      <c r="AI12" s="2">
        <f t="shared" si="2"/>
        <v>1.2283685054917919</v>
      </c>
      <c r="AJ12" s="2">
        <f t="shared" si="2"/>
        <v>2.7612803631505223</v>
      </c>
      <c r="AK12" s="2">
        <f t="shared" si="2"/>
        <v>1.5264164641115199</v>
      </c>
      <c r="AL12" s="2">
        <f t="shared" si="2"/>
        <v>0.32345813949744828</v>
      </c>
      <c r="AM12" s="16">
        <f t="shared" si="2"/>
        <v>1.5027827052782372</v>
      </c>
      <c r="AN12" s="10"/>
      <c r="AO12" s="17">
        <f t="shared" si="3"/>
        <v>0.67634401183528392</v>
      </c>
      <c r="AP12" s="2">
        <f t="shared" si="3"/>
        <v>0.4164167079200719</v>
      </c>
      <c r="AQ12" s="2">
        <f t="shared" si="3"/>
        <v>1.5958088956385985</v>
      </c>
      <c r="AR12" s="2">
        <f t="shared" si="3"/>
        <v>5.099924832602774</v>
      </c>
      <c r="AS12" s="2">
        <f t="shared" si="3"/>
        <v>3.1044538032073672</v>
      </c>
      <c r="AT12" s="2">
        <f t="shared" si="3"/>
        <v>3.4261374950150749</v>
      </c>
      <c r="AU12" s="2">
        <f t="shared" si="3"/>
        <v>1.4891544095847065</v>
      </c>
      <c r="AV12" s="2">
        <f t="shared" si="3"/>
        <v>1.5010240217423165</v>
      </c>
      <c r="AW12" s="2">
        <f t="shared" si="3"/>
        <v>1.3460309702349667</v>
      </c>
      <c r="AX12" s="2">
        <f t="shared" si="3"/>
        <v>0.9572581662320685</v>
      </c>
      <c r="AY12" s="2">
        <f t="shared" si="4"/>
        <v>2.778469527284583</v>
      </c>
      <c r="AZ12" s="2">
        <f t="shared" si="4"/>
        <v>3.7044712989428139</v>
      </c>
      <c r="BA12" s="2">
        <f t="shared" si="4"/>
        <v>1.2474615823174178</v>
      </c>
      <c r="BB12" s="2">
        <f t="shared" si="4"/>
        <v>0.89928629236083968</v>
      </c>
      <c r="BC12" s="2">
        <f t="shared" si="4"/>
        <v>0.93386298864605322</v>
      </c>
      <c r="BD12" s="2">
        <f t="shared" si="4"/>
        <v>1.9572299846696115</v>
      </c>
      <c r="BE12" s="2">
        <f t="shared" si="4"/>
        <v>2.7782975039199811</v>
      </c>
      <c r="BF12" s="2">
        <f t="shared" si="4"/>
        <v>1.3556642786527373</v>
      </c>
      <c r="BG12" s="2">
        <f t="shared" si="4"/>
        <v>0.65260478752006279</v>
      </c>
      <c r="BH12" s="2">
        <f t="shared" si="4"/>
        <v>0.70816833428684867</v>
      </c>
      <c r="BI12" s="2">
        <f t="shared" si="5"/>
        <v>0.54182174071569711</v>
      </c>
      <c r="BJ12" s="2">
        <f t="shared" si="5"/>
        <v>0.97067598867110649</v>
      </c>
      <c r="BK12" s="2">
        <f t="shared" si="5"/>
        <v>3.6533803596557073</v>
      </c>
      <c r="BL12" s="2">
        <f t="shared" si="5"/>
        <v>1.4798651478961413</v>
      </c>
      <c r="BM12" s="2">
        <f t="shared" si="5"/>
        <v>2.2739249989038308</v>
      </c>
      <c r="BN12" s="2">
        <f t="shared" si="5"/>
        <v>1.3876606244689051</v>
      </c>
      <c r="BO12" s="2">
        <f t="shared" si="5"/>
        <v>0.8032972549123365</v>
      </c>
      <c r="BP12" s="16">
        <f t="shared" si="5"/>
        <v>1.2173574935118836</v>
      </c>
    </row>
    <row r="13" spans="1:68" ht="13.9" customHeight="1">
      <c r="A13" s="21" t="s">
        <v>25</v>
      </c>
      <c r="B13" s="20">
        <v>8</v>
      </c>
      <c r="C13">
        <v>0</v>
      </c>
      <c r="D13" s="19">
        <v>5.3063007952460016E-2</v>
      </c>
      <c r="E13" s="19">
        <v>-0.1778573145154243</v>
      </c>
      <c r="F13" s="19">
        <v>0.62648745835884112</v>
      </c>
      <c r="G13" s="2">
        <v>9.9106924297818227E-2</v>
      </c>
      <c r="H13" s="2">
        <v>0.3727984617935739</v>
      </c>
      <c r="I13" s="19">
        <v>0.46861133851907849</v>
      </c>
      <c r="J13" s="18" t="s">
        <v>16</v>
      </c>
      <c r="L13" s="17">
        <f t="shared" si="0"/>
        <v>0.41786338809752677</v>
      </c>
      <c r="M13" s="2">
        <f t="shared" si="0"/>
        <v>0.42529220921087119</v>
      </c>
      <c r="N13" s="2">
        <f t="shared" si="0"/>
        <v>0.71890751988114987</v>
      </c>
      <c r="O13" s="2">
        <f t="shared" si="0"/>
        <v>1.4582520973520927</v>
      </c>
      <c r="P13" s="2">
        <f t="shared" si="0"/>
        <v>1.0072165297561826</v>
      </c>
      <c r="Q13" s="2">
        <f t="shared" si="0"/>
        <v>1.0231354321419206</v>
      </c>
      <c r="R13" s="2">
        <f t="shared" si="0"/>
        <v>0.6163190378397273</v>
      </c>
      <c r="S13" s="2">
        <f t="shared" si="0"/>
        <v>0.70086609717731352</v>
      </c>
      <c r="T13" s="2">
        <f t="shared" si="0"/>
        <v>0.73075825832386609</v>
      </c>
      <c r="U13" s="2">
        <f t="shared" si="0"/>
        <v>0.58713438346587443</v>
      </c>
      <c r="V13" s="2">
        <f t="shared" si="1"/>
        <v>1.1310302149785896</v>
      </c>
      <c r="W13" s="2">
        <f t="shared" si="1"/>
        <v>1.3535410949925719</v>
      </c>
      <c r="X13" s="2">
        <f t="shared" si="1"/>
        <v>0.49197472253779606</v>
      </c>
      <c r="Y13" s="2">
        <f t="shared" si="1"/>
        <v>0.43219040024469102</v>
      </c>
      <c r="Z13" s="2">
        <f t="shared" si="1"/>
        <v>0.45713001398234709</v>
      </c>
      <c r="AA13" s="2">
        <f t="shared" si="1"/>
        <v>0.6946754129161935</v>
      </c>
      <c r="AB13" s="2">
        <f t="shared" si="1"/>
        <v>1.1365133924670106</v>
      </c>
      <c r="AC13" s="2">
        <f t="shared" si="1"/>
        <v>0.6442655553613561</v>
      </c>
      <c r="AD13" s="2">
        <f t="shared" si="1"/>
        <v>0.46455883509569185</v>
      </c>
      <c r="AE13" s="2">
        <f t="shared" si="1"/>
        <v>0.23946555536135616</v>
      </c>
      <c r="AF13" s="2">
        <f t="shared" si="2"/>
        <v>0.17699270733199324</v>
      </c>
      <c r="AG13" s="2">
        <f t="shared" si="2"/>
        <v>0.48047773748142963</v>
      </c>
      <c r="AH13" s="2">
        <f t="shared" si="2"/>
        <v>1.1510172813073491</v>
      </c>
      <c r="AI13" s="2">
        <f t="shared" si="2"/>
        <v>0.5017029406624135</v>
      </c>
      <c r="AJ13" s="2">
        <f t="shared" si="2"/>
        <v>0.91471001922572714</v>
      </c>
      <c r="AK13" s="2">
        <f t="shared" si="2"/>
        <v>0.58200495936380314</v>
      </c>
      <c r="AL13" s="2">
        <f t="shared" si="2"/>
        <v>0.25789610679017744</v>
      </c>
      <c r="AM13" s="16">
        <f t="shared" si="2"/>
        <v>0.57563739840950789</v>
      </c>
      <c r="AN13" s="10"/>
      <c r="AO13" s="17">
        <f t="shared" si="3"/>
        <v>0.42846351760751511</v>
      </c>
      <c r="AP13" s="2">
        <f t="shared" si="3"/>
        <v>0.37854666340284737</v>
      </c>
      <c r="AQ13" s="2">
        <f t="shared" si="3"/>
        <v>0.60503902106479457</v>
      </c>
      <c r="AR13" s="2">
        <f t="shared" si="3"/>
        <v>1.2779750370469802</v>
      </c>
      <c r="AS13" s="2">
        <f t="shared" si="3"/>
        <v>0.89476159642874986</v>
      </c>
      <c r="AT13" s="2">
        <f t="shared" si="3"/>
        <v>0.95653824590772318</v>
      </c>
      <c r="AU13" s="2">
        <f t="shared" si="3"/>
        <v>0.58455692337657883</v>
      </c>
      <c r="AV13" s="2">
        <f t="shared" si="3"/>
        <v>0.58683638263542859</v>
      </c>
      <c r="AW13" s="2">
        <f t="shared" si="3"/>
        <v>0.5570712697046506</v>
      </c>
      <c r="AX13" s="2">
        <f t="shared" si="3"/>
        <v>0.4824107200669609</v>
      </c>
      <c r="AY13" s="2">
        <f t="shared" si="4"/>
        <v>0.83215905591396133</v>
      </c>
      <c r="AZ13" s="2">
        <f t="shared" si="4"/>
        <v>1.00998991374568</v>
      </c>
      <c r="BA13" s="2">
        <f t="shared" si="4"/>
        <v>0.53814184716376734</v>
      </c>
      <c r="BB13" s="2">
        <f t="shared" si="4"/>
        <v>0.47127770890417259</v>
      </c>
      <c r="BC13" s="2">
        <f t="shared" si="4"/>
        <v>0.47791787283212644</v>
      </c>
      <c r="BD13" s="2">
        <f t="shared" si="4"/>
        <v>0.67444690371470006</v>
      </c>
      <c r="BE13" s="2">
        <f t="shared" si="4"/>
        <v>0.83212602027252891</v>
      </c>
      <c r="BF13" s="2">
        <f t="shared" si="4"/>
        <v>0.55892126562487654</v>
      </c>
      <c r="BG13" s="2">
        <f t="shared" si="4"/>
        <v>0.42390459908981548</v>
      </c>
      <c r="BH13" s="2">
        <f t="shared" si="4"/>
        <v>0.43457511127254728</v>
      </c>
      <c r="BI13" s="2">
        <f t="shared" si="5"/>
        <v>0.40262964600721718</v>
      </c>
      <c r="BJ13" s="2">
        <f t="shared" si="5"/>
        <v>0.48498750009870417</v>
      </c>
      <c r="BK13" s="2">
        <f t="shared" si="5"/>
        <v>1.0001783282401959</v>
      </c>
      <c r="BL13" s="2">
        <f t="shared" si="5"/>
        <v>0.58277299873921817</v>
      </c>
      <c r="BM13" s="2">
        <f t="shared" si="5"/>
        <v>0.73526551959212783</v>
      </c>
      <c r="BN13" s="2">
        <f t="shared" si="5"/>
        <v>0.56506589493134129</v>
      </c>
      <c r="BO13" s="2">
        <f t="shared" si="5"/>
        <v>0.45284382098477843</v>
      </c>
      <c r="BP13" s="16">
        <f t="shared" si="5"/>
        <v>0.53236060991306122</v>
      </c>
    </row>
    <row r="14" spans="1:68" ht="13.9" customHeight="1">
      <c r="A14" s="21" t="s">
        <v>26</v>
      </c>
      <c r="B14" s="20">
        <v>8</v>
      </c>
      <c r="C14">
        <v>0</v>
      </c>
      <c r="D14" s="19">
        <v>2.1852502770873427E-2</v>
      </c>
      <c r="E14" s="19">
        <v>6.7080884728276668E-4</v>
      </c>
      <c r="F14" s="19">
        <v>0.50510339870652221</v>
      </c>
      <c r="G14" s="2">
        <v>9.2581842414781651E-2</v>
      </c>
      <c r="H14" s="2">
        <v>0.13125370905516118</v>
      </c>
      <c r="I14" s="19">
        <v>0.64724639996305788</v>
      </c>
      <c r="J14" s="18" t="s">
        <v>18</v>
      </c>
      <c r="L14" s="17">
        <f t="shared" si="0"/>
        <v>0.24600157328828845</v>
      </c>
      <c r="M14" s="2">
        <f t="shared" si="0"/>
        <v>0.24906092367621074</v>
      </c>
      <c r="N14" s="2">
        <f t="shared" si="0"/>
        <v>0.36997810567504363</v>
      </c>
      <c r="O14" s="2">
        <f t="shared" si="0"/>
        <v>0.67445631094921343</v>
      </c>
      <c r="P14" s="2">
        <f t="shared" si="0"/>
        <v>0.48871003739678925</v>
      </c>
      <c r="Q14" s="2">
        <f t="shared" si="0"/>
        <v>0.49526578822805134</v>
      </c>
      <c r="R14" s="2">
        <f t="shared" si="0"/>
        <v>0.32772993365135505</v>
      </c>
      <c r="S14" s="2">
        <f t="shared" si="0"/>
        <v>0.36254825473294666</v>
      </c>
      <c r="T14" s="2">
        <f t="shared" si="0"/>
        <v>0.37485849796053877</v>
      </c>
      <c r="U14" s="2">
        <f t="shared" si="0"/>
        <v>0.31571105712737474</v>
      </c>
      <c r="V14" s="2">
        <f t="shared" si="1"/>
        <v>0.5396992105288273</v>
      </c>
      <c r="W14" s="2">
        <f t="shared" si="1"/>
        <v>0.63133403881468997</v>
      </c>
      <c r="X14" s="2">
        <f t="shared" si="1"/>
        <v>0.27652223549160837</v>
      </c>
      <c r="Y14" s="2">
        <f t="shared" si="1"/>
        <v>0.25190174903642426</v>
      </c>
      <c r="Z14" s="2">
        <f t="shared" si="1"/>
        <v>0.26217242533873475</v>
      </c>
      <c r="AA14" s="2">
        <f t="shared" si="1"/>
        <v>0.35999879607634494</v>
      </c>
      <c r="AB14" s="2">
        <f t="shared" si="1"/>
        <v>0.54195730248181762</v>
      </c>
      <c r="AC14" s="2">
        <f t="shared" si="1"/>
        <v>0.33923891844401499</v>
      </c>
      <c r="AD14" s="2">
        <f t="shared" si="1"/>
        <v>0.26523177572665713</v>
      </c>
      <c r="AE14" s="2">
        <f t="shared" si="1"/>
        <v>0.17253345897261196</v>
      </c>
      <c r="AF14" s="2">
        <f t="shared" si="2"/>
        <v>0.14680577904370365</v>
      </c>
      <c r="AG14" s="2">
        <f t="shared" si="2"/>
        <v>0.2717875265579191</v>
      </c>
      <c r="AH14" s="2">
        <f t="shared" si="2"/>
        <v>0.54793031990585617</v>
      </c>
      <c r="AI14" s="2">
        <f t="shared" si="2"/>
        <v>0.2805285276662684</v>
      </c>
      <c r="AJ14" s="2">
        <f t="shared" si="2"/>
        <v>0.45061384089956652</v>
      </c>
      <c r="AK14" s="2">
        <f t="shared" si="2"/>
        <v>0.31359864852619024</v>
      </c>
      <c r="AL14" s="2">
        <f t="shared" si="2"/>
        <v>0.18012356160169538</v>
      </c>
      <c r="AM14" s="16">
        <f t="shared" si="2"/>
        <v>0.31097634819368541</v>
      </c>
      <c r="AN14" s="10"/>
      <c r="AO14" s="17">
        <f t="shared" si="3"/>
        <v>0.18325384387813021</v>
      </c>
      <c r="AP14" s="2">
        <f t="shared" si="3"/>
        <v>0.13662345591521852</v>
      </c>
      <c r="AQ14" s="2">
        <f t="shared" si="3"/>
        <v>0.34820382644713288</v>
      </c>
      <c r="AR14" s="2">
        <f t="shared" si="3"/>
        <v>0.97683453644350027</v>
      </c>
      <c r="AS14" s="2">
        <f t="shared" si="3"/>
        <v>0.61885141243967789</v>
      </c>
      <c r="AT14" s="2">
        <f t="shared" si="3"/>
        <v>0.67656076087822514</v>
      </c>
      <c r="AU14" s="2">
        <f t="shared" si="3"/>
        <v>0.32907024568141136</v>
      </c>
      <c r="AV14" s="2">
        <f t="shared" si="3"/>
        <v>0.33119962805695125</v>
      </c>
      <c r="AW14" s="2">
        <f t="shared" si="3"/>
        <v>0.30339421471837857</v>
      </c>
      <c r="AX14" s="2">
        <f t="shared" si="3"/>
        <v>0.23364922676590971</v>
      </c>
      <c r="AY14" s="2">
        <f t="shared" si="4"/>
        <v>0.5603705486476741</v>
      </c>
      <c r="AZ14" s="2">
        <f t="shared" si="4"/>
        <v>0.72649323455393078</v>
      </c>
      <c r="BA14" s="2">
        <f t="shared" si="4"/>
        <v>0.28571108281715524</v>
      </c>
      <c r="BB14" s="2">
        <f t="shared" si="4"/>
        <v>0.22324919980131586</v>
      </c>
      <c r="BC14" s="2">
        <f t="shared" si="4"/>
        <v>0.22945218324310623</v>
      </c>
      <c r="BD14" s="2">
        <f t="shared" si="4"/>
        <v>0.41304197675161824</v>
      </c>
      <c r="BE14" s="2">
        <f t="shared" si="4"/>
        <v>0.56033968803353607</v>
      </c>
      <c r="BF14" s="2">
        <f t="shared" si="4"/>
        <v>0.30512240911012112</v>
      </c>
      <c r="BG14" s="2">
        <f t="shared" si="4"/>
        <v>0.17899507912705026</v>
      </c>
      <c r="BH14" s="2">
        <f t="shared" si="4"/>
        <v>0.1889630574937084</v>
      </c>
      <c r="BI14" s="2">
        <f t="shared" si="5"/>
        <v>0.15912084362201045</v>
      </c>
      <c r="BJ14" s="2">
        <f t="shared" si="5"/>
        <v>0.23605635466869401</v>
      </c>
      <c r="BK14" s="2">
        <f t="shared" si="5"/>
        <v>0.71732763215486739</v>
      </c>
      <c r="BL14" s="2">
        <f t="shared" si="5"/>
        <v>0.32740377251794528</v>
      </c>
      <c r="BM14" s="2">
        <f t="shared" si="5"/>
        <v>0.4698563673801559</v>
      </c>
      <c r="BN14" s="2">
        <f t="shared" si="5"/>
        <v>0.31086248333983757</v>
      </c>
      <c r="BO14" s="2">
        <f t="shared" si="5"/>
        <v>0.2060289771121665</v>
      </c>
      <c r="BP14" s="16">
        <f t="shared" si="5"/>
        <v>0.28031047534295961</v>
      </c>
    </row>
    <row r="15" spans="1:68" ht="13.9" customHeight="1">
      <c r="A15" s="21" t="s">
        <v>27</v>
      </c>
      <c r="B15" s="20">
        <v>6</v>
      </c>
      <c r="C15">
        <v>0</v>
      </c>
      <c r="D15" s="19">
        <v>1.8464397732518862E-2</v>
      </c>
      <c r="E15" s="19">
        <v>-5.2977505493352339E-3</v>
      </c>
      <c r="F15" s="19">
        <v>0.57318361915170946</v>
      </c>
      <c r="G15" s="2">
        <v>7.5199201492664292E-2</v>
      </c>
      <c r="H15" s="2">
        <v>0.13069472406694299</v>
      </c>
      <c r="I15" s="19">
        <v>0.66430804260654863</v>
      </c>
      <c r="J15" s="18" t="s">
        <v>18</v>
      </c>
      <c r="L15" s="17">
        <f t="shared" ref="L15:U24" si="6">IF(($D15*L$3+$E15)&lt;0,0,$D15*L$3+$E15)</f>
        <v>0.20199588799440985</v>
      </c>
      <c r="M15" s="2">
        <f t="shared" si="6"/>
        <v>0.20458090367696249</v>
      </c>
      <c r="N15" s="2">
        <f t="shared" si="6"/>
        <v>0.30675057113023352</v>
      </c>
      <c r="O15" s="2">
        <f t="shared" si="6"/>
        <v>0.56402117953666298</v>
      </c>
      <c r="P15" s="2">
        <f t="shared" si="6"/>
        <v>0.40707379881025268</v>
      </c>
      <c r="Q15" s="2">
        <f t="shared" si="6"/>
        <v>0.41261311813000834</v>
      </c>
      <c r="R15" s="2">
        <f t="shared" si="6"/>
        <v>0.27105273551403042</v>
      </c>
      <c r="S15" s="2">
        <f t="shared" si="6"/>
        <v>0.3004726759011771</v>
      </c>
      <c r="T15" s="2">
        <f t="shared" si="6"/>
        <v>0.31087428662382943</v>
      </c>
      <c r="U15" s="2">
        <f t="shared" si="6"/>
        <v>0.26089731676114508</v>
      </c>
      <c r="V15" s="2">
        <f t="shared" ref="V15:AE24" si="7">IF(($D15*V$3+$E15)&lt;0,0,$D15*V$3+$E15)</f>
        <v>0.45015739351946338</v>
      </c>
      <c r="W15" s="2">
        <f t="shared" si="7"/>
        <v>0.52758476801115917</v>
      </c>
      <c r="X15" s="2">
        <f t="shared" si="7"/>
        <v>0.22778449682749455</v>
      </c>
      <c r="Y15" s="2">
        <f t="shared" si="7"/>
        <v>0.20698127538218994</v>
      </c>
      <c r="Z15" s="2">
        <f t="shared" si="7"/>
        <v>0.21565954231647377</v>
      </c>
      <c r="AA15" s="2">
        <f t="shared" si="7"/>
        <v>0.29831849616571671</v>
      </c>
      <c r="AB15" s="2">
        <f t="shared" si="7"/>
        <v>0.45206538128515705</v>
      </c>
      <c r="AC15" s="2">
        <f t="shared" si="7"/>
        <v>0.28077731831982361</v>
      </c>
      <c r="AD15" s="2">
        <f t="shared" si="7"/>
        <v>0.21824455799902653</v>
      </c>
      <c r="AE15" s="2">
        <f t="shared" si="7"/>
        <v>0.13991858281768144</v>
      </c>
      <c r="AF15" s="2">
        <f t="shared" ref="AF15:AM24" si="8">IF(($D15*AF$3+$E15)&lt;0,0,$D15*AF$3+$E15)</f>
        <v>0.11817983188726255</v>
      </c>
      <c r="AG15" s="2">
        <f t="shared" si="8"/>
        <v>0.2237838773187821</v>
      </c>
      <c r="AH15" s="2">
        <f t="shared" si="8"/>
        <v>0.45711231666537872</v>
      </c>
      <c r="AI15" s="2">
        <f t="shared" si="8"/>
        <v>0.23116963641178961</v>
      </c>
      <c r="AJ15" s="2">
        <f t="shared" si="8"/>
        <v>0.37488419876322809</v>
      </c>
      <c r="AK15" s="2">
        <f t="shared" si="8"/>
        <v>0.25911242498033488</v>
      </c>
      <c r="AL15" s="2">
        <f t="shared" si="8"/>
        <v>0.14633188363010968</v>
      </c>
      <c r="AM15" s="16">
        <f t="shared" si="8"/>
        <v>0.25689669725243258</v>
      </c>
      <c r="AN15" s="10"/>
      <c r="AO15" s="17">
        <f t="shared" ref="AO15:AX24" si="9">IF(($G15*AO$4+$H15)&lt;0,0,$G15*AO$4+$H15)</f>
        <v>0.17293160890532278</v>
      </c>
      <c r="AP15" s="2">
        <f t="shared" si="9"/>
        <v>0.13505627775351753</v>
      </c>
      <c r="AQ15" s="2">
        <f t="shared" si="9"/>
        <v>0.30691151956475299</v>
      </c>
      <c r="AR15" s="2">
        <f t="shared" si="9"/>
        <v>0.81751409769994354</v>
      </c>
      <c r="AS15" s="2">
        <f t="shared" si="9"/>
        <v>0.5267438519283083</v>
      </c>
      <c r="AT15" s="2">
        <f t="shared" si="9"/>
        <v>0.57361802085873559</v>
      </c>
      <c r="AU15" s="2">
        <f t="shared" si="9"/>
        <v>0.29137035125626909</v>
      </c>
      <c r="AV15" s="2">
        <f t="shared" si="9"/>
        <v>0.29309993289060032</v>
      </c>
      <c r="AW15" s="2">
        <f t="shared" si="9"/>
        <v>0.27051510604230344</v>
      </c>
      <c r="AX15" s="2">
        <f t="shared" si="9"/>
        <v>0.21386504091782971</v>
      </c>
      <c r="AY15" s="2">
        <f t="shared" ref="AY15:BH24" si="10">IF(($G15*AY$4+$H15)&lt;0,0,$G15*AY$4+$H15)</f>
        <v>0.47924302298544197</v>
      </c>
      <c r="AZ15" s="2">
        <f t="shared" si="10"/>
        <v>0.61417545686377939</v>
      </c>
      <c r="BA15" s="2">
        <f t="shared" si="10"/>
        <v>0.25615205855720458</v>
      </c>
      <c r="BB15" s="2">
        <f t="shared" si="10"/>
        <v>0.20541766395015373</v>
      </c>
      <c r="BC15" s="2">
        <f t="shared" si="10"/>
        <v>0.21045601045016227</v>
      </c>
      <c r="BD15" s="2">
        <f t="shared" si="10"/>
        <v>0.35957602701011554</v>
      </c>
      <c r="BE15" s="2">
        <f t="shared" si="10"/>
        <v>0.47921795658494459</v>
      </c>
      <c r="BF15" s="2">
        <f t="shared" si="10"/>
        <v>0.27191882447016652</v>
      </c>
      <c r="BG15" s="2">
        <f t="shared" si="10"/>
        <v>0.16947244563666022</v>
      </c>
      <c r="BH15" s="2">
        <f t="shared" si="10"/>
        <v>0.17756889299737041</v>
      </c>
      <c r="BI15" s="2">
        <f t="shared" ref="BI15:BP24" si="11">IF(($G15*BI$4+$H15)&lt;0,0,$G15*BI$4+$H15)</f>
        <v>0.15332968371623495</v>
      </c>
      <c r="BJ15" s="2">
        <f t="shared" si="11"/>
        <v>0.21582022015663899</v>
      </c>
      <c r="BK15" s="2">
        <f t="shared" si="11"/>
        <v>0.60673073591600557</v>
      </c>
      <c r="BL15" s="2">
        <f t="shared" si="11"/>
        <v>0.2900167656294011</v>
      </c>
      <c r="BM15" s="2">
        <f t="shared" si="11"/>
        <v>0.40572327032611388</v>
      </c>
      <c r="BN15" s="2">
        <f t="shared" si="11"/>
        <v>0.27658117496271173</v>
      </c>
      <c r="BO15" s="2">
        <f t="shared" si="11"/>
        <v>0.19143061247251819</v>
      </c>
      <c r="BP15" s="16">
        <f t="shared" si="11"/>
        <v>0.2517654384701325</v>
      </c>
    </row>
    <row r="16" spans="1:68" ht="13.15" customHeight="1">
      <c r="A16" s="21" t="s">
        <v>28</v>
      </c>
      <c r="B16" s="20">
        <v>15</v>
      </c>
      <c r="C16">
        <v>0</v>
      </c>
      <c r="D16" s="19">
        <v>2.6984087411001514E-2</v>
      </c>
      <c r="E16" s="19">
        <v>0.13800847182522752</v>
      </c>
      <c r="F16" s="19">
        <v>0.18239323619910897</v>
      </c>
      <c r="G16" s="2">
        <v>0.125288424930699</v>
      </c>
      <c r="H16" s="2">
        <v>0.23640676565405644</v>
      </c>
      <c r="I16" s="19">
        <v>0.4005543299798287</v>
      </c>
      <c r="J16" s="18" t="s">
        <v>18</v>
      </c>
      <c r="L16" s="17">
        <f t="shared" si="6"/>
        <v>0.44094982649273784</v>
      </c>
      <c r="M16" s="2">
        <f t="shared" si="6"/>
        <v>0.44472759873027806</v>
      </c>
      <c r="N16" s="2">
        <f t="shared" si="6"/>
        <v>0.59403954907115308</v>
      </c>
      <c r="O16" s="2">
        <f t="shared" si="6"/>
        <v>0.97001783366444094</v>
      </c>
      <c r="P16" s="2">
        <f t="shared" si="6"/>
        <v>0.74065309067092788</v>
      </c>
      <c r="Q16" s="2">
        <f t="shared" si="6"/>
        <v>0.74874831689422838</v>
      </c>
      <c r="R16" s="2">
        <f t="shared" si="6"/>
        <v>0.54187031340988345</v>
      </c>
      <c r="S16" s="2">
        <f t="shared" si="6"/>
        <v>0.58486495935141258</v>
      </c>
      <c r="T16" s="2">
        <f t="shared" si="6"/>
        <v>0.60006599525961013</v>
      </c>
      <c r="U16" s="2">
        <f t="shared" si="6"/>
        <v>0.52702906533383276</v>
      </c>
      <c r="V16" s="2">
        <f t="shared" si="7"/>
        <v>0.80361596129659829</v>
      </c>
      <c r="W16" s="2">
        <f t="shared" si="7"/>
        <v>0.91676923450673131</v>
      </c>
      <c r="X16" s="2">
        <f t="shared" si="7"/>
        <v>0.47863760191010335</v>
      </c>
      <c r="Y16" s="2">
        <f t="shared" si="7"/>
        <v>0.44823553009370826</v>
      </c>
      <c r="Z16" s="2">
        <f t="shared" si="7"/>
        <v>0.46091805117687895</v>
      </c>
      <c r="AA16" s="2">
        <f t="shared" si="7"/>
        <v>0.58171681582012924</v>
      </c>
      <c r="AB16" s="2">
        <f t="shared" si="7"/>
        <v>0.80640431699573512</v>
      </c>
      <c r="AC16" s="2">
        <f t="shared" si="7"/>
        <v>0.55608193277967755</v>
      </c>
      <c r="AD16" s="2">
        <f t="shared" si="7"/>
        <v>0.46469582341441928</v>
      </c>
      <c r="AE16" s="2">
        <f t="shared" si="7"/>
        <v>0.35022932461695072</v>
      </c>
      <c r="AF16" s="2">
        <f t="shared" si="8"/>
        <v>0.31846005903839825</v>
      </c>
      <c r="AG16" s="2">
        <f t="shared" si="8"/>
        <v>0.47279104963771962</v>
      </c>
      <c r="AH16" s="2">
        <f t="shared" si="8"/>
        <v>0.81377996755474191</v>
      </c>
      <c r="AI16" s="2">
        <f t="shared" si="8"/>
        <v>0.48358468460212017</v>
      </c>
      <c r="AJ16" s="2">
        <f t="shared" si="8"/>
        <v>0.6936108316177485</v>
      </c>
      <c r="AK16" s="2">
        <f t="shared" si="8"/>
        <v>0.52442060355076925</v>
      </c>
      <c r="AL16" s="2">
        <f t="shared" si="8"/>
        <v>0.359601797644372</v>
      </c>
      <c r="AM16" s="16">
        <f t="shared" si="8"/>
        <v>0.52118251306144903</v>
      </c>
      <c r="AN16" s="10"/>
      <c r="AO16" s="17">
        <f t="shared" si="9"/>
        <v>0.30677709765679906</v>
      </c>
      <c r="AP16" s="2">
        <f t="shared" si="9"/>
        <v>0.24367349430003699</v>
      </c>
      <c r="AQ16" s="2">
        <f t="shared" si="9"/>
        <v>0.5299993080749944</v>
      </c>
      <c r="AR16" s="2">
        <f t="shared" si="9"/>
        <v>1.3807077133544405</v>
      </c>
      <c r="AS16" s="2">
        <f t="shared" si="9"/>
        <v>0.89625913695573778</v>
      </c>
      <c r="AT16" s="2">
        <f t="shared" si="9"/>
        <v>0.97435558849587345</v>
      </c>
      <c r="AU16" s="2">
        <f t="shared" si="9"/>
        <v>0.50410636692264998</v>
      </c>
      <c r="AV16" s="2">
        <f t="shared" si="9"/>
        <v>0.50698800069605598</v>
      </c>
      <c r="AW16" s="2">
        <f t="shared" si="9"/>
        <v>0.46935971040853613</v>
      </c>
      <c r="AX16" s="2">
        <f t="shared" si="9"/>
        <v>0.37497576362740959</v>
      </c>
      <c r="AY16" s="2">
        <f t="shared" si="10"/>
        <v>0.81711861520784623</v>
      </c>
      <c r="AZ16" s="2">
        <f t="shared" si="10"/>
        <v>1.0419278123418305</v>
      </c>
      <c r="BA16" s="2">
        <f t="shared" si="10"/>
        <v>0.44542962124677266</v>
      </c>
      <c r="BB16" s="2">
        <f t="shared" si="10"/>
        <v>0.360901697226861</v>
      </c>
      <c r="BC16" s="2">
        <f t="shared" si="10"/>
        <v>0.36929602169721787</v>
      </c>
      <c r="BD16" s="2">
        <f t="shared" si="10"/>
        <v>0.61774296833479392</v>
      </c>
      <c r="BE16" s="2">
        <f t="shared" si="10"/>
        <v>0.81707685239953642</v>
      </c>
      <c r="BF16" s="2">
        <f t="shared" si="10"/>
        <v>0.47169842767390913</v>
      </c>
      <c r="BG16" s="2">
        <f t="shared" si="10"/>
        <v>0.30101383010998689</v>
      </c>
      <c r="BH16" s="2">
        <f t="shared" si="10"/>
        <v>0.31450321719419216</v>
      </c>
      <c r="BI16" s="2">
        <f t="shared" si="11"/>
        <v>0.27411858155819685</v>
      </c>
      <c r="BJ16" s="2">
        <f t="shared" si="11"/>
        <v>0.37823326267560775</v>
      </c>
      <c r="BK16" s="2">
        <f t="shared" si="11"/>
        <v>1.0295242582736914</v>
      </c>
      <c r="BL16" s="2">
        <f t="shared" si="11"/>
        <v>0.50185117527389744</v>
      </c>
      <c r="BM16" s="2">
        <f t="shared" si="11"/>
        <v>0.69462829843393292</v>
      </c>
      <c r="BN16" s="2">
        <f t="shared" si="11"/>
        <v>0.47946631001961248</v>
      </c>
      <c r="BO16" s="2">
        <f t="shared" si="11"/>
        <v>0.33759805018975098</v>
      </c>
      <c r="BP16" s="16">
        <f t="shared" si="11"/>
        <v>0.43812112979248186</v>
      </c>
    </row>
    <row r="17" spans="1:68" ht="13.9" customHeight="1">
      <c r="A17" s="21" t="s">
        <v>29</v>
      </c>
      <c r="B17" s="20">
        <v>9</v>
      </c>
      <c r="C17">
        <v>0</v>
      </c>
      <c r="D17" s="19">
        <v>8.7585931438652634E-2</v>
      </c>
      <c r="E17" s="19">
        <v>0.4000156733060487</v>
      </c>
      <c r="F17" s="19">
        <v>0.80975687278295505</v>
      </c>
      <c r="G17" s="2">
        <v>0.34470448550261179</v>
      </c>
      <c r="H17" s="2">
        <v>0.99997926410966587</v>
      </c>
      <c r="I17" s="19">
        <v>0.90579065544156556</v>
      </c>
      <c r="J17" s="18" t="s">
        <v>18</v>
      </c>
      <c r="L17" s="17">
        <f t="shared" si="6"/>
        <v>1.3833137302573224</v>
      </c>
      <c r="M17" s="2">
        <f t="shared" si="6"/>
        <v>1.3955757606587338</v>
      </c>
      <c r="N17" s="2">
        <f t="shared" si="6"/>
        <v>1.8802179146192781</v>
      </c>
      <c r="O17" s="2">
        <f t="shared" si="6"/>
        <v>3.100581892664505</v>
      </c>
      <c r="P17" s="2">
        <f t="shared" si="6"/>
        <v>2.3561014754359575</v>
      </c>
      <c r="Q17" s="2">
        <f t="shared" si="6"/>
        <v>2.3823772548675533</v>
      </c>
      <c r="R17" s="2">
        <f t="shared" si="6"/>
        <v>1.7108851138378831</v>
      </c>
      <c r="S17" s="2">
        <f t="shared" si="6"/>
        <v>1.8504386979301362</v>
      </c>
      <c r="T17" s="2">
        <f t="shared" si="6"/>
        <v>1.8997787726405775</v>
      </c>
      <c r="U17" s="2">
        <f t="shared" si="6"/>
        <v>1.6627128515466245</v>
      </c>
      <c r="V17" s="2">
        <f t="shared" si="7"/>
        <v>2.5604686487928134</v>
      </c>
      <c r="W17" s="2">
        <f t="shared" si="7"/>
        <v>2.9277456546255642</v>
      </c>
      <c r="X17" s="2">
        <f t="shared" si="7"/>
        <v>1.5056420811666407</v>
      </c>
      <c r="Y17" s="2">
        <f t="shared" si="7"/>
        <v>1.4069619317457585</v>
      </c>
      <c r="Z17" s="2">
        <f t="shared" si="7"/>
        <v>1.4481273195219251</v>
      </c>
      <c r="AA17" s="2">
        <f t="shared" si="7"/>
        <v>1.840220339262294</v>
      </c>
      <c r="AB17" s="2">
        <f t="shared" si="7"/>
        <v>2.5695191950414751</v>
      </c>
      <c r="AC17" s="2">
        <f t="shared" si="7"/>
        <v>1.7570137043955734</v>
      </c>
      <c r="AD17" s="2">
        <f t="shared" si="7"/>
        <v>1.4603893499233369</v>
      </c>
      <c r="AE17" s="2">
        <f t="shared" si="7"/>
        <v>1.0888498287605719</v>
      </c>
      <c r="AF17" s="2">
        <f t="shared" si="8"/>
        <v>0.9857319921467983</v>
      </c>
      <c r="AG17" s="2">
        <f t="shared" si="8"/>
        <v>1.4866651293549324</v>
      </c>
      <c r="AH17" s="2">
        <f t="shared" si="8"/>
        <v>2.5934593496347063</v>
      </c>
      <c r="AI17" s="2">
        <f t="shared" si="8"/>
        <v>1.5216995019303934</v>
      </c>
      <c r="AJ17" s="2">
        <f t="shared" si="8"/>
        <v>2.2034100016279061</v>
      </c>
      <c r="AK17" s="2">
        <f t="shared" si="8"/>
        <v>1.6542462115075545</v>
      </c>
      <c r="AL17" s="2">
        <f t="shared" si="8"/>
        <v>1.1192713422802643</v>
      </c>
      <c r="AM17" s="16">
        <f t="shared" si="8"/>
        <v>1.6437358997349161</v>
      </c>
      <c r="AN17" s="10"/>
      <c r="AO17" s="17">
        <f t="shared" si="9"/>
        <v>1.1935882834669662</v>
      </c>
      <c r="AP17" s="2">
        <f t="shared" si="9"/>
        <v>1.0199721242688173</v>
      </c>
      <c r="AQ17" s="2">
        <f t="shared" si="9"/>
        <v>1.8077367751374527</v>
      </c>
      <c r="AR17" s="2">
        <f t="shared" si="9"/>
        <v>4.1482802317001868</v>
      </c>
      <c r="AS17" s="2">
        <f t="shared" si="9"/>
        <v>2.8154228877567546</v>
      </c>
      <c r="AT17" s="2">
        <f t="shared" si="9"/>
        <v>3.0302886837200491</v>
      </c>
      <c r="AU17" s="2">
        <f t="shared" si="9"/>
        <v>1.7364978481335798</v>
      </c>
      <c r="AV17" s="2">
        <f t="shared" si="9"/>
        <v>1.7444260513001397</v>
      </c>
      <c r="AW17" s="2">
        <f t="shared" si="9"/>
        <v>1.6408998041541887</v>
      </c>
      <c r="AX17" s="2">
        <f t="shared" si="9"/>
        <v>1.3812224250755545</v>
      </c>
      <c r="AY17" s="2">
        <f t="shared" si="10"/>
        <v>2.5976845544142715</v>
      </c>
      <c r="AZ17" s="2">
        <f t="shared" si="10"/>
        <v>3.2161993029011247</v>
      </c>
      <c r="BA17" s="2">
        <f t="shared" si="10"/>
        <v>1.5750612474231898</v>
      </c>
      <c r="BB17" s="2">
        <f t="shared" si="10"/>
        <v>1.3425006212040944</v>
      </c>
      <c r="BC17" s="2">
        <f t="shared" si="10"/>
        <v>1.3655958217327695</v>
      </c>
      <c r="BD17" s="2">
        <f t="shared" si="10"/>
        <v>2.0491448164844486</v>
      </c>
      <c r="BE17" s="2">
        <f t="shared" si="10"/>
        <v>2.5975696529191046</v>
      </c>
      <c r="BF17" s="2">
        <f t="shared" si="10"/>
        <v>1.6473342878835706</v>
      </c>
      <c r="BG17" s="2">
        <f t="shared" si="10"/>
        <v>1.1777318771338461</v>
      </c>
      <c r="BH17" s="2">
        <f t="shared" si="10"/>
        <v>1.2148450600729606</v>
      </c>
      <c r="BI17" s="2">
        <f t="shared" si="11"/>
        <v>1.1037353142459521</v>
      </c>
      <c r="BJ17" s="2">
        <f t="shared" si="11"/>
        <v>1.3901847416986224</v>
      </c>
      <c r="BK17" s="2">
        <f t="shared" si="11"/>
        <v>3.182073558836366</v>
      </c>
      <c r="BL17" s="2">
        <f t="shared" si="11"/>
        <v>1.7302931673945328</v>
      </c>
      <c r="BM17" s="2">
        <f t="shared" si="11"/>
        <v>2.2606784690878845</v>
      </c>
      <c r="BN17" s="2">
        <f t="shared" si="11"/>
        <v>1.6687059659847328</v>
      </c>
      <c r="BO17" s="2">
        <f t="shared" si="11"/>
        <v>1.2783855869006087</v>
      </c>
      <c r="BP17" s="16">
        <f t="shared" si="11"/>
        <v>1.5549534857688709</v>
      </c>
    </row>
    <row r="18" spans="1:68" ht="13.9" customHeight="1">
      <c r="A18" s="21" t="s">
        <v>30</v>
      </c>
      <c r="B18" s="20">
        <v>63</v>
      </c>
      <c r="C18">
        <v>0</v>
      </c>
      <c r="D18" s="19">
        <v>0.20306672898886829</v>
      </c>
      <c r="E18" s="19">
        <v>-2.2077757638593551</v>
      </c>
      <c r="F18" s="19">
        <v>0.98545660537515067</v>
      </c>
      <c r="G18" s="2">
        <v>0.53437728892571101</v>
      </c>
      <c r="H18" s="2">
        <v>-0.59544062346722981</v>
      </c>
      <c r="I18" s="19">
        <v>0.97774136798131928</v>
      </c>
      <c r="J18" s="18" t="s">
        <v>18</v>
      </c>
      <c r="L18" s="17">
        <f t="shared" si="6"/>
        <v>7.1986713589006435E-2</v>
      </c>
      <c r="M18" s="2">
        <f t="shared" si="6"/>
        <v>0.10041605564744804</v>
      </c>
      <c r="N18" s="2">
        <f t="shared" si="6"/>
        <v>1.2240519560525187</v>
      </c>
      <c r="O18" s="2">
        <f t="shared" si="6"/>
        <v>4.0534483799640837</v>
      </c>
      <c r="P18" s="2">
        <f t="shared" si="6"/>
        <v>2.3273811835587033</v>
      </c>
      <c r="Q18" s="2">
        <f t="shared" si="6"/>
        <v>2.3883012022553638</v>
      </c>
      <c r="R18" s="2">
        <f t="shared" si="6"/>
        <v>0.83145628000737348</v>
      </c>
      <c r="S18" s="2">
        <f t="shared" si="6"/>
        <v>1.1550092681963036</v>
      </c>
      <c r="T18" s="2">
        <f t="shared" si="6"/>
        <v>1.2694035255267</v>
      </c>
      <c r="U18" s="2">
        <f t="shared" si="6"/>
        <v>0.71976957906349659</v>
      </c>
      <c r="V18" s="2">
        <f t="shared" si="7"/>
        <v>2.8012035511993965</v>
      </c>
      <c r="W18" s="2">
        <f t="shared" si="7"/>
        <v>3.6527300347593847</v>
      </c>
      <c r="X18" s="2">
        <f t="shared" si="7"/>
        <v>0.35560324507679253</v>
      </c>
      <c r="Y18" s="2">
        <f t="shared" si="7"/>
        <v>0.12681473041600055</v>
      </c>
      <c r="Z18" s="2">
        <f t="shared" si="7"/>
        <v>0.22225609304076865</v>
      </c>
      <c r="AA18" s="2">
        <f t="shared" si="7"/>
        <v>1.1313181498142701</v>
      </c>
      <c r="AB18" s="2">
        <f t="shared" si="7"/>
        <v>2.8221871131949134</v>
      </c>
      <c r="AC18" s="2">
        <f t="shared" si="7"/>
        <v>0.93840475727484352</v>
      </c>
      <c r="AD18" s="2">
        <f t="shared" si="7"/>
        <v>0.25068543509921115</v>
      </c>
      <c r="AE18" s="2">
        <f t="shared" si="7"/>
        <v>0</v>
      </c>
      <c r="AF18" s="2">
        <f t="shared" si="8"/>
        <v>0</v>
      </c>
      <c r="AG18" s="2">
        <f t="shared" si="8"/>
        <v>0.31160545379587079</v>
      </c>
      <c r="AH18" s="2">
        <f t="shared" si="8"/>
        <v>2.8776920191185358</v>
      </c>
      <c r="AI18" s="2">
        <f t="shared" si="8"/>
        <v>0.39283214539141786</v>
      </c>
      <c r="AJ18" s="2">
        <f t="shared" si="8"/>
        <v>1.9733681860214425</v>
      </c>
      <c r="AK18" s="2">
        <f t="shared" si="8"/>
        <v>0.70013979526123871</v>
      </c>
      <c r="AL18" s="2">
        <f t="shared" si="8"/>
        <v>0</v>
      </c>
      <c r="AM18" s="16">
        <f t="shared" si="8"/>
        <v>0.67577178778257441</v>
      </c>
      <c r="AN18" s="10"/>
      <c r="AO18" s="17">
        <f t="shared" si="9"/>
        <v>0</v>
      </c>
      <c r="AP18" s="2">
        <f t="shared" si="9"/>
        <v>0</v>
      </c>
      <c r="AQ18" s="2">
        <f t="shared" si="9"/>
        <v>0.65678349024868621</v>
      </c>
      <c r="AR18" s="2">
        <f t="shared" si="9"/>
        <v>4.2852052820542639</v>
      </c>
      <c r="AS18" s="2">
        <f t="shared" si="9"/>
        <v>2.2189464315415148</v>
      </c>
      <c r="AT18" s="2">
        <f t="shared" si="9"/>
        <v>2.552041608305208</v>
      </c>
      <c r="AU18" s="2">
        <f t="shared" si="9"/>
        <v>0.54634551720403968</v>
      </c>
      <c r="AV18" s="2">
        <f t="shared" si="9"/>
        <v>0.55863619484933058</v>
      </c>
      <c r="AW18" s="2">
        <f t="shared" si="9"/>
        <v>0.39814488240864232</v>
      </c>
      <c r="AX18" s="2">
        <f t="shared" si="9"/>
        <v>0</v>
      </c>
      <c r="AY18" s="2">
        <f t="shared" si="10"/>
        <v>1.8813981107034405</v>
      </c>
      <c r="AZ18" s="2">
        <f t="shared" si="10"/>
        <v>2.8402490927991417</v>
      </c>
      <c r="BA18" s="2">
        <f t="shared" si="10"/>
        <v>0.29607882022383147</v>
      </c>
      <c r="BB18" s="2">
        <f t="shared" si="10"/>
        <v>0</v>
      </c>
      <c r="BC18" s="2">
        <f t="shared" si="10"/>
        <v>0</v>
      </c>
      <c r="BD18" s="2">
        <f t="shared" si="10"/>
        <v>1.0310257182596594</v>
      </c>
      <c r="BE18" s="2">
        <f t="shared" si="10"/>
        <v>1.8812199849404667</v>
      </c>
      <c r="BF18" s="2">
        <f t="shared" si="10"/>
        <v>0.40811992513525541</v>
      </c>
      <c r="BG18" s="2">
        <f t="shared" si="10"/>
        <v>0</v>
      </c>
      <c r="BH18" s="2">
        <f t="shared" si="10"/>
        <v>0</v>
      </c>
      <c r="BI18" s="2">
        <f t="shared" si="11"/>
        <v>0</v>
      </c>
      <c r="BJ18" s="2">
        <f t="shared" si="11"/>
        <v>9.4744675966751402E-3</v>
      </c>
      <c r="BK18" s="2">
        <f t="shared" si="11"/>
        <v>2.7873457411954963</v>
      </c>
      <c r="BL18" s="2">
        <f t="shared" si="11"/>
        <v>0.53672672600337679</v>
      </c>
      <c r="BM18" s="2">
        <f t="shared" si="11"/>
        <v>1.3589552478970706</v>
      </c>
      <c r="BN18" s="2">
        <f t="shared" si="11"/>
        <v>0.44125131704864962</v>
      </c>
      <c r="BO18" s="2">
        <f t="shared" si="11"/>
        <v>0</v>
      </c>
      <c r="BP18" s="16">
        <f t="shared" si="11"/>
        <v>0.26490681170316499</v>
      </c>
    </row>
    <row r="19" spans="1:68" ht="13.9" customHeight="1">
      <c r="A19" s="21" t="s">
        <v>31</v>
      </c>
      <c r="B19" s="20">
        <v>79</v>
      </c>
      <c r="C19">
        <v>0</v>
      </c>
      <c r="D19" s="19">
        <v>0.15403318786782516</v>
      </c>
      <c r="E19" s="19">
        <v>-1.0020831290000178</v>
      </c>
      <c r="F19" s="19">
        <v>0.73385201738371098</v>
      </c>
      <c r="G19" s="2">
        <v>0.48074085211101958</v>
      </c>
      <c r="H19" s="2">
        <v>2.0189399179612266E-2</v>
      </c>
      <c r="I19" s="19">
        <v>0.8429891683624311</v>
      </c>
      <c r="J19" s="18" t="s">
        <v>18</v>
      </c>
      <c r="L19" s="17">
        <f t="shared" si="6"/>
        <v>0.72719612679609935</v>
      </c>
      <c r="M19" s="2">
        <f t="shared" si="6"/>
        <v>0.74876077309759492</v>
      </c>
      <c r="N19" s="2">
        <f t="shared" si="6"/>
        <v>1.6010777459662273</v>
      </c>
      <c r="O19" s="2">
        <f t="shared" si="6"/>
        <v>3.7472734969245911</v>
      </c>
      <c r="P19" s="2">
        <f t="shared" si="6"/>
        <v>2.4379914000480776</v>
      </c>
      <c r="Q19" s="2">
        <f t="shared" si="6"/>
        <v>2.4842013564084251</v>
      </c>
      <c r="R19" s="2">
        <f t="shared" si="6"/>
        <v>1.3032802494217652</v>
      </c>
      <c r="S19" s="2">
        <f t="shared" si="6"/>
        <v>1.5487064620911666</v>
      </c>
      <c r="T19" s="2">
        <f t="shared" si="6"/>
        <v>1.6354784912567084</v>
      </c>
      <c r="U19" s="2">
        <f t="shared" si="6"/>
        <v>1.218561996094462</v>
      </c>
      <c r="V19" s="2">
        <f t="shared" si="7"/>
        <v>2.7974021717396695</v>
      </c>
      <c r="W19" s="2">
        <f t="shared" si="7"/>
        <v>3.4433146728654167</v>
      </c>
      <c r="X19" s="2">
        <f t="shared" si="7"/>
        <v>0.9423291458514953</v>
      </c>
      <c r="Y19" s="2">
        <f t="shared" si="7"/>
        <v>0.76878508752041208</v>
      </c>
      <c r="Z19" s="2">
        <f t="shared" si="7"/>
        <v>0.84118068581828975</v>
      </c>
      <c r="AA19" s="2">
        <f t="shared" si="7"/>
        <v>1.5307359235065883</v>
      </c>
      <c r="AB19" s="2">
        <f t="shared" si="7"/>
        <v>2.8133189344860119</v>
      </c>
      <c r="AC19" s="2">
        <f t="shared" si="7"/>
        <v>1.384404395032153</v>
      </c>
      <c r="AD19" s="2">
        <f t="shared" si="7"/>
        <v>0.86274533211978599</v>
      </c>
      <c r="AE19" s="2">
        <f t="shared" si="7"/>
        <v>0.20933654918447098</v>
      </c>
      <c r="AF19" s="2">
        <f t="shared" si="8"/>
        <v>2.7988142668084803E-2</v>
      </c>
      <c r="AG19" s="2">
        <f t="shared" si="8"/>
        <v>0.90895528848013285</v>
      </c>
      <c r="AH19" s="2">
        <f t="shared" si="8"/>
        <v>2.8554213391698831</v>
      </c>
      <c r="AI19" s="2">
        <f t="shared" si="8"/>
        <v>0.97056856362726274</v>
      </c>
      <c r="AJ19" s="2">
        <f t="shared" si="8"/>
        <v>2.169460209198502</v>
      </c>
      <c r="AK19" s="2">
        <f t="shared" si="8"/>
        <v>1.2036721212672383</v>
      </c>
      <c r="AL19" s="2">
        <f t="shared" si="8"/>
        <v>0.26283740977056258</v>
      </c>
      <c r="AM19" s="16">
        <f t="shared" si="8"/>
        <v>1.1851881387230991</v>
      </c>
      <c r="AN19" s="10"/>
      <c r="AO19" s="17">
        <f t="shared" si="9"/>
        <v>0.29020551111530157</v>
      </c>
      <c r="AP19" s="2">
        <f t="shared" si="9"/>
        <v>4.8072368602051399E-2</v>
      </c>
      <c r="AQ19" s="2">
        <f t="shared" si="9"/>
        <v>1.1467254626264347</v>
      </c>
      <c r="AR19" s="2">
        <f t="shared" si="9"/>
        <v>4.4109558484602571</v>
      </c>
      <c r="AS19" s="2">
        <f t="shared" si="9"/>
        <v>2.5520912202976489</v>
      </c>
      <c r="AT19" s="2">
        <f t="shared" si="9"/>
        <v>2.8517530181135173</v>
      </c>
      <c r="AU19" s="2">
        <f t="shared" si="9"/>
        <v>1.0473723531901578</v>
      </c>
      <c r="AV19" s="2">
        <f t="shared" si="9"/>
        <v>1.0584293927887107</v>
      </c>
      <c r="AW19" s="2">
        <f t="shared" si="9"/>
        <v>0.91404689020470142</v>
      </c>
      <c r="AX19" s="2">
        <f t="shared" si="9"/>
        <v>0.55188878161440003</v>
      </c>
      <c r="AY19" s="2">
        <f t="shared" si="10"/>
        <v>2.2484232487141877</v>
      </c>
      <c r="AZ19" s="2">
        <f t="shared" si="10"/>
        <v>3.1110325843520612</v>
      </c>
      <c r="BA19" s="2">
        <f t="shared" si="10"/>
        <v>0.82222538745149665</v>
      </c>
      <c r="BB19" s="2">
        <f t="shared" si="10"/>
        <v>0.49788555922726202</v>
      </c>
      <c r="BC19" s="2">
        <f t="shared" si="10"/>
        <v>0.53009519631870039</v>
      </c>
      <c r="BD19" s="2">
        <f t="shared" si="10"/>
        <v>1.4834043060548523</v>
      </c>
      <c r="BE19" s="2">
        <f t="shared" si="10"/>
        <v>2.2482630017634855</v>
      </c>
      <c r="BF19" s="2">
        <f t="shared" si="10"/>
        <v>0.92302071944410702</v>
      </c>
      <c r="BG19" s="2">
        <f t="shared" si="10"/>
        <v>0.26809143191819473</v>
      </c>
      <c r="BH19" s="2">
        <f t="shared" si="10"/>
        <v>0.31985119699548115</v>
      </c>
      <c r="BI19" s="2">
        <f t="shared" si="11"/>
        <v>0.16489239566502917</v>
      </c>
      <c r="BJ19" s="2">
        <f t="shared" si="11"/>
        <v>0.56438804376928653</v>
      </c>
      <c r="BK19" s="2">
        <f t="shared" si="11"/>
        <v>3.0634392399930701</v>
      </c>
      <c r="BL19" s="2">
        <f t="shared" si="11"/>
        <v>1.0387190178521593</v>
      </c>
      <c r="BM19" s="2">
        <f t="shared" si="11"/>
        <v>1.7784189423003145</v>
      </c>
      <c r="BN19" s="2">
        <f t="shared" si="11"/>
        <v>0.95282665227499019</v>
      </c>
      <c r="BO19" s="2">
        <f t="shared" si="11"/>
        <v>0.40846776073461238</v>
      </c>
      <c r="BP19" s="16">
        <f t="shared" si="11"/>
        <v>0.79418217107835387</v>
      </c>
    </row>
    <row r="20" spans="1:68" ht="13.9" customHeight="1">
      <c r="A20" s="21" t="s">
        <v>32</v>
      </c>
      <c r="B20" s="20">
        <v>7</v>
      </c>
      <c r="C20">
        <v>0</v>
      </c>
      <c r="D20" s="19">
        <v>1.2350986361558104E-2</v>
      </c>
      <c r="E20" s="19">
        <v>-0.10956753983919348</v>
      </c>
      <c r="F20" s="19">
        <v>0.72415748781067679</v>
      </c>
      <c r="G20" s="2">
        <v>3.9717005958124448E-2</v>
      </c>
      <c r="H20" s="2">
        <v>-1.5530259579896177E-4</v>
      </c>
      <c r="I20" s="19">
        <v>0.618788429777968</v>
      </c>
      <c r="J20" s="18" t="s">
        <v>16</v>
      </c>
      <c r="L20" s="17">
        <f t="shared" si="6"/>
        <v>2.9092867046565496E-2</v>
      </c>
      <c r="M20" s="2">
        <f t="shared" si="6"/>
        <v>3.0822005137183639E-2</v>
      </c>
      <c r="N20" s="2">
        <f t="shared" si="6"/>
        <v>9.9164129671138468E-2</v>
      </c>
      <c r="O20" s="2">
        <f t="shared" si="6"/>
        <v>0.27125453964218138</v>
      </c>
      <c r="P20" s="2">
        <f t="shared" si="6"/>
        <v>0.16627115556893751</v>
      </c>
      <c r="Q20" s="2">
        <f t="shared" si="6"/>
        <v>0.16997645147740492</v>
      </c>
      <c r="R20" s="2">
        <f t="shared" si="6"/>
        <v>7.5285556038792806E-2</v>
      </c>
      <c r="S20" s="2">
        <f t="shared" si="6"/>
        <v>9.49647943082087E-2</v>
      </c>
      <c r="T20" s="2">
        <f t="shared" si="6"/>
        <v>0.10192251662521981</v>
      </c>
      <c r="U20" s="2">
        <f t="shared" si="6"/>
        <v>6.8492513539935879E-2</v>
      </c>
      <c r="V20" s="2">
        <f t="shared" si="7"/>
        <v>0.19509012374590645</v>
      </c>
      <c r="W20" s="2">
        <f t="shared" si="7"/>
        <v>0.24688192655537344</v>
      </c>
      <c r="X20" s="2">
        <f t="shared" si="7"/>
        <v>4.6343077998208332E-2</v>
      </c>
      <c r="Y20" s="2">
        <f t="shared" si="7"/>
        <v>3.2427633364186192E-2</v>
      </c>
      <c r="Z20" s="2">
        <f t="shared" si="7"/>
        <v>3.8232596954118486E-2</v>
      </c>
      <c r="AA20" s="2">
        <f t="shared" si="7"/>
        <v>9.3523845899360331E-2</v>
      </c>
      <c r="AB20" s="2">
        <f t="shared" si="7"/>
        <v>0.1963663923366008</v>
      </c>
      <c r="AC20" s="2">
        <f t="shared" si="7"/>
        <v>8.1790408855880042E-2</v>
      </c>
      <c r="AD20" s="2">
        <f t="shared" si="7"/>
        <v>3.9961735044736685E-2</v>
      </c>
      <c r="AE20" s="2">
        <f t="shared" si="7"/>
        <v>0</v>
      </c>
      <c r="AF20" s="2">
        <f t="shared" si="8"/>
        <v>0</v>
      </c>
      <c r="AG20" s="2">
        <f t="shared" si="8"/>
        <v>4.3667030953204067E-2</v>
      </c>
      <c r="AH20" s="2">
        <f t="shared" si="8"/>
        <v>0.1997423286087599</v>
      </c>
      <c r="AI20" s="2">
        <f t="shared" si="8"/>
        <v>4.8607425497827289E-2</v>
      </c>
      <c r="AJ20" s="2">
        <f t="shared" si="8"/>
        <v>0.14473926934528786</v>
      </c>
      <c r="AK20" s="2">
        <f t="shared" si="8"/>
        <v>6.7298584858318578E-2</v>
      </c>
      <c r="AL20" s="2">
        <f t="shared" si="8"/>
        <v>0</v>
      </c>
      <c r="AM20" s="16">
        <f t="shared" si="8"/>
        <v>6.5816466494931586E-2</v>
      </c>
      <c r="AN20" s="10"/>
      <c r="AO20" s="17">
        <f t="shared" si="9"/>
        <v>2.2152415750680936E-2</v>
      </c>
      <c r="AP20" s="2">
        <f t="shared" si="9"/>
        <v>2.148283749772256E-3</v>
      </c>
      <c r="AQ20" s="2">
        <f t="shared" si="9"/>
        <v>9.2914881366072663E-2</v>
      </c>
      <c r="AR20" s="2">
        <f t="shared" si="9"/>
        <v>0.36259335182173769</v>
      </c>
      <c r="AS20" s="2">
        <f t="shared" si="9"/>
        <v>0.20902092878365647</v>
      </c>
      <c r="AT20" s="2">
        <f t="shared" si="9"/>
        <v>0.23377786249755403</v>
      </c>
      <c r="AU20" s="2">
        <f t="shared" si="9"/>
        <v>8.4706700134726962E-2</v>
      </c>
      <c r="AV20" s="2">
        <f t="shared" si="9"/>
        <v>8.562019127176379E-2</v>
      </c>
      <c r="AW20" s="2">
        <f t="shared" si="9"/>
        <v>7.3691850482340435E-2</v>
      </c>
      <c r="AX20" s="2">
        <f t="shared" si="9"/>
        <v>4.3771705993886689E-2</v>
      </c>
      <c r="AY20" s="2">
        <f t="shared" si="10"/>
        <v>0.18393302002010783</v>
      </c>
      <c r="AZ20" s="2">
        <f t="shared" si="10"/>
        <v>0.25519856771096916</v>
      </c>
      <c r="BA20" s="2">
        <f t="shared" si="10"/>
        <v>6.6105902344338663E-2</v>
      </c>
      <c r="BB20" s="2">
        <f t="shared" si="10"/>
        <v>3.9310162324590697E-2</v>
      </c>
      <c r="BC20" s="2">
        <f t="shared" si="10"/>
        <v>4.1971201723785032E-2</v>
      </c>
      <c r="BD20" s="2">
        <f t="shared" si="10"/>
        <v>0.12073002453874582</v>
      </c>
      <c r="BE20" s="2">
        <f t="shared" si="10"/>
        <v>0.1839197810181219</v>
      </c>
      <c r="BF20" s="2">
        <f t="shared" si="10"/>
        <v>7.4433234593558745E-2</v>
      </c>
      <c r="BG20" s="2">
        <f t="shared" si="10"/>
        <v>2.0325433476607212E-2</v>
      </c>
      <c r="BH20" s="2">
        <f t="shared" si="10"/>
        <v>2.4601631118098613E-2</v>
      </c>
      <c r="BI20" s="2">
        <f t="shared" si="11"/>
        <v>1.1799516197596499E-2</v>
      </c>
      <c r="BJ20" s="2">
        <f t="shared" si="11"/>
        <v>4.4804348148797919E-2</v>
      </c>
      <c r="BK20" s="2">
        <f t="shared" si="11"/>
        <v>0.2512665841211148</v>
      </c>
      <c r="BL20" s="2">
        <f t="shared" si="11"/>
        <v>8.3991794027480707E-2</v>
      </c>
      <c r="BM20" s="2">
        <f t="shared" si="11"/>
        <v>0.1451030271950482</v>
      </c>
      <c r="BN20" s="2">
        <f t="shared" si="11"/>
        <v>7.6895688962962463E-2</v>
      </c>
      <c r="BO20" s="2">
        <f t="shared" si="11"/>
        <v>3.1922799216379548E-2</v>
      </c>
      <c r="BP20" s="16">
        <f t="shared" si="11"/>
        <v>6.3789076996781408E-2</v>
      </c>
    </row>
    <row r="21" spans="1:68" ht="13.9" customHeight="1">
      <c r="A21" s="21" t="s">
        <v>33</v>
      </c>
      <c r="B21" s="20">
        <v>4</v>
      </c>
      <c r="C21">
        <v>0</v>
      </c>
      <c r="D21" s="19">
        <v>1.1498264703123535</v>
      </c>
      <c r="E21" s="19">
        <v>-1.8018009567583704E-2</v>
      </c>
      <c r="F21" s="19">
        <v>0.99159717620753363</v>
      </c>
      <c r="G21" s="2">
        <v>2.2751402463894697</v>
      </c>
      <c r="H21" s="2">
        <v>12.626834350168595</v>
      </c>
      <c r="I21" s="19">
        <v>0.97444969169934148</v>
      </c>
      <c r="J21" s="18" t="s">
        <v>16</v>
      </c>
      <c r="L21" s="17">
        <f t="shared" si="6"/>
        <v>12.890700497139106</v>
      </c>
      <c r="M21" s="2">
        <f t="shared" si="6"/>
        <v>13.051676202982835</v>
      </c>
      <c r="N21" s="2">
        <f t="shared" si="6"/>
        <v>19.414049338711187</v>
      </c>
      <c r="O21" s="2">
        <f t="shared" si="6"/>
        <v>35.434964825063318</v>
      </c>
      <c r="P21" s="2">
        <f t="shared" si="6"/>
        <v>25.661439827408309</v>
      </c>
      <c r="Q21" s="2">
        <f t="shared" si="6"/>
        <v>26.006387768502016</v>
      </c>
      <c r="R21" s="2">
        <f t="shared" si="6"/>
        <v>17.191051496107306</v>
      </c>
      <c r="S21" s="2">
        <f t="shared" si="6"/>
        <v>19.023108338804988</v>
      </c>
      <c r="T21" s="2">
        <f t="shared" si="6"/>
        <v>19.670843917080951</v>
      </c>
      <c r="U21" s="2">
        <f t="shared" si="6"/>
        <v>16.558646937435515</v>
      </c>
      <c r="V21" s="2">
        <f t="shared" si="7"/>
        <v>28.344368258137138</v>
      </c>
      <c r="W21" s="2">
        <f t="shared" si="7"/>
        <v>33.165973923646945</v>
      </c>
      <c r="X21" s="2">
        <f t="shared" si="7"/>
        <v>14.496624800675361</v>
      </c>
      <c r="Y21" s="2">
        <f t="shared" si="7"/>
        <v>13.201153644123441</v>
      </c>
      <c r="Z21" s="2">
        <f t="shared" si="7"/>
        <v>13.741572085170246</v>
      </c>
      <c r="AA21" s="2">
        <f t="shared" si="7"/>
        <v>18.888961917268556</v>
      </c>
      <c r="AB21" s="2">
        <f t="shared" si="7"/>
        <v>28.463183660069415</v>
      </c>
      <c r="AC21" s="2">
        <f t="shared" si="7"/>
        <v>17.796626770471811</v>
      </c>
      <c r="AD21" s="2">
        <f t="shared" si="7"/>
        <v>13.902547791013982</v>
      </c>
      <c r="AE21" s="2">
        <f t="shared" si="7"/>
        <v>9.0249839039489714</v>
      </c>
      <c r="AF21" s="2">
        <f t="shared" si="8"/>
        <v>7.6712548729012271</v>
      </c>
      <c r="AG21" s="2">
        <f t="shared" si="8"/>
        <v>14.247495732107682</v>
      </c>
      <c r="AH21" s="2">
        <f t="shared" si="8"/>
        <v>28.777469561954785</v>
      </c>
      <c r="AI21" s="2">
        <f t="shared" si="8"/>
        <v>14.707426320232623</v>
      </c>
      <c r="AJ21" s="2">
        <f t="shared" si="8"/>
        <v>23.656909014163769</v>
      </c>
      <c r="AK21" s="2">
        <f t="shared" si="8"/>
        <v>16.447497045305319</v>
      </c>
      <c r="AL21" s="2">
        <f t="shared" si="8"/>
        <v>9.4243569646374645</v>
      </c>
      <c r="AM21" s="16">
        <f t="shared" si="8"/>
        <v>16.309517868867836</v>
      </c>
      <c r="AN21" s="10"/>
      <c r="AO21" s="17">
        <f t="shared" si="9"/>
        <v>13.904704788557346</v>
      </c>
      <c r="AP21" s="2">
        <f t="shared" si="9"/>
        <v>12.758792484459184</v>
      </c>
      <c r="AQ21" s="2">
        <f t="shared" si="9"/>
        <v>17.958246327541254</v>
      </c>
      <c r="AR21" s="2">
        <f t="shared" si="9"/>
        <v>33.406448600525749</v>
      </c>
      <c r="AS21" s="2">
        <f t="shared" si="9"/>
        <v>24.609239647819802</v>
      </c>
      <c r="AT21" s="2">
        <f t="shared" si="9"/>
        <v>26.02741040140257</v>
      </c>
      <c r="AU21" s="2">
        <f t="shared" si="9"/>
        <v>17.488050676620762</v>
      </c>
      <c r="AV21" s="2">
        <f t="shared" si="9"/>
        <v>17.540378902287721</v>
      </c>
      <c r="AW21" s="2">
        <f t="shared" si="9"/>
        <v>16.85707844828875</v>
      </c>
      <c r="AX21" s="2">
        <f t="shared" si="9"/>
        <v>15.14313946267535</v>
      </c>
      <c r="AY21" s="2">
        <f t="shared" si="10"/>
        <v>23.172109392183785</v>
      </c>
      <c r="AZ21" s="2">
        <f t="shared" si="10"/>
        <v>27.254469374288625</v>
      </c>
      <c r="BA21" s="2">
        <f t="shared" si="10"/>
        <v>16.42252666122836</v>
      </c>
      <c r="BB21" s="2">
        <f t="shared" si="10"/>
        <v>14.887565374997598</v>
      </c>
      <c r="BC21" s="2">
        <f t="shared" si="10"/>
        <v>15.039999771505693</v>
      </c>
      <c r="BD21" s="2">
        <f t="shared" si="10"/>
        <v>19.551602880096013</v>
      </c>
      <c r="BE21" s="2">
        <f t="shared" si="10"/>
        <v>23.17135101210166</v>
      </c>
      <c r="BF21" s="2">
        <f t="shared" si="10"/>
        <v>16.899547732888017</v>
      </c>
      <c r="BG21" s="2">
        <f t="shared" si="10"/>
        <v>13.800048337223432</v>
      </c>
      <c r="BH21" s="2">
        <f t="shared" si="10"/>
        <v>14.045005103751365</v>
      </c>
      <c r="BI21" s="2">
        <f t="shared" si="11"/>
        <v>13.311651564331825</v>
      </c>
      <c r="BJ21" s="2">
        <f t="shared" si="11"/>
        <v>15.202293109081475</v>
      </c>
      <c r="BK21" s="2">
        <f t="shared" si="11"/>
        <v>27.029230489896069</v>
      </c>
      <c r="BL21" s="2">
        <f t="shared" si="11"/>
        <v>17.447098152185752</v>
      </c>
      <c r="BM21" s="2">
        <f t="shared" si="11"/>
        <v>20.947780611297013</v>
      </c>
      <c r="BN21" s="2">
        <f t="shared" si="11"/>
        <v>17.040606428164168</v>
      </c>
      <c r="BO21" s="2">
        <f t="shared" si="11"/>
        <v>14.464389289169157</v>
      </c>
      <c r="BP21" s="16">
        <f t="shared" si="11"/>
        <v>16.289810146855643</v>
      </c>
    </row>
    <row r="22" spans="1:68" ht="13.9" customHeight="1">
      <c r="A22" s="21" t="s">
        <v>34</v>
      </c>
      <c r="B22" s="20">
        <v>10</v>
      </c>
      <c r="C22">
        <v>0</v>
      </c>
      <c r="D22" s="19">
        <v>1.1799910211212461</v>
      </c>
      <c r="E22" s="19">
        <v>0.7067385440991707</v>
      </c>
      <c r="F22" s="19">
        <v>0.62600823111994419</v>
      </c>
      <c r="G22" s="2">
        <v>2.5091403049160141</v>
      </c>
      <c r="H22" s="2">
        <v>13.371309066440524</v>
      </c>
      <c r="I22" s="19">
        <v>0.47637751713209603</v>
      </c>
      <c r="J22" s="18" t="s">
        <v>16</v>
      </c>
      <c r="L22" s="17">
        <f t="shared" si="6"/>
        <v>13.954104407887026</v>
      </c>
      <c r="M22" s="2">
        <f t="shared" si="6"/>
        <v>14.119303150844003</v>
      </c>
      <c r="N22" s="2">
        <f t="shared" si="6"/>
        <v>20.648586801048229</v>
      </c>
      <c r="O22" s="2">
        <f t="shared" si="6"/>
        <v>37.08979502867092</v>
      </c>
      <c r="P22" s="2">
        <f t="shared" si="6"/>
        <v>27.059871349140334</v>
      </c>
      <c r="Q22" s="2">
        <f t="shared" si="6"/>
        <v>27.413868655476708</v>
      </c>
      <c r="R22" s="2">
        <f t="shared" si="6"/>
        <v>18.367270826880489</v>
      </c>
      <c r="S22" s="2">
        <f t="shared" si="6"/>
        <v>20.247389853867006</v>
      </c>
      <c r="T22" s="2">
        <f t="shared" si="6"/>
        <v>20.912118129098644</v>
      </c>
      <c r="U22" s="2">
        <f t="shared" si="6"/>
        <v>17.718275765263805</v>
      </c>
      <c r="V22" s="2">
        <f t="shared" si="7"/>
        <v>29.813183731756578</v>
      </c>
      <c r="W22" s="2">
        <f t="shared" si="7"/>
        <v>34.761279413658343</v>
      </c>
      <c r="X22" s="2">
        <f t="shared" si="7"/>
        <v>15.602158534053036</v>
      </c>
      <c r="Y22" s="2">
        <f t="shared" si="7"/>
        <v>14.272701983589762</v>
      </c>
      <c r="Z22" s="2">
        <f t="shared" si="7"/>
        <v>14.827297763516746</v>
      </c>
      <c r="AA22" s="2">
        <f t="shared" si="7"/>
        <v>20.109724234736202</v>
      </c>
      <c r="AB22" s="2">
        <f t="shared" si="7"/>
        <v>29.935116137272441</v>
      </c>
      <c r="AC22" s="2">
        <f t="shared" si="7"/>
        <v>18.988732764671006</v>
      </c>
      <c r="AD22" s="2">
        <f t="shared" si="7"/>
        <v>14.992496506473728</v>
      </c>
      <c r="AE22" s="2">
        <f t="shared" si="7"/>
        <v>9.9869745948773954</v>
      </c>
      <c r="AF22" s="2">
        <f t="shared" si="8"/>
        <v>8.5977318326773151</v>
      </c>
      <c r="AG22" s="2">
        <f t="shared" si="8"/>
        <v>15.346493812810097</v>
      </c>
      <c r="AH22" s="2">
        <f t="shared" si="8"/>
        <v>30.257647016378908</v>
      </c>
      <c r="AI22" s="2">
        <f t="shared" si="8"/>
        <v>15.818490221258594</v>
      </c>
      <c r="AJ22" s="2">
        <f t="shared" si="8"/>
        <v>25.002753668985623</v>
      </c>
      <c r="AK22" s="2">
        <f t="shared" si="8"/>
        <v>17.604209966555416</v>
      </c>
      <c r="AL22" s="2">
        <f t="shared" si="8"/>
        <v>10.396824809546846</v>
      </c>
      <c r="AM22" s="16">
        <f t="shared" si="8"/>
        <v>17.462611044020864</v>
      </c>
      <c r="AN22" s="10"/>
      <c r="AO22" s="17">
        <f t="shared" si="9"/>
        <v>14.780609537701686</v>
      </c>
      <c r="AP22" s="2">
        <f t="shared" si="9"/>
        <v>13.516839204125652</v>
      </c>
      <c r="AQ22" s="2">
        <f t="shared" si="9"/>
        <v>19.251061180960384</v>
      </c>
      <c r="AR22" s="2">
        <f t="shared" si="9"/>
        <v>36.288123851340117</v>
      </c>
      <c r="AS22" s="2">
        <f t="shared" si="9"/>
        <v>26.586114672331533</v>
      </c>
      <c r="AT22" s="2">
        <f t="shared" si="9"/>
        <v>28.150145462395848</v>
      </c>
      <c r="AU22" s="2">
        <f t="shared" si="9"/>
        <v>18.732505517944411</v>
      </c>
      <c r="AV22" s="2">
        <f t="shared" si="9"/>
        <v>18.790215744957475</v>
      </c>
      <c r="AW22" s="2">
        <f t="shared" si="9"/>
        <v>18.036637273381032</v>
      </c>
      <c r="AX22" s="2">
        <f t="shared" si="9"/>
        <v>16.146418243677637</v>
      </c>
      <c r="AY22" s="2">
        <f t="shared" si="10"/>
        <v>25.001174379726251</v>
      </c>
      <c r="AZ22" s="2">
        <f t="shared" si="10"/>
        <v>29.503408466847219</v>
      </c>
      <c r="BA22" s="2">
        <f t="shared" si="10"/>
        <v>17.557391475142076</v>
      </c>
      <c r="BB22" s="2">
        <f t="shared" si="10"/>
        <v>15.864558149425402</v>
      </c>
      <c r="BC22" s="2">
        <f t="shared" si="10"/>
        <v>16.032670549854778</v>
      </c>
      <c r="BD22" s="2">
        <f t="shared" si="10"/>
        <v>21.008295774503232</v>
      </c>
      <c r="BE22" s="2">
        <f t="shared" si="10"/>
        <v>25.000337999624616</v>
      </c>
      <c r="BF22" s="2">
        <f t="shared" si="10"/>
        <v>18.083474559072798</v>
      </c>
      <c r="BG22" s="2">
        <f t="shared" si="10"/>
        <v>14.66518908367555</v>
      </c>
      <c r="BH22" s="2">
        <f t="shared" si="10"/>
        <v>14.935339856504839</v>
      </c>
      <c r="BI22" s="2">
        <f t="shared" si="11"/>
        <v>14.126560298220245</v>
      </c>
      <c r="BJ22" s="2">
        <f t="shared" si="11"/>
        <v>16.211655891605453</v>
      </c>
      <c r="BK22" s="2">
        <f t="shared" si="11"/>
        <v>29.255003576660535</v>
      </c>
      <c r="BL22" s="2">
        <f t="shared" si="11"/>
        <v>18.687340992455919</v>
      </c>
      <c r="BM22" s="2">
        <f t="shared" si="11"/>
        <v>22.548071541620025</v>
      </c>
      <c r="BN22" s="2">
        <f t="shared" si="11"/>
        <v>18.23904125797759</v>
      </c>
      <c r="BO22" s="2">
        <f t="shared" si="11"/>
        <v>15.397858052711026</v>
      </c>
      <c r="BP22" s="16">
        <f t="shared" si="11"/>
        <v>17.411024957355309</v>
      </c>
    </row>
    <row r="23" spans="1:68" ht="13.9" customHeight="1">
      <c r="A23" s="21" t="s">
        <v>35</v>
      </c>
      <c r="B23" s="20">
        <v>11</v>
      </c>
      <c r="C23">
        <v>0</v>
      </c>
      <c r="D23" s="19">
        <v>0.54257231445504162</v>
      </c>
      <c r="E23" s="19">
        <v>-1.0996053791179197</v>
      </c>
      <c r="F23" s="19">
        <v>0.89362893854961523</v>
      </c>
      <c r="G23" s="2">
        <v>1.4546610521332948</v>
      </c>
      <c r="H23" s="2">
        <v>4.4428134597828999</v>
      </c>
      <c r="I23" s="19">
        <v>0.94120870171448279</v>
      </c>
      <c r="J23" s="23" t="s">
        <v>18</v>
      </c>
      <c r="L23" s="17">
        <f t="shared" si="6"/>
        <v>4.9916731378306807</v>
      </c>
      <c r="M23" s="2">
        <f t="shared" si="6"/>
        <v>5.0676332618543869</v>
      </c>
      <c r="N23" s="2">
        <f t="shared" si="6"/>
        <v>8.0698667351722833</v>
      </c>
      <c r="O23" s="2">
        <f t="shared" si="6"/>
        <v>15.629707649912531</v>
      </c>
      <c r="P23" s="2">
        <f t="shared" si="6"/>
        <v>11.017842977044676</v>
      </c>
      <c r="Q23" s="2">
        <f t="shared" si="6"/>
        <v>11.180614671381189</v>
      </c>
      <c r="R23" s="2">
        <f t="shared" si="6"/>
        <v>7.0208935938925361</v>
      </c>
      <c r="S23" s="2">
        <f t="shared" si="6"/>
        <v>7.8853921482575693</v>
      </c>
      <c r="T23" s="2">
        <f t="shared" si="6"/>
        <v>8.1910412187339112</v>
      </c>
      <c r="U23" s="2">
        <f t="shared" si="6"/>
        <v>6.722478820942265</v>
      </c>
      <c r="V23" s="2">
        <f t="shared" si="7"/>
        <v>12.283845044106441</v>
      </c>
      <c r="W23" s="2">
        <f t="shared" si="7"/>
        <v>14.559031616054583</v>
      </c>
      <c r="X23" s="2">
        <f t="shared" si="7"/>
        <v>5.7494658036862232</v>
      </c>
      <c r="Y23" s="2">
        <f t="shared" si="7"/>
        <v>5.138167662733542</v>
      </c>
      <c r="Z23" s="2">
        <f t="shared" si="7"/>
        <v>5.393176650527411</v>
      </c>
      <c r="AA23" s="2">
        <f t="shared" si="7"/>
        <v>7.8220920449044851</v>
      </c>
      <c r="AB23" s="2">
        <f t="shared" si="7"/>
        <v>12.339910849933462</v>
      </c>
      <c r="AC23" s="2">
        <f t="shared" si="7"/>
        <v>7.3066483461721905</v>
      </c>
      <c r="AD23" s="2">
        <f t="shared" si="7"/>
        <v>5.4691367745511199</v>
      </c>
      <c r="AE23" s="2">
        <f t="shared" si="7"/>
        <v>3.1675450166328307</v>
      </c>
      <c r="AF23" s="2">
        <f t="shared" si="8"/>
        <v>2.5287565450810945</v>
      </c>
      <c r="AG23" s="2">
        <f t="shared" si="8"/>
        <v>5.6319084688876302</v>
      </c>
      <c r="AH23" s="2">
        <f t="shared" si="8"/>
        <v>12.488213949217837</v>
      </c>
      <c r="AI23" s="2">
        <f t="shared" si="8"/>
        <v>5.8489373946696457</v>
      </c>
      <c r="AJ23" s="2">
        <f t="shared" si="8"/>
        <v>10.071958575511385</v>
      </c>
      <c r="AK23" s="2">
        <f t="shared" si="8"/>
        <v>6.6700301638782769</v>
      </c>
      <c r="AL23" s="2">
        <f t="shared" si="8"/>
        <v>3.3559984671868826</v>
      </c>
      <c r="AM23" s="16">
        <f t="shared" si="8"/>
        <v>6.6049214861436711</v>
      </c>
      <c r="AN23" s="10"/>
      <c r="AO23" s="17">
        <f t="shared" si="9"/>
        <v>5.2598480840644335</v>
      </c>
      <c r="AP23" s="2">
        <f t="shared" si="9"/>
        <v>4.5271838008066307</v>
      </c>
      <c r="AQ23" s="2">
        <f t="shared" si="9"/>
        <v>7.8515691919485873</v>
      </c>
      <c r="AR23" s="2">
        <f t="shared" si="9"/>
        <v>17.728717735933657</v>
      </c>
      <c r="AS23" s="2">
        <f t="shared" si="9"/>
        <v>12.104028334351586</v>
      </c>
      <c r="AT23" s="2">
        <f t="shared" si="9"/>
        <v>13.010767056848007</v>
      </c>
      <c r="AU23" s="2">
        <f t="shared" si="9"/>
        <v>7.5509392411743743</v>
      </c>
      <c r="AV23" s="2">
        <f t="shared" si="9"/>
        <v>7.5843964453734385</v>
      </c>
      <c r="AW23" s="2">
        <f t="shared" si="9"/>
        <v>7.147513242716073</v>
      </c>
      <c r="AX23" s="2">
        <f t="shared" si="9"/>
        <v>6.0516685834423241</v>
      </c>
      <c r="AY23" s="2">
        <f t="shared" si="10"/>
        <v>11.18516743642072</v>
      </c>
      <c r="AZ23" s="2">
        <f t="shared" si="10"/>
        <v>13.79531425096523</v>
      </c>
      <c r="BA23" s="2">
        <f t="shared" si="10"/>
        <v>6.8696729817586135</v>
      </c>
      <c r="BB23" s="2">
        <f t="shared" si="10"/>
        <v>5.8882616585860168</v>
      </c>
      <c r="BC23" s="2">
        <f t="shared" si="10"/>
        <v>5.985723949078948</v>
      </c>
      <c r="BD23" s="2">
        <f t="shared" si="10"/>
        <v>8.8703168154592724</v>
      </c>
      <c r="BE23" s="2">
        <f t="shared" si="10"/>
        <v>11.184682549403346</v>
      </c>
      <c r="BF23" s="2">
        <f t="shared" si="10"/>
        <v>7.1746669156892278</v>
      </c>
      <c r="BG23" s="2">
        <f t="shared" si="10"/>
        <v>5.1929336756663025</v>
      </c>
      <c r="BH23" s="2">
        <f t="shared" si="10"/>
        <v>5.3495521822793206</v>
      </c>
      <c r="BI23" s="2">
        <f t="shared" si="11"/>
        <v>4.8806664364750221</v>
      </c>
      <c r="BJ23" s="2">
        <f t="shared" si="11"/>
        <v>6.0894897707977895</v>
      </c>
      <c r="BK23" s="2">
        <f t="shared" si="11"/>
        <v>13.651302806804033</v>
      </c>
      <c r="BL23" s="2">
        <f t="shared" si="11"/>
        <v>7.5247553422359736</v>
      </c>
      <c r="BM23" s="2">
        <f t="shared" si="11"/>
        <v>9.7629938144517361</v>
      </c>
      <c r="BN23" s="2">
        <f t="shared" si="11"/>
        <v>7.264855900921491</v>
      </c>
      <c r="BO23" s="2">
        <f t="shared" si="11"/>
        <v>5.6176947028892243</v>
      </c>
      <c r="BP23" s="16">
        <f t="shared" si="11"/>
        <v>6.7848177537175047</v>
      </c>
    </row>
    <row r="24" spans="1:68" ht="13.9" customHeight="1">
      <c r="A24" s="21" t="s">
        <v>36</v>
      </c>
      <c r="B24" s="20">
        <v>9</v>
      </c>
      <c r="C24">
        <v>0</v>
      </c>
      <c r="D24" s="19">
        <v>0.33391662490718421</v>
      </c>
      <c r="E24" s="19">
        <v>-2.0478058165777222</v>
      </c>
      <c r="F24" s="19">
        <v>0.91182899560171748</v>
      </c>
      <c r="G24" s="2">
        <v>0.87038561329958231</v>
      </c>
      <c r="H24" s="2">
        <v>1.0300636724571857</v>
      </c>
      <c r="I24" s="19">
        <v>0.9030008510823555</v>
      </c>
      <c r="J24" s="18" t="s">
        <v>16</v>
      </c>
      <c r="L24" s="17">
        <f t="shared" si="6"/>
        <v>1.7009648257135992</v>
      </c>
      <c r="M24" s="2">
        <f t="shared" si="6"/>
        <v>1.7477131532006052</v>
      </c>
      <c r="N24" s="2">
        <f t="shared" si="6"/>
        <v>3.5953851443536902</v>
      </c>
      <c r="O24" s="2">
        <f t="shared" si="6"/>
        <v>8.2479567847271227</v>
      </c>
      <c r="P24" s="2">
        <f t="shared" si="6"/>
        <v>5.4096654730160578</v>
      </c>
      <c r="Q24" s="2">
        <f t="shared" si="6"/>
        <v>5.5098404604882134</v>
      </c>
      <c r="R24" s="2">
        <f t="shared" si="6"/>
        <v>2.9498130028664686</v>
      </c>
      <c r="S24" s="2">
        <f t="shared" si="6"/>
        <v>3.4818534918852482</v>
      </c>
      <c r="T24" s="2">
        <f t="shared" si="6"/>
        <v>3.669959857249629</v>
      </c>
      <c r="U24" s="2">
        <f t="shared" si="6"/>
        <v>2.7661588591675175</v>
      </c>
      <c r="V24" s="2">
        <f t="shared" si="7"/>
        <v>6.1888042644661558</v>
      </c>
      <c r="W24" s="2">
        <f t="shared" si="7"/>
        <v>7.5890279782436147</v>
      </c>
      <c r="X24" s="2">
        <f t="shared" si="7"/>
        <v>2.1673350451673006</v>
      </c>
      <c r="Y24" s="2">
        <f t="shared" si="7"/>
        <v>1.7911223144385389</v>
      </c>
      <c r="Z24" s="2">
        <f t="shared" si="7"/>
        <v>1.948063128144915</v>
      </c>
      <c r="AA24" s="2">
        <f t="shared" si="7"/>
        <v>3.4428965523127451</v>
      </c>
      <c r="AB24" s="2">
        <f t="shared" si="7"/>
        <v>6.2233089823732319</v>
      </c>
      <c r="AC24" s="2">
        <f t="shared" si="7"/>
        <v>3.1256757586509174</v>
      </c>
      <c r="AD24" s="2">
        <f t="shared" si="7"/>
        <v>1.9948114556319227</v>
      </c>
      <c r="AE24" s="2">
        <f t="shared" si="7"/>
        <v>0.57833713277564547</v>
      </c>
      <c r="AF24" s="2">
        <f t="shared" si="8"/>
        <v>0.18520595971825404</v>
      </c>
      <c r="AG24" s="2">
        <f t="shared" si="8"/>
        <v>2.0949864431040766</v>
      </c>
      <c r="AH24" s="2">
        <f t="shared" si="8"/>
        <v>6.3145795265145273</v>
      </c>
      <c r="AI24" s="2">
        <f t="shared" si="8"/>
        <v>2.2285530930669495</v>
      </c>
      <c r="AJ24" s="2">
        <f t="shared" si="8"/>
        <v>4.8275374902611992</v>
      </c>
      <c r="AK24" s="2">
        <f t="shared" si="8"/>
        <v>2.7338802520931562</v>
      </c>
      <c r="AL24" s="2">
        <f t="shared" si="8"/>
        <v>0.69431750716007512</v>
      </c>
      <c r="AM24" s="16">
        <f t="shared" si="8"/>
        <v>2.6938102571042934</v>
      </c>
      <c r="AN24" s="10"/>
      <c r="AO24" s="17">
        <f t="shared" si="9"/>
        <v>1.5189302585937843</v>
      </c>
      <c r="AP24" s="2">
        <f t="shared" si="9"/>
        <v>1.0805460380285614</v>
      </c>
      <c r="AQ24" s="2">
        <f t="shared" si="9"/>
        <v>3.0696672929558733</v>
      </c>
      <c r="AR24" s="2">
        <f t="shared" si="9"/>
        <v>8.9795856072600362</v>
      </c>
      <c r="AS24" s="2">
        <f t="shared" si="9"/>
        <v>5.6140945691683193</v>
      </c>
      <c r="AT24" s="2">
        <f t="shared" si="9"/>
        <v>6.1566349347917253</v>
      </c>
      <c r="AU24" s="2">
        <f t="shared" si="9"/>
        <v>2.889787599540627</v>
      </c>
      <c r="AV24" s="2">
        <f t="shared" si="9"/>
        <v>2.9098064686465168</v>
      </c>
      <c r="AW24" s="2">
        <f t="shared" si="9"/>
        <v>2.6484006561188758</v>
      </c>
      <c r="AX24" s="2">
        <f t="shared" si="9"/>
        <v>1.9927101607665239</v>
      </c>
      <c r="AY24" s="2">
        <f t="shared" si="10"/>
        <v>5.0643009901007492</v>
      </c>
      <c r="AZ24" s="2">
        <f t="shared" si="10"/>
        <v>6.6260629088979677</v>
      </c>
      <c r="BA24" s="2">
        <f t="shared" si="10"/>
        <v>2.4821570039786556</v>
      </c>
      <c r="BB24" s="2">
        <f t="shared" si="10"/>
        <v>1.8949368435392038</v>
      </c>
      <c r="BC24" s="2">
        <f t="shared" si="10"/>
        <v>1.953252679630276</v>
      </c>
      <c r="BD24" s="2">
        <f t="shared" si="10"/>
        <v>3.6792273508033477</v>
      </c>
      <c r="BE24" s="2">
        <f t="shared" si="10"/>
        <v>5.0640108615629842</v>
      </c>
      <c r="BF24" s="2">
        <f t="shared" si="10"/>
        <v>2.6646478542338015</v>
      </c>
      <c r="BG24" s="2">
        <f t="shared" si="10"/>
        <v>1.4788925203820036</v>
      </c>
      <c r="BH24" s="2">
        <f t="shared" si="10"/>
        <v>1.5726040380805921</v>
      </c>
      <c r="BI24" s="2">
        <f t="shared" si="11"/>
        <v>1.2920497420603601</v>
      </c>
      <c r="BJ24" s="2">
        <f t="shared" si="11"/>
        <v>2.0153401867123129</v>
      </c>
      <c r="BK24" s="2">
        <f t="shared" si="11"/>
        <v>6.539894733181308</v>
      </c>
      <c r="BL24" s="2">
        <f t="shared" si="11"/>
        <v>2.8741206585012344</v>
      </c>
      <c r="BM24" s="2">
        <f t="shared" si="11"/>
        <v>4.2133539888315248</v>
      </c>
      <c r="BN24" s="2">
        <f t="shared" si="11"/>
        <v>2.7186117622583752</v>
      </c>
      <c r="BO24" s="2">
        <f t="shared" si="11"/>
        <v>1.7330451194654817</v>
      </c>
      <c r="BP24" s="16">
        <f t="shared" si="11"/>
        <v>2.4313845098695133</v>
      </c>
    </row>
    <row r="25" spans="1:68" ht="13.9" customHeight="1">
      <c r="A25" s="21" t="s">
        <v>37</v>
      </c>
      <c r="B25" s="20">
        <v>5</v>
      </c>
      <c r="C25">
        <v>0</v>
      </c>
      <c r="D25" s="19">
        <v>0.88825533798090439</v>
      </c>
      <c r="E25" s="19">
        <v>-3.8830452882150279</v>
      </c>
      <c r="F25" s="19">
        <v>0.99346628379450019</v>
      </c>
      <c r="G25" s="2">
        <v>2.1463615275729437</v>
      </c>
      <c r="H25" s="2">
        <v>4.9307076549102131</v>
      </c>
      <c r="I25" s="19">
        <v>0.91929329184022512</v>
      </c>
      <c r="J25" s="18" t="s">
        <v>16</v>
      </c>
      <c r="L25" s="17">
        <f t="shared" ref="L25:U34" si="12">IF(($D25*L$3+$E25)&lt;0,0,$D25*L$3+$E25)</f>
        <v>6.0891013061839256</v>
      </c>
      <c r="M25" s="2">
        <f t="shared" si="12"/>
        <v>6.2134570535012532</v>
      </c>
      <c r="N25" s="2">
        <f t="shared" si="12"/>
        <v>11.128469923662255</v>
      </c>
      <c r="O25" s="2">
        <f t="shared" si="12"/>
        <v>23.504827632862856</v>
      </c>
      <c r="P25" s="2">
        <f t="shared" si="12"/>
        <v>15.95465726002517</v>
      </c>
      <c r="Q25" s="2">
        <f t="shared" si="12"/>
        <v>16.221133861419439</v>
      </c>
      <c r="R25" s="2">
        <f t="shared" si="12"/>
        <v>9.4111762702325077</v>
      </c>
      <c r="S25" s="2">
        <f t="shared" si="12"/>
        <v>10.826463108748747</v>
      </c>
      <c r="T25" s="2">
        <f t="shared" si="12"/>
        <v>11.32684694914466</v>
      </c>
      <c r="U25" s="2">
        <f t="shared" si="12"/>
        <v>8.9226358343430139</v>
      </c>
      <c r="V25" s="2">
        <f t="shared" ref="V25:AE34" si="13">IF(($D25*V$3+$E25)&lt;0,0,$D25*V$3+$E25)</f>
        <v>18.027253048647282</v>
      </c>
      <c r="W25" s="2">
        <f t="shared" si="13"/>
        <v>21.752003765913877</v>
      </c>
      <c r="X25" s="2">
        <f t="shared" si="13"/>
        <v>7.3296979282305905</v>
      </c>
      <c r="Y25" s="2">
        <f t="shared" si="13"/>
        <v>6.3289302474387696</v>
      </c>
      <c r="Z25" s="2">
        <f t="shared" si="13"/>
        <v>6.7464102562897938</v>
      </c>
      <c r="AA25" s="2">
        <f t="shared" si="13"/>
        <v>10.722833319317647</v>
      </c>
      <c r="AB25" s="2">
        <f t="shared" si="13"/>
        <v>18.119039433571977</v>
      </c>
      <c r="AC25" s="2">
        <f t="shared" si="13"/>
        <v>9.8789907482357808</v>
      </c>
      <c r="AD25" s="2">
        <f t="shared" si="13"/>
        <v>6.870766003607125</v>
      </c>
      <c r="AE25" s="2">
        <f t="shared" si="13"/>
        <v>3.1027868598921238</v>
      </c>
      <c r="AF25" s="2">
        <f t="shared" ref="AF25:AM34" si="14">IF(($D25*AF$3+$E25)&lt;0,0,$D25*AF$3+$E25)</f>
        <v>2.0570142419759394</v>
      </c>
      <c r="AG25" s="2">
        <f t="shared" si="14"/>
        <v>7.1372426050013917</v>
      </c>
      <c r="AH25" s="2">
        <f t="shared" si="14"/>
        <v>18.361829225953414</v>
      </c>
      <c r="AI25" s="2">
        <f t="shared" si="14"/>
        <v>7.4925447401937522</v>
      </c>
      <c r="AJ25" s="2">
        <f t="shared" si="14"/>
        <v>14.406132120811789</v>
      </c>
      <c r="AK25" s="2">
        <f t="shared" si="14"/>
        <v>8.8367711516715239</v>
      </c>
      <c r="AL25" s="2">
        <f t="shared" si="14"/>
        <v>3.4113075472841601</v>
      </c>
      <c r="AM25" s="16">
        <f t="shared" si="14"/>
        <v>8.7301805111138133</v>
      </c>
      <c r="AN25" s="10"/>
      <c r="AO25" s="17">
        <f t="shared" ref="AO25:AX34" si="15">IF(($G25*AO$4+$H25)&lt;0,0,$G25*AO$4+$H25)</f>
        <v>6.1362473795636827</v>
      </c>
      <c r="AP25" s="2">
        <f t="shared" si="15"/>
        <v>5.0551966235094437</v>
      </c>
      <c r="AQ25" s="2">
        <f t="shared" si="15"/>
        <v>9.9603481678561447</v>
      </c>
      <c r="AR25" s="2">
        <f t="shared" si="15"/>
        <v>24.534142940076428</v>
      </c>
      <c r="AS25" s="2">
        <f t="shared" si="15"/>
        <v>16.234878366794383</v>
      </c>
      <c r="AT25" s="2">
        <f t="shared" si="15"/>
        <v>17.572777052314851</v>
      </c>
      <c r="AU25" s="2">
        <f t="shared" si="15"/>
        <v>9.5167667854910718</v>
      </c>
      <c r="AV25" s="2">
        <f t="shared" si="15"/>
        <v>9.5661331006252475</v>
      </c>
      <c r="AW25" s="2">
        <f t="shared" si="15"/>
        <v>8.9215091885108393</v>
      </c>
      <c r="AX25" s="2">
        <f t="shared" si="15"/>
        <v>7.3045835044058895</v>
      </c>
      <c r="AY25" s="2">
        <f t="shared" ref="AY25:BH34" si="16">IF(($G25*AY$4+$H25)&lt;0,0,$G25*AY$4+$H25)</f>
        <v>14.879093335210808</v>
      </c>
      <c r="AZ25" s="2">
        <f t="shared" si="16"/>
        <v>18.730381369519193</v>
      </c>
      <c r="BA25" s="2">
        <f t="shared" si="16"/>
        <v>8.5115541367444081</v>
      </c>
      <c r="BB25" s="2">
        <f t="shared" si="16"/>
        <v>7.0634755594751946</v>
      </c>
      <c r="BC25" s="2">
        <f t="shared" si="16"/>
        <v>7.2072817818225818</v>
      </c>
      <c r="BD25" s="2">
        <f t="shared" si="16"/>
        <v>11.463516690999729</v>
      </c>
      <c r="BE25" s="2">
        <f t="shared" si="16"/>
        <v>14.878377881368287</v>
      </c>
      <c r="BF25" s="2">
        <f t="shared" si="16"/>
        <v>8.9615746036922008</v>
      </c>
      <c r="BG25" s="2">
        <f t="shared" si="16"/>
        <v>6.0375147492953278</v>
      </c>
      <c r="BH25" s="2">
        <f t="shared" si="16"/>
        <v>6.2686063404306811</v>
      </c>
      <c r="BI25" s="2">
        <f t="shared" ref="BI25:BP34" si="17">IF(($G25*BI$4+$H25)&lt;0,0,$G25*BI$4+$H25)</f>
        <v>5.5767624747096693</v>
      </c>
      <c r="BJ25" s="2">
        <f t="shared" si="17"/>
        <v>7.3603889041227859</v>
      </c>
      <c r="BK25" s="2">
        <f t="shared" si="17"/>
        <v>18.517891578289472</v>
      </c>
      <c r="BL25" s="2">
        <f t="shared" si="17"/>
        <v>9.4781322779947565</v>
      </c>
      <c r="BM25" s="2">
        <f t="shared" si="17"/>
        <v>12.780667215086993</v>
      </c>
      <c r="BN25" s="2">
        <f t="shared" si="17"/>
        <v>9.094649018401725</v>
      </c>
      <c r="BO25" s="2">
        <f t="shared" si="17"/>
        <v>6.6642523153466273</v>
      </c>
      <c r="BP25" s="16">
        <f t="shared" si="17"/>
        <v>8.3863497143026535</v>
      </c>
    </row>
    <row r="26" spans="1:68" ht="13.9" customHeight="1">
      <c r="A26" s="21" t="s">
        <v>38</v>
      </c>
      <c r="B26" s="20">
        <v>13</v>
      </c>
      <c r="C26">
        <v>0</v>
      </c>
      <c r="D26" s="19">
        <v>0.30007122526272278</v>
      </c>
      <c r="E26" s="19">
        <v>-1.2013171740555801</v>
      </c>
      <c r="F26" s="19">
        <v>0.78454512467017867</v>
      </c>
      <c r="G26" s="2">
        <v>0.78333216558037166</v>
      </c>
      <c r="H26" s="2">
        <v>1.6979521852767432</v>
      </c>
      <c r="I26" s="19">
        <v>0.85334066294988697</v>
      </c>
      <c r="J26" s="23" t="s">
        <v>18</v>
      </c>
      <c r="L26" s="17">
        <f t="shared" si="12"/>
        <v>2.1674824482272541</v>
      </c>
      <c r="M26" s="2">
        <f t="shared" si="12"/>
        <v>2.2094924197640355</v>
      </c>
      <c r="N26" s="2">
        <f t="shared" si="12"/>
        <v>3.8698865328844345</v>
      </c>
      <c r="O26" s="2">
        <f t="shared" si="12"/>
        <v>8.0508789382117047</v>
      </c>
      <c r="P26" s="2">
        <f t="shared" si="12"/>
        <v>5.5002735234785618</v>
      </c>
      <c r="Q26" s="2">
        <f t="shared" si="12"/>
        <v>5.5902948910573791</v>
      </c>
      <c r="R26" s="2">
        <f t="shared" si="12"/>
        <v>3.2897488307098373</v>
      </c>
      <c r="S26" s="2">
        <f t="shared" si="12"/>
        <v>3.7678623162951084</v>
      </c>
      <c r="T26" s="2">
        <f t="shared" si="12"/>
        <v>3.9369024398597769</v>
      </c>
      <c r="U26" s="2">
        <f t="shared" si="12"/>
        <v>3.124709656815341</v>
      </c>
      <c r="V26" s="2">
        <f t="shared" si="13"/>
        <v>6.2004397157582485</v>
      </c>
      <c r="W26" s="2">
        <f t="shared" si="13"/>
        <v>7.4587383870265995</v>
      </c>
      <c r="X26" s="2">
        <f t="shared" si="13"/>
        <v>2.5865819261775242</v>
      </c>
      <c r="Y26" s="2">
        <f t="shared" si="13"/>
        <v>2.2485016790481893</v>
      </c>
      <c r="Z26" s="2">
        <f t="shared" si="13"/>
        <v>2.3895351549216688</v>
      </c>
      <c r="AA26" s="2">
        <f t="shared" si="13"/>
        <v>3.7328540066811264</v>
      </c>
      <c r="AB26" s="2">
        <f t="shared" si="13"/>
        <v>6.2314470757020644</v>
      </c>
      <c r="AC26" s="2">
        <f t="shared" si="13"/>
        <v>3.4477863426815372</v>
      </c>
      <c r="AD26" s="2">
        <f t="shared" si="13"/>
        <v>2.4315451264584516</v>
      </c>
      <c r="AE26" s="2">
        <f t="shared" si="13"/>
        <v>1.15864298889398</v>
      </c>
      <c r="AF26" s="2">
        <f t="shared" si="14"/>
        <v>0.80535913301800122</v>
      </c>
      <c r="AG26" s="2">
        <f t="shared" si="14"/>
        <v>2.5215664940372671</v>
      </c>
      <c r="AH26" s="2">
        <f t="shared" si="14"/>
        <v>6.3134665439405397</v>
      </c>
      <c r="AI26" s="2">
        <f t="shared" si="14"/>
        <v>2.6415949841423556</v>
      </c>
      <c r="AJ26" s="2">
        <f t="shared" si="14"/>
        <v>4.9771493541038812</v>
      </c>
      <c r="AK26" s="2">
        <f t="shared" si="14"/>
        <v>3.0957027717066099</v>
      </c>
      <c r="AL26" s="2">
        <f t="shared" si="14"/>
        <v>1.2628677278019</v>
      </c>
      <c r="AM26" s="16">
        <f t="shared" si="14"/>
        <v>3.0596942246750833</v>
      </c>
      <c r="AN26" s="10"/>
      <c r="AO26" s="17">
        <f t="shared" si="15"/>
        <v>2.1379237516110519</v>
      </c>
      <c r="AP26" s="2">
        <f t="shared" si="15"/>
        <v>1.7433854508804048</v>
      </c>
      <c r="AQ26" s="2">
        <f t="shared" si="15"/>
        <v>3.5335605599534139</v>
      </c>
      <c r="AR26" s="2">
        <f t="shared" si="15"/>
        <v>8.8523859642441369</v>
      </c>
      <c r="AS26" s="2">
        <f t="shared" si="15"/>
        <v>5.8235015906667007</v>
      </c>
      <c r="AT26" s="2">
        <f t="shared" si="15"/>
        <v>6.3117786405451319</v>
      </c>
      <c r="AU26" s="2">
        <f t="shared" si="15"/>
        <v>3.3716719124001377</v>
      </c>
      <c r="AV26" s="2">
        <f t="shared" si="15"/>
        <v>3.3896885522084856</v>
      </c>
      <c r="AW26" s="2">
        <f t="shared" si="15"/>
        <v>3.1544277918125143</v>
      </c>
      <c r="AX26" s="2">
        <f t="shared" si="15"/>
        <v>2.5643175604086346</v>
      </c>
      <c r="AY26" s="2">
        <f t="shared" si="16"/>
        <v>5.3286967727417656</v>
      </c>
      <c r="AZ26" s="2">
        <f t="shared" si="16"/>
        <v>6.7342557885148135</v>
      </c>
      <c r="BA26" s="2">
        <f t="shared" si="16"/>
        <v>3.0048113481866636</v>
      </c>
      <c r="BB26" s="2">
        <f t="shared" si="16"/>
        <v>2.4763232471417727</v>
      </c>
      <c r="BC26" s="2">
        <f t="shared" si="16"/>
        <v>2.5288065022356574</v>
      </c>
      <c r="BD26" s="2">
        <f t="shared" si="16"/>
        <v>4.0821541865815343</v>
      </c>
      <c r="BE26" s="2">
        <f t="shared" si="16"/>
        <v>5.3284356620199071</v>
      </c>
      <c r="BF26" s="2">
        <f t="shared" si="16"/>
        <v>3.169049992236681</v>
      </c>
      <c r="BG26" s="2">
        <f t="shared" si="16"/>
        <v>2.1018904719943547</v>
      </c>
      <c r="BH26" s="2">
        <f t="shared" si="16"/>
        <v>2.1862292351551749</v>
      </c>
      <c r="BI26" s="2">
        <f t="shared" si="17"/>
        <v>1.9337351671164351</v>
      </c>
      <c r="BJ26" s="2">
        <f t="shared" si="17"/>
        <v>2.5846841967137237</v>
      </c>
      <c r="BK26" s="2">
        <f t="shared" si="17"/>
        <v>6.6567059041223562</v>
      </c>
      <c r="BL26" s="2">
        <f t="shared" si="17"/>
        <v>3.357571933419691</v>
      </c>
      <c r="BM26" s="2">
        <f t="shared" si="17"/>
        <v>4.5628590255260226</v>
      </c>
      <c r="BN26" s="2">
        <f t="shared" si="17"/>
        <v>3.2176165865026642</v>
      </c>
      <c r="BO26" s="2">
        <f t="shared" si="17"/>
        <v>2.3306234643438235</v>
      </c>
      <c r="BP26" s="16">
        <f t="shared" si="17"/>
        <v>2.9591169718611416</v>
      </c>
    </row>
    <row r="27" spans="1:68" ht="13.9" customHeight="1">
      <c r="A27" s="21" t="s">
        <v>39</v>
      </c>
      <c r="B27" s="20">
        <v>3</v>
      </c>
      <c r="C27">
        <v>0</v>
      </c>
      <c r="D27" s="19">
        <v>0.14946554686008773</v>
      </c>
      <c r="E27" s="19">
        <v>0.62504962779156403</v>
      </c>
      <c r="F27" s="19">
        <v>0.59686366703448324</v>
      </c>
      <c r="G27" s="2">
        <v>0.83601084095997469</v>
      </c>
      <c r="H27" s="2">
        <v>1.9710730979221496</v>
      </c>
      <c r="I27" s="19">
        <v>0.90742285374022702</v>
      </c>
      <c r="J27" s="23" t="s">
        <v>18</v>
      </c>
      <c r="L27" s="17">
        <f t="shared" si="12"/>
        <v>2.3030495005408156</v>
      </c>
      <c r="M27" s="2">
        <f t="shared" si="12"/>
        <v>2.3239746771012282</v>
      </c>
      <c r="N27" s="2">
        <f t="shared" si="12"/>
        <v>3.1510173697270467</v>
      </c>
      <c r="O27" s="2">
        <f t="shared" si="12"/>
        <v>5.2335706559776023</v>
      </c>
      <c r="P27" s="2">
        <f t="shared" si="12"/>
        <v>3.9631135076668569</v>
      </c>
      <c r="Q27" s="2">
        <f t="shared" si="12"/>
        <v>4.0079531717248829</v>
      </c>
      <c r="R27" s="2">
        <f t="shared" si="12"/>
        <v>2.8620506457975434</v>
      </c>
      <c r="S27" s="2">
        <f t="shared" si="12"/>
        <v>3.1001990837946165</v>
      </c>
      <c r="T27" s="2">
        <f t="shared" si="12"/>
        <v>3.1843980085257995</v>
      </c>
      <c r="U27" s="2">
        <f t="shared" si="12"/>
        <v>2.7798445950244961</v>
      </c>
      <c r="V27" s="2">
        <f t="shared" si="13"/>
        <v>4.3118664503403945</v>
      </c>
      <c r="W27" s="2">
        <f t="shared" si="13"/>
        <v>4.9386253101736965</v>
      </c>
      <c r="X27" s="2">
        <f t="shared" si="13"/>
        <v>2.511803047655405</v>
      </c>
      <c r="Y27" s="2">
        <f t="shared" si="13"/>
        <v>2.3434051981930395</v>
      </c>
      <c r="Z27" s="2">
        <f t="shared" si="13"/>
        <v>2.4136540052172801</v>
      </c>
      <c r="AA27" s="2">
        <f t="shared" si="13"/>
        <v>3.0827614366609408</v>
      </c>
      <c r="AB27" s="2">
        <f t="shared" si="13"/>
        <v>4.3273112235159372</v>
      </c>
      <c r="AC27" s="2">
        <f t="shared" si="13"/>
        <v>2.9407691671438565</v>
      </c>
      <c r="AD27" s="2">
        <f t="shared" si="13"/>
        <v>2.4345791817776936</v>
      </c>
      <c r="AE27" s="2">
        <f t="shared" si="13"/>
        <v>1.8005463319972006</v>
      </c>
      <c r="AF27" s="2">
        <f t="shared" si="14"/>
        <v>1.6245755614939239</v>
      </c>
      <c r="AG27" s="2">
        <f t="shared" si="14"/>
        <v>2.4794188458357191</v>
      </c>
      <c r="AH27" s="2">
        <f t="shared" si="14"/>
        <v>4.3681651396576937</v>
      </c>
      <c r="AI27" s="2">
        <f t="shared" si="14"/>
        <v>2.5392050645797539</v>
      </c>
      <c r="AJ27" s="2">
        <f t="shared" si="14"/>
        <v>3.7025452376407699</v>
      </c>
      <c r="AK27" s="2">
        <f t="shared" si="14"/>
        <v>2.7653962588280203</v>
      </c>
      <c r="AL27" s="2">
        <f t="shared" si="14"/>
        <v>1.8524606986066048</v>
      </c>
      <c r="AM27" s="16">
        <f t="shared" si="14"/>
        <v>2.7474603932048094</v>
      </c>
      <c r="AN27" s="10"/>
      <c r="AO27" s="17">
        <f t="shared" si="15"/>
        <v>2.4406325202613353</v>
      </c>
      <c r="AP27" s="2">
        <f t="shared" si="15"/>
        <v>2.0195617266978281</v>
      </c>
      <c r="AQ27" s="2">
        <f t="shared" si="15"/>
        <v>3.9301251685716903</v>
      </c>
      <c r="AR27" s="2">
        <f t="shared" si="15"/>
        <v>9.6066387786899181</v>
      </c>
      <c r="AS27" s="2">
        <f t="shared" si="15"/>
        <v>6.3740635269780164</v>
      </c>
      <c r="AT27" s="2">
        <f t="shared" si="15"/>
        <v>6.8951769511764009</v>
      </c>
      <c r="AU27" s="2">
        <f t="shared" si="15"/>
        <v>3.757349594773296</v>
      </c>
      <c r="AV27" s="2">
        <f t="shared" si="15"/>
        <v>3.7765778441153746</v>
      </c>
      <c r="AW27" s="2">
        <f t="shared" si="15"/>
        <v>3.5254959215470629</v>
      </c>
      <c r="AX27" s="2">
        <f t="shared" si="15"/>
        <v>2.8957010880238818</v>
      </c>
      <c r="AY27" s="2">
        <f t="shared" si="16"/>
        <v>5.8459833457716321</v>
      </c>
      <c r="AZ27" s="2">
        <f t="shared" si="16"/>
        <v>7.3460654647341475</v>
      </c>
      <c r="BA27" s="2">
        <f t="shared" si="16"/>
        <v>3.3658178509237073</v>
      </c>
      <c r="BB27" s="2">
        <f t="shared" si="16"/>
        <v>2.8017892035560443</v>
      </c>
      <c r="BC27" s="2">
        <f t="shared" si="16"/>
        <v>2.8578019299003627</v>
      </c>
      <c r="BD27" s="2">
        <f t="shared" si="16"/>
        <v>4.5156114275239929</v>
      </c>
      <c r="BE27" s="2">
        <f t="shared" si="16"/>
        <v>5.845704675491314</v>
      </c>
      <c r="BF27" s="2">
        <f t="shared" si="16"/>
        <v>3.5411014572449817</v>
      </c>
      <c r="BG27" s="2">
        <f t="shared" si="16"/>
        <v>2.4021760215771764</v>
      </c>
      <c r="BH27" s="2">
        <f t="shared" si="16"/>
        <v>2.4921865221205337</v>
      </c>
      <c r="BI27" s="2">
        <f t="shared" si="17"/>
        <v>2.2227123610511019</v>
      </c>
      <c r="BJ27" s="2">
        <f t="shared" si="17"/>
        <v>2.9174373698888409</v>
      </c>
      <c r="BK27" s="2">
        <f t="shared" si="17"/>
        <v>7.2633003914791097</v>
      </c>
      <c r="BL27" s="2">
        <f t="shared" si="17"/>
        <v>3.7423013996360162</v>
      </c>
      <c r="BM27" s="2">
        <f t="shared" si="17"/>
        <v>5.0286434135930964</v>
      </c>
      <c r="BN27" s="2">
        <f t="shared" si="17"/>
        <v>3.5929341293845005</v>
      </c>
      <c r="BO27" s="2">
        <f t="shared" si="17"/>
        <v>2.6462911871374892</v>
      </c>
      <c r="BP27" s="16">
        <f t="shared" si="17"/>
        <v>3.3170505518677089</v>
      </c>
    </row>
    <row r="28" spans="1:68" ht="13.9" customHeight="1">
      <c r="A28" s="21" t="s">
        <v>40</v>
      </c>
      <c r="B28" s="20">
        <v>18</v>
      </c>
      <c r="C28">
        <v>0</v>
      </c>
      <c r="D28" s="19">
        <v>4.9842827150711096E-2</v>
      </c>
      <c r="E28" s="19">
        <v>-1.0428916863404636E-2</v>
      </c>
      <c r="F28" s="19">
        <v>0.64526376943169761</v>
      </c>
      <c r="G28" s="2">
        <v>0.12350499127607439</v>
      </c>
      <c r="H28" s="2">
        <v>0.4190950333862013</v>
      </c>
      <c r="I28" s="19">
        <v>0.68503187088594364</v>
      </c>
      <c r="J28" s="23" t="s">
        <v>18</v>
      </c>
      <c r="L28" s="17">
        <f t="shared" si="12"/>
        <v>0.54913988928191193</v>
      </c>
      <c r="M28" s="2">
        <f t="shared" si="12"/>
        <v>0.55611788508301152</v>
      </c>
      <c r="N28" s="2">
        <f t="shared" si="12"/>
        <v>0.83191486198361286</v>
      </c>
      <c r="O28" s="2">
        <f t="shared" si="12"/>
        <v>1.5263915869501874</v>
      </c>
      <c r="P28" s="2">
        <f t="shared" si="12"/>
        <v>1.1027275561691432</v>
      </c>
      <c r="Q28" s="2">
        <f t="shared" si="12"/>
        <v>1.1176804043143564</v>
      </c>
      <c r="R28" s="2">
        <f t="shared" si="12"/>
        <v>0.7355520628255714</v>
      </c>
      <c r="S28" s="2">
        <f t="shared" si="12"/>
        <v>0.81496830075237103</v>
      </c>
      <c r="T28" s="2">
        <f t="shared" si="12"/>
        <v>0.84304642671393848</v>
      </c>
      <c r="U28" s="2">
        <f t="shared" si="12"/>
        <v>0.70813850789268051</v>
      </c>
      <c r="V28" s="2">
        <f t="shared" si="13"/>
        <v>1.219027486187469</v>
      </c>
      <c r="W28" s="2">
        <f t="shared" si="13"/>
        <v>1.4280350747061177</v>
      </c>
      <c r="X28" s="2">
        <f t="shared" si="13"/>
        <v>0.61875370453573852</v>
      </c>
      <c r="Y28" s="2">
        <f t="shared" si="13"/>
        <v>0.56259745261260385</v>
      </c>
      <c r="Z28" s="2">
        <f t="shared" si="13"/>
        <v>0.58602358137343802</v>
      </c>
      <c r="AA28" s="2">
        <f t="shared" si="13"/>
        <v>0.80915330425145504</v>
      </c>
      <c r="AB28" s="2">
        <f t="shared" si="13"/>
        <v>1.2241779116597094</v>
      </c>
      <c r="AC28" s="2">
        <f t="shared" si="13"/>
        <v>0.76180261845827912</v>
      </c>
      <c r="AD28" s="2">
        <f t="shared" si="13"/>
        <v>0.59300157717453794</v>
      </c>
      <c r="AE28" s="2">
        <f t="shared" si="13"/>
        <v>0.38156830440122119</v>
      </c>
      <c r="AF28" s="2">
        <f t="shared" si="14"/>
        <v>0.32288668256911729</v>
      </c>
      <c r="AG28" s="2">
        <f t="shared" si="14"/>
        <v>0.60795442531975097</v>
      </c>
      <c r="AH28" s="2">
        <f t="shared" si="14"/>
        <v>1.2378016177475701</v>
      </c>
      <c r="AI28" s="2">
        <f t="shared" si="14"/>
        <v>0.62789155618003534</v>
      </c>
      <c r="AJ28" s="2">
        <f t="shared" si="14"/>
        <v>1.0158348941697366</v>
      </c>
      <c r="AK28" s="2">
        <f t="shared" si="14"/>
        <v>0.70332036793477826</v>
      </c>
      <c r="AL28" s="2">
        <f t="shared" si="14"/>
        <v>0.39888037969823498</v>
      </c>
      <c r="AM28" s="16">
        <f t="shared" si="14"/>
        <v>0.69733922867669285</v>
      </c>
      <c r="AN28" s="10"/>
      <c r="AO28" s="17">
        <f t="shared" si="15"/>
        <v>0.48846367015292974</v>
      </c>
      <c r="AP28" s="2">
        <f t="shared" si="15"/>
        <v>0.42625832288021359</v>
      </c>
      <c r="AQ28" s="2">
        <f t="shared" si="15"/>
        <v>0.70850839627646889</v>
      </c>
      <c r="AR28" s="2">
        <f t="shared" si="15"/>
        <v>1.5471072870410141</v>
      </c>
      <c r="AS28" s="2">
        <f t="shared" si="15"/>
        <v>1.0695546541068597</v>
      </c>
      <c r="AT28" s="2">
        <f t="shared" si="15"/>
        <v>1.1465394320022795</v>
      </c>
      <c r="AU28" s="2">
        <f t="shared" si="15"/>
        <v>0.68298403141274699</v>
      </c>
      <c r="AV28" s="2">
        <f t="shared" si="15"/>
        <v>0.6858246462120966</v>
      </c>
      <c r="AW28" s="2">
        <f t="shared" si="15"/>
        <v>0.64873198049884895</v>
      </c>
      <c r="AX28" s="2">
        <f t="shared" si="15"/>
        <v>0.55569155373753965</v>
      </c>
      <c r="AY28" s="2">
        <f t="shared" si="16"/>
        <v>0.99154066795080609</v>
      </c>
      <c r="AZ28" s="2">
        <f t="shared" si="16"/>
        <v>1.2131497906305091</v>
      </c>
      <c r="BA28" s="2">
        <f t="shared" si="16"/>
        <v>0.62514252716511876</v>
      </c>
      <c r="BB28" s="2">
        <f t="shared" si="16"/>
        <v>0.54181782638419385</v>
      </c>
      <c r="BC28" s="2">
        <f t="shared" si="16"/>
        <v>0.55009266079969088</v>
      </c>
      <c r="BD28" s="2">
        <f t="shared" si="16"/>
        <v>0.79500305850014641</v>
      </c>
      <c r="BE28" s="2">
        <f t="shared" si="16"/>
        <v>0.99149949962038098</v>
      </c>
      <c r="BF28" s="2">
        <f t="shared" si="16"/>
        <v>0.65103740700266899</v>
      </c>
      <c r="BG28" s="2">
        <f t="shared" si="16"/>
        <v>0.48278244055423036</v>
      </c>
      <c r="BH28" s="2">
        <f t="shared" si="16"/>
        <v>0.49607981128162104</v>
      </c>
      <c r="BI28" s="2">
        <f t="shared" si="17"/>
        <v>0.45627003576029967</v>
      </c>
      <c r="BJ28" s="2">
        <f t="shared" si="17"/>
        <v>0.55890268351071759</v>
      </c>
      <c r="BK28" s="2">
        <f t="shared" si="17"/>
        <v>1.2009227964941775</v>
      </c>
      <c r="BL28" s="2">
        <f t="shared" si="17"/>
        <v>0.68076094156977762</v>
      </c>
      <c r="BM28" s="2">
        <f t="shared" si="17"/>
        <v>0.87079395481323074</v>
      </c>
      <c r="BN28" s="2">
        <f t="shared" si="17"/>
        <v>0.65869471646178557</v>
      </c>
      <c r="BO28" s="2">
        <f t="shared" si="17"/>
        <v>0.518845898006844</v>
      </c>
      <c r="BP28" s="16">
        <f t="shared" si="17"/>
        <v>0.61793806934068107</v>
      </c>
    </row>
    <row r="29" spans="1:68" ht="13.9" customHeight="1">
      <c r="A29" s="21" t="s">
        <v>41</v>
      </c>
      <c r="B29" s="20">
        <v>4</v>
      </c>
      <c r="C29">
        <v>0</v>
      </c>
      <c r="D29" s="19">
        <v>6.6596104301022321E-2</v>
      </c>
      <c r="E29" s="19">
        <v>-0.25265133986445454</v>
      </c>
      <c r="F29" s="19">
        <v>0.98139718248607055</v>
      </c>
      <c r="G29" s="2">
        <v>0.13473482323331351</v>
      </c>
      <c r="H29" s="2">
        <v>0.55873032430100766</v>
      </c>
      <c r="I29" s="19">
        <v>0.92455222596568354</v>
      </c>
      <c r="J29" s="18" t="s">
        <v>16</v>
      </c>
      <c r="L29" s="17">
        <f t="shared" si="12"/>
        <v>0.49500092442168941</v>
      </c>
      <c r="M29" s="2">
        <f t="shared" si="12"/>
        <v>0.50432437902383254</v>
      </c>
      <c r="N29" s="2">
        <f t="shared" si="12"/>
        <v>0.87282282282282253</v>
      </c>
      <c r="O29" s="2">
        <f t="shared" si="12"/>
        <v>1.8007285427504005</v>
      </c>
      <c r="P29" s="2">
        <f t="shared" si="12"/>
        <v>1.2346616561917105</v>
      </c>
      <c r="Q29" s="2">
        <f t="shared" si="12"/>
        <v>1.2546404874820174</v>
      </c>
      <c r="R29" s="2">
        <f t="shared" si="12"/>
        <v>0.74407035450751291</v>
      </c>
      <c r="S29" s="2">
        <f t="shared" si="12"/>
        <v>0.85018014736047509</v>
      </c>
      <c r="T29" s="2">
        <f t="shared" si="12"/>
        <v>0.88769595278338453</v>
      </c>
      <c r="U29" s="2">
        <f t="shared" si="12"/>
        <v>0.70744249714195084</v>
      </c>
      <c r="V29" s="2">
        <f t="shared" si="13"/>
        <v>1.3900525662274295</v>
      </c>
      <c r="W29" s="2">
        <f t="shared" si="13"/>
        <v>1.6693122302630499</v>
      </c>
      <c r="X29" s="2">
        <f t="shared" si="13"/>
        <v>0.58801348342878401</v>
      </c>
      <c r="Y29" s="2">
        <f t="shared" si="13"/>
        <v>0.51298187258296535</v>
      </c>
      <c r="Z29" s="2">
        <f t="shared" si="13"/>
        <v>0.54428204160444582</v>
      </c>
      <c r="AA29" s="2">
        <f t="shared" si="13"/>
        <v>0.84241060185868943</v>
      </c>
      <c r="AB29" s="2">
        <f t="shared" si="13"/>
        <v>1.3969341636718686</v>
      </c>
      <c r="AC29" s="2">
        <f t="shared" si="13"/>
        <v>0.77914430277271784</v>
      </c>
      <c r="AD29" s="2">
        <f t="shared" si="13"/>
        <v>0.55360549620658928</v>
      </c>
      <c r="AE29" s="2">
        <f t="shared" si="13"/>
        <v>0.27110482176165229</v>
      </c>
      <c r="AF29" s="2">
        <f t="shared" si="14"/>
        <v>0.19269900829791531</v>
      </c>
      <c r="AG29" s="2">
        <f t="shared" si="14"/>
        <v>0.5735843274968957</v>
      </c>
      <c r="AH29" s="2">
        <f t="shared" si="14"/>
        <v>1.415137098847481</v>
      </c>
      <c r="AI29" s="2">
        <f t="shared" si="14"/>
        <v>0.60022276921730455</v>
      </c>
      <c r="AJ29" s="2">
        <f t="shared" si="14"/>
        <v>1.1185624476935949</v>
      </c>
      <c r="AK29" s="2">
        <f t="shared" si="14"/>
        <v>0.70100487372618514</v>
      </c>
      <c r="AL29" s="2">
        <f t="shared" si="14"/>
        <v>0.29423586865554086</v>
      </c>
      <c r="AM29" s="16">
        <f t="shared" si="14"/>
        <v>0.69301334121006242</v>
      </c>
      <c r="AN29" s="10"/>
      <c r="AO29" s="17">
        <f t="shared" si="15"/>
        <v>0.63440638335038546</v>
      </c>
      <c r="AP29" s="2">
        <f t="shared" si="15"/>
        <v>0.56654494404853983</v>
      </c>
      <c r="AQ29" s="2">
        <f t="shared" si="15"/>
        <v>0.87445892674440562</v>
      </c>
      <c r="AR29" s="2">
        <f t="shared" si="15"/>
        <v>1.7893083764986044</v>
      </c>
      <c r="AS29" s="2">
        <f t="shared" si="15"/>
        <v>1.2683337266631254</v>
      </c>
      <c r="AT29" s="2">
        <f t="shared" si="15"/>
        <v>1.352318433145224</v>
      </c>
      <c r="AU29" s="2">
        <f t="shared" si="15"/>
        <v>0.84661372994285422</v>
      </c>
      <c r="AV29" s="2">
        <f t="shared" si="15"/>
        <v>0.84971263087722038</v>
      </c>
      <c r="AW29" s="2">
        <f t="shared" si="15"/>
        <v>0.8092472722994819</v>
      </c>
      <c r="AX29" s="2">
        <f t="shared" si="15"/>
        <v>0.70774703879705247</v>
      </c>
      <c r="AY29" s="2">
        <f t="shared" si="16"/>
        <v>1.1832262299874157</v>
      </c>
      <c r="AZ29" s="2">
        <f t="shared" si="16"/>
        <v>1.4249854144757248</v>
      </c>
      <c r="BA29" s="2">
        <f t="shared" si="16"/>
        <v>0.78351292106191905</v>
      </c>
      <c r="BB29" s="2">
        <f t="shared" si="16"/>
        <v>0.69261182698717683</v>
      </c>
      <c r="BC29" s="2">
        <f t="shared" si="16"/>
        <v>0.70163906014380883</v>
      </c>
      <c r="BD29" s="2">
        <f t="shared" si="16"/>
        <v>0.96881821461546958</v>
      </c>
      <c r="BE29" s="2">
        <f t="shared" si="16"/>
        <v>1.1831813183796718</v>
      </c>
      <c r="BF29" s="2">
        <f t="shared" si="16"/>
        <v>0.81176232233317047</v>
      </c>
      <c r="BG29" s="2">
        <f t="shared" si="16"/>
        <v>0.62820858148165304</v>
      </c>
      <c r="BH29" s="2">
        <f t="shared" si="16"/>
        <v>0.64271503078310643</v>
      </c>
      <c r="BI29" s="2">
        <f t="shared" si="17"/>
        <v>0.59928550609423503</v>
      </c>
      <c r="BJ29" s="2">
        <f t="shared" si="17"/>
        <v>0.71125014420111854</v>
      </c>
      <c r="BK29" s="2">
        <f t="shared" si="17"/>
        <v>1.4116466669756267</v>
      </c>
      <c r="BL29" s="2">
        <f t="shared" si="17"/>
        <v>0.84418850312465454</v>
      </c>
      <c r="BM29" s="2">
        <f t="shared" si="17"/>
        <v>1.0515004844729796</v>
      </c>
      <c r="BN29" s="2">
        <f t="shared" si="17"/>
        <v>0.82011588137363589</v>
      </c>
      <c r="BO29" s="2">
        <f t="shared" si="17"/>
        <v>0.66755114986578057</v>
      </c>
      <c r="BP29" s="16">
        <f t="shared" si="17"/>
        <v>0.77565338970664244</v>
      </c>
    </row>
    <row r="30" spans="1:68" ht="13.9" customHeight="1">
      <c r="A30" s="21" t="s">
        <v>42</v>
      </c>
      <c r="B30" s="20">
        <v>4</v>
      </c>
      <c r="C30">
        <v>0</v>
      </c>
      <c r="D30" s="19">
        <v>1.0883665846770525</v>
      </c>
      <c r="E30" s="19">
        <v>-11.780504691627957</v>
      </c>
      <c r="F30" s="19">
        <v>0.98259771685458586</v>
      </c>
      <c r="G30" s="2">
        <v>3.5618003641011744</v>
      </c>
      <c r="H30" s="2">
        <v>-2.5197796025874437</v>
      </c>
      <c r="I30" s="19">
        <v>0.99002600311622002</v>
      </c>
      <c r="J30" s="23" t="s">
        <v>16</v>
      </c>
      <c r="L30" s="17">
        <f t="shared" si="12"/>
        <v>0.43822416567975253</v>
      </c>
      <c r="M30" s="2">
        <f t="shared" si="12"/>
        <v>0.59059548753453939</v>
      </c>
      <c r="N30" s="2">
        <f t="shared" si="12"/>
        <v>6.6128905894142278</v>
      </c>
      <c r="O30" s="2">
        <f t="shared" si="12"/>
        <v>21.777465002581163</v>
      </c>
      <c r="P30" s="2">
        <f t="shared" si="12"/>
        <v>12.526349032826214</v>
      </c>
      <c r="Q30" s="2">
        <f t="shared" si="12"/>
        <v>12.852859008229331</v>
      </c>
      <c r="R30" s="2">
        <f t="shared" si="12"/>
        <v>4.5087151923719269</v>
      </c>
      <c r="S30" s="2">
        <f t="shared" si="12"/>
        <v>6.2428459506240301</v>
      </c>
      <c r="T30" s="2">
        <f t="shared" si="12"/>
        <v>6.8559591266587745</v>
      </c>
      <c r="U30" s="2">
        <f t="shared" si="12"/>
        <v>3.9101135707995525</v>
      </c>
      <c r="V30" s="2">
        <f t="shared" si="13"/>
        <v>15.06587106373934</v>
      </c>
      <c r="W30" s="2">
        <f t="shared" si="13"/>
        <v>19.629754942151781</v>
      </c>
      <c r="X30" s="2">
        <f t="shared" si="13"/>
        <v>1.9583094956120366</v>
      </c>
      <c r="Y30" s="2">
        <f t="shared" si="13"/>
        <v>0.73208314354255499</v>
      </c>
      <c r="Z30" s="2">
        <f t="shared" si="13"/>
        <v>1.24361543834077</v>
      </c>
      <c r="AA30" s="2">
        <f t="shared" si="13"/>
        <v>6.1158698490783827</v>
      </c>
      <c r="AB30" s="2">
        <f t="shared" si="13"/>
        <v>15.178335610822636</v>
      </c>
      <c r="AC30" s="2">
        <f t="shared" si="13"/>
        <v>5.0819215936351725</v>
      </c>
      <c r="AD30" s="2">
        <f t="shared" si="13"/>
        <v>1.3959867601955622</v>
      </c>
      <c r="AE30" s="2">
        <f t="shared" si="13"/>
        <v>0</v>
      </c>
      <c r="AF30" s="2">
        <f t="shared" si="14"/>
        <v>0</v>
      </c>
      <c r="AG30" s="2">
        <f t="shared" si="14"/>
        <v>1.7224967355986731</v>
      </c>
      <c r="AH30" s="2">
        <f t="shared" si="14"/>
        <v>15.475822477301023</v>
      </c>
      <c r="AI30" s="2">
        <f t="shared" si="14"/>
        <v>2.157843369469493</v>
      </c>
      <c r="AJ30" s="2">
        <f t="shared" si="14"/>
        <v>10.628963286872551</v>
      </c>
      <c r="AK30" s="2">
        <f t="shared" si="14"/>
        <v>3.8049048009474351</v>
      </c>
      <c r="AL30" s="2">
        <f t="shared" si="14"/>
        <v>0</v>
      </c>
      <c r="AM30" s="16">
        <f t="shared" si="14"/>
        <v>3.6743008107861872</v>
      </c>
      <c r="AN30" s="10"/>
      <c r="AO30" s="17">
        <f t="shared" si="15"/>
        <v>0</v>
      </c>
      <c r="AP30" s="2">
        <f t="shared" si="15"/>
        <v>0</v>
      </c>
      <c r="AQ30" s="2">
        <f t="shared" si="15"/>
        <v>5.8267059172896412</v>
      </c>
      <c r="AR30" s="2">
        <f t="shared" si="15"/>
        <v>30.011330389536614</v>
      </c>
      <c r="AS30" s="2">
        <f t="shared" si="15"/>
        <v>16.239035648345407</v>
      </c>
      <c r="AT30" s="2">
        <f t="shared" si="15"/>
        <v>18.459224541968471</v>
      </c>
      <c r="AU30" s="2">
        <f t="shared" si="15"/>
        <v>5.090600508708734</v>
      </c>
      <c r="AV30" s="2">
        <f t="shared" si="15"/>
        <v>5.1725219170830581</v>
      </c>
      <c r="AW30" s="2">
        <f t="shared" si="15"/>
        <v>4.1027945410646742</v>
      </c>
      <c r="AX30" s="2">
        <f t="shared" si="15"/>
        <v>1.4195716001084562</v>
      </c>
      <c r="AY30" s="2">
        <f t="shared" si="16"/>
        <v>13.989165085021497</v>
      </c>
      <c r="AZ30" s="2">
        <f t="shared" si="16"/>
        <v>20.380222205007041</v>
      </c>
      <c r="BA30" s="2">
        <f t="shared" si="16"/>
        <v>3.4224906715213494</v>
      </c>
      <c r="BB30" s="2">
        <f t="shared" si="16"/>
        <v>1.0194626925410897</v>
      </c>
      <c r="BC30" s="2">
        <f t="shared" si="16"/>
        <v>1.2581033169358684</v>
      </c>
      <c r="BD30" s="2">
        <f t="shared" si="16"/>
        <v>8.321153438948496</v>
      </c>
      <c r="BE30" s="2">
        <f t="shared" si="16"/>
        <v>13.987977818233471</v>
      </c>
      <c r="BF30" s="2">
        <f t="shared" si="16"/>
        <v>4.1692814811945613</v>
      </c>
      <c r="BG30" s="2">
        <f t="shared" si="16"/>
        <v>0</v>
      </c>
      <c r="BH30" s="2">
        <f t="shared" si="16"/>
        <v>0</v>
      </c>
      <c r="BI30" s="2">
        <f t="shared" si="17"/>
        <v>0</v>
      </c>
      <c r="BJ30" s="2">
        <f t="shared" si="17"/>
        <v>1.5121784095750863</v>
      </c>
      <c r="BK30" s="2">
        <f t="shared" si="17"/>
        <v>20.027603968961024</v>
      </c>
      <c r="BL30" s="2">
        <f t="shared" si="17"/>
        <v>5.0264881021549117</v>
      </c>
      <c r="BM30" s="2">
        <f t="shared" si="17"/>
        <v>10.506911595718584</v>
      </c>
      <c r="BN30" s="2">
        <f t="shared" si="17"/>
        <v>4.3901131037688348</v>
      </c>
      <c r="BO30" s="2">
        <f t="shared" si="17"/>
        <v>0.3569678248182715</v>
      </c>
      <c r="BP30" s="16">
        <f t="shared" si="17"/>
        <v>3.2147189836154473</v>
      </c>
    </row>
    <row r="31" spans="1:68" ht="13.9" customHeight="1">
      <c r="A31" s="21" t="s">
        <v>43</v>
      </c>
      <c r="B31" s="20">
        <v>30</v>
      </c>
      <c r="C31">
        <v>0</v>
      </c>
      <c r="D31" s="19">
        <v>-0.10668418466168916</v>
      </c>
      <c r="E31" s="19">
        <v>4.9472484312109017</v>
      </c>
      <c r="F31" s="19">
        <v>0.24144226554921996</v>
      </c>
      <c r="G31" s="2">
        <v>-3.3026738408345725E-2</v>
      </c>
      <c r="H31" s="2">
        <v>2.4845910963709645</v>
      </c>
      <c r="I31" s="19">
        <v>5.3304437954689449E-3</v>
      </c>
      <c r="J31" s="23" t="s">
        <v>16</v>
      </c>
      <c r="L31" s="17">
        <f t="shared" si="12"/>
        <v>3.7495406514090046</v>
      </c>
      <c r="M31" s="2">
        <f t="shared" si="12"/>
        <v>3.7346048655563679</v>
      </c>
      <c r="N31" s="2">
        <f t="shared" si="12"/>
        <v>3.1442857104283553</v>
      </c>
      <c r="O31" s="2">
        <f t="shared" si="12"/>
        <v>1.6578194041421526</v>
      </c>
      <c r="P31" s="2">
        <f t="shared" si="12"/>
        <v>2.5646349737665104</v>
      </c>
      <c r="Q31" s="2">
        <f t="shared" si="12"/>
        <v>2.5326297183680038</v>
      </c>
      <c r="R31" s="2">
        <f t="shared" si="12"/>
        <v>3.3505418007742875</v>
      </c>
      <c r="S31" s="2">
        <f t="shared" si="12"/>
        <v>3.1805583332133294</v>
      </c>
      <c r="T31" s="2">
        <f t="shared" si="12"/>
        <v>3.1204595758539106</v>
      </c>
      <c r="U31" s="2">
        <f t="shared" si="12"/>
        <v>3.4092181023382162</v>
      </c>
      <c r="V31" s="2">
        <f t="shared" si="13"/>
        <v>2.3157052095559023</v>
      </c>
      <c r="W31" s="2">
        <f t="shared" si="13"/>
        <v>1.8683428618745523</v>
      </c>
      <c r="X31" s="2">
        <f t="shared" si="13"/>
        <v>3.6005384068315118</v>
      </c>
      <c r="Y31" s="2">
        <f t="shared" si="13"/>
        <v>3.7207359215503488</v>
      </c>
      <c r="Z31" s="2">
        <f t="shared" si="13"/>
        <v>3.6705943547593547</v>
      </c>
      <c r="AA31" s="2">
        <f t="shared" si="13"/>
        <v>3.1930048214238589</v>
      </c>
      <c r="AB31" s="2">
        <f t="shared" si="13"/>
        <v>2.3046811771408606</v>
      </c>
      <c r="AC31" s="2">
        <f t="shared" si="13"/>
        <v>3.2943547968524647</v>
      </c>
      <c r="AD31" s="2">
        <f t="shared" si="13"/>
        <v>3.655658568906718</v>
      </c>
      <c r="AE31" s="2">
        <f t="shared" si="13"/>
        <v>4.108212880241604</v>
      </c>
      <c r="AF31" s="2">
        <f t="shared" si="14"/>
        <v>4.2338157269832992</v>
      </c>
      <c r="AG31" s="2">
        <f t="shared" si="14"/>
        <v>3.6236533135082114</v>
      </c>
      <c r="AH31" s="2">
        <f t="shared" si="14"/>
        <v>2.2755208333333332</v>
      </c>
      <c r="AI31" s="2">
        <f t="shared" si="14"/>
        <v>3.580979639643536</v>
      </c>
      <c r="AJ31" s="2">
        <f t="shared" si="14"/>
        <v>2.7506210690267223</v>
      </c>
      <c r="AK31" s="2">
        <f t="shared" si="14"/>
        <v>3.4195309068555129</v>
      </c>
      <c r="AL31" s="2">
        <f t="shared" si="14"/>
        <v>4.0711579067691099</v>
      </c>
      <c r="AM31" s="16">
        <f t="shared" si="14"/>
        <v>3.4323330090149158</v>
      </c>
      <c r="AN31" s="10"/>
      <c r="AO31" s="17">
        <f t="shared" si="15"/>
        <v>2.4660410782982769</v>
      </c>
      <c r="AP31" s="2">
        <f t="shared" si="15"/>
        <v>2.4826755455432803</v>
      </c>
      <c r="AQ31" s="2">
        <f t="shared" si="15"/>
        <v>2.4071984393674075</v>
      </c>
      <c r="AR31" s="2">
        <f t="shared" si="15"/>
        <v>2.18294688557474</v>
      </c>
      <c r="AS31" s="2">
        <f t="shared" si="15"/>
        <v>2.3106502740870103</v>
      </c>
      <c r="AT31" s="2">
        <f t="shared" si="15"/>
        <v>2.2900636071458083</v>
      </c>
      <c r="AU31" s="2">
        <f t="shared" si="15"/>
        <v>2.4140239653051325</v>
      </c>
      <c r="AV31" s="2">
        <f t="shared" si="15"/>
        <v>2.4132643503217404</v>
      </c>
      <c r="AW31" s="2">
        <f t="shared" si="15"/>
        <v>2.4231833807570471</v>
      </c>
      <c r="AX31" s="2">
        <f t="shared" si="15"/>
        <v>2.4480635236913342</v>
      </c>
      <c r="AY31" s="2">
        <f t="shared" si="16"/>
        <v>2.3315121638482821</v>
      </c>
      <c r="AZ31" s="2">
        <f t="shared" si="16"/>
        <v>2.2722511862309069</v>
      </c>
      <c r="BA31" s="2">
        <f t="shared" si="16"/>
        <v>2.4294914877930411</v>
      </c>
      <c r="BB31" s="2">
        <f t="shared" si="16"/>
        <v>2.4517735273058716</v>
      </c>
      <c r="BC31" s="2">
        <f t="shared" si="16"/>
        <v>2.4495607358325127</v>
      </c>
      <c r="BD31" s="2">
        <f t="shared" si="16"/>
        <v>2.3840687135687628</v>
      </c>
      <c r="BE31" s="2">
        <f t="shared" si="16"/>
        <v>2.3315231727610848</v>
      </c>
      <c r="BF31" s="2">
        <f t="shared" si="16"/>
        <v>2.4225668816400914</v>
      </c>
      <c r="BG31" s="2">
        <f t="shared" si="16"/>
        <v>2.4675603082650608</v>
      </c>
      <c r="BH31" s="2">
        <f t="shared" si="16"/>
        <v>2.4640044294297625</v>
      </c>
      <c r="BI31" s="2">
        <f t="shared" si="17"/>
        <v>2.4746500481100524</v>
      </c>
      <c r="BJ31" s="2">
        <f t="shared" si="17"/>
        <v>2.4472048284927173</v>
      </c>
      <c r="BK31" s="2">
        <f t="shared" si="17"/>
        <v>2.2755208333333332</v>
      </c>
      <c r="BL31" s="2">
        <f t="shared" si="17"/>
        <v>2.4146184465964828</v>
      </c>
      <c r="BM31" s="2">
        <f t="shared" si="17"/>
        <v>2.3638013050988413</v>
      </c>
      <c r="BN31" s="2">
        <f t="shared" si="17"/>
        <v>2.4205192238587738</v>
      </c>
      <c r="BO31" s="2">
        <f t="shared" si="17"/>
        <v>2.4579165006498238</v>
      </c>
      <c r="BP31" s="16">
        <f t="shared" si="17"/>
        <v>2.4314180475335281</v>
      </c>
    </row>
    <row r="32" spans="1:68" ht="13.15" customHeight="1">
      <c r="A32" s="21" t="s">
        <v>44</v>
      </c>
      <c r="B32" s="20">
        <v>30</v>
      </c>
      <c r="C32">
        <v>0</v>
      </c>
      <c r="D32" s="19">
        <v>0.18280000804045715</v>
      </c>
      <c r="E32" s="19">
        <v>0.94829374308459702</v>
      </c>
      <c r="F32" s="19">
        <v>0.33480161093005045</v>
      </c>
      <c r="G32" s="2">
        <v>0.58402880684997815</v>
      </c>
      <c r="H32" s="2">
        <v>1.8291182541484661</v>
      </c>
      <c r="I32" s="19">
        <v>0.78726770884262032</v>
      </c>
      <c r="J32" s="18" t="s">
        <v>18</v>
      </c>
      <c r="L32" s="17">
        <f t="shared" si="12"/>
        <v>3.0005285000187958</v>
      </c>
      <c r="M32" s="2">
        <f t="shared" si="12"/>
        <v>3.0261205011444599</v>
      </c>
      <c r="N32" s="2">
        <f t="shared" si="12"/>
        <v>4.0376138789683225</v>
      </c>
      <c r="O32" s="2">
        <f t="shared" si="12"/>
        <v>6.5846273243320255</v>
      </c>
      <c r="P32" s="2">
        <f t="shared" si="12"/>
        <v>5.0308272559881395</v>
      </c>
      <c r="Q32" s="2">
        <f t="shared" si="12"/>
        <v>5.0856672584002771</v>
      </c>
      <c r="R32" s="2">
        <f t="shared" si="12"/>
        <v>3.6842005300901057</v>
      </c>
      <c r="S32" s="2">
        <f t="shared" si="12"/>
        <v>3.9754618762345673</v>
      </c>
      <c r="T32" s="2">
        <f t="shared" si="12"/>
        <v>4.078439214097358</v>
      </c>
      <c r="U32" s="2">
        <f t="shared" si="12"/>
        <v>3.5836605256678546</v>
      </c>
      <c r="V32" s="2">
        <f t="shared" si="13"/>
        <v>5.4573606080825403</v>
      </c>
      <c r="W32" s="2">
        <f t="shared" si="13"/>
        <v>6.2239019751321907</v>
      </c>
      <c r="X32" s="2">
        <f t="shared" si="13"/>
        <v>3.2558391779153015</v>
      </c>
      <c r="Y32" s="2">
        <f t="shared" si="13"/>
        <v>3.0498845021897192</v>
      </c>
      <c r="Z32" s="2">
        <f t="shared" si="13"/>
        <v>3.1358005059687342</v>
      </c>
      <c r="AA32" s="2">
        <f t="shared" si="13"/>
        <v>3.9541352086298485</v>
      </c>
      <c r="AB32" s="2">
        <f t="shared" si="13"/>
        <v>5.4762499422467208</v>
      </c>
      <c r="AC32" s="2">
        <f t="shared" si="13"/>
        <v>3.7804752009914124</v>
      </c>
      <c r="AD32" s="2">
        <f t="shared" si="13"/>
        <v>3.1613925070943991</v>
      </c>
      <c r="AE32" s="2">
        <f t="shared" si="13"/>
        <v>2.3859548729867788</v>
      </c>
      <c r="AF32" s="2">
        <f t="shared" si="14"/>
        <v>2.170738330187147</v>
      </c>
      <c r="AG32" s="2">
        <f t="shared" si="14"/>
        <v>3.2162325095065354</v>
      </c>
      <c r="AH32" s="2">
        <f t="shared" si="14"/>
        <v>5.5262152777777782</v>
      </c>
      <c r="AI32" s="2">
        <f t="shared" si="14"/>
        <v>3.2893525127227181</v>
      </c>
      <c r="AJ32" s="2">
        <f t="shared" si="14"/>
        <v>4.7121459086376092</v>
      </c>
      <c r="AK32" s="2">
        <f t="shared" si="14"/>
        <v>3.5659898582239435</v>
      </c>
      <c r="AL32" s="2">
        <f t="shared" si="14"/>
        <v>2.4494474091128313</v>
      </c>
      <c r="AM32" s="16">
        <f t="shared" si="14"/>
        <v>3.5440538572590885</v>
      </c>
      <c r="AN32" s="10"/>
      <c r="AO32" s="17">
        <f t="shared" si="15"/>
        <v>2.1571477673292039</v>
      </c>
      <c r="AP32" s="2">
        <f t="shared" si="15"/>
        <v>1.8629919249457647</v>
      </c>
      <c r="AQ32" s="2">
        <f t="shared" si="15"/>
        <v>3.197692424866915</v>
      </c>
      <c r="AR32" s="2">
        <f t="shared" si="15"/>
        <v>7.1632480233782667</v>
      </c>
      <c r="AS32" s="2">
        <f t="shared" si="15"/>
        <v>4.9050033035583507</v>
      </c>
      <c r="AT32" s="2">
        <f t="shared" si="15"/>
        <v>5.2690479264948369</v>
      </c>
      <c r="AU32" s="2">
        <f t="shared" si="15"/>
        <v>3.0769931381179196</v>
      </c>
      <c r="AV32" s="2">
        <f t="shared" si="15"/>
        <v>3.0904258006754688</v>
      </c>
      <c r="AW32" s="2">
        <f t="shared" si="15"/>
        <v>2.9150224823515254</v>
      </c>
      <c r="AX32" s="2">
        <f t="shared" si="15"/>
        <v>2.4750541145245419</v>
      </c>
      <c r="AY32" s="2">
        <f t="shared" si="16"/>
        <v>4.5360917738981144</v>
      </c>
      <c r="AZ32" s="2">
        <f t="shared" si="16"/>
        <v>5.5840341296559259</v>
      </c>
      <c r="BA32" s="2">
        <f t="shared" si="16"/>
        <v>2.8034729802431797</v>
      </c>
      <c r="BB32" s="2">
        <f t="shared" si="16"/>
        <v>2.4094482118883942</v>
      </c>
      <c r="BC32" s="2">
        <f t="shared" si="16"/>
        <v>2.4485781419473431</v>
      </c>
      <c r="BD32" s="2">
        <f t="shared" si="16"/>
        <v>3.6067072659308499</v>
      </c>
      <c r="BE32" s="2">
        <f t="shared" si="16"/>
        <v>4.5358970976291655</v>
      </c>
      <c r="BF32" s="2">
        <f t="shared" si="16"/>
        <v>2.9259243534127251</v>
      </c>
      <c r="BG32" s="2">
        <f t="shared" si="16"/>
        <v>2.1302824422141047</v>
      </c>
      <c r="BH32" s="2">
        <f t="shared" si="16"/>
        <v>2.1931628770849523</v>
      </c>
      <c r="BI32" s="2">
        <f t="shared" si="17"/>
        <v>2.0049109250103094</v>
      </c>
      <c r="BJ32" s="2">
        <f t="shared" si="17"/>
        <v>2.4902388635026416</v>
      </c>
      <c r="BK32" s="2">
        <f t="shared" si="17"/>
        <v>5.5262152777777782</v>
      </c>
      <c r="BL32" s="2">
        <f t="shared" si="17"/>
        <v>3.0664806195946199</v>
      </c>
      <c r="BM32" s="2">
        <f t="shared" si="17"/>
        <v>3.9651062770677861</v>
      </c>
      <c r="BN32" s="2">
        <f t="shared" si="17"/>
        <v>2.9621341394374237</v>
      </c>
      <c r="BO32" s="2">
        <f t="shared" si="17"/>
        <v>2.3008188538142984</v>
      </c>
      <c r="BP32" s="16">
        <f t="shared" si="17"/>
        <v>2.7694046331769311</v>
      </c>
    </row>
    <row r="33" spans="1:68" ht="13.9" customHeight="1">
      <c r="A33" s="21" t="s">
        <v>45</v>
      </c>
      <c r="B33" s="20">
        <v>75</v>
      </c>
      <c r="C33">
        <v>0</v>
      </c>
      <c r="D33" s="19">
        <v>0.28360139888000607</v>
      </c>
      <c r="E33" s="19">
        <v>-1.6330931708767018</v>
      </c>
      <c r="F33" s="19">
        <v>0.94556522973695489</v>
      </c>
      <c r="G33" s="2">
        <v>0.80947352789452864</v>
      </c>
      <c r="H33" s="2">
        <v>0.4350066364883296</v>
      </c>
      <c r="I33" s="19">
        <v>0.97927705334247617</v>
      </c>
      <c r="J33" s="18" t="s">
        <v>18</v>
      </c>
      <c r="L33" s="17">
        <f t="shared" si="12"/>
        <v>1.5508052005494997</v>
      </c>
      <c r="M33" s="2">
        <f t="shared" si="12"/>
        <v>1.5905093963927008</v>
      </c>
      <c r="N33" s="2">
        <f t="shared" si="12"/>
        <v>3.1597704701954008</v>
      </c>
      <c r="O33" s="2">
        <f t="shared" si="12"/>
        <v>7.1112832945901516</v>
      </c>
      <c r="P33" s="2">
        <f t="shared" si="12"/>
        <v>4.7006714041100999</v>
      </c>
      <c r="Q33" s="2">
        <f t="shared" si="12"/>
        <v>4.7857518237741026</v>
      </c>
      <c r="R33" s="2">
        <f t="shared" si="12"/>
        <v>2.6114744323607226</v>
      </c>
      <c r="S33" s="2">
        <f t="shared" si="12"/>
        <v>3.0633459945761983</v>
      </c>
      <c r="T33" s="2">
        <f t="shared" si="12"/>
        <v>3.2231081159452692</v>
      </c>
      <c r="U33" s="2">
        <f t="shared" si="12"/>
        <v>2.4554936629767203</v>
      </c>
      <c r="V33" s="2">
        <f t="shared" si="13"/>
        <v>5.3624080014967817</v>
      </c>
      <c r="W33" s="2">
        <f t="shared" si="13"/>
        <v>6.5516432008002745</v>
      </c>
      <c r="X33" s="2">
        <f t="shared" si="13"/>
        <v>1.946901820985242</v>
      </c>
      <c r="Y33" s="2">
        <f t="shared" si="13"/>
        <v>1.6273775782471014</v>
      </c>
      <c r="Z33" s="2">
        <f t="shared" si="13"/>
        <v>1.7606702357207036</v>
      </c>
      <c r="AA33" s="2">
        <f t="shared" si="13"/>
        <v>3.030259164706866</v>
      </c>
      <c r="AB33" s="2">
        <f t="shared" si="13"/>
        <v>5.3917134793810497</v>
      </c>
      <c r="AC33" s="2">
        <f t="shared" si="13"/>
        <v>2.7608378357708583</v>
      </c>
      <c r="AD33" s="2">
        <f t="shared" si="13"/>
        <v>1.8003744315639061</v>
      </c>
      <c r="AE33" s="2">
        <f t="shared" si="13"/>
        <v>0.59733729751491893</v>
      </c>
      <c r="AF33" s="2">
        <f t="shared" si="14"/>
        <v>0.26344391723352523</v>
      </c>
      <c r="AG33" s="2">
        <f t="shared" si="14"/>
        <v>1.8854548512279066</v>
      </c>
      <c r="AH33" s="2">
        <f t="shared" si="14"/>
        <v>5.469231195074916</v>
      </c>
      <c r="AI33" s="2">
        <f t="shared" si="14"/>
        <v>1.9988954107799088</v>
      </c>
      <c r="AJ33" s="2">
        <f t="shared" si="14"/>
        <v>4.206259632062622</v>
      </c>
      <c r="AK33" s="2">
        <f t="shared" si="14"/>
        <v>2.4280788610849848</v>
      </c>
      <c r="AL33" s="2">
        <f t="shared" si="14"/>
        <v>0.69584151672590844</v>
      </c>
      <c r="AM33" s="16">
        <f t="shared" si="14"/>
        <v>2.3940466932193845</v>
      </c>
      <c r="AN33" s="10"/>
      <c r="AO33" s="17">
        <f t="shared" si="15"/>
        <v>0.88966093465575646</v>
      </c>
      <c r="AP33" s="2">
        <f t="shared" si="15"/>
        <v>0.48195610110621223</v>
      </c>
      <c r="AQ33" s="2">
        <f t="shared" si="15"/>
        <v>2.3318729368545084</v>
      </c>
      <c r="AR33" s="2">
        <f t="shared" si="15"/>
        <v>7.8281981912583571</v>
      </c>
      <c r="AS33" s="2">
        <f t="shared" si="15"/>
        <v>4.6982338833995136</v>
      </c>
      <c r="AT33" s="2">
        <f t="shared" si="15"/>
        <v>5.2028057157871039</v>
      </c>
      <c r="AU33" s="2">
        <f t="shared" si="15"/>
        <v>2.1645817410896395</v>
      </c>
      <c r="AV33" s="2">
        <f t="shared" si="15"/>
        <v>2.1831996322312133</v>
      </c>
      <c r="AW33" s="2">
        <f t="shared" si="15"/>
        <v>1.9400877493535567</v>
      </c>
      <c r="AX33" s="2">
        <f t="shared" si="15"/>
        <v>1.3302843583396786</v>
      </c>
      <c r="AY33" s="2">
        <f t="shared" si="16"/>
        <v>4.1869164382794697</v>
      </c>
      <c r="AZ33" s="2">
        <f t="shared" si="16"/>
        <v>5.6393817718315535</v>
      </c>
      <c r="BA33" s="2">
        <f t="shared" si="16"/>
        <v>1.7854783055257017</v>
      </c>
      <c r="BB33" s="2">
        <f t="shared" si="16"/>
        <v>1.2393534987061927</v>
      </c>
      <c r="BC33" s="2">
        <f t="shared" si="16"/>
        <v>1.2935882250751263</v>
      </c>
      <c r="BD33" s="2">
        <f t="shared" si="16"/>
        <v>2.8987742308899769</v>
      </c>
      <c r="BE33" s="2">
        <f t="shared" si="16"/>
        <v>4.1866466137701739</v>
      </c>
      <c r="BF33" s="2">
        <f t="shared" si="16"/>
        <v>1.9551979218742543</v>
      </c>
      <c r="BG33" s="2">
        <f t="shared" si="16"/>
        <v>0.8524251523726083</v>
      </c>
      <c r="BH33" s="2">
        <f t="shared" si="16"/>
        <v>0.93957846887591923</v>
      </c>
      <c r="BI33" s="2">
        <f t="shared" si="17"/>
        <v>0.67865816838458271</v>
      </c>
      <c r="BJ33" s="2">
        <f t="shared" si="17"/>
        <v>1.3513306700649361</v>
      </c>
      <c r="BK33" s="2">
        <f t="shared" si="17"/>
        <v>5.5592438925699952</v>
      </c>
      <c r="BL33" s="2">
        <f t="shared" si="17"/>
        <v>2.1500112175875379</v>
      </c>
      <c r="BM33" s="2">
        <f t="shared" si="17"/>
        <v>3.3955211525079192</v>
      </c>
      <c r="BN33" s="2">
        <f t="shared" si="17"/>
        <v>2.0053852806037149</v>
      </c>
      <c r="BO33" s="2">
        <f t="shared" si="17"/>
        <v>1.0887914225178106</v>
      </c>
      <c r="BP33" s="16">
        <f t="shared" si="17"/>
        <v>1.7382590163985208</v>
      </c>
    </row>
    <row r="34" spans="1:68" ht="13.9" customHeight="1">
      <c r="A34" s="21" t="s">
        <v>46</v>
      </c>
      <c r="B34" s="20">
        <v>3</v>
      </c>
      <c r="C34">
        <v>0</v>
      </c>
      <c r="D34" s="19">
        <v>0.40520169851380045</v>
      </c>
      <c r="E34" s="19">
        <v>-4.2040764331210196</v>
      </c>
      <c r="F34" s="19">
        <v>0.78859999484712751</v>
      </c>
      <c r="G34" s="2">
        <v>0.82166815742397148</v>
      </c>
      <c r="H34" s="2">
        <v>-0.10112477638640427</v>
      </c>
      <c r="I34" s="19">
        <v>0.82102577095193796</v>
      </c>
      <c r="J34" s="18" t="s">
        <v>18</v>
      </c>
      <c r="L34" s="17">
        <f t="shared" si="12"/>
        <v>0.34498796886057992</v>
      </c>
      <c r="M34" s="2">
        <f t="shared" si="12"/>
        <v>0.4017162066525124</v>
      </c>
      <c r="N34" s="2">
        <f t="shared" si="12"/>
        <v>2.6438322717622071</v>
      </c>
      <c r="O34" s="2">
        <f t="shared" si="12"/>
        <v>8.2896426043878257</v>
      </c>
      <c r="P34" s="2">
        <f t="shared" si="12"/>
        <v>4.8454281670205228</v>
      </c>
      <c r="Q34" s="2">
        <f t="shared" si="12"/>
        <v>4.9669886765746645</v>
      </c>
      <c r="R34" s="2">
        <f t="shared" si="12"/>
        <v>1.8604423213021937</v>
      </c>
      <c r="S34" s="2">
        <f t="shared" si="12"/>
        <v>2.5060636942675156</v>
      </c>
      <c r="T34" s="2">
        <f t="shared" si="12"/>
        <v>2.7343273177636238</v>
      </c>
      <c r="U34" s="2">
        <f t="shared" si="12"/>
        <v>1.6375813871196048</v>
      </c>
      <c r="V34" s="2">
        <f t="shared" si="13"/>
        <v>5.7908987968860588</v>
      </c>
      <c r="W34" s="2">
        <f t="shared" si="13"/>
        <v>7.4900445859872624</v>
      </c>
      <c r="X34" s="2">
        <f t="shared" si="13"/>
        <v>0.910919674451522</v>
      </c>
      <c r="Y34" s="2">
        <f t="shared" si="13"/>
        <v>0.45439242745930564</v>
      </c>
      <c r="Z34" s="2">
        <f t="shared" si="13"/>
        <v>0.64483722576079128</v>
      </c>
      <c r="AA34" s="2">
        <f t="shared" si="13"/>
        <v>2.4587901627742408</v>
      </c>
      <c r="AB34" s="2">
        <f t="shared" si="13"/>
        <v>5.8327696390658188</v>
      </c>
      <c r="AC34" s="2">
        <f t="shared" si="13"/>
        <v>2.0738485491861276</v>
      </c>
      <c r="AD34" s="2">
        <f t="shared" si="13"/>
        <v>0.70156546355272642</v>
      </c>
      <c r="AE34" s="2">
        <f t="shared" si="13"/>
        <v>0</v>
      </c>
      <c r="AF34" s="2">
        <f t="shared" si="14"/>
        <v>0</v>
      </c>
      <c r="AG34" s="2">
        <f t="shared" si="14"/>
        <v>0.82312597310686453</v>
      </c>
      <c r="AH34" s="2">
        <f t="shared" si="14"/>
        <v>5.9435247699929219</v>
      </c>
      <c r="AI34" s="2">
        <f t="shared" si="14"/>
        <v>0.98520665251238437</v>
      </c>
      <c r="AJ34" s="2">
        <f t="shared" si="14"/>
        <v>4.13902653927813</v>
      </c>
      <c r="AK34" s="2">
        <f t="shared" si="14"/>
        <v>1.5984118895966031</v>
      </c>
      <c r="AL34" s="2">
        <f t="shared" si="14"/>
        <v>0</v>
      </c>
      <c r="AM34" s="16">
        <f t="shared" si="14"/>
        <v>1.5497876857749464</v>
      </c>
      <c r="AN34" s="10"/>
      <c r="AO34" s="17">
        <f t="shared" si="15"/>
        <v>0.36037883870005971</v>
      </c>
      <c r="AP34" s="2">
        <f t="shared" si="15"/>
        <v>0</v>
      </c>
      <c r="AQ34" s="2">
        <f t="shared" si="15"/>
        <v>1.8243176058437689</v>
      </c>
      <c r="AR34" s="2">
        <f t="shared" si="15"/>
        <v>7.403444394752535</v>
      </c>
      <c r="AS34" s="2">
        <f t="shared" si="15"/>
        <v>4.2263275193798453</v>
      </c>
      <c r="AT34" s="2">
        <f t="shared" si="15"/>
        <v>4.7385006708407875</v>
      </c>
      <c r="AU34" s="2">
        <f t="shared" si="15"/>
        <v>1.6545061866428152</v>
      </c>
      <c r="AV34" s="2">
        <f t="shared" si="15"/>
        <v>1.6734045542635658</v>
      </c>
      <c r="AW34" s="2">
        <f t="shared" si="15"/>
        <v>1.4266302176505667</v>
      </c>
      <c r="AX34" s="2">
        <f t="shared" si="15"/>
        <v>0.80764020572450845</v>
      </c>
      <c r="AY34" s="2">
        <f t="shared" si="16"/>
        <v>3.7073071332737033</v>
      </c>
      <c r="AZ34" s="2">
        <f t="shared" si="16"/>
        <v>5.1816536970781168</v>
      </c>
      <c r="BA34" s="2">
        <f t="shared" si="16"/>
        <v>1.2696915995825881</v>
      </c>
      <c r="BB34" s="2">
        <f t="shared" si="16"/>
        <v>0.71533948270721537</v>
      </c>
      <c r="BC34" s="2">
        <f t="shared" si="16"/>
        <v>0.77039124925462144</v>
      </c>
      <c r="BD34" s="2">
        <f t="shared" si="16"/>
        <v>2.3997592054263572</v>
      </c>
      <c r="BE34" s="2">
        <f t="shared" si="16"/>
        <v>3.7070332438878975</v>
      </c>
      <c r="BF34" s="2">
        <f t="shared" si="16"/>
        <v>1.4419680232558141</v>
      </c>
      <c r="BG34" s="2">
        <f t="shared" si="16"/>
        <v>0.32258210345855709</v>
      </c>
      <c r="BH34" s="2">
        <f t="shared" si="16"/>
        <v>0.41104837507453806</v>
      </c>
      <c r="BI34" s="2">
        <f t="shared" si="17"/>
        <v>0.14619733899821119</v>
      </c>
      <c r="BJ34" s="2">
        <f t="shared" si="17"/>
        <v>0.82900357781753153</v>
      </c>
      <c r="BK34" s="2">
        <f t="shared" si="17"/>
        <v>5.1003085494931435</v>
      </c>
      <c r="BL34" s="2">
        <f t="shared" si="17"/>
        <v>1.6397161598091836</v>
      </c>
      <c r="BM34" s="2">
        <f t="shared" si="17"/>
        <v>2.9039895646988674</v>
      </c>
      <c r="BN34" s="2">
        <f t="shared" si="17"/>
        <v>1.4929114490161004</v>
      </c>
      <c r="BO34" s="2">
        <f t="shared" si="17"/>
        <v>0.56250920542635663</v>
      </c>
      <c r="BP34" s="16">
        <f t="shared" si="17"/>
        <v>1.2217609570661898</v>
      </c>
    </row>
    <row r="35" spans="1:68" ht="13.9" customHeight="1">
      <c r="A35" s="21" t="s">
        <v>47</v>
      </c>
      <c r="B35" s="20">
        <v>6</v>
      </c>
      <c r="C35">
        <v>0</v>
      </c>
      <c r="D35" s="19">
        <v>0.17133265672573975</v>
      </c>
      <c r="E35" s="19">
        <v>-0.70971348270747181</v>
      </c>
      <c r="F35" s="19">
        <v>0.73993751662922791</v>
      </c>
      <c r="G35" s="2">
        <v>0.32046579082067911</v>
      </c>
      <c r="H35" s="2">
        <v>1.0910006824773928</v>
      </c>
      <c r="I35" s="19">
        <v>0.75807918338657476</v>
      </c>
      <c r="J35" s="18" t="s">
        <v>18</v>
      </c>
      <c r="L35" s="17">
        <f t="shared" ref="L35:U48" si="18">IF(($D35*L$3+$E35)&lt;0,0,$D35*L$3+$E35)</f>
        <v>1.2137811434668331</v>
      </c>
      <c r="M35" s="2">
        <f t="shared" si="18"/>
        <v>1.2377677154084368</v>
      </c>
      <c r="N35" s="2">
        <f t="shared" si="18"/>
        <v>2.1858084159575295</v>
      </c>
      <c r="O35" s="2">
        <f t="shared" si="18"/>
        <v>4.5730434330028364</v>
      </c>
      <c r="P35" s="2">
        <f t="shared" si="18"/>
        <v>3.1167158508340487</v>
      </c>
      <c r="Q35" s="2">
        <f t="shared" si="18"/>
        <v>3.1681156478517707</v>
      </c>
      <c r="R35" s="2">
        <f t="shared" si="18"/>
        <v>1.8545652796210998</v>
      </c>
      <c r="S35" s="2">
        <f t="shared" si="18"/>
        <v>2.1275553126707782</v>
      </c>
      <c r="T35" s="2">
        <f t="shared" si="18"/>
        <v>2.2240727092929458</v>
      </c>
      <c r="U35" s="2">
        <f t="shared" si="18"/>
        <v>1.7603323184219433</v>
      </c>
      <c r="V35" s="2">
        <f t="shared" ref="V35:AE48" si="19">IF(($D35*V$3+$E35)&lt;0,0,$D35*V$3+$E35)</f>
        <v>3.5164920498607755</v>
      </c>
      <c r="W35" s="2">
        <f t="shared" si="19"/>
        <v>4.2349469903973773</v>
      </c>
      <c r="X35" s="2">
        <f t="shared" si="19"/>
        <v>1.4530757540271166</v>
      </c>
      <c r="Y35" s="2">
        <f t="shared" si="19"/>
        <v>1.2600409607827827</v>
      </c>
      <c r="Z35" s="2">
        <f t="shared" si="19"/>
        <v>1.3405673094438801</v>
      </c>
      <c r="AA35" s="2">
        <f t="shared" si="19"/>
        <v>2.1075665027194432</v>
      </c>
      <c r="AB35" s="2">
        <f t="shared" si="19"/>
        <v>3.5341964243891022</v>
      </c>
      <c r="AC35" s="2">
        <f t="shared" si="19"/>
        <v>1.9448004788299886</v>
      </c>
      <c r="AD35" s="2">
        <f t="shared" si="19"/>
        <v>1.3645538813854847</v>
      </c>
      <c r="AE35" s="2">
        <f t="shared" si="19"/>
        <v>0.63776075155489576</v>
      </c>
      <c r="AF35" s="2">
        <f t="shared" ref="AF35:AM48" si="20">IF(($D35*AF$3+$E35)&lt;0,0,$D35*AF$3+$E35)</f>
        <v>0.43604510370312499</v>
      </c>
      <c r="AG35" s="2">
        <f t="shared" si="20"/>
        <v>1.4159536784032059</v>
      </c>
      <c r="AH35" s="2">
        <f t="shared" si="20"/>
        <v>3.5810273505608032</v>
      </c>
      <c r="AI35" s="2">
        <f t="shared" si="20"/>
        <v>1.4844867410935014</v>
      </c>
      <c r="AJ35" s="2">
        <f t="shared" si="20"/>
        <v>2.8180259192755086</v>
      </c>
      <c r="AK35" s="2">
        <f t="shared" si="20"/>
        <v>1.7437701616051215</v>
      </c>
      <c r="AL35" s="2">
        <f t="shared" si="20"/>
        <v>0.69727029432430321</v>
      </c>
      <c r="AM35" s="16">
        <f t="shared" si="20"/>
        <v>1.7232102427980325</v>
      </c>
      <c r="AN35" s="10"/>
      <c r="AO35" s="17">
        <f t="shared" ref="AO35:AX48" si="21">IF(($G35*AO$4+$H35)&lt;0,0,$G35*AO$4+$H35)</f>
        <v>1.2709956349883409</v>
      </c>
      <c r="AP35" s="2">
        <f t="shared" si="21"/>
        <v>1.1095876983449922</v>
      </c>
      <c r="AQ35" s="2">
        <f t="shared" si="21"/>
        <v>1.8419588523005175</v>
      </c>
      <c r="AR35" s="2">
        <f t="shared" si="21"/>
        <v>4.0179215719729289</v>
      </c>
      <c r="AS35" s="2">
        <f t="shared" si="21"/>
        <v>2.778787180799636</v>
      </c>
      <c r="AT35" s="2">
        <f t="shared" si="21"/>
        <v>2.9785441904111929</v>
      </c>
      <c r="AU35" s="2">
        <f t="shared" si="21"/>
        <v>1.7757292555309108</v>
      </c>
      <c r="AV35" s="2">
        <f t="shared" si="21"/>
        <v>1.7830999687197862</v>
      </c>
      <c r="AW35" s="2">
        <f t="shared" si="21"/>
        <v>1.6868534095433088</v>
      </c>
      <c r="AX35" s="2">
        <f t="shared" si="21"/>
        <v>1.4454358471250641</v>
      </c>
      <c r="AY35" s="2">
        <f t="shared" ref="AY35:BH48" si="22">IF(($G35*AY$4+$H35)&lt;0,0,$G35*AY$4+$H35)</f>
        <v>2.5763596229312404</v>
      </c>
      <c r="AZ35" s="2">
        <f t="shared" si="22"/>
        <v>3.1513820735938127</v>
      </c>
      <c r="BA35" s="2">
        <f t="shared" si="22"/>
        <v>1.6256444434965591</v>
      </c>
      <c r="BB35" s="2">
        <f t="shared" si="22"/>
        <v>1.4094368566228743</v>
      </c>
      <c r="BC35" s="2">
        <f t="shared" si="22"/>
        <v>1.4309080646078598</v>
      </c>
      <c r="BD35" s="2">
        <f t="shared" si="22"/>
        <v>2.0663917278052666</v>
      </c>
      <c r="BE35" s="2">
        <f t="shared" si="22"/>
        <v>2.5762528010009675</v>
      </c>
      <c r="BF35" s="2">
        <f t="shared" si="22"/>
        <v>1.6928354376386281</v>
      </c>
      <c r="BG35" s="2">
        <f t="shared" si="22"/>
        <v>1.2562542086105897</v>
      </c>
      <c r="BH35" s="2">
        <f t="shared" si="22"/>
        <v>1.2907576920889494</v>
      </c>
      <c r="BI35" s="2">
        <f t="shared" ref="BI35:BP48" si="23">IF(($G35*BI$4+$H35)&lt;0,0,$G35*BI$4+$H35)</f>
        <v>1.1874608855144173</v>
      </c>
      <c r="BJ35" s="2">
        <f t="shared" si="23"/>
        <v>1.4537679576864015</v>
      </c>
      <c r="BK35" s="2">
        <f t="shared" si="23"/>
        <v>3.1196559603025653</v>
      </c>
      <c r="BL35" s="2">
        <f t="shared" si="23"/>
        <v>1.7699608712961383</v>
      </c>
      <c r="BM35" s="2">
        <f t="shared" si="23"/>
        <v>2.2630509014388895</v>
      </c>
      <c r="BN35" s="2">
        <f t="shared" si="23"/>
        <v>1.7127043166695102</v>
      </c>
      <c r="BO35" s="2">
        <f t="shared" si="23"/>
        <v>1.3498302195302281</v>
      </c>
      <c r="BP35" s="16">
        <f t="shared" si="23"/>
        <v>1.6069506056986862</v>
      </c>
    </row>
    <row r="36" spans="1:68" ht="13.9" customHeight="1">
      <c r="A36" s="21" t="s">
        <v>48</v>
      </c>
      <c r="B36" s="20">
        <v>10</v>
      </c>
      <c r="C36">
        <v>0</v>
      </c>
      <c r="D36" s="19">
        <v>4.083966786498968E-2</v>
      </c>
      <c r="E36" s="19">
        <v>-0.41351633358838791</v>
      </c>
      <c r="F36" s="19">
        <v>0.72450960151834287</v>
      </c>
      <c r="G36" s="2">
        <v>0.1483792766264998</v>
      </c>
      <c r="H36" s="2">
        <v>-7.3301917862153565E-2</v>
      </c>
      <c r="I36" s="19">
        <v>0.80795373655441827</v>
      </c>
      <c r="J36" s="18" t="s">
        <v>18</v>
      </c>
      <c r="L36" s="17">
        <f t="shared" si="18"/>
        <v>4.4977004309229573E-2</v>
      </c>
      <c r="M36" s="2">
        <f t="shared" si="18"/>
        <v>5.0694557810328167E-2</v>
      </c>
      <c r="N36" s="2">
        <f t="shared" si="18"/>
        <v>0.27667405332993766</v>
      </c>
      <c r="O36" s="2">
        <f t="shared" si="18"/>
        <v>0.84570675891546043</v>
      </c>
      <c r="P36" s="2">
        <f t="shared" si="18"/>
        <v>0.49856958206304824</v>
      </c>
      <c r="Q36" s="2">
        <f t="shared" si="18"/>
        <v>0.51082148242254521</v>
      </c>
      <c r="R36" s="2">
        <f t="shared" si="18"/>
        <v>0.19771736212429103</v>
      </c>
      <c r="S36" s="2">
        <f t="shared" si="18"/>
        <v>0.26278856625584113</v>
      </c>
      <c r="T36" s="2">
        <f t="shared" si="18"/>
        <v>0.28579491248645206</v>
      </c>
      <c r="U36" s="2">
        <f t="shared" si="18"/>
        <v>0.17525554479854677</v>
      </c>
      <c r="V36" s="2">
        <f t="shared" si="19"/>
        <v>0.59386214041469099</v>
      </c>
      <c r="W36" s="2">
        <f t="shared" si="19"/>
        <v>0.76511648099521434</v>
      </c>
      <c r="X36" s="2">
        <f t="shared" si="19"/>
        <v>0.10201640709399851</v>
      </c>
      <c r="Y36" s="2">
        <f t="shared" si="19"/>
        <v>5.6003714632776758E-2</v>
      </c>
      <c r="Z36" s="2">
        <f t="shared" si="19"/>
        <v>7.5198358529321885E-2</v>
      </c>
      <c r="AA36" s="2">
        <f t="shared" si="19"/>
        <v>0.25802393833825932</v>
      </c>
      <c r="AB36" s="2">
        <f t="shared" si="19"/>
        <v>0.59808223942740668</v>
      </c>
      <c r="AC36" s="2">
        <f t="shared" si="19"/>
        <v>0.21922625386651873</v>
      </c>
      <c r="AD36" s="2">
        <f t="shared" si="19"/>
        <v>8.0915912030420645E-2</v>
      </c>
      <c r="AE36" s="2">
        <f t="shared" si="19"/>
        <v>0</v>
      </c>
      <c r="AF36" s="2">
        <f t="shared" si="20"/>
        <v>0</v>
      </c>
      <c r="AG36" s="2">
        <f t="shared" si="20"/>
        <v>9.3167812389917337E-2</v>
      </c>
      <c r="AH36" s="2">
        <f t="shared" si="20"/>
        <v>0.60924508197717009</v>
      </c>
      <c r="AI36" s="2">
        <f t="shared" si="20"/>
        <v>0.10950367953591322</v>
      </c>
      <c r="AJ36" s="2">
        <f t="shared" si="20"/>
        <v>0.42737242775174944</v>
      </c>
      <c r="AK36" s="2">
        <f t="shared" si="20"/>
        <v>0.1713077102382643</v>
      </c>
      <c r="AL36" s="2">
        <f t="shared" si="20"/>
        <v>0</v>
      </c>
      <c r="AM36" s="16">
        <f t="shared" si="20"/>
        <v>0.16640695009446549</v>
      </c>
      <c r="AN36" s="10"/>
      <c r="AO36" s="17">
        <f t="shared" si="21"/>
        <v>1.0037775843063826E-2</v>
      </c>
      <c r="AP36" s="2">
        <f t="shared" si="21"/>
        <v>0</v>
      </c>
      <c r="AQ36" s="2">
        <f t="shared" si="21"/>
        <v>0.27440018703261093</v>
      </c>
      <c r="AR36" s="2">
        <f t="shared" si="21"/>
        <v>1.2818954753265444</v>
      </c>
      <c r="AS36" s="2">
        <f t="shared" si="21"/>
        <v>0.70816227237074536</v>
      </c>
      <c r="AT36" s="2">
        <f t="shared" si="21"/>
        <v>0.80065202146793024</v>
      </c>
      <c r="AU36" s="2">
        <f t="shared" si="21"/>
        <v>0.24373513652980106</v>
      </c>
      <c r="AV36" s="2">
        <f t="shared" si="21"/>
        <v>0.24714785989221044</v>
      </c>
      <c r="AW36" s="2">
        <f t="shared" si="21"/>
        <v>0.20258461714538512</v>
      </c>
      <c r="AX36" s="2">
        <f t="shared" si="21"/>
        <v>9.0805562086755248E-2</v>
      </c>
      <c r="AY36" s="2">
        <f t="shared" si="22"/>
        <v>0.61443602930167296</v>
      </c>
      <c r="AZ36" s="2">
        <f t="shared" si="22"/>
        <v>0.88067791132848927</v>
      </c>
      <c r="BA36" s="2">
        <f t="shared" si="22"/>
        <v>0.17424417530972361</v>
      </c>
      <c r="BB36" s="2">
        <f t="shared" si="22"/>
        <v>7.4137623345711723E-2</v>
      </c>
      <c r="BC36" s="2">
        <f t="shared" si="22"/>
        <v>8.4079034879687209E-2</v>
      </c>
      <c r="BD36" s="2">
        <f t="shared" si="22"/>
        <v>0.37831514043003633</v>
      </c>
      <c r="BE36" s="2">
        <f t="shared" si="22"/>
        <v>0.6143865695427978</v>
      </c>
      <c r="BF36" s="2">
        <f t="shared" si="22"/>
        <v>0.20535436364241305</v>
      </c>
      <c r="BG36" s="2">
        <f t="shared" si="22"/>
        <v>3.2123291182448444E-3</v>
      </c>
      <c r="BH36" s="2">
        <f t="shared" si="22"/>
        <v>1.9187831235031316E-2</v>
      </c>
      <c r="BI36" s="2">
        <f t="shared" si="23"/>
        <v>0</v>
      </c>
      <c r="BJ36" s="2">
        <f t="shared" si="23"/>
        <v>9.4663423279044229E-2</v>
      </c>
      <c r="BK36" s="2">
        <f t="shared" si="23"/>
        <v>0.86598836294246573</v>
      </c>
      <c r="BL36" s="2">
        <f t="shared" si="23"/>
        <v>0.24106430955052405</v>
      </c>
      <c r="BM36" s="2">
        <f t="shared" si="23"/>
        <v>0.46937055651983173</v>
      </c>
      <c r="BN36" s="2">
        <f t="shared" si="23"/>
        <v>0.21455387879325605</v>
      </c>
      <c r="BO36" s="2">
        <f t="shared" si="23"/>
        <v>4.6539077893182776E-2</v>
      </c>
      <c r="BP36" s="16">
        <f t="shared" si="23"/>
        <v>0.16558871750651113</v>
      </c>
    </row>
    <row r="37" spans="1:68" ht="13.9" customHeight="1">
      <c r="A37" s="21" t="s">
        <v>49</v>
      </c>
      <c r="B37" s="20">
        <v>91</v>
      </c>
      <c r="C37">
        <v>0</v>
      </c>
      <c r="D37" s="19">
        <v>7.3067519459545871E-2</v>
      </c>
      <c r="E37" s="19">
        <v>0.24399100018208575</v>
      </c>
      <c r="F37" s="19">
        <v>0.51188750427067886</v>
      </c>
      <c r="G37" s="2">
        <v>0.22723152836323249</v>
      </c>
      <c r="H37" s="2">
        <v>0.73700164313786443</v>
      </c>
      <c r="I37" s="19">
        <v>0.61719790869665958</v>
      </c>
      <c r="J37" s="23" t="s">
        <v>16</v>
      </c>
      <c r="L37" s="17">
        <f t="shared" si="18"/>
        <v>1.0642956853145873</v>
      </c>
      <c r="M37" s="2">
        <f t="shared" si="18"/>
        <v>1.0745251380389238</v>
      </c>
      <c r="N37" s="2">
        <f t="shared" si="18"/>
        <v>1.4788320790484109</v>
      </c>
      <c r="O37" s="2">
        <f t="shared" si="18"/>
        <v>2.4969061835180835</v>
      </c>
      <c r="P37" s="2">
        <f t="shared" si="18"/>
        <v>1.8758322681119435</v>
      </c>
      <c r="Q37" s="2">
        <f t="shared" si="18"/>
        <v>1.8977525239498072</v>
      </c>
      <c r="R37" s="2">
        <f t="shared" si="18"/>
        <v>1.3375682080932889</v>
      </c>
      <c r="S37" s="2">
        <f t="shared" si="18"/>
        <v>1.4539891224321653</v>
      </c>
      <c r="T37" s="2">
        <f t="shared" si="18"/>
        <v>1.4951504917277096</v>
      </c>
      <c r="U37" s="2">
        <f t="shared" si="18"/>
        <v>1.297381072390539</v>
      </c>
      <c r="V37" s="2">
        <f t="shared" si="19"/>
        <v>2.046323146850884</v>
      </c>
      <c r="W37" s="2">
        <f t="shared" si="19"/>
        <v>2.3527196117845799</v>
      </c>
      <c r="X37" s="2">
        <f t="shared" si="19"/>
        <v>1.1663466541597534</v>
      </c>
      <c r="Y37" s="2">
        <f t="shared" si="19"/>
        <v>1.0840239155686646</v>
      </c>
      <c r="Z37" s="2">
        <f t="shared" si="19"/>
        <v>1.1183656497146512</v>
      </c>
      <c r="AA37" s="2">
        <f t="shared" si="19"/>
        <v>1.4454645784952187</v>
      </c>
      <c r="AB37" s="2">
        <f t="shared" si="19"/>
        <v>2.0538734571950372</v>
      </c>
      <c r="AC37" s="2">
        <f t="shared" si="19"/>
        <v>1.3760504350086495</v>
      </c>
      <c r="AD37" s="2">
        <f t="shared" si="19"/>
        <v>1.1285951024389882</v>
      </c>
      <c r="AE37" s="2">
        <f t="shared" si="19"/>
        <v>0.81864268489159409</v>
      </c>
      <c r="AF37" s="2">
        <f t="shared" si="20"/>
        <v>0.73261785864788875</v>
      </c>
      <c r="AG37" s="2">
        <f t="shared" si="20"/>
        <v>1.1505153582768515</v>
      </c>
      <c r="AH37" s="2">
        <f t="shared" si="20"/>
        <v>2.0738452458473127</v>
      </c>
      <c r="AI37" s="2">
        <f t="shared" si="20"/>
        <v>1.1797423660606698</v>
      </c>
      <c r="AJ37" s="2">
        <f t="shared" si="20"/>
        <v>1.7484512258541349</v>
      </c>
      <c r="AK37" s="2">
        <f t="shared" si="20"/>
        <v>1.2903178788427827</v>
      </c>
      <c r="AL37" s="2">
        <f t="shared" si="20"/>
        <v>0.8440214699838765</v>
      </c>
      <c r="AM37" s="16">
        <f t="shared" si="20"/>
        <v>1.2815497765076371</v>
      </c>
      <c r="AN37" s="10"/>
      <c r="AO37" s="17">
        <f t="shared" si="21"/>
        <v>0.86463001823521335</v>
      </c>
      <c r="AP37" s="2">
        <f t="shared" si="21"/>
        <v>0.75018107178293192</v>
      </c>
      <c r="AQ37" s="2">
        <f t="shared" si="21"/>
        <v>1.2694808579357058</v>
      </c>
      <c r="AR37" s="2">
        <f t="shared" si="21"/>
        <v>2.8123829355220544</v>
      </c>
      <c r="AS37" s="2">
        <f t="shared" si="21"/>
        <v>1.9337543591842223</v>
      </c>
      <c r="AT37" s="2">
        <f t="shared" si="21"/>
        <v>2.0753953451973035</v>
      </c>
      <c r="AU37" s="2">
        <f t="shared" si="21"/>
        <v>1.2225196754073047</v>
      </c>
      <c r="AV37" s="2">
        <f t="shared" si="21"/>
        <v>1.2277460005596588</v>
      </c>
      <c r="AW37" s="2">
        <f t="shared" si="21"/>
        <v>1.1595007982079015</v>
      </c>
      <c r="AX37" s="2">
        <f t="shared" si="21"/>
        <v>0.98831971350759962</v>
      </c>
      <c r="AY37" s="2">
        <f t="shared" si="22"/>
        <v>1.7902197771014468</v>
      </c>
      <c r="AZ37" s="2">
        <f t="shared" si="22"/>
        <v>2.1979488828278742</v>
      </c>
      <c r="BA37" s="2">
        <f t="shared" si="22"/>
        <v>1.1160995762905239</v>
      </c>
      <c r="BB37" s="2">
        <f t="shared" si="22"/>
        <v>0.96279403848812972</v>
      </c>
      <c r="BC37" s="2">
        <f t="shared" si="22"/>
        <v>0.97801855088846634</v>
      </c>
      <c r="BD37" s="2">
        <f t="shared" si="22"/>
        <v>1.4286186716327562</v>
      </c>
      <c r="BE37" s="2">
        <f t="shared" si="22"/>
        <v>1.7901440332586596</v>
      </c>
      <c r="BF37" s="2">
        <f t="shared" si="22"/>
        <v>1.1637424534040151</v>
      </c>
      <c r="BG37" s="2">
        <f t="shared" si="22"/>
        <v>0.85417736793050469</v>
      </c>
      <c r="BH37" s="2">
        <f t="shared" si="22"/>
        <v>0.87864262915094604</v>
      </c>
      <c r="BI37" s="2">
        <f t="shared" si="23"/>
        <v>0.80539833317519738</v>
      </c>
      <c r="BJ37" s="2">
        <f t="shared" si="23"/>
        <v>0.99422773324504365</v>
      </c>
      <c r="BK37" s="2">
        <f t="shared" si="23"/>
        <v>2.1754529615199139</v>
      </c>
      <c r="BL37" s="2">
        <f t="shared" si="23"/>
        <v>1.2184295078967664</v>
      </c>
      <c r="BM37" s="2">
        <f t="shared" si="23"/>
        <v>1.5680630862049934</v>
      </c>
      <c r="BN37" s="2">
        <f t="shared" si="23"/>
        <v>1.1778308081625355</v>
      </c>
      <c r="BO37" s="2">
        <f t="shared" si="23"/>
        <v>0.92052897421256852</v>
      </c>
      <c r="BP37" s="16">
        <f t="shared" si="23"/>
        <v>1.1028444038026688</v>
      </c>
    </row>
    <row r="38" spans="1:68" ht="13.9" customHeight="1">
      <c r="A38" s="21" t="s">
        <v>50</v>
      </c>
      <c r="B38" s="20">
        <v>12</v>
      </c>
      <c r="C38">
        <v>0</v>
      </c>
      <c r="D38" s="19">
        <v>6.8785909574355791E-2</v>
      </c>
      <c r="E38" s="19">
        <v>0.15789718043594991</v>
      </c>
      <c r="F38" s="19">
        <v>0.92235366624496351</v>
      </c>
      <c r="G38" s="2">
        <v>0.26934397081505268</v>
      </c>
      <c r="H38" s="2">
        <v>0.65232918282613994</v>
      </c>
      <c r="I38" s="19">
        <v>0.94842020148452721</v>
      </c>
      <c r="J38" s="18" t="s">
        <v>18</v>
      </c>
      <c r="L38" s="17">
        <f t="shared" si="18"/>
        <v>0.93013365859071762</v>
      </c>
      <c r="M38" s="2">
        <f t="shared" si="18"/>
        <v>0.93976368593112747</v>
      </c>
      <c r="N38" s="2">
        <f t="shared" si="18"/>
        <v>1.3203790522425627</v>
      </c>
      <c r="O38" s="2">
        <f t="shared" si="18"/>
        <v>2.2787960589785867</v>
      </c>
      <c r="P38" s="2">
        <f t="shared" si="18"/>
        <v>1.6941158275965624</v>
      </c>
      <c r="Q38" s="2">
        <f t="shared" si="18"/>
        <v>1.7147516004688692</v>
      </c>
      <c r="R38" s="2">
        <f t="shared" si="18"/>
        <v>1.1873929603988083</v>
      </c>
      <c r="S38" s="2">
        <f t="shared" si="18"/>
        <v>1.2969918429872818</v>
      </c>
      <c r="T38" s="2">
        <f t="shared" si="18"/>
        <v>1.3357412387141689</v>
      </c>
      <c r="U38" s="2">
        <f t="shared" si="18"/>
        <v>1.1495607101329126</v>
      </c>
      <c r="V38" s="2">
        <f t="shared" si="19"/>
        <v>1.8546162832700595</v>
      </c>
      <c r="W38" s="2">
        <f t="shared" si="19"/>
        <v>2.1430585307518584</v>
      </c>
      <c r="X38" s="2">
        <f t="shared" si="19"/>
        <v>1.0262046456295679</v>
      </c>
      <c r="Y38" s="2">
        <f t="shared" si="19"/>
        <v>0.94870585417579367</v>
      </c>
      <c r="Z38" s="2">
        <f t="shared" si="19"/>
        <v>0.9810352316757408</v>
      </c>
      <c r="AA38" s="2">
        <f t="shared" si="19"/>
        <v>1.2889668202036073</v>
      </c>
      <c r="AB38" s="2">
        <f t="shared" si="19"/>
        <v>1.861724160592743</v>
      </c>
      <c r="AC38" s="2">
        <f t="shared" si="19"/>
        <v>1.2236202061079688</v>
      </c>
      <c r="AD38" s="2">
        <f t="shared" si="19"/>
        <v>0.99066525901615099</v>
      </c>
      <c r="AE38" s="2">
        <f t="shared" si="19"/>
        <v>0.69887543060173341</v>
      </c>
      <c r="AF38" s="2">
        <f t="shared" si="20"/>
        <v>0.61789148639619174</v>
      </c>
      <c r="AG38" s="2">
        <f t="shared" si="20"/>
        <v>1.0113010318884574</v>
      </c>
      <c r="AH38" s="2">
        <f t="shared" si="20"/>
        <v>1.8805256425430665</v>
      </c>
      <c r="AI38" s="2">
        <f t="shared" si="20"/>
        <v>1.0388153957181996</v>
      </c>
      <c r="AJ38" s="2">
        <f t="shared" si="20"/>
        <v>1.5741990585719354</v>
      </c>
      <c r="AK38" s="2">
        <f t="shared" si="20"/>
        <v>1.1429114055407248</v>
      </c>
      <c r="AL38" s="2">
        <f t="shared" si="20"/>
        <v>0.72276706986055983</v>
      </c>
      <c r="AM38" s="16">
        <f t="shared" si="20"/>
        <v>1.1346570963918021</v>
      </c>
      <c r="AN38" s="10"/>
      <c r="AO38" s="17">
        <f t="shared" si="21"/>
        <v>0.80361071310059451</v>
      </c>
      <c r="AP38" s="2">
        <f t="shared" si="21"/>
        <v>0.66795113313341303</v>
      </c>
      <c r="AQ38" s="2">
        <f t="shared" si="21"/>
        <v>1.2834918877694133</v>
      </c>
      <c r="AR38" s="2">
        <f t="shared" si="21"/>
        <v>3.1123374496036211</v>
      </c>
      <c r="AS38" s="2">
        <f t="shared" si="21"/>
        <v>2.0708740957854177</v>
      </c>
      <c r="AT38" s="2">
        <f t="shared" si="21"/>
        <v>2.2387651709268002</v>
      </c>
      <c r="AU38" s="2">
        <f t="shared" si="21"/>
        <v>1.2278274671343028</v>
      </c>
      <c r="AV38" s="2">
        <f t="shared" si="21"/>
        <v>1.2340223784630486</v>
      </c>
      <c r="AW38" s="2">
        <f t="shared" si="21"/>
        <v>1.153129405894928</v>
      </c>
      <c r="AX38" s="2">
        <f t="shared" si="21"/>
        <v>0.9502236145475883</v>
      </c>
      <c r="AY38" s="2">
        <f t="shared" si="22"/>
        <v>1.9007384875539091</v>
      </c>
      <c r="AZ38" s="2">
        <f t="shared" si="22"/>
        <v>2.3840313525197185</v>
      </c>
      <c r="BA38" s="2">
        <f t="shared" si="22"/>
        <v>1.1016847074692528</v>
      </c>
      <c r="BB38" s="2">
        <f t="shared" si="22"/>
        <v>0.91996730849269726</v>
      </c>
      <c r="BC38" s="2">
        <f t="shared" si="22"/>
        <v>0.93801335453730583</v>
      </c>
      <c r="BD38" s="2">
        <f t="shared" si="22"/>
        <v>1.4721224486635553</v>
      </c>
      <c r="BE38" s="2">
        <f t="shared" si="22"/>
        <v>1.9006487062303046</v>
      </c>
      <c r="BF38" s="2">
        <f t="shared" si="22"/>
        <v>1.1581571600168088</v>
      </c>
      <c r="BG38" s="2">
        <f t="shared" si="22"/>
        <v>0.79122089044310218</v>
      </c>
      <c r="BH38" s="2">
        <f t="shared" si="22"/>
        <v>0.82022025796752285</v>
      </c>
      <c r="BI38" s="2">
        <f t="shared" si="23"/>
        <v>0.73340171804147081</v>
      </c>
      <c r="BJ38" s="2">
        <f t="shared" si="23"/>
        <v>0.95722655778877963</v>
      </c>
      <c r="BK38" s="2">
        <f t="shared" si="23"/>
        <v>2.3573662994090285</v>
      </c>
      <c r="BL38" s="2">
        <f t="shared" si="23"/>
        <v>1.2229792756596316</v>
      </c>
      <c r="BM38" s="2">
        <f t="shared" si="23"/>
        <v>1.6374098654203926</v>
      </c>
      <c r="BN38" s="2">
        <f t="shared" si="23"/>
        <v>1.1748564862073421</v>
      </c>
      <c r="BO38" s="2">
        <f t="shared" si="23"/>
        <v>0.86986932992109745</v>
      </c>
      <c r="BP38" s="16">
        <f t="shared" si="23"/>
        <v>1.0859729758383747</v>
      </c>
    </row>
    <row r="39" spans="1:68" ht="13.15" customHeight="1">
      <c r="A39" s="21" t="s">
        <v>51</v>
      </c>
      <c r="B39" s="20">
        <v>14</v>
      </c>
      <c r="C39">
        <v>0</v>
      </c>
      <c r="D39" s="19">
        <v>0.26644190776983573</v>
      </c>
      <c r="E39" s="19">
        <v>1.1112041333846601</v>
      </c>
      <c r="F39" s="19">
        <v>0.42316807664465744</v>
      </c>
      <c r="G39" s="2">
        <v>0.73178511334326624</v>
      </c>
      <c r="H39" s="2">
        <v>3.7170673498497515</v>
      </c>
      <c r="I39" s="19">
        <v>0.23484994680028226</v>
      </c>
      <c r="J39" s="18" t="s">
        <v>16</v>
      </c>
      <c r="L39" s="17">
        <f t="shared" si="18"/>
        <v>4.1024586179473488</v>
      </c>
      <c r="M39" s="2">
        <f t="shared" si="18"/>
        <v>4.1397604850351257</v>
      </c>
      <c r="N39" s="2">
        <f t="shared" si="18"/>
        <v>5.6140723746948833</v>
      </c>
      <c r="O39" s="2">
        <f t="shared" si="18"/>
        <v>9.3264962896212626</v>
      </c>
      <c r="P39" s="2">
        <f t="shared" si="18"/>
        <v>7.0617400735776581</v>
      </c>
      <c r="Q39" s="2">
        <f t="shared" si="18"/>
        <v>7.1416726459086082</v>
      </c>
      <c r="R39" s="2">
        <f t="shared" si="18"/>
        <v>5.0989513530065347</v>
      </c>
      <c r="S39" s="2">
        <f t="shared" si="18"/>
        <v>5.523482126053139</v>
      </c>
      <c r="T39" s="2">
        <f t="shared" si="18"/>
        <v>5.6735777340968134</v>
      </c>
      <c r="U39" s="2">
        <f t="shared" si="18"/>
        <v>4.9524083037331259</v>
      </c>
      <c r="V39" s="2">
        <f t="shared" si="19"/>
        <v>7.6834378583739422</v>
      </c>
      <c r="W39" s="2">
        <f t="shared" si="19"/>
        <v>8.8007175916221208</v>
      </c>
      <c r="X39" s="2">
        <f t="shared" si="19"/>
        <v>4.4745891491325533</v>
      </c>
      <c r="Y39" s="2">
        <f t="shared" si="19"/>
        <v>4.1743979330452046</v>
      </c>
      <c r="Z39" s="2">
        <f t="shared" si="19"/>
        <v>4.2996256296970277</v>
      </c>
      <c r="AA39" s="2">
        <f t="shared" si="19"/>
        <v>5.4923972368133267</v>
      </c>
      <c r="AB39" s="2">
        <f t="shared" si="19"/>
        <v>7.7109701888434916</v>
      </c>
      <c r="AC39" s="2">
        <f t="shared" si="19"/>
        <v>5.2392774244319806</v>
      </c>
      <c r="AD39" s="2">
        <f t="shared" si="19"/>
        <v>4.3369274967848064</v>
      </c>
      <c r="AE39" s="2">
        <f t="shared" si="19"/>
        <v>3.2066809240251613</v>
      </c>
      <c r="AF39" s="2">
        <f t="shared" si="20"/>
        <v>2.892989984610808</v>
      </c>
      <c r="AG39" s="2">
        <f t="shared" si="20"/>
        <v>4.4168600691157547</v>
      </c>
      <c r="AH39" s="2">
        <f t="shared" si="20"/>
        <v>7.7837976436339122</v>
      </c>
      <c r="AI39" s="2">
        <f t="shared" si="20"/>
        <v>4.5234368322236893</v>
      </c>
      <c r="AJ39" s="2">
        <f t="shared" si="20"/>
        <v>6.597243014365576</v>
      </c>
      <c r="AK39" s="2">
        <f t="shared" si="20"/>
        <v>4.926652252648708</v>
      </c>
      <c r="AL39" s="2">
        <f t="shared" si="20"/>
        <v>3.2992250799905514</v>
      </c>
      <c r="AM39" s="16">
        <f t="shared" si="20"/>
        <v>4.8946792237163272</v>
      </c>
      <c r="AN39" s="10"/>
      <c r="AO39" s="17">
        <f t="shared" si="21"/>
        <v>4.1280866551775528</v>
      </c>
      <c r="AP39" s="2">
        <f t="shared" si="21"/>
        <v>3.7595108864236608</v>
      </c>
      <c r="AQ39" s="2">
        <f t="shared" si="21"/>
        <v>5.4318837987841384</v>
      </c>
      <c r="AR39" s="2">
        <f t="shared" si="21"/>
        <v>10.400704718384915</v>
      </c>
      <c r="AS39" s="2">
        <f t="shared" si="21"/>
        <v>7.5711356134576207</v>
      </c>
      <c r="AT39" s="2">
        <f t="shared" si="21"/>
        <v>8.0272816674415886</v>
      </c>
      <c r="AU39" s="2">
        <f t="shared" si="21"/>
        <v>5.2806482086931972</v>
      </c>
      <c r="AV39" s="2">
        <f t="shared" si="21"/>
        <v>5.2974792663000922</v>
      </c>
      <c r="AW39" s="2">
        <f t="shared" si="21"/>
        <v>5.0776998039259977</v>
      </c>
      <c r="AX39" s="2">
        <f t="shared" si="21"/>
        <v>4.5264216852074046</v>
      </c>
      <c r="AY39" s="2">
        <f t="shared" si="22"/>
        <v>7.1088913501957904</v>
      </c>
      <c r="AZ39" s="2">
        <f t="shared" si="22"/>
        <v>8.4219577719047258</v>
      </c>
      <c r="BA39" s="2">
        <f t="shared" si="22"/>
        <v>4.9379288472774343</v>
      </c>
      <c r="BB39" s="2">
        <f t="shared" si="22"/>
        <v>4.4442178241418437</v>
      </c>
      <c r="BC39" s="2">
        <f t="shared" si="22"/>
        <v>4.4932474267358424</v>
      </c>
      <c r="BD39" s="2">
        <f t="shared" si="22"/>
        <v>5.9443773064955394</v>
      </c>
      <c r="BE39" s="2">
        <f t="shared" si="22"/>
        <v>7.1086474218246778</v>
      </c>
      <c r="BF39" s="2">
        <f t="shared" si="22"/>
        <v>5.0913597927084053</v>
      </c>
      <c r="BG39" s="2">
        <f t="shared" si="22"/>
        <v>4.0944245399637627</v>
      </c>
      <c r="BH39" s="2">
        <f t="shared" si="22"/>
        <v>4.1732134038337207</v>
      </c>
      <c r="BI39" s="2">
        <f t="shared" si="23"/>
        <v>3.9373346689660749</v>
      </c>
      <c r="BJ39" s="2">
        <f t="shared" si="23"/>
        <v>4.5454480981543286</v>
      </c>
      <c r="BK39" s="2">
        <f t="shared" si="23"/>
        <v>8.3495110456837409</v>
      </c>
      <c r="BL39" s="2">
        <f t="shared" si="23"/>
        <v>5.2674760766530184</v>
      </c>
      <c r="BM39" s="2">
        <f t="shared" si="23"/>
        <v>6.3934494377171909</v>
      </c>
      <c r="BN39" s="2">
        <f t="shared" si="23"/>
        <v>5.1367304697356877</v>
      </c>
      <c r="BO39" s="2">
        <f t="shared" si="23"/>
        <v>4.3081057930599957</v>
      </c>
      <c r="BP39" s="16">
        <f t="shared" si="23"/>
        <v>4.8952413823324097</v>
      </c>
    </row>
    <row r="40" spans="1:68" ht="13.15" customHeight="1">
      <c r="A40" s="21" t="s">
        <v>52</v>
      </c>
      <c r="B40" s="20">
        <v>4</v>
      </c>
      <c r="C40">
        <v>0</v>
      </c>
      <c r="D40" s="19">
        <v>0.12955457990918987</v>
      </c>
      <c r="E40" s="19">
        <v>-4.286277158617624E-2</v>
      </c>
      <c r="F40" s="19">
        <v>0.98809419630599771</v>
      </c>
      <c r="G40" s="2">
        <v>0.17276424271732316</v>
      </c>
      <c r="H40" s="2">
        <v>3.5309529781912801</v>
      </c>
      <c r="I40" s="19">
        <v>0.9786232976280973</v>
      </c>
      <c r="J40" s="18" t="s">
        <v>16</v>
      </c>
      <c r="L40" s="17">
        <f t="shared" si="18"/>
        <v>1.4116033121943286</v>
      </c>
      <c r="M40" s="2">
        <f t="shared" si="18"/>
        <v>1.4297409533816152</v>
      </c>
      <c r="N40" s="2">
        <f t="shared" si="18"/>
        <v>2.1466096288791321</v>
      </c>
      <c r="O40" s="2">
        <f t="shared" si="18"/>
        <v>3.9517367756138446</v>
      </c>
      <c r="P40" s="2">
        <f t="shared" si="18"/>
        <v>2.8505228463857306</v>
      </c>
      <c r="Q40" s="2">
        <f t="shared" si="18"/>
        <v>2.8893892203584874</v>
      </c>
      <c r="R40" s="2">
        <f t="shared" si="18"/>
        <v>1.8961374410546987</v>
      </c>
      <c r="S40" s="2">
        <f t="shared" si="18"/>
        <v>2.1025610717100078</v>
      </c>
      <c r="T40" s="2">
        <f t="shared" si="18"/>
        <v>2.1755434850588515</v>
      </c>
      <c r="U40" s="2">
        <f t="shared" si="18"/>
        <v>1.8248824221046447</v>
      </c>
      <c r="V40" s="2">
        <f t="shared" si="19"/>
        <v>3.1528168661738407</v>
      </c>
      <c r="W40" s="2">
        <f t="shared" si="19"/>
        <v>3.6960824045930436</v>
      </c>
      <c r="X40" s="2">
        <f t="shared" si="19"/>
        <v>1.5925478754674973</v>
      </c>
      <c r="Y40" s="2">
        <f t="shared" si="19"/>
        <v>1.4465830487698099</v>
      </c>
      <c r="Z40" s="2">
        <f t="shared" si="19"/>
        <v>1.5074737013271289</v>
      </c>
      <c r="AA40" s="2">
        <f t="shared" si="19"/>
        <v>2.087446370720603</v>
      </c>
      <c r="AB40" s="2">
        <f t="shared" si="19"/>
        <v>3.166204172764457</v>
      </c>
      <c r="AC40" s="2">
        <f t="shared" si="19"/>
        <v>1.9643695198068718</v>
      </c>
      <c r="AD40" s="2">
        <f t="shared" si="19"/>
        <v>1.5256113425144162</v>
      </c>
      <c r="AE40" s="2">
        <f t="shared" si="19"/>
        <v>0.97604081453963221</v>
      </c>
      <c r="AF40" s="2">
        <f t="shared" si="20"/>
        <v>0.82351188912654594</v>
      </c>
      <c r="AG40" s="2">
        <f t="shared" si="20"/>
        <v>1.5644777164871726</v>
      </c>
      <c r="AH40" s="2">
        <f t="shared" si="20"/>
        <v>3.2016157579396349</v>
      </c>
      <c r="AI40" s="2">
        <f t="shared" si="20"/>
        <v>1.6162995484508484</v>
      </c>
      <c r="AJ40" s="2">
        <f t="shared" si="20"/>
        <v>2.6246660287440426</v>
      </c>
      <c r="AK40" s="2">
        <f t="shared" si="20"/>
        <v>1.8123588127134227</v>
      </c>
      <c r="AL40" s="2">
        <f t="shared" si="20"/>
        <v>1.0210394386280912</v>
      </c>
      <c r="AM40" s="16">
        <f t="shared" si="20"/>
        <v>1.7968122631243197</v>
      </c>
      <c r="AN40" s="10"/>
      <c r="AO40" s="17">
        <f t="shared" si="21"/>
        <v>3.6279888945175101</v>
      </c>
      <c r="AP40" s="2">
        <f t="shared" si="21"/>
        <v>3.5409733042688849</v>
      </c>
      <c r="AQ40" s="2">
        <f t="shared" si="21"/>
        <v>3.9357971869588741</v>
      </c>
      <c r="AR40" s="2">
        <f t="shared" si="21"/>
        <v>5.1088663950094979</v>
      </c>
      <c r="AS40" s="2">
        <f t="shared" si="21"/>
        <v>4.4408446565025157</v>
      </c>
      <c r="AT40" s="2">
        <f t="shared" si="21"/>
        <v>4.5485343677963135</v>
      </c>
      <c r="AU40" s="2">
        <f t="shared" si="21"/>
        <v>3.9000925767972938</v>
      </c>
      <c r="AV40" s="2">
        <f t="shared" si="21"/>
        <v>3.9040661543797923</v>
      </c>
      <c r="AW40" s="2">
        <f t="shared" si="21"/>
        <v>3.8521792934836898</v>
      </c>
      <c r="AX40" s="2">
        <f t="shared" si="21"/>
        <v>3.7220302306366397</v>
      </c>
      <c r="AY40" s="2">
        <f t="shared" si="22"/>
        <v>4.331715243186073</v>
      </c>
      <c r="AZ40" s="2">
        <f t="shared" si="22"/>
        <v>4.6417118827018564</v>
      </c>
      <c r="BA40" s="2">
        <f t="shared" si="22"/>
        <v>3.8191813231246807</v>
      </c>
      <c r="BB40" s="2">
        <f t="shared" si="22"/>
        <v>3.7026230473713935</v>
      </c>
      <c r="BC40" s="2">
        <f t="shared" si="22"/>
        <v>3.7141982516334542</v>
      </c>
      <c r="BD40" s="2">
        <f t="shared" si="22"/>
        <v>4.0567897449419057</v>
      </c>
      <c r="BE40" s="2">
        <f t="shared" si="22"/>
        <v>4.3316576551051673</v>
      </c>
      <c r="BF40" s="2">
        <f t="shared" si="22"/>
        <v>3.855404226014413</v>
      </c>
      <c r="BG40" s="2">
        <f t="shared" si="22"/>
        <v>3.6200417393525131</v>
      </c>
      <c r="BH40" s="2">
        <f t="shared" si="22"/>
        <v>3.6386426894850783</v>
      </c>
      <c r="BI40" s="2">
        <f t="shared" si="23"/>
        <v>3.5829550152491945</v>
      </c>
      <c r="BJ40" s="2">
        <f t="shared" si="23"/>
        <v>3.7265221009472898</v>
      </c>
      <c r="BK40" s="2">
        <f t="shared" si="23"/>
        <v>4.6246082226728413</v>
      </c>
      <c r="BL40" s="2">
        <f t="shared" si="23"/>
        <v>3.8969828204283821</v>
      </c>
      <c r="BM40" s="2">
        <f t="shared" si="23"/>
        <v>4.1628094018894366</v>
      </c>
      <c r="BN40" s="2">
        <f t="shared" si="23"/>
        <v>3.866115609062887</v>
      </c>
      <c r="BO40" s="2">
        <f t="shared" si="23"/>
        <v>3.6704888982259716</v>
      </c>
      <c r="BP40" s="16">
        <f t="shared" si="23"/>
        <v>3.8091034089661706</v>
      </c>
    </row>
    <row r="41" spans="1:68" ht="13.15" customHeight="1">
      <c r="A41" s="21" t="s">
        <v>53</v>
      </c>
      <c r="B41" s="20">
        <v>5</v>
      </c>
      <c r="C41">
        <v>0</v>
      </c>
      <c r="D41" s="19">
        <v>0.22508949592027616</v>
      </c>
      <c r="E41" s="19">
        <v>1.4099946786209547</v>
      </c>
      <c r="F41" s="19">
        <v>0.93681809816222439</v>
      </c>
      <c r="G41" s="2">
        <v>0.57389832864612866</v>
      </c>
      <c r="H41" s="2">
        <v>3.8048704513617837</v>
      </c>
      <c r="I41" s="19">
        <v>0.73469239323504831</v>
      </c>
      <c r="J41" s="18" t="s">
        <v>16</v>
      </c>
      <c r="L41" s="17">
        <f t="shared" si="18"/>
        <v>3.9369994194859217</v>
      </c>
      <c r="M41" s="2">
        <f t="shared" si="18"/>
        <v>3.9685119489147604</v>
      </c>
      <c r="N41" s="2">
        <f t="shared" si="18"/>
        <v>5.2140071596736215</v>
      </c>
      <c r="O41" s="2">
        <f t="shared" si="18"/>
        <v>8.3502541361628033</v>
      </c>
      <c r="P41" s="2">
        <f t="shared" si="18"/>
        <v>6.4369934208404551</v>
      </c>
      <c r="Q41" s="2">
        <f t="shared" si="18"/>
        <v>6.5045202696165383</v>
      </c>
      <c r="R41" s="2">
        <f t="shared" si="18"/>
        <v>4.778834134227754</v>
      </c>
      <c r="S41" s="2">
        <f t="shared" si="18"/>
        <v>5.1374767310607279</v>
      </c>
      <c r="T41" s="2">
        <f t="shared" si="18"/>
        <v>5.2642771470958172</v>
      </c>
      <c r="U41" s="2">
        <f t="shared" si="18"/>
        <v>4.6550349114716028</v>
      </c>
      <c r="V41" s="2">
        <f t="shared" si="19"/>
        <v>6.9622022446544332</v>
      </c>
      <c r="W41" s="2">
        <f t="shared" si="19"/>
        <v>7.9060775308801254</v>
      </c>
      <c r="X41" s="2">
        <f t="shared" si="19"/>
        <v>4.2513744154545741</v>
      </c>
      <c r="Y41" s="2">
        <f t="shared" si="19"/>
        <v>3.9977735833843964</v>
      </c>
      <c r="Z41" s="2">
        <f t="shared" si="19"/>
        <v>4.1035656464669259</v>
      </c>
      <c r="AA41" s="2">
        <f t="shared" si="19"/>
        <v>5.1112162898700308</v>
      </c>
      <c r="AB41" s="2">
        <f t="shared" si="19"/>
        <v>6.9854614925661966</v>
      </c>
      <c r="AC41" s="2">
        <f t="shared" si="19"/>
        <v>4.8973812687457663</v>
      </c>
      <c r="AD41" s="2">
        <f t="shared" si="19"/>
        <v>4.1350781758957655</v>
      </c>
      <c r="AE41" s="2">
        <f t="shared" si="19"/>
        <v>3.1802485342019531</v>
      </c>
      <c r="AF41" s="2">
        <f t="shared" si="20"/>
        <v>2.9152431676718145</v>
      </c>
      <c r="AG41" s="2">
        <f t="shared" si="20"/>
        <v>4.2026050246718469</v>
      </c>
      <c r="AH41" s="2">
        <f t="shared" si="20"/>
        <v>7.0469859547844038</v>
      </c>
      <c r="AI41" s="2">
        <f t="shared" si="20"/>
        <v>4.2926408230399575</v>
      </c>
      <c r="AJ41" s="2">
        <f t="shared" si="20"/>
        <v>6.0445873996194397</v>
      </c>
      <c r="AK41" s="2">
        <f t="shared" si="20"/>
        <v>4.6332762601993096</v>
      </c>
      <c r="AL41" s="2">
        <f t="shared" si="20"/>
        <v>3.2584296191182629</v>
      </c>
      <c r="AM41" s="16">
        <f t="shared" si="20"/>
        <v>4.6062655206888756</v>
      </c>
      <c r="AN41" s="10"/>
      <c r="AO41" s="17">
        <f t="shared" si="21"/>
        <v>4.1272100126180256</v>
      </c>
      <c r="AP41" s="2">
        <f t="shared" si="21"/>
        <v>3.838156554423259</v>
      </c>
      <c r="AQ41" s="2">
        <f t="shared" si="21"/>
        <v>5.1497055348225453</v>
      </c>
      <c r="AR41" s="2">
        <f t="shared" si="21"/>
        <v>9.0464751863297579</v>
      </c>
      <c r="AS41" s="2">
        <f t="shared" si="21"/>
        <v>6.8274016488980607</v>
      </c>
      <c r="AT41" s="2">
        <f t="shared" si="21"/>
        <v>7.1851316070874809</v>
      </c>
      <c r="AU41" s="2">
        <f t="shared" si="21"/>
        <v>5.0310998802356792</v>
      </c>
      <c r="AV41" s="2">
        <f t="shared" si="21"/>
        <v>5.0442995417945395</v>
      </c>
      <c r="AW41" s="2">
        <f t="shared" si="21"/>
        <v>4.871938743757819</v>
      </c>
      <c r="AX41" s="2">
        <f t="shared" si="21"/>
        <v>4.4396020028444019</v>
      </c>
      <c r="AY41" s="2">
        <f t="shared" si="22"/>
        <v>6.4648892046365898</v>
      </c>
      <c r="AZ41" s="2">
        <f t="shared" si="22"/>
        <v>7.4946541056706275</v>
      </c>
      <c r="BA41" s="2">
        <f t="shared" si="22"/>
        <v>4.7623241629864079</v>
      </c>
      <c r="BB41" s="2">
        <f t="shared" si="22"/>
        <v>4.3751340905931535</v>
      </c>
      <c r="BC41" s="2">
        <f t="shared" si="22"/>
        <v>4.4135852786124445</v>
      </c>
      <c r="BD41" s="2">
        <f t="shared" si="22"/>
        <v>5.5516256643177169</v>
      </c>
      <c r="BE41" s="2">
        <f t="shared" si="22"/>
        <v>6.4646979051937095</v>
      </c>
      <c r="BF41" s="2">
        <f t="shared" si="22"/>
        <v>4.8826515125592138</v>
      </c>
      <c r="BG41" s="2">
        <f t="shared" si="22"/>
        <v>4.100810689500304</v>
      </c>
      <c r="BH41" s="2">
        <f t="shared" si="22"/>
        <v>4.1626004095512039</v>
      </c>
      <c r="BI41" s="2">
        <f t="shared" si="23"/>
        <v>3.9776138482842684</v>
      </c>
      <c r="BJ41" s="2">
        <f t="shared" si="23"/>
        <v>4.4545233593892011</v>
      </c>
      <c r="BK41" s="2">
        <f t="shared" si="23"/>
        <v>7.4378381711346604</v>
      </c>
      <c r="BL41" s="2">
        <f t="shared" si="23"/>
        <v>5.0207697103200486</v>
      </c>
      <c r="BM41" s="2">
        <f t="shared" si="23"/>
        <v>5.903807938663558</v>
      </c>
      <c r="BN41" s="2">
        <f t="shared" si="23"/>
        <v>4.9182332089352734</v>
      </c>
      <c r="BO41" s="2">
        <f t="shared" si="23"/>
        <v>4.2683890014649739</v>
      </c>
      <c r="BP41" s="16">
        <f t="shared" si="23"/>
        <v>4.7288467604820505</v>
      </c>
    </row>
    <row r="42" spans="1:68" ht="13.15" customHeight="1">
      <c r="A42" s="21" t="s">
        <v>54</v>
      </c>
      <c r="B42" s="20">
        <v>3</v>
      </c>
      <c r="C42">
        <v>0</v>
      </c>
      <c r="D42" s="19">
        <v>2.6923076923076935E-2</v>
      </c>
      <c r="E42" s="19">
        <v>7.153846153846144E-2</v>
      </c>
      <c r="F42" s="19">
        <v>0.59514170040485825</v>
      </c>
      <c r="G42" s="2">
        <v>0.14777600784217626</v>
      </c>
      <c r="H42" s="2">
        <v>0.30246783482416373</v>
      </c>
      <c r="I42" s="19">
        <v>0.78165730463887961</v>
      </c>
      <c r="J42" s="23" t="s">
        <v>18</v>
      </c>
      <c r="L42" s="17">
        <f t="shared" si="18"/>
        <v>0.37379487179487181</v>
      </c>
      <c r="M42" s="2">
        <f t="shared" si="18"/>
        <v>0.37756410256410261</v>
      </c>
      <c r="N42" s="2">
        <f t="shared" si="18"/>
        <v>0.52653846153846162</v>
      </c>
      <c r="O42" s="2">
        <f t="shared" si="18"/>
        <v>0.90166666666666695</v>
      </c>
      <c r="P42" s="2">
        <f t="shared" si="18"/>
        <v>0.67282051282051292</v>
      </c>
      <c r="Q42" s="2">
        <f t="shared" si="18"/>
        <v>0.68089743589743601</v>
      </c>
      <c r="R42" s="2">
        <f t="shared" si="18"/>
        <v>0.47448717948717956</v>
      </c>
      <c r="S42" s="2">
        <f t="shared" si="18"/>
        <v>0.51738461538461544</v>
      </c>
      <c r="T42" s="2">
        <f t="shared" si="18"/>
        <v>0.53255128205128222</v>
      </c>
      <c r="U42" s="2">
        <f t="shared" si="18"/>
        <v>0.45967948717948731</v>
      </c>
      <c r="V42" s="2">
        <f t="shared" si="19"/>
        <v>0.73564102564102585</v>
      </c>
      <c r="W42" s="2">
        <f t="shared" si="19"/>
        <v>0.84853846153846191</v>
      </c>
      <c r="X42" s="2">
        <f t="shared" si="19"/>
        <v>0.41139743589743599</v>
      </c>
      <c r="Y42" s="2">
        <f t="shared" si="19"/>
        <v>0.38106410256410261</v>
      </c>
      <c r="Z42" s="2">
        <f t="shared" si="19"/>
        <v>0.39371794871794874</v>
      </c>
      <c r="AA42" s="2">
        <f t="shared" si="19"/>
        <v>0.51424358974358997</v>
      </c>
      <c r="AB42" s="2">
        <f t="shared" si="19"/>
        <v>0.73842307692307718</v>
      </c>
      <c r="AC42" s="2">
        <f t="shared" si="19"/>
        <v>0.48866666666666669</v>
      </c>
      <c r="AD42" s="2">
        <f t="shared" si="19"/>
        <v>0.39748717948717965</v>
      </c>
      <c r="AE42" s="2">
        <f t="shared" si="19"/>
        <v>0.28327948717948714</v>
      </c>
      <c r="AF42" s="2">
        <f t="shared" si="20"/>
        <v>0.25158205128205124</v>
      </c>
      <c r="AG42" s="2">
        <f t="shared" si="20"/>
        <v>0.40556410256410258</v>
      </c>
      <c r="AH42" s="2">
        <f t="shared" si="20"/>
        <v>0.74578205128205133</v>
      </c>
      <c r="AI42" s="2">
        <f t="shared" si="20"/>
        <v>0.41633333333333333</v>
      </c>
      <c r="AJ42" s="2">
        <f t="shared" si="20"/>
        <v>0.62588461538461548</v>
      </c>
      <c r="AK42" s="2">
        <f t="shared" si="20"/>
        <v>0.45707692307692316</v>
      </c>
      <c r="AL42" s="2">
        <f t="shared" si="20"/>
        <v>0.29263076923076925</v>
      </c>
      <c r="AM42" s="16">
        <f t="shared" si="20"/>
        <v>0.4538461538461539</v>
      </c>
      <c r="AN42" s="10"/>
      <c r="AO42" s="17">
        <f t="shared" si="21"/>
        <v>0.38546869256218608</v>
      </c>
      <c r="AP42" s="2">
        <f t="shared" si="21"/>
        <v>0.31103884327900994</v>
      </c>
      <c r="AQ42" s="2">
        <f t="shared" si="21"/>
        <v>0.64875627986766338</v>
      </c>
      <c r="AR42" s="2">
        <f t="shared" si="21"/>
        <v>1.6521553731160403</v>
      </c>
      <c r="AS42" s="2">
        <f t="shared" si="21"/>
        <v>1.0807548094596253</v>
      </c>
      <c r="AT42" s="2">
        <f t="shared" si="21"/>
        <v>1.1728685210145819</v>
      </c>
      <c r="AU42" s="2">
        <f t="shared" si="21"/>
        <v>0.61821590491361378</v>
      </c>
      <c r="AV42" s="2">
        <f t="shared" si="21"/>
        <v>0.62161475309398373</v>
      </c>
      <c r="AW42" s="2">
        <f t="shared" si="21"/>
        <v>0.57723269207205008</v>
      </c>
      <c r="AX42" s="2">
        <f t="shared" si="21"/>
        <v>0.46590809949761069</v>
      </c>
      <c r="AY42" s="2">
        <f t="shared" si="22"/>
        <v>0.98740963117265068</v>
      </c>
      <c r="AZ42" s="2">
        <f t="shared" si="22"/>
        <v>1.2525690479107956</v>
      </c>
      <c r="BA42" s="2">
        <f t="shared" si="22"/>
        <v>0.54900747457419441</v>
      </c>
      <c r="BB42" s="2">
        <f t="shared" si="22"/>
        <v>0.44930792795000618</v>
      </c>
      <c r="BC42" s="2">
        <f t="shared" si="22"/>
        <v>0.45920892047543205</v>
      </c>
      <c r="BD42" s="2">
        <f t="shared" si="22"/>
        <v>0.75224874402646758</v>
      </c>
      <c r="BE42" s="2">
        <f t="shared" si="22"/>
        <v>0.98736037250337028</v>
      </c>
      <c r="BF42" s="2">
        <f t="shared" si="22"/>
        <v>0.57999117755177076</v>
      </c>
      <c r="BG42" s="2">
        <f t="shared" si="22"/>
        <v>0.37867099620144595</v>
      </c>
      <c r="BH42" s="2">
        <f t="shared" si="22"/>
        <v>0.39458154637912024</v>
      </c>
      <c r="BI42" s="2">
        <f t="shared" si="23"/>
        <v>0.3469484131846588</v>
      </c>
      <c r="BJ42" s="2">
        <f t="shared" si="23"/>
        <v>0.46975027570150729</v>
      </c>
      <c r="BK42" s="2">
        <f t="shared" si="23"/>
        <v>1.2379392231344202</v>
      </c>
      <c r="BL42" s="2">
        <f t="shared" si="23"/>
        <v>0.61555593677245457</v>
      </c>
      <c r="BM42" s="2">
        <f t="shared" si="23"/>
        <v>0.84293395417228301</v>
      </c>
      <c r="BN42" s="2">
        <f t="shared" si="23"/>
        <v>0.58915329003798567</v>
      </c>
      <c r="BO42" s="2">
        <f t="shared" si="23"/>
        <v>0.42182159049136142</v>
      </c>
      <c r="BP42" s="16">
        <f t="shared" si="23"/>
        <v>0.54038720745006752</v>
      </c>
    </row>
    <row r="43" spans="1:68" ht="13.15" customHeight="1">
      <c r="A43" s="21" t="s">
        <v>55</v>
      </c>
      <c r="B43" s="20">
        <v>22</v>
      </c>
      <c r="C43">
        <v>1</v>
      </c>
      <c r="D43" s="19">
        <v>6.3335491179802528E-2</v>
      </c>
      <c r="E43" s="19">
        <v>-0.31342126557695382</v>
      </c>
      <c r="F43" s="19">
        <v>0.74353834460128276</v>
      </c>
      <c r="G43" s="2">
        <v>0.17774234907654601</v>
      </c>
      <c r="H43" s="2">
        <v>0.22549689502622255</v>
      </c>
      <c r="I43" s="19">
        <v>0.77418300028603337</v>
      </c>
      <c r="J43" s="22" t="s">
        <v>16</v>
      </c>
      <c r="L43" s="17">
        <f t="shared" si="18"/>
        <v>0.39762518206829589</v>
      </c>
      <c r="M43" s="2">
        <f t="shared" si="18"/>
        <v>0.40649215083346824</v>
      </c>
      <c r="N43" s="2">
        <f t="shared" si="18"/>
        <v>0.75694853536170881</v>
      </c>
      <c r="O43" s="2">
        <f t="shared" si="18"/>
        <v>1.6394230458002905</v>
      </c>
      <c r="P43" s="2">
        <f t="shared" si="18"/>
        <v>1.1010713707719693</v>
      </c>
      <c r="Q43" s="2">
        <f t="shared" si="18"/>
        <v>1.1200720181259101</v>
      </c>
      <c r="R43" s="2">
        <f t="shared" si="18"/>
        <v>0.63449991908075731</v>
      </c>
      <c r="S43" s="2">
        <f t="shared" si="18"/>
        <v>0.735414468360576</v>
      </c>
      <c r="T43" s="2">
        <f t="shared" si="18"/>
        <v>0.77109346172519821</v>
      </c>
      <c r="U43" s="2">
        <f t="shared" si="18"/>
        <v>0.5996653989318661</v>
      </c>
      <c r="V43" s="2">
        <f t="shared" si="19"/>
        <v>1.2488541835248421</v>
      </c>
      <c r="W43" s="2">
        <f t="shared" si="19"/>
        <v>1.5144410098721472</v>
      </c>
      <c r="X43" s="2">
        <f t="shared" si="19"/>
        <v>0.48608375141608684</v>
      </c>
      <c r="Y43" s="2">
        <f t="shared" si="19"/>
        <v>0.41472576468684252</v>
      </c>
      <c r="Z43" s="2">
        <f t="shared" si="19"/>
        <v>0.44449344554134962</v>
      </c>
      <c r="AA43" s="2">
        <f t="shared" si="19"/>
        <v>0.72802532772293282</v>
      </c>
      <c r="AB43" s="2">
        <f t="shared" si="19"/>
        <v>1.2553988509467549</v>
      </c>
      <c r="AC43" s="2">
        <f t="shared" si="19"/>
        <v>0.6678566111021198</v>
      </c>
      <c r="AD43" s="2">
        <f t="shared" si="19"/>
        <v>0.45336041430652241</v>
      </c>
      <c r="AE43" s="2">
        <f t="shared" si="19"/>
        <v>0.1846912607217997</v>
      </c>
      <c r="AF43" s="2">
        <f t="shared" si="20"/>
        <v>0.11012427577277889</v>
      </c>
      <c r="AG43" s="2">
        <f t="shared" si="20"/>
        <v>0.47236106166046288</v>
      </c>
      <c r="AH43" s="2">
        <f t="shared" si="20"/>
        <v>1.2727105518692339</v>
      </c>
      <c r="AI43" s="2">
        <f t="shared" si="20"/>
        <v>0.4976952581323838</v>
      </c>
      <c r="AJ43" s="2">
        <f t="shared" si="20"/>
        <v>0.99065649781518006</v>
      </c>
      <c r="AK43" s="2">
        <f t="shared" si="20"/>
        <v>0.59354296811781837</v>
      </c>
      <c r="AL43" s="2">
        <f t="shared" si="20"/>
        <v>0.20668978799158466</v>
      </c>
      <c r="AM43" s="16">
        <f t="shared" si="20"/>
        <v>0.58594270917624203</v>
      </c>
      <c r="AN43" s="10"/>
      <c r="AO43" s="17">
        <f t="shared" si="21"/>
        <v>0.32532884775754922</v>
      </c>
      <c r="AP43" s="2">
        <f t="shared" si="21"/>
        <v>0.23580595127266221</v>
      </c>
      <c r="AQ43" s="2">
        <f t="shared" si="21"/>
        <v>0.642006466362262</v>
      </c>
      <c r="AR43" s="2">
        <f t="shared" si="21"/>
        <v>1.8488770165920094</v>
      </c>
      <c r="AS43" s="2">
        <f t="shared" si="21"/>
        <v>1.1616066001626981</v>
      </c>
      <c r="AT43" s="2">
        <f t="shared" si="21"/>
        <v>1.2723993310870785</v>
      </c>
      <c r="AU43" s="2">
        <f t="shared" si="21"/>
        <v>0.60527304755310929</v>
      </c>
      <c r="AV43" s="2">
        <f t="shared" si="21"/>
        <v>0.60936112158186972</v>
      </c>
      <c r="AW43" s="2">
        <f t="shared" si="21"/>
        <v>0.55597916940921377</v>
      </c>
      <c r="AX43" s="2">
        <f t="shared" si="21"/>
        <v>0.42207993310488251</v>
      </c>
      <c r="AY43" s="2">
        <f t="shared" si="22"/>
        <v>1.0493326829960132</v>
      </c>
      <c r="AZ43" s="2">
        <f t="shared" si="22"/>
        <v>1.3682617046890293</v>
      </c>
      <c r="BA43" s="2">
        <f t="shared" si="22"/>
        <v>0.52203038073559349</v>
      </c>
      <c r="BB43" s="2">
        <f t="shared" si="22"/>
        <v>0.40211354255861709</v>
      </c>
      <c r="BC43" s="2">
        <f t="shared" si="22"/>
        <v>0.41402227994674567</v>
      </c>
      <c r="BD43" s="2">
        <f t="shared" si="22"/>
        <v>0.76648535816553642</v>
      </c>
      <c r="BE43" s="2">
        <f t="shared" si="22"/>
        <v>1.0492734355463216</v>
      </c>
      <c r="BF43" s="2">
        <f t="shared" si="22"/>
        <v>0.55929702659197589</v>
      </c>
      <c r="BG43" s="2">
        <f t="shared" si="22"/>
        <v>0.31715269970002813</v>
      </c>
      <c r="BH43" s="2">
        <f t="shared" si="22"/>
        <v>0.33628962595060291</v>
      </c>
      <c r="BI43" s="2">
        <f t="shared" si="23"/>
        <v>0.27899734209826293</v>
      </c>
      <c r="BJ43" s="2">
        <f t="shared" si="23"/>
        <v>0.42670123418087269</v>
      </c>
      <c r="BK43" s="2">
        <f t="shared" si="23"/>
        <v>1.3506652121304512</v>
      </c>
      <c r="BL43" s="2">
        <f t="shared" si="23"/>
        <v>0.60207368526973148</v>
      </c>
      <c r="BM43" s="2">
        <f t="shared" si="23"/>
        <v>0.8755599130488434</v>
      </c>
      <c r="BN43" s="2">
        <f t="shared" si="23"/>
        <v>0.57031705223472184</v>
      </c>
      <c r="BO43" s="2">
        <f t="shared" si="23"/>
        <v>0.36905346563037955</v>
      </c>
      <c r="BP43" s="16">
        <f t="shared" si="23"/>
        <v>0.51166207703946165</v>
      </c>
    </row>
    <row r="44" spans="1:68" ht="13.9" customHeight="1">
      <c r="A44" s="21" t="s">
        <v>56</v>
      </c>
      <c r="B44" s="20">
        <v>60</v>
      </c>
      <c r="C44">
        <v>30</v>
      </c>
      <c r="D44" s="19">
        <v>0.24681746468147914</v>
      </c>
      <c r="E44" s="19">
        <v>-0.99761475547792466</v>
      </c>
      <c r="F44" s="19">
        <v>0.75969827646220467</v>
      </c>
      <c r="G44" s="2">
        <v>0.66982563068665568</v>
      </c>
      <c r="H44" s="2">
        <v>0.48865803856216772</v>
      </c>
      <c r="I44" s="19">
        <v>0.63710897982352555</v>
      </c>
      <c r="J44" s="18" t="s">
        <v>16</v>
      </c>
      <c r="L44" s="17">
        <f t="shared" si="18"/>
        <v>1.7733226480128144</v>
      </c>
      <c r="M44" s="2">
        <f t="shared" si="18"/>
        <v>1.8078770930682215</v>
      </c>
      <c r="N44" s="2">
        <f t="shared" si="18"/>
        <v>3.1736003976390728</v>
      </c>
      <c r="O44" s="2">
        <f t="shared" si="18"/>
        <v>6.6125904055343483</v>
      </c>
      <c r="P44" s="2">
        <f t="shared" si="18"/>
        <v>4.5146419557417765</v>
      </c>
      <c r="Q44" s="2">
        <f t="shared" si="18"/>
        <v>4.5886871951462194</v>
      </c>
      <c r="R44" s="2">
        <f t="shared" si="18"/>
        <v>2.6964199659215464</v>
      </c>
      <c r="S44" s="2">
        <f t="shared" si="18"/>
        <v>3.0896824596473693</v>
      </c>
      <c r="T44" s="2">
        <f t="shared" si="18"/>
        <v>3.2287229647512699</v>
      </c>
      <c r="U44" s="2">
        <f t="shared" si="18"/>
        <v>2.5606703603467338</v>
      </c>
      <c r="V44" s="2">
        <f t="shared" si="19"/>
        <v>5.0905493733318945</v>
      </c>
      <c r="W44" s="2">
        <f t="shared" si="19"/>
        <v>6.1255372752295631</v>
      </c>
      <c r="X44" s="2">
        <f t="shared" si="19"/>
        <v>2.1180443736846142</v>
      </c>
      <c r="Y44" s="2">
        <f t="shared" si="19"/>
        <v>1.8399633634768136</v>
      </c>
      <c r="Z44" s="2">
        <f t="shared" si="19"/>
        <v>1.9559675718771086</v>
      </c>
      <c r="AA44" s="2">
        <f t="shared" si="19"/>
        <v>3.0608870887678656</v>
      </c>
      <c r="AB44" s="2">
        <f t="shared" si="19"/>
        <v>5.1160538446823143</v>
      </c>
      <c r="AC44" s="2">
        <f t="shared" si="19"/>
        <v>2.8264104973204582</v>
      </c>
      <c r="AD44" s="2">
        <f t="shared" si="19"/>
        <v>1.9905220169325171</v>
      </c>
      <c r="AE44" s="2">
        <f t="shared" si="19"/>
        <v>0.94352233175368139</v>
      </c>
      <c r="AF44" s="2">
        <f t="shared" si="20"/>
        <v>0.65293590333535323</v>
      </c>
      <c r="AG44" s="2">
        <f t="shared" si="20"/>
        <v>2.0645672563369599</v>
      </c>
      <c r="AH44" s="2">
        <f t="shared" si="20"/>
        <v>5.183517285028584</v>
      </c>
      <c r="AI44" s="2">
        <f t="shared" si="20"/>
        <v>2.1632942422095511</v>
      </c>
      <c r="AJ44" s="2">
        <f t="shared" si="20"/>
        <v>4.0843568423137295</v>
      </c>
      <c r="AK44" s="2">
        <f t="shared" si="20"/>
        <v>2.5368113387608568</v>
      </c>
      <c r="AL44" s="2">
        <f t="shared" si="20"/>
        <v>1.0292502644863823</v>
      </c>
      <c r="AM44" s="16">
        <f t="shared" si="20"/>
        <v>2.5071932429990791</v>
      </c>
      <c r="AN44" s="10"/>
      <c r="AO44" s="17">
        <f t="shared" si="21"/>
        <v>0.86487676779783929</v>
      </c>
      <c r="AP44" s="2">
        <f t="shared" si="21"/>
        <v>0.52750792514199374</v>
      </c>
      <c r="AQ44" s="2">
        <f t="shared" si="21"/>
        <v>2.0582827664712307</v>
      </c>
      <c r="AR44" s="2">
        <f t="shared" si="21"/>
        <v>6.6063987988336228</v>
      </c>
      <c r="AS44" s="2">
        <f t="shared" si="21"/>
        <v>4.0164063601785545</v>
      </c>
      <c r="AT44" s="2">
        <f t="shared" si="21"/>
        <v>4.4339310033065695</v>
      </c>
      <c r="AU44" s="2">
        <f t="shared" si="21"/>
        <v>1.9198521361293224</v>
      </c>
      <c r="AV44" s="2">
        <f t="shared" si="21"/>
        <v>1.9352581256351149</v>
      </c>
      <c r="AW44" s="2">
        <f t="shared" si="21"/>
        <v>1.7340871612188897</v>
      </c>
      <c r="AX44" s="2">
        <f t="shared" si="21"/>
        <v>1.2294851861016092</v>
      </c>
      <c r="AY44" s="2">
        <f t="shared" si="22"/>
        <v>3.5932998367948166</v>
      </c>
      <c r="AZ44" s="2">
        <f t="shared" si="22"/>
        <v>4.7951902934569066</v>
      </c>
      <c r="BA44" s="2">
        <f t="shared" si="22"/>
        <v>1.6061504657577383</v>
      </c>
      <c r="BB44" s="2">
        <f t="shared" si="22"/>
        <v>1.1542414402544745</v>
      </c>
      <c r="BC44" s="2">
        <f t="shared" si="22"/>
        <v>1.1991197575104806</v>
      </c>
      <c r="BD44" s="2">
        <f t="shared" si="22"/>
        <v>2.5273839831621188</v>
      </c>
      <c r="BE44" s="2">
        <f t="shared" si="22"/>
        <v>3.5930765615845894</v>
      </c>
      <c r="BF44" s="2">
        <f t="shared" si="22"/>
        <v>1.7465905729917071</v>
      </c>
      <c r="BG44" s="2">
        <f t="shared" si="22"/>
        <v>0.83406478878625312</v>
      </c>
      <c r="BH44" s="2">
        <f t="shared" si="22"/>
        <v>0.90618268169018312</v>
      </c>
      <c r="BI44" s="2">
        <f t="shared" si="23"/>
        <v>0.69027555339885116</v>
      </c>
      <c r="BJ44" s="2">
        <f t="shared" si="23"/>
        <v>1.2469006524994621</v>
      </c>
      <c r="BK44" s="2">
        <f t="shared" si="23"/>
        <v>4.7288775560189276</v>
      </c>
      <c r="BL44" s="2">
        <f t="shared" si="23"/>
        <v>1.9077952747769624</v>
      </c>
      <c r="BM44" s="2">
        <f t="shared" si="23"/>
        <v>2.9384336451934963</v>
      </c>
      <c r="BN44" s="2">
        <f t="shared" si="23"/>
        <v>1.7881197620942797</v>
      </c>
      <c r="BO44" s="2">
        <f t="shared" si="23"/>
        <v>1.0296538729467566</v>
      </c>
      <c r="BP44" s="16">
        <f t="shared" si="23"/>
        <v>1.5670773039676835</v>
      </c>
    </row>
    <row r="45" spans="1:68" ht="13.9" customHeight="1">
      <c r="A45" s="21" t="s">
        <v>57</v>
      </c>
      <c r="B45" s="20">
        <v>60</v>
      </c>
      <c r="C45">
        <v>30</v>
      </c>
      <c r="D45" s="19">
        <v>0.20580000000000001</v>
      </c>
      <c r="E45" s="19">
        <v>-0.50490000000000002</v>
      </c>
      <c r="F45" s="19">
        <v>0.88849999999999996</v>
      </c>
      <c r="G45" s="2">
        <v>0.53049999999999997</v>
      </c>
      <c r="H45" s="2">
        <v>1.2125999999999999</v>
      </c>
      <c r="I45" s="19">
        <v>0.14499999999999999</v>
      </c>
      <c r="J45" s="18" t="s">
        <v>16</v>
      </c>
      <c r="L45" s="17">
        <f t="shared" si="18"/>
        <v>1.8055479999999999</v>
      </c>
      <c r="M45" s="2">
        <f t="shared" si="18"/>
        <v>1.8343600000000002</v>
      </c>
      <c r="N45" s="2">
        <f t="shared" si="18"/>
        <v>2.9731199999999998</v>
      </c>
      <c r="O45" s="2">
        <f t="shared" si="18"/>
        <v>5.8406000000000002</v>
      </c>
      <c r="P45" s="2">
        <f t="shared" si="18"/>
        <v>4.0912999999999995</v>
      </c>
      <c r="Q45" s="2">
        <f t="shared" si="18"/>
        <v>4.1530399999999998</v>
      </c>
      <c r="R45" s="2">
        <f t="shared" si="18"/>
        <v>2.57524</v>
      </c>
      <c r="S45" s="2">
        <f t="shared" si="18"/>
        <v>2.9031479999999998</v>
      </c>
      <c r="T45" s="2">
        <f t="shared" si="18"/>
        <v>3.0190820000000005</v>
      </c>
      <c r="U45" s="2">
        <f t="shared" si="18"/>
        <v>2.4620500000000005</v>
      </c>
      <c r="V45" s="2">
        <f t="shared" si="19"/>
        <v>4.5715000000000003</v>
      </c>
      <c r="W45" s="2">
        <f t="shared" si="19"/>
        <v>5.4344880000000009</v>
      </c>
      <c r="X45" s="2">
        <f t="shared" si="19"/>
        <v>2.0929820000000001</v>
      </c>
      <c r="Y45" s="2">
        <f t="shared" si="19"/>
        <v>1.8611139999999997</v>
      </c>
      <c r="Z45" s="2">
        <f t="shared" si="19"/>
        <v>1.9578399999999996</v>
      </c>
      <c r="AA45" s="2">
        <f t="shared" si="19"/>
        <v>2.8791380000000011</v>
      </c>
      <c r="AB45" s="2">
        <f t="shared" si="19"/>
        <v>4.592766000000001</v>
      </c>
      <c r="AC45" s="2">
        <f t="shared" si="19"/>
        <v>2.6836279999999997</v>
      </c>
      <c r="AD45" s="2">
        <f t="shared" si="19"/>
        <v>1.9866520000000008</v>
      </c>
      <c r="AE45" s="2">
        <f t="shared" si="19"/>
        <v>1.1136483999999998</v>
      </c>
      <c r="AF45" s="2">
        <f t="shared" si="20"/>
        <v>0.87135319999999983</v>
      </c>
      <c r="AG45" s="2">
        <f t="shared" si="20"/>
        <v>2.0483919999999998</v>
      </c>
      <c r="AH45" s="2">
        <f t="shared" si="20"/>
        <v>4.649017999999999</v>
      </c>
      <c r="AI45" s="2">
        <f t="shared" si="20"/>
        <v>2.1307119999999995</v>
      </c>
      <c r="AJ45" s="2">
        <f t="shared" si="20"/>
        <v>3.7325219999999995</v>
      </c>
      <c r="AK45" s="2">
        <f t="shared" si="20"/>
        <v>2.4421560000000002</v>
      </c>
      <c r="AL45" s="2">
        <f t="shared" si="20"/>
        <v>1.1851296000000002</v>
      </c>
      <c r="AM45" s="16">
        <f t="shared" si="20"/>
        <v>2.4174599999999997</v>
      </c>
      <c r="AN45" s="10"/>
      <c r="AO45" s="17">
        <f t="shared" si="21"/>
        <v>1.5105641666666665</v>
      </c>
      <c r="AP45" s="2">
        <f t="shared" si="21"/>
        <v>1.2433689999999999</v>
      </c>
      <c r="AQ45" s="2">
        <f t="shared" si="21"/>
        <v>2.4557383333333331</v>
      </c>
      <c r="AR45" s="2">
        <f t="shared" si="21"/>
        <v>6.057833333333333</v>
      </c>
      <c r="AS45" s="2">
        <f t="shared" si="21"/>
        <v>4.0065666666666662</v>
      </c>
      <c r="AT45" s="2">
        <f t="shared" si="21"/>
        <v>4.3372449999999994</v>
      </c>
      <c r="AU45" s="2">
        <f t="shared" si="21"/>
        <v>2.3461016666666668</v>
      </c>
      <c r="AV45" s="2">
        <f t="shared" si="21"/>
        <v>2.3583031666666665</v>
      </c>
      <c r="AW45" s="2">
        <f t="shared" si="21"/>
        <v>2.1989763333333334</v>
      </c>
      <c r="AX45" s="2">
        <f t="shared" si="21"/>
        <v>1.7993330000000001</v>
      </c>
      <c r="AY45" s="2">
        <f t="shared" si="22"/>
        <v>3.6714674999999994</v>
      </c>
      <c r="AZ45" s="2">
        <f t="shared" si="22"/>
        <v>4.6233613333333334</v>
      </c>
      <c r="BA45" s="2">
        <f t="shared" si="22"/>
        <v>2.0976508333333332</v>
      </c>
      <c r="BB45" s="2">
        <f t="shared" si="22"/>
        <v>1.7397401666666665</v>
      </c>
      <c r="BC45" s="2">
        <f t="shared" si="22"/>
        <v>1.7752836666666665</v>
      </c>
      <c r="BD45" s="2">
        <f t="shared" si="22"/>
        <v>2.8272651666666668</v>
      </c>
      <c r="BE45" s="2">
        <f t="shared" si="22"/>
        <v>3.6712906666666676</v>
      </c>
      <c r="BF45" s="2">
        <f t="shared" si="22"/>
        <v>2.2088789999999996</v>
      </c>
      <c r="BG45" s="2">
        <f t="shared" si="22"/>
        <v>1.4861611666666665</v>
      </c>
      <c r="BH45" s="2">
        <f t="shared" si="22"/>
        <v>1.5432783333333333</v>
      </c>
      <c r="BI45" s="2">
        <f t="shared" si="23"/>
        <v>1.3722805</v>
      </c>
      <c r="BJ45" s="2">
        <f t="shared" si="23"/>
        <v>1.813126</v>
      </c>
      <c r="BK45" s="2">
        <f t="shared" si="23"/>
        <v>4.5708418333333336</v>
      </c>
      <c r="BL45" s="2">
        <f t="shared" si="23"/>
        <v>2.3365526666666669</v>
      </c>
      <c r="BM45" s="2">
        <f t="shared" si="23"/>
        <v>3.1528153333333329</v>
      </c>
      <c r="BN45" s="2">
        <f t="shared" si="23"/>
        <v>2.2417699999999998</v>
      </c>
      <c r="BO45" s="2">
        <f t="shared" si="23"/>
        <v>1.6410671666666665</v>
      </c>
      <c r="BP45" s="16">
        <f t="shared" si="23"/>
        <v>2.0667049999999998</v>
      </c>
    </row>
    <row r="46" spans="1:68" ht="13.9" customHeight="1">
      <c r="A46" s="21" t="s">
        <v>58</v>
      </c>
      <c r="B46" s="20">
        <v>57</v>
      </c>
      <c r="C46">
        <v>30</v>
      </c>
      <c r="D46" s="19">
        <v>0.15440000000000001</v>
      </c>
      <c r="E46" s="19">
        <v>-0.76219999999999999</v>
      </c>
      <c r="F46" s="19">
        <v>0.86380000000000001</v>
      </c>
      <c r="G46" s="2">
        <v>0.40060000000000001</v>
      </c>
      <c r="H46" s="2">
        <v>0.1762</v>
      </c>
      <c r="I46" s="19">
        <v>0.66300000000000003</v>
      </c>
      <c r="J46" s="18" t="s">
        <v>16</v>
      </c>
      <c r="L46" s="17">
        <f t="shared" si="18"/>
        <v>0.97119733333333347</v>
      </c>
      <c r="M46" s="2">
        <f t="shared" si="18"/>
        <v>0.99281333333333355</v>
      </c>
      <c r="N46" s="2">
        <f t="shared" si="18"/>
        <v>1.8471600000000001</v>
      </c>
      <c r="O46" s="2">
        <f t="shared" si="18"/>
        <v>3.9984666666666664</v>
      </c>
      <c r="P46" s="2">
        <f t="shared" si="18"/>
        <v>2.6860666666666666</v>
      </c>
      <c r="Q46" s="2">
        <f t="shared" si="18"/>
        <v>2.7323866666666667</v>
      </c>
      <c r="R46" s="2">
        <f t="shared" si="18"/>
        <v>1.5486533333333337</v>
      </c>
      <c r="S46" s="2">
        <f t="shared" si="18"/>
        <v>1.794664</v>
      </c>
      <c r="T46" s="2">
        <f t="shared" si="18"/>
        <v>1.881642666666667</v>
      </c>
      <c r="U46" s="2">
        <f t="shared" si="18"/>
        <v>1.4637333333333338</v>
      </c>
      <c r="V46" s="2">
        <f t="shared" si="19"/>
        <v>3.0463333333333336</v>
      </c>
      <c r="W46" s="2">
        <f t="shared" si="19"/>
        <v>3.6937840000000008</v>
      </c>
      <c r="X46" s="2">
        <f t="shared" si="19"/>
        <v>1.1868426666666669</v>
      </c>
      <c r="Y46" s="2">
        <f t="shared" si="19"/>
        <v>1.0128853333333334</v>
      </c>
      <c r="Z46" s="2">
        <f t="shared" si="19"/>
        <v>1.0854533333333332</v>
      </c>
      <c r="AA46" s="2">
        <f t="shared" si="19"/>
        <v>1.7766506666666677</v>
      </c>
      <c r="AB46" s="2">
        <f t="shared" si="19"/>
        <v>3.0622880000000006</v>
      </c>
      <c r="AC46" s="2">
        <f t="shared" si="19"/>
        <v>1.6299706666666665</v>
      </c>
      <c r="AD46" s="2">
        <f t="shared" si="19"/>
        <v>1.1070693333333341</v>
      </c>
      <c r="AE46" s="2">
        <f t="shared" si="19"/>
        <v>0.45210453333333334</v>
      </c>
      <c r="AF46" s="2">
        <f t="shared" si="20"/>
        <v>0.27032426666666654</v>
      </c>
      <c r="AG46" s="2">
        <f t="shared" si="20"/>
        <v>1.1533893333333334</v>
      </c>
      <c r="AH46" s="2">
        <f t="shared" si="20"/>
        <v>3.1044906666666665</v>
      </c>
      <c r="AI46" s="2">
        <f t="shared" si="20"/>
        <v>1.2151493333333332</v>
      </c>
      <c r="AJ46" s="2">
        <f t="shared" si="20"/>
        <v>2.4168959999999995</v>
      </c>
      <c r="AK46" s="2">
        <f t="shared" si="20"/>
        <v>1.4488080000000001</v>
      </c>
      <c r="AL46" s="2">
        <f t="shared" si="20"/>
        <v>0.50573280000000032</v>
      </c>
      <c r="AM46" s="16">
        <f t="shared" si="20"/>
        <v>1.4302800000000002</v>
      </c>
      <c r="AN46" s="10"/>
      <c r="AO46" s="17">
        <f t="shared" si="21"/>
        <v>0.40120366666666663</v>
      </c>
      <c r="AP46" s="2">
        <f t="shared" si="21"/>
        <v>0.1994348</v>
      </c>
      <c r="AQ46" s="2">
        <f t="shared" si="21"/>
        <v>1.1149393333333333</v>
      </c>
      <c r="AR46" s="2">
        <f t="shared" si="21"/>
        <v>3.8350133333333334</v>
      </c>
      <c r="AS46" s="2">
        <f t="shared" si="21"/>
        <v>2.2860266666666669</v>
      </c>
      <c r="AT46" s="2">
        <f t="shared" si="21"/>
        <v>2.5357340000000002</v>
      </c>
      <c r="AU46" s="2">
        <f t="shared" si="21"/>
        <v>1.0321486666666668</v>
      </c>
      <c r="AV46" s="2">
        <f t="shared" si="21"/>
        <v>1.0413624666666665</v>
      </c>
      <c r="AW46" s="2">
        <f t="shared" si="21"/>
        <v>0.92104893333333349</v>
      </c>
      <c r="AX46" s="2">
        <f t="shared" si="21"/>
        <v>0.61926360000000014</v>
      </c>
      <c r="AY46" s="2">
        <f t="shared" si="22"/>
        <v>2.0329809999999999</v>
      </c>
      <c r="AZ46" s="2">
        <f t="shared" si="22"/>
        <v>2.7517909333333339</v>
      </c>
      <c r="BA46" s="2">
        <f t="shared" si="22"/>
        <v>0.84453433333333339</v>
      </c>
      <c r="BB46" s="2">
        <f t="shared" si="22"/>
        <v>0.57426286666666659</v>
      </c>
      <c r="BC46" s="2">
        <f t="shared" si="22"/>
        <v>0.60110306666666669</v>
      </c>
      <c r="BD46" s="2">
        <f t="shared" si="22"/>
        <v>1.3954928666666666</v>
      </c>
      <c r="BE46" s="2">
        <f t="shared" si="22"/>
        <v>2.0328474666666674</v>
      </c>
      <c r="BF46" s="2">
        <f t="shared" si="22"/>
        <v>0.92852679999999999</v>
      </c>
      <c r="BG46" s="2">
        <f t="shared" si="22"/>
        <v>0.38277606666666669</v>
      </c>
      <c r="BH46" s="2">
        <f t="shared" si="22"/>
        <v>0.42590733333333336</v>
      </c>
      <c r="BI46" s="2">
        <f t="shared" si="23"/>
        <v>0.29678060000000001</v>
      </c>
      <c r="BJ46" s="2">
        <f t="shared" si="23"/>
        <v>0.62967920000000011</v>
      </c>
      <c r="BK46" s="2">
        <f t="shared" si="23"/>
        <v>2.7121315333333338</v>
      </c>
      <c r="BL46" s="2">
        <f t="shared" si="23"/>
        <v>1.0249378666666669</v>
      </c>
      <c r="BM46" s="2">
        <f t="shared" si="23"/>
        <v>1.6413277333333334</v>
      </c>
      <c r="BN46" s="2">
        <f t="shared" si="23"/>
        <v>0.95336399999999999</v>
      </c>
      <c r="BO46" s="2">
        <f t="shared" si="23"/>
        <v>0.49975126666666669</v>
      </c>
      <c r="BP46" s="16">
        <f t="shared" si="23"/>
        <v>0.82116600000000006</v>
      </c>
    </row>
    <row r="47" spans="1:68" ht="13.9" customHeight="1">
      <c r="A47" s="21" t="s">
        <v>59</v>
      </c>
      <c r="B47" s="20">
        <v>60</v>
      </c>
      <c r="C47">
        <v>30</v>
      </c>
      <c r="D47" s="19">
        <v>8.7232285122195493E-3</v>
      </c>
      <c r="E47" s="19">
        <v>-4.2235709059290166E-2</v>
      </c>
      <c r="F47" s="19">
        <v>0.15910722877502026</v>
      </c>
      <c r="G47" s="2">
        <v>2.9776365478175037E-2</v>
      </c>
      <c r="H47" s="2">
        <v>7.472858017122691E-3</v>
      </c>
      <c r="I47" s="19">
        <v>0.21109581399446178</v>
      </c>
      <c r="J47" s="18" t="s">
        <v>16</v>
      </c>
      <c r="L47" s="17">
        <f t="shared" si="18"/>
        <v>5.56970697045613E-2</v>
      </c>
      <c r="M47" s="2">
        <f t="shared" si="18"/>
        <v>5.6918321696272048E-2</v>
      </c>
      <c r="N47" s="2">
        <f t="shared" si="18"/>
        <v>0.1051868527972202</v>
      </c>
      <c r="O47" s="2">
        <f t="shared" si="18"/>
        <v>0.22673050340081261</v>
      </c>
      <c r="P47" s="2">
        <f t="shared" si="18"/>
        <v>0.15258306104694641</v>
      </c>
      <c r="Q47" s="2">
        <f t="shared" si="18"/>
        <v>0.1552000296006123</v>
      </c>
      <c r="R47" s="2">
        <f t="shared" si="18"/>
        <v>8.8321944340262415E-2</v>
      </c>
      <c r="S47" s="2">
        <f t="shared" si="18"/>
        <v>0.10222095510306556</v>
      </c>
      <c r="T47" s="2">
        <f t="shared" si="18"/>
        <v>0.1071350404982826</v>
      </c>
      <c r="U47" s="2">
        <f t="shared" si="18"/>
        <v>8.3524168658541703E-2</v>
      </c>
      <c r="V47" s="2">
        <f t="shared" si="19"/>
        <v>0.17293726090879205</v>
      </c>
      <c r="W47" s="2">
        <f t="shared" si="19"/>
        <v>0.20951666580336606</v>
      </c>
      <c r="X47" s="2">
        <f t="shared" si="19"/>
        <v>6.788051219329462E-2</v>
      </c>
      <c r="Y47" s="2">
        <f t="shared" si="19"/>
        <v>5.8052341402860586E-2</v>
      </c>
      <c r="Z47" s="2">
        <f t="shared" si="19"/>
        <v>6.2152258803603755E-2</v>
      </c>
      <c r="AA47" s="2">
        <f t="shared" si="19"/>
        <v>0.10120324510997333</v>
      </c>
      <c r="AB47" s="2">
        <f t="shared" si="19"/>
        <v>0.17383866118838809</v>
      </c>
      <c r="AC47" s="2">
        <f t="shared" si="19"/>
        <v>9.2916178023364687E-2</v>
      </c>
      <c r="AD47" s="2">
        <f t="shared" si="19"/>
        <v>6.3373510795314544E-2</v>
      </c>
      <c r="AE47" s="2">
        <f t="shared" si="19"/>
        <v>2.6369575446479179E-2</v>
      </c>
      <c r="AF47" s="2">
        <f t="shared" si="20"/>
        <v>1.6099427744759358E-2</v>
      </c>
      <c r="AG47" s="2">
        <f t="shared" si="20"/>
        <v>6.5990479348980377E-2</v>
      </c>
      <c r="AH47" s="2">
        <f t="shared" si="20"/>
        <v>0.17622301031506138</v>
      </c>
      <c r="AI47" s="2">
        <f t="shared" si="20"/>
        <v>6.9479770753868172E-2</v>
      </c>
      <c r="AJ47" s="2">
        <f t="shared" si="20"/>
        <v>0.13737556600731032</v>
      </c>
      <c r="AK47" s="2">
        <f t="shared" si="20"/>
        <v>8.2680923235693787E-2</v>
      </c>
      <c r="AL47" s="2">
        <f t="shared" si="20"/>
        <v>2.9399443483056786E-2</v>
      </c>
      <c r="AM47" s="16">
        <f t="shared" si="20"/>
        <v>8.1634135814227432E-2</v>
      </c>
      <c r="AN47" s="10"/>
      <c r="AO47" s="17">
        <f t="shared" si="21"/>
        <v>2.4197249960697668E-2</v>
      </c>
      <c r="AP47" s="2">
        <f t="shared" si="21"/>
        <v>9.1998872148568427E-3</v>
      </c>
      <c r="AQ47" s="2">
        <f t="shared" si="21"/>
        <v>7.7248807787646187E-2</v>
      </c>
      <c r="AR47" s="2">
        <f t="shared" si="21"/>
        <v>0.27943032938445467</v>
      </c>
      <c r="AS47" s="2">
        <f t="shared" si="21"/>
        <v>0.16429504953551122</v>
      </c>
      <c r="AT47" s="2">
        <f t="shared" si="21"/>
        <v>0.18285565068357365</v>
      </c>
      <c r="AU47" s="2">
        <f t="shared" si="21"/>
        <v>7.1095025588823371E-2</v>
      </c>
      <c r="AV47" s="2">
        <f t="shared" si="21"/>
        <v>7.1779881994821368E-2</v>
      </c>
      <c r="AW47" s="2">
        <f t="shared" si="21"/>
        <v>6.2837046896209475E-2</v>
      </c>
      <c r="AX47" s="2">
        <f t="shared" si="21"/>
        <v>4.0405518235984289E-2</v>
      </c>
      <c r="AY47" s="2">
        <f t="shared" si="22"/>
        <v>0.14548631200846399</v>
      </c>
      <c r="AZ47" s="2">
        <f t="shared" si="22"/>
        <v>0.19891503713146941</v>
      </c>
      <c r="BA47" s="2">
        <f t="shared" si="22"/>
        <v>5.714976108987805E-2</v>
      </c>
      <c r="BB47" s="2">
        <f t="shared" si="22"/>
        <v>3.7060639847269282E-2</v>
      </c>
      <c r="BC47" s="2">
        <f t="shared" si="22"/>
        <v>3.9055656334307014E-2</v>
      </c>
      <c r="BD47" s="2">
        <f t="shared" si="22"/>
        <v>9.8102189077528115E-2</v>
      </c>
      <c r="BE47" s="2">
        <f t="shared" si="22"/>
        <v>0.14547638655330467</v>
      </c>
      <c r="BF47" s="2">
        <f t="shared" si="22"/>
        <v>6.3392872385135413E-2</v>
      </c>
      <c r="BG47" s="2">
        <f t="shared" si="22"/>
        <v>2.2827537148701622E-2</v>
      </c>
      <c r="BH47" s="2">
        <f t="shared" si="22"/>
        <v>2.6033459165185131E-2</v>
      </c>
      <c r="BI47" s="2">
        <f t="shared" si="23"/>
        <v>1.6435544026053378E-2</v>
      </c>
      <c r="BJ47" s="2">
        <f t="shared" si="23"/>
        <v>4.117970373841684E-2</v>
      </c>
      <c r="BK47" s="2">
        <f t="shared" si="23"/>
        <v>0.19596717694913007</v>
      </c>
      <c r="BL47" s="2">
        <f t="shared" si="23"/>
        <v>7.0559051010216214E-2</v>
      </c>
      <c r="BM47" s="2">
        <f t="shared" si="23"/>
        <v>0.11637495202596819</v>
      </c>
      <c r="BN47" s="2">
        <f t="shared" si="23"/>
        <v>6.5239007044782263E-2</v>
      </c>
      <c r="BO47" s="2">
        <f t="shared" si="23"/>
        <v>3.1522235868328724E-2</v>
      </c>
      <c r="BP47" s="16">
        <f t="shared" si="23"/>
        <v>5.5412806436984506E-2</v>
      </c>
    </row>
    <row r="48" spans="1:68" ht="13.9" customHeight="1">
      <c r="A48" s="15" t="s">
        <v>60</v>
      </c>
      <c r="B48" s="14">
        <v>60</v>
      </c>
      <c r="C48" s="13">
        <v>30</v>
      </c>
      <c r="D48" s="12">
        <v>7.6944084197086204E-2</v>
      </c>
      <c r="E48" s="12">
        <v>-0.25935102802976245</v>
      </c>
      <c r="F48" s="12">
        <v>0.50670431353322831</v>
      </c>
      <c r="G48" s="8">
        <v>0.24866140555860339</v>
      </c>
      <c r="H48" s="8">
        <v>0.18557111565256873</v>
      </c>
      <c r="I48" s="12">
        <v>0.60258974368827534</v>
      </c>
      <c r="J48" s="11" t="s">
        <v>16</v>
      </c>
      <c r="L48" s="9">
        <f t="shared" si="18"/>
        <v>0.6044745572228587</v>
      </c>
      <c r="M48" s="8">
        <f t="shared" si="18"/>
        <v>0.61524672901045085</v>
      </c>
      <c r="N48" s="8">
        <f t="shared" si="18"/>
        <v>1.0410039949009944</v>
      </c>
      <c r="O48" s="8">
        <f t="shared" si="18"/>
        <v>2.1130915680470621</v>
      </c>
      <c r="P48" s="8">
        <f t="shared" si="18"/>
        <v>1.4590668523718293</v>
      </c>
      <c r="Q48" s="8">
        <f t="shared" si="18"/>
        <v>1.4821500776309553</v>
      </c>
      <c r="R48" s="8">
        <f t="shared" si="18"/>
        <v>0.8922454321199611</v>
      </c>
      <c r="S48" s="8">
        <f t="shared" si="18"/>
        <v>1.014843006273985</v>
      </c>
      <c r="T48" s="8">
        <f t="shared" si="18"/>
        <v>1.0581881737050105</v>
      </c>
      <c r="U48" s="8">
        <f t="shared" si="18"/>
        <v>0.84992618581156387</v>
      </c>
      <c r="V48" s="8">
        <f t="shared" si="19"/>
        <v>1.6386030488316974</v>
      </c>
      <c r="W48" s="8">
        <f t="shared" si="19"/>
        <v>1.9612552418981457</v>
      </c>
      <c r="X48" s="8">
        <f t="shared" si="19"/>
        <v>0.71193979481812253</v>
      </c>
      <c r="Y48" s="8">
        <f t="shared" si="19"/>
        <v>0.62524945995607184</v>
      </c>
      <c r="Z48" s="8">
        <f t="shared" si="19"/>
        <v>0.66141317952870238</v>
      </c>
      <c r="AA48" s="8">
        <f t="shared" si="19"/>
        <v>1.0058661964509921</v>
      </c>
      <c r="AB48" s="8">
        <f t="shared" si="19"/>
        <v>1.646553937532063</v>
      </c>
      <c r="AC48" s="8">
        <f t="shared" si="19"/>
        <v>0.9327693164637596</v>
      </c>
      <c r="AD48" s="8">
        <f t="shared" si="19"/>
        <v>0.67218535131629475</v>
      </c>
      <c r="AE48" s="8">
        <f t="shared" si="19"/>
        <v>0.34578854615225479</v>
      </c>
      <c r="AF48" s="8">
        <f t="shared" si="20"/>
        <v>0.25519971102421862</v>
      </c>
      <c r="AG48" s="8">
        <f t="shared" si="20"/>
        <v>0.69526857657542029</v>
      </c>
      <c r="AH48" s="8">
        <f t="shared" si="20"/>
        <v>1.6675853205459328</v>
      </c>
      <c r="AI48" s="8">
        <f t="shared" si="20"/>
        <v>0.72604621025425464</v>
      </c>
      <c r="AJ48" s="8">
        <f t="shared" si="20"/>
        <v>1.3249276655882423</v>
      </c>
      <c r="AK48" s="8">
        <f t="shared" si="20"/>
        <v>0.84248825767251212</v>
      </c>
      <c r="AL48" s="8">
        <f t="shared" si="20"/>
        <v>0.37251379139670954</v>
      </c>
      <c r="AM48" s="7">
        <f t="shared" si="20"/>
        <v>0.83325496756886164</v>
      </c>
      <c r="AN48" s="10"/>
      <c r="AO48" s="9">
        <f t="shared" si="21"/>
        <v>0.3252359384413176</v>
      </c>
      <c r="AP48" s="8">
        <f t="shared" si="21"/>
        <v>0.19999347717496774</v>
      </c>
      <c r="AQ48" s="8">
        <f t="shared" si="21"/>
        <v>0.76826767601156276</v>
      </c>
      <c r="AR48" s="8">
        <f t="shared" si="21"/>
        <v>2.4566786197544794</v>
      </c>
      <c r="AS48" s="8">
        <f t="shared" si="21"/>
        <v>1.4951878515945467</v>
      </c>
      <c r="AT48" s="8">
        <f t="shared" si="21"/>
        <v>1.6501867943927426</v>
      </c>
      <c r="AU48" s="8">
        <f t="shared" si="21"/>
        <v>0.71687765219611799</v>
      </c>
      <c r="AV48" s="8">
        <f t="shared" si="21"/>
        <v>0.72259686452396577</v>
      </c>
      <c r="AW48" s="8">
        <f t="shared" si="21"/>
        <v>0.64791555572119863</v>
      </c>
      <c r="AX48" s="8">
        <f t="shared" si="21"/>
        <v>0.46059063020038415</v>
      </c>
      <c r="AY48" s="8">
        <f t="shared" si="22"/>
        <v>1.3381167304166954</v>
      </c>
      <c r="AZ48" s="8">
        <f t="shared" si="22"/>
        <v>1.7842981791240162</v>
      </c>
      <c r="BA48" s="8">
        <f t="shared" si="22"/>
        <v>0.60042122725950542</v>
      </c>
      <c r="BB48" s="8">
        <f t="shared" si="22"/>
        <v>0.4326576656426343</v>
      </c>
      <c r="BC48" s="8">
        <f t="shared" si="22"/>
        <v>0.44931797981506072</v>
      </c>
      <c r="BD48" s="8">
        <f t="shared" si="22"/>
        <v>0.94241354703777125</v>
      </c>
      <c r="BE48" s="8">
        <f t="shared" si="22"/>
        <v>1.3380338432815098</v>
      </c>
      <c r="BF48" s="8">
        <f t="shared" si="22"/>
        <v>0.65255723529162579</v>
      </c>
      <c r="BG48" s="8">
        <f t="shared" si="22"/>
        <v>0.31379751378562193</v>
      </c>
      <c r="BH48" s="8">
        <f t="shared" si="22"/>
        <v>0.34057005845076482</v>
      </c>
      <c r="BI48" s="8">
        <f t="shared" si="23"/>
        <v>0.26041819872570837</v>
      </c>
      <c r="BJ48" s="8">
        <f t="shared" si="23"/>
        <v>0.46705582674490781</v>
      </c>
      <c r="BK48" s="8">
        <f t="shared" si="23"/>
        <v>1.7596806999737145</v>
      </c>
      <c r="BL48" s="8">
        <f t="shared" si="23"/>
        <v>0.71240174689606328</v>
      </c>
      <c r="BM48" s="8">
        <f t="shared" si="23"/>
        <v>1.0950087629155676</v>
      </c>
      <c r="BN48" s="8">
        <f t="shared" si="23"/>
        <v>0.66797424243625936</v>
      </c>
      <c r="BO48" s="8">
        <f t="shared" si="23"/>
        <v>0.38640664420873405</v>
      </c>
      <c r="BP48" s="7">
        <f t="shared" si="23"/>
        <v>0.58591597860192013</v>
      </c>
    </row>
    <row r="49" spans="1:1" ht="13.9" customHeight="1"/>
    <row r="50" spans="1:1" ht="13.9" customHeight="1">
      <c r="A50" s="6" t="s">
        <v>61</v>
      </c>
    </row>
    <row r="51" spans="1:1" ht="13.9" customHeight="1">
      <c r="A51" s="5" t="s">
        <v>62</v>
      </c>
    </row>
    <row r="52" spans="1:1" ht="13.9" customHeight="1">
      <c r="A52" s="4" t="s">
        <v>63</v>
      </c>
    </row>
    <row r="53" spans="1:1" ht="13.9" customHeight="1">
      <c r="A53" s="3" t="s">
        <v>64</v>
      </c>
    </row>
    <row r="54" spans="1:1" ht="13.9" customHeight="1">
      <c r="A54" t="s">
        <v>65</v>
      </c>
    </row>
  </sheetData>
  <mergeCells count="4">
    <mergeCell ref="A1:A2"/>
    <mergeCell ref="B1:J1"/>
    <mergeCell ref="L1:AM1"/>
    <mergeCell ref="AO1:B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0109-6E01-41A5-9955-7A2800B108E9}">
  <dimension ref="A1:AC46"/>
  <sheetViews>
    <sheetView tabSelected="1" workbookViewId="0"/>
  </sheetViews>
  <sheetFormatPr defaultRowHeight="15"/>
  <cols>
    <col min="1" max="1" width="38.7109375" bestFit="1" customWidth="1"/>
    <col min="2" max="29" width="5" bestFit="1" customWidth="1"/>
  </cols>
  <sheetData>
    <row r="1" spans="1:29">
      <c r="A1" t="s">
        <v>66</v>
      </c>
      <c r="B1">
        <f>COLUMNS(_xlfn.UNIQUE(_xlfn._xlws.FILTER(September_Results!$L$2:$XFD$2,September_Results!$L$2:$XFD$2,""),TRUE)) -1</f>
        <v>27</v>
      </c>
    </row>
    <row r="2" spans="1:29">
      <c r="A2" t="s">
        <v>0</v>
      </c>
      <c r="B2" cm="1">
        <f t="array" ref="B2:AC2">_xlfn.UNIQUE(_xlfn._xlws.FILTER(September_Results!$L$2:$XFD$2,September_Results!$L$2:$XFD$2,""),TRUE)</f>
        <v>1981</v>
      </c>
      <c r="C2">
        <v>1994</v>
      </c>
      <c r="D2">
        <v>1997</v>
      </c>
      <c r="E2">
        <v>1998</v>
      </c>
      <c r="F2">
        <v>1999</v>
      </c>
      <c r="G2">
        <v>2000</v>
      </c>
      <c r="H2">
        <v>2001</v>
      </c>
      <c r="I2">
        <v>2002</v>
      </c>
      <c r="J2">
        <v>2003</v>
      </c>
      <c r="K2">
        <v>2004</v>
      </c>
      <c r="L2">
        <v>2005</v>
      </c>
      <c r="M2">
        <v>2006</v>
      </c>
      <c r="N2">
        <v>2007</v>
      </c>
      <c r="O2">
        <v>2008</v>
      </c>
      <c r="P2">
        <v>2009</v>
      </c>
      <c r="Q2">
        <v>2010</v>
      </c>
      <c r="R2">
        <v>2011</v>
      </c>
      <c r="S2">
        <v>2012</v>
      </c>
      <c r="T2">
        <v>2013</v>
      </c>
      <c r="U2">
        <v>2014</v>
      </c>
      <c r="V2">
        <v>2015</v>
      </c>
      <c r="W2">
        <v>2016</v>
      </c>
      <c r="X2">
        <v>2017</v>
      </c>
      <c r="Y2">
        <v>2018</v>
      </c>
      <c r="Z2">
        <v>2019</v>
      </c>
      <c r="AA2">
        <v>2020</v>
      </c>
      <c r="AB2">
        <v>2021</v>
      </c>
      <c r="AC2">
        <v>2022</v>
      </c>
    </row>
    <row r="3" spans="1:29">
      <c r="A3" t="str">
        <f>September_Results!A5</f>
        <v>Aptos Creek Group</v>
      </c>
      <c r="B3" cm="1">
        <f t="array" aca="1" ref="B3:AC3" ca="1">IF(September_Results!$J5="Big Trees",September_Results!L5:OFFSET(September_Results!L5,0,$B$1),OFFSET(September_Results!L5:OFFSET(September_Results!L5,0,$B$1),0,$B$1+2))</f>
        <v>0.72329652351015972</v>
      </c>
      <c r="C3">
        <f ca="1"/>
        <v>0.73266860721208393</v>
      </c>
      <c r="D3">
        <f ca="1"/>
        <v>1.1030890582881359</v>
      </c>
      <c r="E3">
        <f ca="1"/>
        <v>2.0358345314796398</v>
      </c>
      <c r="F3">
        <f ca="1"/>
        <v>1.4668151638628131</v>
      </c>
      <c r="G3">
        <f ca="1"/>
        <v>1.4868982003669364</v>
      </c>
      <c r="H3">
        <f ca="1"/>
        <v>0.9736650452615635</v>
      </c>
      <c r="I3">
        <f ca="1"/>
        <v>1.0803282835834627</v>
      </c>
      <c r="J3">
        <f ca="1"/>
        <v>1.1180397632412054</v>
      </c>
      <c r="K3">
        <f ca="1"/>
        <v>0.93684614500400432</v>
      </c>
      <c r="L3">
        <f ca="1"/>
        <v>1.6230165588948835</v>
      </c>
      <c r="M3">
        <f ca="1"/>
        <v>1.9037327802525179</v>
      </c>
      <c r="N3">
        <f ca="1"/>
        <v>0.81679421567935606</v>
      </c>
      <c r="O3">
        <f ca="1"/>
        <v>0.74137125636387058</v>
      </c>
      <c r="P3">
        <f ca="1"/>
        <v>0.77283468022033042</v>
      </c>
      <c r="Q3">
        <f ca="1"/>
        <v>1.0725182138318594</v>
      </c>
      <c r="R3">
        <f ca="1"/>
        <v>1.6299340492463039</v>
      </c>
      <c r="S3">
        <f ca="1"/>
        <v>1.0089219315688021</v>
      </c>
      <c r="T3">
        <f ca="1"/>
        <v>0.78220676392225497</v>
      </c>
      <c r="U3">
        <f ca="1"/>
        <v>0.49823262775395116</v>
      </c>
      <c r="V3">
        <f ca="1"/>
        <v>0.41941786671776954</v>
      </c>
      <c r="W3">
        <f ca="1"/>
        <v>0.80228980042637799</v>
      </c>
      <c r="X3">
        <f ca="1"/>
        <v>1.6482319269500603</v>
      </c>
      <c r="Y3">
        <f ca="1"/>
        <v>0.8290671824318756</v>
      </c>
      <c r="Z3">
        <f ca="1"/>
        <v>1.3501104072888519</v>
      </c>
      <c r="AA3">
        <f ca="1"/>
        <v>0.93037494435267543</v>
      </c>
      <c r="AB3">
        <f ca="1"/>
        <v>0.52148432112872523</v>
      </c>
      <c r="AC3">
        <f ca="1"/>
        <v>0.92234172975102613</v>
      </c>
    </row>
    <row r="4" spans="1:29">
      <c r="A4" t="str">
        <f>September_Results!A6</f>
        <v>Bean Creek  Above Zayante Creek</v>
      </c>
      <c r="B4" cm="1">
        <f t="array" aca="1" ref="B4:AC4" ca="1">IF(September_Results!$J6="Big Trees",September_Results!L6:OFFSET(September_Results!L6,0,$B$1),OFFSET(September_Results!L6:OFFSET(September_Results!L6,0,$B$1),0,$B$1+2))</f>
        <v>2.2435006076304176</v>
      </c>
      <c r="C4">
        <f ca="1"/>
        <v>2.1344583523178571</v>
      </c>
      <c r="D4">
        <f ca="1"/>
        <v>2.629225858884976</v>
      </c>
      <c r="E4">
        <f ca="1"/>
        <v>4.0992395853686716</v>
      </c>
      <c r="F4">
        <f ca="1"/>
        <v>3.2621183665561597</v>
      </c>
      <c r="G4">
        <f ca="1"/>
        <v>3.3970680802785216</v>
      </c>
      <c r="H4">
        <f ca="1"/>
        <v>2.5844831730518938</v>
      </c>
      <c r="I4">
        <f ca="1"/>
        <v>2.5894626009913817</v>
      </c>
      <c r="J4">
        <f ca="1"/>
        <v>2.5244413752887893</v>
      </c>
      <c r="K4">
        <f ca="1"/>
        <v>2.3613470688649723</v>
      </c>
      <c r="L4">
        <f ca="1"/>
        <v>3.1253645122760121</v>
      </c>
      <c r="M4">
        <f ca="1"/>
        <v>3.513832057178405</v>
      </c>
      <c r="N4">
        <f ca="1"/>
        <v>2.4830904737043435</v>
      </c>
      <c r="O4">
        <f ca="1"/>
        <v>2.3370272541460224</v>
      </c>
      <c r="P4">
        <f ca="1"/>
        <v>2.3515325442306185</v>
      </c>
      <c r="Q4">
        <f ca="1"/>
        <v>2.7808458313612769</v>
      </c>
      <c r="R4">
        <f ca="1"/>
        <v>3.1252923466537013</v>
      </c>
      <c r="S4">
        <f ca="1"/>
        <v>2.5284826501382289</v>
      </c>
      <c r="T4">
        <f ca="1"/>
        <v>2.2335417517514413</v>
      </c>
      <c r="U4">
        <f ca="1"/>
        <v>2.2568512477580311</v>
      </c>
      <c r="V4">
        <f ca="1"/>
        <v>2.1870670909828847</v>
      </c>
      <c r="W4">
        <f ca="1"/>
        <v>2.3669759874052634</v>
      </c>
      <c r="X4">
        <f ca="1"/>
        <v>3.4923988673519117</v>
      </c>
      <c r="Y4">
        <f ca="1"/>
        <v>2.5805862294470767</v>
      </c>
      <c r="Z4">
        <f ca="1"/>
        <v>2.9137027420366071</v>
      </c>
      <c r="AA4">
        <f ca="1"/>
        <v>2.5419054558881538</v>
      </c>
      <c r="AB4">
        <f ca="1"/>
        <v>2.2967588368962484</v>
      </c>
      <c r="AC4">
        <f ca="1"/>
        <v>2.4704614897998445</v>
      </c>
    </row>
    <row r="5" spans="1:29">
      <c r="A5" t="str">
        <f>September_Results!A7</f>
        <v>Bean Creek @ Mt. Hermon Rd.</v>
      </c>
      <c r="B5" cm="1">
        <f t="array" aca="1" ref="B5:AC5" ca="1">IF(September_Results!$J7="Big Trees",September_Results!L7:OFFSET(September_Results!L7,0,$B$1),OFFSET(September_Results!L7:OFFSET(September_Results!L7,0,$B$1),0,$B$1+2))</f>
        <v>1.8572252081519078</v>
      </c>
      <c r="C5">
        <f ca="1"/>
        <v>1.6842545738432559</v>
      </c>
      <c r="D5">
        <f ca="1"/>
        <v>2.4690902249485616</v>
      </c>
      <c r="E5">
        <f ca="1"/>
        <v>4.8009312711876335</v>
      </c>
      <c r="F5">
        <f ca="1"/>
        <v>3.473029644463371</v>
      </c>
      <c r="G5">
        <f ca="1"/>
        <v>3.6870965446335751</v>
      </c>
      <c r="H5">
        <f ca="1"/>
        <v>2.3981161724857132</v>
      </c>
      <c r="I5">
        <f ca="1"/>
        <v>2.4060148976791593</v>
      </c>
      <c r="J5">
        <f ca="1"/>
        <v>2.3028735730516972</v>
      </c>
      <c r="K5">
        <f ca="1"/>
        <v>2.0441617043967977</v>
      </c>
      <c r="L5">
        <f ca="1"/>
        <v>3.2561008873390191</v>
      </c>
      <c r="M5">
        <f ca="1"/>
        <v>3.8723159267059768</v>
      </c>
      <c r="N5">
        <f ca="1"/>
        <v>2.2372798116626451</v>
      </c>
      <c r="O5">
        <f ca="1"/>
        <v>2.0055838726548942</v>
      </c>
      <c r="P5">
        <f ca="1"/>
        <v>2.0285932025662374</v>
      </c>
      <c r="Q5">
        <f ca="1"/>
        <v>2.7096006833750854</v>
      </c>
      <c r="R5">
        <f ca="1"/>
        <v>3.255986413060854</v>
      </c>
      <c r="S5">
        <f ca="1"/>
        <v>2.3092841326289868</v>
      </c>
      <c r="T5">
        <f ca="1"/>
        <v>1.8414277577650158</v>
      </c>
      <c r="U5">
        <f ca="1"/>
        <v>1.8784029496125965</v>
      </c>
      <c r="V5">
        <f ca="1"/>
        <v>1.767706322626186</v>
      </c>
      <c r="W5">
        <f ca="1"/>
        <v>2.0530906980937367</v>
      </c>
      <c r="X5">
        <f ca="1"/>
        <v>3.8383170660907093</v>
      </c>
      <c r="Y5">
        <f ca="1"/>
        <v>2.3919345614647556</v>
      </c>
      <c r="Z5">
        <f ca="1"/>
        <v>2.9203478294784793</v>
      </c>
      <c r="AA5">
        <f ca="1"/>
        <v>2.330576348367841</v>
      </c>
      <c r="AB5">
        <f ca="1"/>
        <v>1.9417072254383307</v>
      </c>
      <c r="AC5">
        <f ca="1"/>
        <v>2.2172468129836154</v>
      </c>
    </row>
    <row r="6" spans="1:29">
      <c r="A6" t="str">
        <f>September_Results!A8</f>
        <v>Bean Creek Below Lockhart Gulch</v>
      </c>
      <c r="B6" cm="1">
        <f t="array" aca="1" ref="B6:AC6" ca="1">IF(September_Results!$J8="Big Trees",September_Results!L8:OFFSET(September_Results!L8,0,$B$1),OFFSET(September_Results!L8:OFFSET(September_Results!L8,0,$B$1),0,$B$1+2))</f>
        <v>0.7443045569302662</v>
      </c>
      <c r="C6">
        <f ca="1"/>
        <v>0.74656081134057806</v>
      </c>
      <c r="D6">
        <f ca="1"/>
        <v>0.83573658089100067</v>
      </c>
      <c r="E6">
        <f ca="1"/>
        <v>1.0602876150601372</v>
      </c>
      <c r="F6">
        <f ca="1"/>
        <v>0.9233007401483434</v>
      </c>
      <c r="G6">
        <f ca="1"/>
        <v>0.92813557102758315</v>
      </c>
      <c r="H6">
        <f ca="1"/>
        <v>0.80457878189145549</v>
      </c>
      <c r="I6">
        <f ca="1"/>
        <v>0.83025710589452895</v>
      </c>
      <c r="J6">
        <f ca="1"/>
        <v>0.83933584387887916</v>
      </c>
      <c r="K6">
        <f ca="1"/>
        <v>0.79571492527951593</v>
      </c>
      <c r="L6">
        <f ca="1"/>
        <v>0.96090498032020843</v>
      </c>
      <c r="M6">
        <f ca="1"/>
        <v>1.0284851719433601</v>
      </c>
      <c r="N6">
        <f ca="1"/>
        <v>0.76681338069028249</v>
      </c>
      <c r="O6">
        <f ca="1"/>
        <v>0.74865590472158194</v>
      </c>
      <c r="P6">
        <f ca="1"/>
        <v>0.75623047309905767</v>
      </c>
      <c r="Q6">
        <f ca="1"/>
        <v>0.82837689388593572</v>
      </c>
      <c r="R6">
        <f ca="1"/>
        <v>0.96257031095639101</v>
      </c>
      <c r="S6">
        <f ca="1"/>
        <v>0.81306659610167631</v>
      </c>
      <c r="T6">
        <f ca="1"/>
        <v>0.75848672750936963</v>
      </c>
      <c r="U6">
        <f ca="1"/>
        <v>0.69012221887691894</v>
      </c>
      <c r="V6">
        <f ca="1"/>
        <v>0.671148193693058</v>
      </c>
      <c r="W6">
        <f ca="1"/>
        <v>0.76332155838860927</v>
      </c>
      <c r="X6">
        <f ca="1"/>
        <v>0.96697537909080944</v>
      </c>
      <c r="Y6">
        <f ca="1"/>
        <v>0.76976799956092901</v>
      </c>
      <c r="Z6">
        <f ca="1"/>
        <v>0.89520500070565001</v>
      </c>
      <c r="AA6">
        <f ca="1"/>
        <v>0.79415703532953863</v>
      </c>
      <c r="AB6">
        <f ca="1"/>
        <v>0.6957198786282166</v>
      </c>
      <c r="AC6">
        <f ca="1"/>
        <v>0.7922231029778426</v>
      </c>
    </row>
    <row r="7" spans="1:29">
      <c r="A7" t="str">
        <f>September_Results!A9</f>
        <v>Bear Creek @ Monte Vista</v>
      </c>
      <c r="B7" cm="1">
        <f t="array" aca="1" ref="B7:AC7" ca="1">IF(September_Results!$J9="Big Trees",September_Results!L9:OFFSET(September_Results!L9,0,$B$1),OFFSET(September_Results!L9:OFFSET(September_Results!L9,0,$B$1),0,$B$1+2))</f>
        <v>0.53367558590599595</v>
      </c>
      <c r="C7">
        <f ca="1"/>
        <v>0.54831844382383721</v>
      </c>
      <c r="D7">
        <f ca="1"/>
        <v>1.1270599710527973</v>
      </c>
      <c r="E7">
        <f ca="1"/>
        <v>2.5843729733522269</v>
      </c>
      <c r="F7">
        <f ca="1"/>
        <v>1.6953423140547281</v>
      </c>
      <c r="G7">
        <f ca="1"/>
        <v>1.7267198667358161</v>
      </c>
      <c r="H7">
        <f ca="1"/>
        <v>0.92484907599689559</v>
      </c>
      <c r="I7">
        <f ca="1"/>
        <v>1.0914987446808975</v>
      </c>
      <c r="J7">
        <f ca="1"/>
        <v>1.1504188158264967</v>
      </c>
      <c r="K7">
        <f ca="1"/>
        <v>0.86732356274823419</v>
      </c>
      <c r="L7">
        <f ca="1"/>
        <v>1.9393899460187476</v>
      </c>
      <c r="M7">
        <f ca="1"/>
        <v>2.3779784046055141</v>
      </c>
      <c r="N7">
        <f ca="1"/>
        <v>0.67975552561017338</v>
      </c>
      <c r="O7">
        <f ca="1"/>
        <v>0.56191538331897528</v>
      </c>
      <c r="P7">
        <f ca="1"/>
        <v>0.61107354918601342</v>
      </c>
      <c r="Q7">
        <f ca="1"/>
        <v>1.0792963630826971</v>
      </c>
      <c r="R7">
        <f ca="1"/>
        <v>1.9501977697200115</v>
      </c>
      <c r="S7">
        <f ca="1"/>
        <v>0.97993411292591681</v>
      </c>
      <c r="T7">
        <f ca="1"/>
        <v>0.62571640710385512</v>
      </c>
      <c r="U7">
        <f ca="1"/>
        <v>0.18203781219326742</v>
      </c>
      <c r="V7">
        <f ca="1"/>
        <v>5.8898349893707902E-2</v>
      </c>
      <c r="W7">
        <f ca="1"/>
        <v>0.65709395978494289</v>
      </c>
      <c r="X7">
        <f ca="1"/>
        <v>1.9787862066072246</v>
      </c>
      <c r="Y7">
        <f ca="1"/>
        <v>0.69893069669306029</v>
      </c>
      <c r="Z7">
        <f ca="1"/>
        <v>1.5130038690301819</v>
      </c>
      <c r="AA7">
        <f ca="1"/>
        <v>0.85721301799543881</v>
      </c>
      <c r="AB7">
        <f ca="1"/>
        <v>0.21836604540848314</v>
      </c>
      <c r="AC7">
        <f ca="1"/>
        <v>0.84466199692300348</v>
      </c>
    </row>
    <row r="8" spans="1:29">
      <c r="A8" t="str">
        <f>September_Results!A10</f>
        <v>Bear Creek above Hopkins Gulch</v>
      </c>
      <c r="B8" cm="1">
        <f t="array" aca="1" ref="B8:AC8" ca="1">IF(September_Results!$J10="Big Trees",September_Results!L10:OFFSET(September_Results!L10,0,$B$1),OFFSET(September_Results!L10:OFFSET(September_Results!L10,0,$B$1),0,$B$1+2))</f>
        <v>0.16547706422018327</v>
      </c>
      <c r="C8">
        <f ca="1"/>
        <v>0.17857798165137617</v>
      </c>
      <c r="D8">
        <f ca="1"/>
        <v>0.6963761467889904</v>
      </c>
      <c r="E8">
        <f ca="1"/>
        <v>2.000229357798164</v>
      </c>
      <c r="F8">
        <f ca="1"/>
        <v>1.2048165137614673</v>
      </c>
      <c r="G8">
        <f ca="1"/>
        <v>1.2328899082568801</v>
      </c>
      <c r="H8">
        <f ca="1"/>
        <v>0.51545871559632994</v>
      </c>
      <c r="I8">
        <f ca="1"/>
        <v>0.66455963302752252</v>
      </c>
      <c r="J8">
        <f ca="1"/>
        <v>0.71727522935779797</v>
      </c>
      <c r="K8">
        <f ca="1"/>
        <v>0.46399082568807337</v>
      </c>
      <c r="L8">
        <f ca="1"/>
        <v>1.4231651376146783</v>
      </c>
      <c r="M8">
        <f ca="1"/>
        <v>1.8155688073394489</v>
      </c>
      <c r="N8">
        <f ca="1"/>
        <v>0.29617431192660559</v>
      </c>
      <c r="O8">
        <f ca="1"/>
        <v>0.19074311926605492</v>
      </c>
      <c r="P8">
        <f ca="1"/>
        <v>0.23472477064220154</v>
      </c>
      <c r="Q8">
        <f ca="1"/>
        <v>0.65364220183486266</v>
      </c>
      <c r="R8">
        <f ca="1"/>
        <v>1.4328348623853207</v>
      </c>
      <c r="S8">
        <f ca="1"/>
        <v>0.56474311926605458</v>
      </c>
      <c r="T8">
        <f ca="1"/>
        <v>0.24782568807339467</v>
      </c>
      <c r="U8">
        <f ca="1"/>
        <v>0</v>
      </c>
      <c r="V8">
        <f ca="1"/>
        <v>0</v>
      </c>
      <c r="W8">
        <f ca="1"/>
        <v>0.27589908256880724</v>
      </c>
      <c r="X8">
        <f ca="1"/>
        <v>1.4584128440366961</v>
      </c>
      <c r="Y8">
        <f ca="1"/>
        <v>0.31333027522935741</v>
      </c>
      <c r="Z8">
        <f ca="1"/>
        <v>1.0416788990825681</v>
      </c>
      <c r="AA8">
        <f ca="1"/>
        <v>0.45494495412844027</v>
      </c>
      <c r="AB8">
        <f ca="1"/>
        <v>0</v>
      </c>
      <c r="AC8">
        <f ca="1"/>
        <v>0.44371559633027502</v>
      </c>
    </row>
    <row r="9" spans="1:29">
      <c r="A9" t="str">
        <f>September_Results!A11</f>
        <v xml:space="preserve">Boulder Creek @ Bracken Brae </v>
      </c>
      <c r="B9" cm="1">
        <f t="array" aca="1" ref="B9:AC9" ca="1">IF(September_Results!$J11="Big Trees",September_Results!L11:OFFSET(September_Results!L11,0,$B$1),OFFSET(September_Results!L11:OFFSET(September_Results!L11,0,$B$1),0,$B$1+2))</f>
        <v>0.36932668250197931</v>
      </c>
      <c r="C9">
        <f ca="1"/>
        <v>0.3788357086302454</v>
      </c>
      <c r="D9">
        <f ca="1"/>
        <v>0.75466864608076001</v>
      </c>
      <c r="E9">
        <f ca="1"/>
        <v>1.7010431512272368</v>
      </c>
      <c r="F9">
        <f ca="1"/>
        <v>1.1237094220110846</v>
      </c>
      <c r="G9">
        <f ca="1"/>
        <v>1.1440859065716547</v>
      </c>
      <c r="H9">
        <f ca="1"/>
        <v>0.62335352335708627</v>
      </c>
      <c r="I9">
        <f ca="1"/>
        <v>0.73157529691211376</v>
      </c>
      <c r="J9">
        <f ca="1"/>
        <v>0.76983780680918457</v>
      </c>
      <c r="K9">
        <f ca="1"/>
        <v>0.58599663499604127</v>
      </c>
      <c r="L9">
        <f ca="1"/>
        <v>1.2821931908155184</v>
      </c>
      <c r="M9">
        <f ca="1"/>
        <v>1.5670111638954869</v>
      </c>
      <c r="N9">
        <f ca="1"/>
        <v>0.4641905384006334</v>
      </c>
      <c r="O9">
        <f ca="1"/>
        <v>0.38766551860649234</v>
      </c>
      <c r="P9">
        <f ca="1"/>
        <v>0.41958867775138542</v>
      </c>
      <c r="Q9">
        <f ca="1"/>
        <v>0.72365110847189251</v>
      </c>
      <c r="R9">
        <f ca="1"/>
        <v>1.2892117577197153</v>
      </c>
      <c r="S9">
        <f ca="1"/>
        <v>0.65912557403008687</v>
      </c>
      <c r="T9">
        <f ca="1"/>
        <v>0.42909770387965185</v>
      </c>
      <c r="U9">
        <f ca="1"/>
        <v>0.14097421219319073</v>
      </c>
      <c r="V9">
        <f ca="1"/>
        <v>6.1007830562153476E-2</v>
      </c>
      <c r="W9">
        <f ca="1"/>
        <v>0.44947418844022158</v>
      </c>
      <c r="X9">
        <f ca="1"/>
        <v>1.307776999208234</v>
      </c>
      <c r="Y9">
        <f ca="1"/>
        <v>0.47664283452098166</v>
      </c>
      <c r="Z9">
        <f ca="1"/>
        <v>1.0052994061757716</v>
      </c>
      <c r="AA9">
        <f ca="1"/>
        <v>0.57943087885985745</v>
      </c>
      <c r="AB9">
        <f ca="1"/>
        <v>0.16456565320665084</v>
      </c>
      <c r="AC9">
        <f ca="1"/>
        <v>0.57128028503562933</v>
      </c>
    </row>
    <row r="10" spans="1:29">
      <c r="A10" t="str">
        <f>September_Results!A12</f>
        <v>Boulder Group 1</v>
      </c>
      <c r="B10" cm="1">
        <f t="array" aca="1" ref="B10:AC10" ca="1">IF(September_Results!$J12="Big Trees",September_Results!L12:OFFSET(September_Results!L12,0,$B$1),OFFSET(September_Results!L12:OFFSET(September_Results!L12,0,$B$1),0,$B$1+2))</f>
        <v>0.67634401183528392</v>
      </c>
      <c r="C10">
        <f ca="1"/>
        <v>0.4164167079200719</v>
      </c>
      <c r="D10">
        <f ca="1"/>
        <v>1.5958088956385985</v>
      </c>
      <c r="E10">
        <f ca="1"/>
        <v>5.099924832602774</v>
      </c>
      <c r="F10">
        <f ca="1"/>
        <v>3.1044538032073672</v>
      </c>
      <c r="G10">
        <f ca="1"/>
        <v>3.4261374950150749</v>
      </c>
      <c r="H10">
        <f ca="1"/>
        <v>1.4891544095847065</v>
      </c>
      <c r="I10">
        <f ca="1"/>
        <v>1.5010240217423165</v>
      </c>
      <c r="J10">
        <f ca="1"/>
        <v>1.3460309702349667</v>
      </c>
      <c r="K10">
        <f ca="1"/>
        <v>0.9572581662320685</v>
      </c>
      <c r="L10">
        <f ca="1"/>
        <v>2.778469527284583</v>
      </c>
      <c r="M10">
        <f ca="1"/>
        <v>3.7044712989428139</v>
      </c>
      <c r="N10">
        <f ca="1"/>
        <v>1.2474615823174178</v>
      </c>
      <c r="O10">
        <f ca="1"/>
        <v>0.89928629236083968</v>
      </c>
      <c r="P10">
        <f ca="1"/>
        <v>0.93386298864605322</v>
      </c>
      <c r="Q10">
        <f ca="1"/>
        <v>1.9572299846696115</v>
      </c>
      <c r="R10">
        <f ca="1"/>
        <v>2.7782975039199811</v>
      </c>
      <c r="S10">
        <f ca="1"/>
        <v>1.3556642786527373</v>
      </c>
      <c r="T10">
        <f ca="1"/>
        <v>0.65260478752006279</v>
      </c>
      <c r="U10">
        <f ca="1"/>
        <v>0.70816833428684867</v>
      </c>
      <c r="V10">
        <f ca="1"/>
        <v>0.54182174071569711</v>
      </c>
      <c r="W10">
        <f ca="1"/>
        <v>0.97067598867110649</v>
      </c>
      <c r="X10">
        <f ca="1"/>
        <v>3.6533803596557073</v>
      </c>
      <c r="Y10">
        <f ca="1"/>
        <v>1.4798651478961413</v>
      </c>
      <c r="Z10">
        <f ca="1"/>
        <v>2.2739249989038308</v>
      </c>
      <c r="AA10">
        <f ca="1"/>
        <v>1.3876606244689051</v>
      </c>
      <c r="AB10">
        <f ca="1"/>
        <v>0.8032972549123365</v>
      </c>
      <c r="AC10">
        <f ca="1"/>
        <v>1.2173574935118836</v>
      </c>
    </row>
    <row r="11" spans="1:29">
      <c r="A11" t="str">
        <f>September_Results!A13</f>
        <v>Branciforte Creek @ Isbel Drive</v>
      </c>
      <c r="B11" cm="1">
        <f t="array" aca="1" ref="B11:AC11" ca="1">IF(September_Results!$J13="Big Trees",September_Results!L13:OFFSET(September_Results!L13,0,$B$1),OFFSET(September_Results!L13:OFFSET(September_Results!L13,0,$B$1),0,$B$1+2))</f>
        <v>0.41786338809752677</v>
      </c>
      <c r="C11">
        <f ca="1"/>
        <v>0.42529220921087119</v>
      </c>
      <c r="D11">
        <f ca="1"/>
        <v>0.71890751988114987</v>
      </c>
      <c r="E11">
        <f ca="1"/>
        <v>1.4582520973520927</v>
      </c>
      <c r="F11">
        <f ca="1"/>
        <v>1.0072165297561826</v>
      </c>
      <c r="G11">
        <f ca="1"/>
        <v>1.0231354321419206</v>
      </c>
      <c r="H11">
        <f ca="1"/>
        <v>0.6163190378397273</v>
      </c>
      <c r="I11">
        <f ca="1"/>
        <v>0.70086609717731352</v>
      </c>
      <c r="J11">
        <f ca="1"/>
        <v>0.73075825832386609</v>
      </c>
      <c r="K11">
        <f ca="1"/>
        <v>0.58713438346587443</v>
      </c>
      <c r="L11">
        <f ca="1"/>
        <v>1.1310302149785896</v>
      </c>
      <c r="M11">
        <f ca="1"/>
        <v>1.3535410949925719</v>
      </c>
      <c r="N11">
        <f ca="1"/>
        <v>0.49197472253779606</v>
      </c>
      <c r="O11">
        <f ca="1"/>
        <v>0.43219040024469102</v>
      </c>
      <c r="P11">
        <f ca="1"/>
        <v>0.45713001398234709</v>
      </c>
      <c r="Q11">
        <f ca="1"/>
        <v>0.6946754129161935</v>
      </c>
      <c r="R11">
        <f ca="1"/>
        <v>1.1365133924670106</v>
      </c>
      <c r="S11">
        <f ca="1"/>
        <v>0.6442655553613561</v>
      </c>
      <c r="T11">
        <f ca="1"/>
        <v>0.46455883509569185</v>
      </c>
      <c r="U11">
        <f ca="1"/>
        <v>0.23946555536135616</v>
      </c>
      <c r="V11">
        <f ca="1"/>
        <v>0.17699270733199324</v>
      </c>
      <c r="W11">
        <f ca="1"/>
        <v>0.48047773748142963</v>
      </c>
      <c r="X11">
        <f ca="1"/>
        <v>1.1510172813073491</v>
      </c>
      <c r="Y11">
        <f ca="1"/>
        <v>0.5017029406624135</v>
      </c>
      <c r="Z11">
        <f ca="1"/>
        <v>0.91471001922572714</v>
      </c>
      <c r="AA11">
        <f ca="1"/>
        <v>0.58200495936380314</v>
      </c>
      <c r="AB11">
        <f ca="1"/>
        <v>0.25789610679017744</v>
      </c>
      <c r="AC11">
        <f ca="1"/>
        <v>0.57563739840950789</v>
      </c>
    </row>
    <row r="12" spans="1:29">
      <c r="A12" t="str">
        <f>September_Results!A14</f>
        <v xml:space="preserve">Browns Creek @ 621 Browns V Rd. </v>
      </c>
      <c r="B12" cm="1">
        <f t="array" aca="1" ref="B12:AC12" ca="1">IF(September_Results!$J14="Big Trees",September_Results!L14:OFFSET(September_Results!L14,0,$B$1),OFFSET(September_Results!L14:OFFSET(September_Results!L14,0,$B$1),0,$B$1+2))</f>
        <v>0.18325384387813021</v>
      </c>
      <c r="C12">
        <f ca="1"/>
        <v>0.13662345591521852</v>
      </c>
      <c r="D12">
        <f ca="1"/>
        <v>0.34820382644713288</v>
      </c>
      <c r="E12">
        <f ca="1"/>
        <v>0.97683453644350027</v>
      </c>
      <c r="F12">
        <f ca="1"/>
        <v>0.61885141243967789</v>
      </c>
      <c r="G12">
        <f ca="1"/>
        <v>0.67656076087822514</v>
      </c>
      <c r="H12">
        <f ca="1"/>
        <v>0.32907024568141136</v>
      </c>
      <c r="I12">
        <f ca="1"/>
        <v>0.33119962805695125</v>
      </c>
      <c r="J12">
        <f ca="1"/>
        <v>0.30339421471837857</v>
      </c>
      <c r="K12">
        <f ca="1"/>
        <v>0.23364922676590971</v>
      </c>
      <c r="L12">
        <f ca="1"/>
        <v>0.5603705486476741</v>
      </c>
      <c r="M12">
        <f ca="1"/>
        <v>0.72649323455393078</v>
      </c>
      <c r="N12">
        <f ca="1"/>
        <v>0.28571108281715524</v>
      </c>
      <c r="O12">
        <f ca="1"/>
        <v>0.22324919980131586</v>
      </c>
      <c r="P12">
        <f ca="1"/>
        <v>0.22945218324310623</v>
      </c>
      <c r="Q12">
        <f ca="1"/>
        <v>0.41304197675161824</v>
      </c>
      <c r="R12">
        <f ca="1"/>
        <v>0.56033968803353607</v>
      </c>
      <c r="S12">
        <f ca="1"/>
        <v>0.30512240911012112</v>
      </c>
      <c r="T12">
        <f ca="1"/>
        <v>0.17899507912705026</v>
      </c>
      <c r="U12">
        <f ca="1"/>
        <v>0.1889630574937084</v>
      </c>
      <c r="V12">
        <f ca="1"/>
        <v>0.15912084362201045</v>
      </c>
      <c r="W12">
        <f ca="1"/>
        <v>0.23605635466869401</v>
      </c>
      <c r="X12">
        <f ca="1"/>
        <v>0.71732763215486739</v>
      </c>
      <c r="Y12">
        <f ca="1"/>
        <v>0.32740377251794528</v>
      </c>
      <c r="Z12">
        <f ca="1"/>
        <v>0.4698563673801559</v>
      </c>
      <c r="AA12">
        <f ca="1"/>
        <v>0.31086248333983757</v>
      </c>
      <c r="AB12">
        <f ca="1"/>
        <v>0.2060289771121665</v>
      </c>
      <c r="AC12">
        <f ca="1"/>
        <v>0.28031047534295961</v>
      </c>
    </row>
    <row r="13" spans="1:29">
      <c r="A13" t="str">
        <f>September_Results!A15</f>
        <v>Browns above diversion dam</v>
      </c>
      <c r="B13" cm="1">
        <f t="array" aca="1" ref="B13:AC13" ca="1">IF(September_Results!$J15="Big Trees",September_Results!L15:OFFSET(September_Results!L15,0,$B$1),OFFSET(September_Results!L15:OFFSET(September_Results!L15,0,$B$1),0,$B$1+2))</f>
        <v>0.17293160890532278</v>
      </c>
      <c r="C13">
        <f ca="1"/>
        <v>0.13505627775351753</v>
      </c>
      <c r="D13">
        <f ca="1"/>
        <v>0.30691151956475299</v>
      </c>
      <c r="E13">
        <f ca="1"/>
        <v>0.81751409769994354</v>
      </c>
      <c r="F13">
        <f ca="1"/>
        <v>0.5267438519283083</v>
      </c>
      <c r="G13">
        <f ca="1"/>
        <v>0.57361802085873559</v>
      </c>
      <c r="H13">
        <f ca="1"/>
        <v>0.29137035125626909</v>
      </c>
      <c r="I13">
        <f ca="1"/>
        <v>0.29309993289060032</v>
      </c>
      <c r="J13">
        <f ca="1"/>
        <v>0.27051510604230344</v>
      </c>
      <c r="K13">
        <f ca="1"/>
        <v>0.21386504091782971</v>
      </c>
      <c r="L13">
        <f ca="1"/>
        <v>0.47924302298544197</v>
      </c>
      <c r="M13">
        <f ca="1"/>
        <v>0.61417545686377939</v>
      </c>
      <c r="N13">
        <f ca="1"/>
        <v>0.25615205855720458</v>
      </c>
      <c r="O13">
        <f ca="1"/>
        <v>0.20541766395015373</v>
      </c>
      <c r="P13">
        <f ca="1"/>
        <v>0.21045601045016227</v>
      </c>
      <c r="Q13">
        <f ca="1"/>
        <v>0.35957602701011554</v>
      </c>
      <c r="R13">
        <f ca="1"/>
        <v>0.47921795658494459</v>
      </c>
      <c r="S13">
        <f ca="1"/>
        <v>0.27191882447016652</v>
      </c>
      <c r="T13">
        <f ca="1"/>
        <v>0.16947244563666022</v>
      </c>
      <c r="U13">
        <f ca="1"/>
        <v>0.17756889299737041</v>
      </c>
      <c r="V13">
        <f ca="1"/>
        <v>0.15332968371623495</v>
      </c>
      <c r="W13">
        <f ca="1"/>
        <v>0.21582022015663899</v>
      </c>
      <c r="X13">
        <f ca="1"/>
        <v>0.60673073591600557</v>
      </c>
      <c r="Y13">
        <f ca="1"/>
        <v>0.2900167656294011</v>
      </c>
      <c r="Z13">
        <f ca="1"/>
        <v>0.40572327032611388</v>
      </c>
      <c r="AA13">
        <f ca="1"/>
        <v>0.27658117496271173</v>
      </c>
      <c r="AB13">
        <f ca="1"/>
        <v>0.19143061247251819</v>
      </c>
      <c r="AC13">
        <f ca="1"/>
        <v>0.2517654384701325</v>
      </c>
    </row>
    <row r="14" spans="1:29">
      <c r="A14" t="str">
        <f>September_Results!A16</f>
        <v>Corallitos Creek Group</v>
      </c>
      <c r="B14" cm="1">
        <f t="array" aca="1" ref="B14:AC14" ca="1">IF(September_Results!$J16="Big Trees",September_Results!L16:OFFSET(September_Results!L16,0,$B$1),OFFSET(September_Results!L16:OFFSET(September_Results!L16,0,$B$1),0,$B$1+2))</f>
        <v>0.30677709765679906</v>
      </c>
      <c r="C14">
        <f ca="1"/>
        <v>0.24367349430003699</v>
      </c>
      <c r="D14">
        <f ca="1"/>
        <v>0.5299993080749944</v>
      </c>
      <c r="E14">
        <f ca="1"/>
        <v>1.3807077133544405</v>
      </c>
      <c r="F14">
        <f ca="1"/>
        <v>0.89625913695573778</v>
      </c>
      <c r="G14">
        <f ca="1"/>
        <v>0.97435558849587345</v>
      </c>
      <c r="H14">
        <f ca="1"/>
        <v>0.50410636692264998</v>
      </c>
      <c r="I14">
        <f ca="1"/>
        <v>0.50698800069605598</v>
      </c>
      <c r="J14">
        <f ca="1"/>
        <v>0.46935971040853613</v>
      </c>
      <c r="K14">
        <f ca="1"/>
        <v>0.37497576362740959</v>
      </c>
      <c r="L14">
        <f ca="1"/>
        <v>0.81711861520784623</v>
      </c>
      <c r="M14">
        <f ca="1"/>
        <v>1.0419278123418305</v>
      </c>
      <c r="N14">
        <f ca="1"/>
        <v>0.44542962124677266</v>
      </c>
      <c r="O14">
        <f ca="1"/>
        <v>0.360901697226861</v>
      </c>
      <c r="P14">
        <f ca="1"/>
        <v>0.36929602169721787</v>
      </c>
      <c r="Q14">
        <f ca="1"/>
        <v>0.61774296833479392</v>
      </c>
      <c r="R14">
        <f ca="1"/>
        <v>0.81707685239953642</v>
      </c>
      <c r="S14">
        <f ca="1"/>
        <v>0.47169842767390913</v>
      </c>
      <c r="T14">
        <f ca="1"/>
        <v>0.30101383010998689</v>
      </c>
      <c r="U14">
        <f ca="1"/>
        <v>0.31450321719419216</v>
      </c>
      <c r="V14">
        <f ca="1"/>
        <v>0.27411858155819685</v>
      </c>
      <c r="W14">
        <f ca="1"/>
        <v>0.37823326267560775</v>
      </c>
      <c r="X14">
        <f ca="1"/>
        <v>1.0295242582736914</v>
      </c>
      <c r="Y14">
        <f ca="1"/>
        <v>0.50185117527389744</v>
      </c>
      <c r="Z14">
        <f ca="1"/>
        <v>0.69462829843393292</v>
      </c>
      <c r="AA14">
        <f ca="1"/>
        <v>0.47946631001961248</v>
      </c>
      <c r="AB14">
        <f ca="1"/>
        <v>0.33759805018975098</v>
      </c>
      <c r="AC14">
        <f ca="1"/>
        <v>0.43812112979248186</v>
      </c>
    </row>
    <row r="15" spans="1:29">
      <c r="A15" t="str">
        <f>September_Results!A17</f>
        <v>Corallitos Creek @ Rider Rd.</v>
      </c>
      <c r="B15" cm="1">
        <f t="array" aca="1" ref="B15:AC15" ca="1">IF(September_Results!$J17="Big Trees",September_Results!L17:OFFSET(September_Results!L17,0,$B$1),OFFSET(September_Results!L17:OFFSET(September_Results!L17,0,$B$1),0,$B$1+2))</f>
        <v>1.1935882834669662</v>
      </c>
      <c r="C15">
        <f ca="1"/>
        <v>1.0199721242688173</v>
      </c>
      <c r="D15">
        <f ca="1"/>
        <v>1.8077367751374527</v>
      </c>
      <c r="E15">
        <f ca="1"/>
        <v>4.1482802317001868</v>
      </c>
      <c r="F15">
        <f ca="1"/>
        <v>2.8154228877567546</v>
      </c>
      <c r="G15">
        <f ca="1"/>
        <v>3.0302886837200491</v>
      </c>
      <c r="H15">
        <f ca="1"/>
        <v>1.7364978481335798</v>
      </c>
      <c r="I15">
        <f ca="1"/>
        <v>1.7444260513001397</v>
      </c>
      <c r="J15">
        <f ca="1"/>
        <v>1.6408998041541887</v>
      </c>
      <c r="K15">
        <f ca="1"/>
        <v>1.3812224250755545</v>
      </c>
      <c r="L15">
        <f ca="1"/>
        <v>2.5976845544142715</v>
      </c>
      <c r="M15">
        <f ca="1"/>
        <v>3.2161993029011247</v>
      </c>
      <c r="N15">
        <f ca="1"/>
        <v>1.5750612474231898</v>
      </c>
      <c r="O15">
        <f ca="1"/>
        <v>1.3425006212040944</v>
      </c>
      <c r="P15">
        <f ca="1"/>
        <v>1.3655958217327695</v>
      </c>
      <c r="Q15">
        <f ca="1"/>
        <v>2.0491448164844486</v>
      </c>
      <c r="R15">
        <f ca="1"/>
        <v>2.5975696529191046</v>
      </c>
      <c r="S15">
        <f ca="1"/>
        <v>1.6473342878835706</v>
      </c>
      <c r="T15">
        <f ca="1"/>
        <v>1.1777318771338461</v>
      </c>
      <c r="U15">
        <f ca="1"/>
        <v>1.2148450600729606</v>
      </c>
      <c r="V15">
        <f ca="1"/>
        <v>1.1037353142459521</v>
      </c>
      <c r="W15">
        <f ca="1"/>
        <v>1.3901847416986224</v>
      </c>
      <c r="X15">
        <f ca="1"/>
        <v>3.182073558836366</v>
      </c>
      <c r="Y15">
        <f ca="1"/>
        <v>1.7302931673945328</v>
      </c>
      <c r="Z15">
        <f ca="1"/>
        <v>2.2606784690878845</v>
      </c>
      <c r="AA15">
        <f ca="1"/>
        <v>1.6687059659847328</v>
      </c>
      <c r="AB15">
        <f ca="1"/>
        <v>1.2783855869006087</v>
      </c>
      <c r="AC15">
        <f ca="1"/>
        <v>1.5549534857688709</v>
      </c>
    </row>
    <row r="16" spans="1:29">
      <c r="A16" t="str">
        <f>September_Results!A18</f>
        <v>Soquel Lower East Branch Group</v>
      </c>
      <c r="B16" cm="1">
        <f t="array" aca="1" ref="B16:AC16" ca="1">IF(September_Results!$J18="Big Trees",September_Results!L18:OFFSET(September_Results!L18,0,$B$1),OFFSET(September_Results!L18:OFFSET(September_Results!L18,0,$B$1),0,$B$1+2))</f>
        <v>0</v>
      </c>
      <c r="C16">
        <f ca="1"/>
        <v>0</v>
      </c>
      <c r="D16">
        <f ca="1"/>
        <v>0.65678349024868621</v>
      </c>
      <c r="E16">
        <f ca="1"/>
        <v>4.2852052820542639</v>
      </c>
      <c r="F16">
        <f ca="1"/>
        <v>2.2189464315415148</v>
      </c>
      <c r="G16">
        <f ca="1"/>
        <v>2.552041608305208</v>
      </c>
      <c r="H16">
        <f ca="1"/>
        <v>0.54634551720403968</v>
      </c>
      <c r="I16">
        <f ca="1"/>
        <v>0.55863619484933058</v>
      </c>
      <c r="J16">
        <f ca="1"/>
        <v>0.39814488240864232</v>
      </c>
      <c r="K16">
        <f ca="1"/>
        <v>0</v>
      </c>
      <c r="L16">
        <f ca="1"/>
        <v>1.8813981107034405</v>
      </c>
      <c r="M16">
        <f ca="1"/>
        <v>2.8402490927991417</v>
      </c>
      <c r="N16">
        <f ca="1"/>
        <v>0.29607882022383147</v>
      </c>
      <c r="O16">
        <f ca="1"/>
        <v>0</v>
      </c>
      <c r="P16">
        <f ca="1"/>
        <v>0</v>
      </c>
      <c r="Q16">
        <f ca="1"/>
        <v>1.0310257182596594</v>
      </c>
      <c r="R16">
        <f ca="1"/>
        <v>1.8812199849404667</v>
      </c>
      <c r="S16">
        <f ca="1"/>
        <v>0.40811992513525541</v>
      </c>
      <c r="T16">
        <f ca="1"/>
        <v>0</v>
      </c>
      <c r="U16">
        <f ca="1"/>
        <v>0</v>
      </c>
      <c r="V16">
        <f ca="1"/>
        <v>0</v>
      </c>
      <c r="W16">
        <f ca="1"/>
        <v>9.4744675966751402E-3</v>
      </c>
      <c r="X16">
        <f ca="1"/>
        <v>2.7873457411954963</v>
      </c>
      <c r="Y16">
        <f ca="1"/>
        <v>0.53672672600337679</v>
      </c>
      <c r="Z16">
        <f ca="1"/>
        <v>1.3589552478970706</v>
      </c>
      <c r="AA16">
        <f ca="1"/>
        <v>0.44125131704864962</v>
      </c>
      <c r="AB16">
        <f ca="1"/>
        <v>0</v>
      </c>
      <c r="AC16">
        <f ca="1"/>
        <v>0.26490681170316499</v>
      </c>
    </row>
    <row r="17" spans="1:29">
      <c r="A17" t="str">
        <f>September_Results!A19</f>
        <v>Soquel Upper East Branch Group</v>
      </c>
      <c r="B17" cm="1">
        <f t="array" aca="1" ref="B17:AC17" ca="1">IF(September_Results!$J19="Big Trees",September_Results!L19:OFFSET(September_Results!L19,0,$B$1),OFFSET(September_Results!L19:OFFSET(September_Results!L19,0,$B$1),0,$B$1+2))</f>
        <v>0.29020551111530157</v>
      </c>
      <c r="C17">
        <f ca="1"/>
        <v>4.8072368602051399E-2</v>
      </c>
      <c r="D17">
        <f ca="1"/>
        <v>1.1467254626264347</v>
      </c>
      <c r="E17">
        <f ca="1"/>
        <v>4.4109558484602571</v>
      </c>
      <c r="F17">
        <f ca="1"/>
        <v>2.5520912202976489</v>
      </c>
      <c r="G17">
        <f ca="1"/>
        <v>2.8517530181135173</v>
      </c>
      <c r="H17">
        <f ca="1"/>
        <v>1.0473723531901578</v>
      </c>
      <c r="I17">
        <f ca="1"/>
        <v>1.0584293927887107</v>
      </c>
      <c r="J17">
        <f ca="1"/>
        <v>0.91404689020470142</v>
      </c>
      <c r="K17">
        <f ca="1"/>
        <v>0.55188878161440003</v>
      </c>
      <c r="L17">
        <f ca="1"/>
        <v>2.2484232487141877</v>
      </c>
      <c r="M17">
        <f ca="1"/>
        <v>3.1110325843520612</v>
      </c>
      <c r="N17">
        <f ca="1"/>
        <v>0.82222538745149665</v>
      </c>
      <c r="O17">
        <f ca="1"/>
        <v>0.49788555922726202</v>
      </c>
      <c r="P17">
        <f ca="1"/>
        <v>0.53009519631870039</v>
      </c>
      <c r="Q17">
        <f ca="1"/>
        <v>1.4834043060548523</v>
      </c>
      <c r="R17">
        <f ca="1"/>
        <v>2.2482630017634855</v>
      </c>
      <c r="S17">
        <f ca="1"/>
        <v>0.92302071944410702</v>
      </c>
      <c r="T17">
        <f ca="1"/>
        <v>0.26809143191819473</v>
      </c>
      <c r="U17">
        <f ca="1"/>
        <v>0.31985119699548115</v>
      </c>
      <c r="V17">
        <f ca="1"/>
        <v>0.16489239566502917</v>
      </c>
      <c r="W17">
        <f ca="1"/>
        <v>0.56438804376928653</v>
      </c>
      <c r="X17">
        <f ca="1"/>
        <v>3.0634392399930701</v>
      </c>
      <c r="Y17">
        <f ca="1"/>
        <v>1.0387190178521593</v>
      </c>
      <c r="Z17">
        <f ca="1"/>
        <v>1.7784189423003145</v>
      </c>
      <c r="AA17">
        <f ca="1"/>
        <v>0.95282665227499019</v>
      </c>
      <c r="AB17">
        <f ca="1"/>
        <v>0.40846776073461238</v>
      </c>
      <c r="AC17">
        <f ca="1"/>
        <v>0.79418217107835387</v>
      </c>
    </row>
    <row r="18" spans="1:29">
      <c r="A18" t="str">
        <f>September_Results!A20</f>
        <v>Lompico Creek @ Carrol Ave.</v>
      </c>
      <c r="B18" cm="1">
        <f t="array" aca="1" ref="B18:AC18" ca="1">IF(September_Results!$J20="Big Trees",September_Results!L20:OFFSET(September_Results!L20,0,$B$1),OFFSET(September_Results!L20:OFFSET(September_Results!L20,0,$B$1),0,$B$1+2))</f>
        <v>2.9092867046565496E-2</v>
      </c>
      <c r="C18">
        <f ca="1"/>
        <v>3.0822005137183639E-2</v>
      </c>
      <c r="D18">
        <f ca="1"/>
        <v>9.9164129671138468E-2</v>
      </c>
      <c r="E18">
        <f ca="1"/>
        <v>0.27125453964218138</v>
      </c>
      <c r="F18">
        <f ca="1"/>
        <v>0.16627115556893751</v>
      </c>
      <c r="G18">
        <f ca="1"/>
        <v>0.16997645147740492</v>
      </c>
      <c r="H18">
        <f ca="1"/>
        <v>7.5285556038792806E-2</v>
      </c>
      <c r="I18">
        <f ca="1"/>
        <v>9.49647943082087E-2</v>
      </c>
      <c r="J18">
        <f ca="1"/>
        <v>0.10192251662521981</v>
      </c>
      <c r="K18">
        <f ca="1"/>
        <v>6.8492513539935879E-2</v>
      </c>
      <c r="L18">
        <f ca="1"/>
        <v>0.19509012374590645</v>
      </c>
      <c r="M18">
        <f ca="1"/>
        <v>0.24688192655537344</v>
      </c>
      <c r="N18">
        <f ca="1"/>
        <v>4.6343077998208332E-2</v>
      </c>
      <c r="O18">
        <f ca="1"/>
        <v>3.2427633364186192E-2</v>
      </c>
      <c r="P18">
        <f ca="1"/>
        <v>3.8232596954118486E-2</v>
      </c>
      <c r="Q18">
        <f ca="1"/>
        <v>9.3523845899360331E-2</v>
      </c>
      <c r="R18">
        <f ca="1"/>
        <v>0.1963663923366008</v>
      </c>
      <c r="S18">
        <f ca="1"/>
        <v>8.1790408855880042E-2</v>
      </c>
      <c r="T18">
        <f ca="1"/>
        <v>3.9961735044736685E-2</v>
      </c>
      <c r="U18">
        <f ca="1"/>
        <v>0</v>
      </c>
      <c r="V18">
        <f ca="1"/>
        <v>0</v>
      </c>
      <c r="W18">
        <f ca="1"/>
        <v>4.3667030953204067E-2</v>
      </c>
      <c r="X18">
        <f ca="1"/>
        <v>0.1997423286087599</v>
      </c>
      <c r="Y18">
        <f ca="1"/>
        <v>4.8607425497827289E-2</v>
      </c>
      <c r="Z18">
        <f ca="1"/>
        <v>0.14473926934528786</v>
      </c>
      <c r="AA18">
        <f ca="1"/>
        <v>6.7298584858318578E-2</v>
      </c>
      <c r="AB18">
        <f ca="1"/>
        <v>0</v>
      </c>
      <c r="AC18">
        <f ca="1"/>
        <v>6.5816466494931586E-2</v>
      </c>
    </row>
    <row r="19" spans="1:29">
      <c r="A19" t="str">
        <f>September_Results!A21</f>
        <v>SLR Paradise Park</v>
      </c>
      <c r="B19" cm="1">
        <f t="array" aca="1" ref="B19:AC19" ca="1">IF(September_Results!$J21="Big Trees",September_Results!L21:OFFSET(September_Results!L21,0,$B$1),OFFSET(September_Results!L21:OFFSET(September_Results!L21,0,$B$1),0,$B$1+2))</f>
        <v>12.890700497139106</v>
      </c>
      <c r="C19">
        <f ca="1"/>
        <v>13.051676202982835</v>
      </c>
      <c r="D19">
        <f ca="1"/>
        <v>19.414049338711187</v>
      </c>
      <c r="E19">
        <f ca="1"/>
        <v>35.434964825063318</v>
      </c>
      <c r="F19">
        <f ca="1"/>
        <v>25.661439827408309</v>
      </c>
      <c r="G19">
        <f ca="1"/>
        <v>26.006387768502016</v>
      </c>
      <c r="H19">
        <f ca="1"/>
        <v>17.191051496107306</v>
      </c>
      <c r="I19">
        <f ca="1"/>
        <v>19.023108338804988</v>
      </c>
      <c r="J19">
        <f ca="1"/>
        <v>19.670843917080951</v>
      </c>
      <c r="K19">
        <f ca="1"/>
        <v>16.558646937435515</v>
      </c>
      <c r="L19">
        <f ca="1"/>
        <v>28.344368258137138</v>
      </c>
      <c r="M19">
        <f ca="1"/>
        <v>33.165973923646945</v>
      </c>
      <c r="N19">
        <f ca="1"/>
        <v>14.496624800675361</v>
      </c>
      <c r="O19">
        <f ca="1"/>
        <v>13.201153644123441</v>
      </c>
      <c r="P19">
        <f ca="1"/>
        <v>13.741572085170246</v>
      </c>
      <c r="Q19">
        <f ca="1"/>
        <v>18.888961917268556</v>
      </c>
      <c r="R19">
        <f ca="1"/>
        <v>28.463183660069415</v>
      </c>
      <c r="S19">
        <f ca="1"/>
        <v>17.796626770471811</v>
      </c>
      <c r="T19">
        <f ca="1"/>
        <v>13.902547791013982</v>
      </c>
      <c r="U19">
        <f ca="1"/>
        <v>9.0249839039489714</v>
      </c>
      <c r="V19">
        <f ca="1"/>
        <v>7.6712548729012271</v>
      </c>
      <c r="W19">
        <f ca="1"/>
        <v>14.247495732107682</v>
      </c>
      <c r="X19">
        <f ca="1"/>
        <v>28.777469561954785</v>
      </c>
      <c r="Y19">
        <f ca="1"/>
        <v>14.707426320232623</v>
      </c>
      <c r="Z19">
        <f ca="1"/>
        <v>23.656909014163769</v>
      </c>
      <c r="AA19">
        <f ca="1"/>
        <v>16.447497045305319</v>
      </c>
      <c r="AB19">
        <f ca="1"/>
        <v>9.4243569646374645</v>
      </c>
      <c r="AC19">
        <f ca="1"/>
        <v>16.309517868867836</v>
      </c>
    </row>
    <row r="20" spans="1:29">
      <c r="A20" t="str">
        <f>September_Results!A22</f>
        <v>San Lorenzo River @ Sycamore Grove</v>
      </c>
      <c r="B20" cm="1">
        <f t="array" aca="1" ref="B20:AC20" ca="1">IF(September_Results!$J22="Big Trees",September_Results!L22:OFFSET(September_Results!L22,0,$B$1),OFFSET(September_Results!L22:OFFSET(September_Results!L22,0,$B$1),0,$B$1+2))</f>
        <v>13.954104407887026</v>
      </c>
      <c r="C20">
        <f ca="1"/>
        <v>14.119303150844003</v>
      </c>
      <c r="D20">
        <f ca="1"/>
        <v>20.648586801048229</v>
      </c>
      <c r="E20">
        <f ca="1"/>
        <v>37.08979502867092</v>
      </c>
      <c r="F20">
        <f ca="1"/>
        <v>27.059871349140334</v>
      </c>
      <c r="G20">
        <f ca="1"/>
        <v>27.413868655476708</v>
      </c>
      <c r="H20">
        <f ca="1"/>
        <v>18.367270826880489</v>
      </c>
      <c r="I20">
        <f ca="1"/>
        <v>20.247389853867006</v>
      </c>
      <c r="J20">
        <f ca="1"/>
        <v>20.912118129098644</v>
      </c>
      <c r="K20">
        <f ca="1"/>
        <v>17.718275765263805</v>
      </c>
      <c r="L20">
        <f ca="1"/>
        <v>29.813183731756578</v>
      </c>
      <c r="M20">
        <f ca="1"/>
        <v>34.761279413658343</v>
      </c>
      <c r="N20">
        <f ca="1"/>
        <v>15.602158534053036</v>
      </c>
      <c r="O20">
        <f ca="1"/>
        <v>14.272701983589762</v>
      </c>
      <c r="P20">
        <f ca="1"/>
        <v>14.827297763516746</v>
      </c>
      <c r="Q20">
        <f ca="1"/>
        <v>20.109724234736202</v>
      </c>
      <c r="R20">
        <f ca="1"/>
        <v>29.935116137272441</v>
      </c>
      <c r="S20">
        <f ca="1"/>
        <v>18.988732764671006</v>
      </c>
      <c r="T20">
        <f ca="1"/>
        <v>14.992496506473728</v>
      </c>
      <c r="U20">
        <f ca="1"/>
        <v>9.9869745948773954</v>
      </c>
      <c r="V20">
        <f ca="1"/>
        <v>8.5977318326773151</v>
      </c>
      <c r="W20">
        <f ca="1"/>
        <v>15.346493812810097</v>
      </c>
      <c r="X20">
        <f ca="1"/>
        <v>30.257647016378908</v>
      </c>
      <c r="Y20">
        <f ca="1"/>
        <v>15.818490221258594</v>
      </c>
      <c r="Z20">
        <f ca="1"/>
        <v>25.002753668985623</v>
      </c>
      <c r="AA20">
        <f ca="1"/>
        <v>17.604209966555416</v>
      </c>
      <c r="AB20">
        <f ca="1"/>
        <v>10.396824809546846</v>
      </c>
      <c r="AC20">
        <f ca="1"/>
        <v>17.462611044020864</v>
      </c>
    </row>
    <row r="21" spans="1:29">
      <c r="A21" t="str">
        <f>September_Results!A23</f>
        <v>San Lorenzo River @ Mt. Cross Bridge</v>
      </c>
      <c r="B21" cm="1">
        <f t="array" aca="1" ref="B21:AC21" ca="1">IF(September_Results!$J23="Big Trees",September_Results!L23:OFFSET(September_Results!L23,0,$B$1),OFFSET(September_Results!L23:OFFSET(September_Results!L23,0,$B$1),0,$B$1+2))</f>
        <v>5.2598480840644335</v>
      </c>
      <c r="C21">
        <f ca="1"/>
        <v>4.5271838008066307</v>
      </c>
      <c r="D21">
        <f ca="1"/>
        <v>7.8515691919485873</v>
      </c>
      <c r="E21">
        <f ca="1"/>
        <v>17.728717735933657</v>
      </c>
      <c r="F21">
        <f ca="1"/>
        <v>12.104028334351586</v>
      </c>
      <c r="G21">
        <f ca="1"/>
        <v>13.010767056848007</v>
      </c>
      <c r="H21">
        <f ca="1"/>
        <v>7.5509392411743743</v>
      </c>
      <c r="I21">
        <f ca="1"/>
        <v>7.5843964453734385</v>
      </c>
      <c r="J21">
        <f ca="1"/>
        <v>7.147513242716073</v>
      </c>
      <c r="K21">
        <f ca="1"/>
        <v>6.0516685834423241</v>
      </c>
      <c r="L21">
        <f ca="1"/>
        <v>11.18516743642072</v>
      </c>
      <c r="M21">
        <f ca="1"/>
        <v>13.79531425096523</v>
      </c>
      <c r="N21">
        <f ca="1"/>
        <v>6.8696729817586135</v>
      </c>
      <c r="O21">
        <f ca="1"/>
        <v>5.8882616585860168</v>
      </c>
      <c r="P21">
        <f ca="1"/>
        <v>5.985723949078948</v>
      </c>
      <c r="Q21">
        <f ca="1"/>
        <v>8.8703168154592724</v>
      </c>
      <c r="R21">
        <f ca="1"/>
        <v>11.184682549403346</v>
      </c>
      <c r="S21">
        <f ca="1"/>
        <v>7.1746669156892278</v>
      </c>
      <c r="T21">
        <f ca="1"/>
        <v>5.1929336756663025</v>
      </c>
      <c r="U21">
        <f ca="1"/>
        <v>5.3495521822793206</v>
      </c>
      <c r="V21">
        <f ca="1"/>
        <v>4.8806664364750221</v>
      </c>
      <c r="W21">
        <f ca="1"/>
        <v>6.0894897707977895</v>
      </c>
      <c r="X21">
        <f ca="1"/>
        <v>13.651302806804033</v>
      </c>
      <c r="Y21">
        <f ca="1"/>
        <v>7.5247553422359736</v>
      </c>
      <c r="Z21">
        <f ca="1"/>
        <v>9.7629938144517361</v>
      </c>
      <c r="AA21">
        <f ca="1"/>
        <v>7.264855900921491</v>
      </c>
      <c r="AB21">
        <f ca="1"/>
        <v>5.6176947028892243</v>
      </c>
      <c r="AC21">
        <f ca="1"/>
        <v>6.7848177537175047</v>
      </c>
    </row>
    <row r="22" spans="1:29">
      <c r="A22" t="str">
        <f>September_Results!A24</f>
        <v>San Lorenzo River @ River St.</v>
      </c>
      <c r="B22" cm="1">
        <f t="array" aca="1" ref="B22:AC22" ca="1">IF(September_Results!$J24="Big Trees",September_Results!L24:OFFSET(September_Results!L24,0,$B$1),OFFSET(September_Results!L24:OFFSET(September_Results!L24,0,$B$1),0,$B$1+2))</f>
        <v>1.7009648257135992</v>
      </c>
      <c r="C22">
        <f ca="1"/>
        <v>1.7477131532006052</v>
      </c>
      <c r="D22">
        <f ca="1"/>
        <v>3.5953851443536902</v>
      </c>
      <c r="E22">
        <f ca="1"/>
        <v>8.2479567847271227</v>
      </c>
      <c r="F22">
        <f ca="1"/>
        <v>5.4096654730160578</v>
      </c>
      <c r="G22">
        <f ca="1"/>
        <v>5.5098404604882134</v>
      </c>
      <c r="H22">
        <f ca="1"/>
        <v>2.9498130028664686</v>
      </c>
      <c r="I22">
        <f ca="1"/>
        <v>3.4818534918852482</v>
      </c>
      <c r="J22">
        <f ca="1"/>
        <v>3.669959857249629</v>
      </c>
      <c r="K22">
        <f ca="1"/>
        <v>2.7661588591675175</v>
      </c>
      <c r="L22">
        <f ca="1"/>
        <v>6.1888042644661558</v>
      </c>
      <c r="M22">
        <f ca="1"/>
        <v>7.5890279782436147</v>
      </c>
      <c r="N22">
        <f ca="1"/>
        <v>2.1673350451673006</v>
      </c>
      <c r="O22">
        <f ca="1"/>
        <v>1.7911223144385389</v>
      </c>
      <c r="P22">
        <f ca="1"/>
        <v>1.948063128144915</v>
      </c>
      <c r="Q22">
        <f ca="1"/>
        <v>3.4428965523127451</v>
      </c>
      <c r="R22">
        <f ca="1"/>
        <v>6.2233089823732319</v>
      </c>
      <c r="S22">
        <f ca="1"/>
        <v>3.1256757586509174</v>
      </c>
      <c r="T22">
        <f ca="1"/>
        <v>1.9948114556319227</v>
      </c>
      <c r="U22">
        <f ca="1"/>
        <v>0.57833713277564547</v>
      </c>
      <c r="V22">
        <f ca="1"/>
        <v>0.18520595971825404</v>
      </c>
      <c r="W22">
        <f ca="1"/>
        <v>2.0949864431040766</v>
      </c>
      <c r="X22">
        <f ca="1"/>
        <v>6.3145795265145273</v>
      </c>
      <c r="Y22">
        <f ca="1"/>
        <v>2.2285530930669495</v>
      </c>
      <c r="Z22">
        <f ca="1"/>
        <v>4.8275374902611992</v>
      </c>
      <c r="AA22">
        <f ca="1"/>
        <v>2.7338802520931562</v>
      </c>
      <c r="AB22">
        <f ca="1"/>
        <v>0.69431750716007512</v>
      </c>
      <c r="AC22">
        <f ca="1"/>
        <v>2.6938102571042934</v>
      </c>
    </row>
    <row r="23" spans="1:29">
      <c r="A23" t="str">
        <f>September_Results!A25</f>
        <v>SLR Below Fall</v>
      </c>
      <c r="B23" cm="1">
        <f t="array" aca="1" ref="B23:AC23" ca="1">IF(September_Results!$J25="Big Trees",September_Results!L25:OFFSET(September_Results!L25,0,$B$1),OFFSET(September_Results!L25:OFFSET(September_Results!L25,0,$B$1),0,$B$1+2))</f>
        <v>6.0891013061839256</v>
      </c>
      <c r="C23">
        <f ca="1"/>
        <v>6.2134570535012532</v>
      </c>
      <c r="D23">
        <f ca="1"/>
        <v>11.128469923662255</v>
      </c>
      <c r="E23">
        <f ca="1"/>
        <v>23.504827632862856</v>
      </c>
      <c r="F23">
        <f ca="1"/>
        <v>15.95465726002517</v>
      </c>
      <c r="G23">
        <f ca="1"/>
        <v>16.221133861419439</v>
      </c>
      <c r="H23">
        <f ca="1"/>
        <v>9.4111762702325077</v>
      </c>
      <c r="I23">
        <f ca="1"/>
        <v>10.826463108748747</v>
      </c>
      <c r="J23">
        <f ca="1"/>
        <v>11.32684694914466</v>
      </c>
      <c r="K23">
        <f ca="1"/>
        <v>8.9226358343430139</v>
      </c>
      <c r="L23">
        <f ca="1"/>
        <v>18.027253048647282</v>
      </c>
      <c r="M23">
        <f ca="1"/>
        <v>21.752003765913877</v>
      </c>
      <c r="N23">
        <f ca="1"/>
        <v>7.3296979282305905</v>
      </c>
      <c r="O23">
        <f ca="1"/>
        <v>6.3289302474387696</v>
      </c>
      <c r="P23">
        <f ca="1"/>
        <v>6.7464102562897938</v>
      </c>
      <c r="Q23">
        <f ca="1"/>
        <v>10.722833319317647</v>
      </c>
      <c r="R23">
        <f ca="1"/>
        <v>18.119039433571977</v>
      </c>
      <c r="S23">
        <f ca="1"/>
        <v>9.8789907482357808</v>
      </c>
      <c r="T23">
        <f ca="1"/>
        <v>6.870766003607125</v>
      </c>
      <c r="U23">
        <f ca="1"/>
        <v>3.1027868598921238</v>
      </c>
      <c r="V23">
        <f ca="1"/>
        <v>2.0570142419759394</v>
      </c>
      <c r="W23">
        <f ca="1"/>
        <v>7.1372426050013917</v>
      </c>
      <c r="X23">
        <f ca="1"/>
        <v>18.361829225953414</v>
      </c>
      <c r="Y23">
        <f ca="1"/>
        <v>7.4925447401937522</v>
      </c>
      <c r="Z23">
        <f ca="1"/>
        <v>14.406132120811789</v>
      </c>
      <c r="AA23">
        <f ca="1"/>
        <v>8.8367711516715239</v>
      </c>
      <c r="AB23">
        <f ca="1"/>
        <v>3.4113075472841601</v>
      </c>
      <c r="AC23">
        <f ca="1"/>
        <v>8.7301805111138133</v>
      </c>
    </row>
    <row r="24" spans="1:29">
      <c r="A24" t="str">
        <f>September_Results!A26</f>
        <v>San Lorenzo River Below Boulder Creek</v>
      </c>
      <c r="B24" cm="1">
        <f t="array" aca="1" ref="B24:AC24" ca="1">IF(September_Results!$J26="Big Trees",September_Results!L26:OFFSET(September_Results!L26,0,$B$1),OFFSET(September_Results!L26:OFFSET(September_Results!L26,0,$B$1),0,$B$1+2))</f>
        <v>2.1379237516110519</v>
      </c>
      <c r="C24">
        <f ca="1"/>
        <v>1.7433854508804048</v>
      </c>
      <c r="D24">
        <f ca="1"/>
        <v>3.5335605599534139</v>
      </c>
      <c r="E24">
        <f ca="1"/>
        <v>8.8523859642441369</v>
      </c>
      <c r="F24">
        <f ca="1"/>
        <v>5.8235015906667007</v>
      </c>
      <c r="G24">
        <f ca="1"/>
        <v>6.3117786405451319</v>
      </c>
      <c r="H24">
        <f ca="1"/>
        <v>3.3716719124001377</v>
      </c>
      <c r="I24">
        <f ca="1"/>
        <v>3.3896885522084856</v>
      </c>
      <c r="J24">
        <f ca="1"/>
        <v>3.1544277918125143</v>
      </c>
      <c r="K24">
        <f ca="1"/>
        <v>2.5643175604086346</v>
      </c>
      <c r="L24">
        <f ca="1"/>
        <v>5.3286967727417656</v>
      </c>
      <c r="M24">
        <f ca="1"/>
        <v>6.7342557885148135</v>
      </c>
      <c r="N24">
        <f ca="1"/>
        <v>3.0048113481866636</v>
      </c>
      <c r="O24">
        <f ca="1"/>
        <v>2.4763232471417727</v>
      </c>
      <c r="P24">
        <f ca="1"/>
        <v>2.5288065022356574</v>
      </c>
      <c r="Q24">
        <f ca="1"/>
        <v>4.0821541865815343</v>
      </c>
      <c r="R24">
        <f ca="1"/>
        <v>5.3284356620199071</v>
      </c>
      <c r="S24">
        <f ca="1"/>
        <v>3.169049992236681</v>
      </c>
      <c r="T24">
        <f ca="1"/>
        <v>2.1018904719943547</v>
      </c>
      <c r="U24">
        <f ca="1"/>
        <v>2.1862292351551749</v>
      </c>
      <c r="V24">
        <f ca="1"/>
        <v>1.9337351671164351</v>
      </c>
      <c r="W24">
        <f ca="1"/>
        <v>2.5846841967137237</v>
      </c>
      <c r="X24">
        <f ca="1"/>
        <v>6.6567059041223562</v>
      </c>
      <c r="Y24">
        <f ca="1"/>
        <v>3.357571933419691</v>
      </c>
      <c r="Z24">
        <f ca="1"/>
        <v>4.5628590255260226</v>
      </c>
      <c r="AA24">
        <f ca="1"/>
        <v>3.2176165865026642</v>
      </c>
      <c r="AB24">
        <f ca="1"/>
        <v>2.3306234643438235</v>
      </c>
      <c r="AC24">
        <f ca="1"/>
        <v>2.9591169718611416</v>
      </c>
    </row>
    <row r="25" spans="1:29">
      <c r="A25" t="str">
        <f>September_Results!A27</f>
        <v>San Lorenzo River @ Pacific St., Brookdale</v>
      </c>
      <c r="B25" cm="1">
        <f t="array" aca="1" ref="B25:AC25" ca="1">IF(September_Results!$J27="Big Trees",September_Results!L27:OFFSET(September_Results!L27,0,$B$1),OFFSET(September_Results!L27:OFFSET(September_Results!L27,0,$B$1),0,$B$1+2))</f>
        <v>2.4406325202613353</v>
      </c>
      <c r="C25">
        <f ca="1"/>
        <v>2.0195617266978281</v>
      </c>
      <c r="D25">
        <f ca="1"/>
        <v>3.9301251685716903</v>
      </c>
      <c r="E25">
        <f ca="1"/>
        <v>9.6066387786899181</v>
      </c>
      <c r="F25">
        <f ca="1"/>
        <v>6.3740635269780164</v>
      </c>
      <c r="G25">
        <f ca="1"/>
        <v>6.8951769511764009</v>
      </c>
      <c r="H25">
        <f ca="1"/>
        <v>3.757349594773296</v>
      </c>
      <c r="I25">
        <f ca="1"/>
        <v>3.7765778441153746</v>
      </c>
      <c r="J25">
        <f ca="1"/>
        <v>3.5254959215470629</v>
      </c>
      <c r="K25">
        <f ca="1"/>
        <v>2.8957010880238818</v>
      </c>
      <c r="L25">
        <f ca="1"/>
        <v>5.8459833457716321</v>
      </c>
      <c r="M25">
        <f ca="1"/>
        <v>7.3460654647341475</v>
      </c>
      <c r="N25">
        <f ca="1"/>
        <v>3.3658178509237073</v>
      </c>
      <c r="O25">
        <f ca="1"/>
        <v>2.8017892035560443</v>
      </c>
      <c r="P25">
        <f ca="1"/>
        <v>2.8578019299003627</v>
      </c>
      <c r="Q25">
        <f ca="1"/>
        <v>4.5156114275239929</v>
      </c>
      <c r="R25">
        <f ca="1"/>
        <v>5.845704675491314</v>
      </c>
      <c r="S25">
        <f ca="1"/>
        <v>3.5411014572449817</v>
      </c>
      <c r="T25">
        <f ca="1"/>
        <v>2.4021760215771764</v>
      </c>
      <c r="U25">
        <f ca="1"/>
        <v>2.4921865221205337</v>
      </c>
      <c r="V25">
        <f ca="1"/>
        <v>2.2227123610511019</v>
      </c>
      <c r="W25">
        <f ca="1"/>
        <v>2.9174373698888409</v>
      </c>
      <c r="X25">
        <f ca="1"/>
        <v>7.2633003914791097</v>
      </c>
      <c r="Y25">
        <f ca="1"/>
        <v>3.7423013996360162</v>
      </c>
      <c r="Z25">
        <f ca="1"/>
        <v>5.0286434135930964</v>
      </c>
      <c r="AA25">
        <f ca="1"/>
        <v>3.5929341293845005</v>
      </c>
      <c r="AB25">
        <f ca="1"/>
        <v>2.6462911871374892</v>
      </c>
      <c r="AC25">
        <f ca="1"/>
        <v>3.3170505518677089</v>
      </c>
    </row>
    <row r="26" spans="1:29">
      <c r="A26" t="str">
        <f>September_Results!A28</f>
        <v>San Lorenzo River @ Waterman Gap</v>
      </c>
      <c r="B26" cm="1">
        <f t="array" aca="1" ref="B26:AC26" ca="1">IF(September_Results!$J28="Big Trees",September_Results!L28:OFFSET(September_Results!L28,0,$B$1),OFFSET(September_Results!L28:OFFSET(September_Results!L28,0,$B$1),0,$B$1+2))</f>
        <v>0.48846367015292974</v>
      </c>
      <c r="C26">
        <f ca="1"/>
        <v>0.42625832288021359</v>
      </c>
      <c r="D26">
        <f ca="1"/>
        <v>0.70850839627646889</v>
      </c>
      <c r="E26">
        <f ca="1"/>
        <v>1.5471072870410141</v>
      </c>
      <c r="F26">
        <f ca="1"/>
        <v>1.0695546541068597</v>
      </c>
      <c r="G26">
        <f ca="1"/>
        <v>1.1465394320022795</v>
      </c>
      <c r="H26">
        <f ca="1"/>
        <v>0.68298403141274699</v>
      </c>
      <c r="I26">
        <f ca="1"/>
        <v>0.6858246462120966</v>
      </c>
      <c r="J26">
        <f ca="1"/>
        <v>0.64873198049884895</v>
      </c>
      <c r="K26">
        <f ca="1"/>
        <v>0.55569155373753965</v>
      </c>
      <c r="L26">
        <f ca="1"/>
        <v>0.99154066795080609</v>
      </c>
      <c r="M26">
        <f ca="1"/>
        <v>1.2131497906305091</v>
      </c>
      <c r="N26">
        <f ca="1"/>
        <v>0.62514252716511876</v>
      </c>
      <c r="O26">
        <f ca="1"/>
        <v>0.54181782638419385</v>
      </c>
      <c r="P26">
        <f ca="1"/>
        <v>0.55009266079969088</v>
      </c>
      <c r="Q26">
        <f ca="1"/>
        <v>0.79500305850014641</v>
      </c>
      <c r="R26">
        <f ca="1"/>
        <v>0.99149949962038098</v>
      </c>
      <c r="S26">
        <f ca="1"/>
        <v>0.65103740700266899</v>
      </c>
      <c r="T26">
        <f ca="1"/>
        <v>0.48278244055423036</v>
      </c>
      <c r="U26">
        <f ca="1"/>
        <v>0.49607981128162104</v>
      </c>
      <c r="V26">
        <f ca="1"/>
        <v>0.45627003576029967</v>
      </c>
      <c r="W26">
        <f ca="1"/>
        <v>0.55890268351071759</v>
      </c>
      <c r="X26">
        <f ca="1"/>
        <v>1.2009227964941775</v>
      </c>
      <c r="Y26">
        <f ca="1"/>
        <v>0.68076094156977762</v>
      </c>
      <c r="Z26">
        <f ca="1"/>
        <v>0.87079395481323074</v>
      </c>
      <c r="AA26">
        <f ca="1"/>
        <v>0.65869471646178557</v>
      </c>
      <c r="AB26">
        <f ca="1"/>
        <v>0.518845898006844</v>
      </c>
      <c r="AC26">
        <f ca="1"/>
        <v>0.61793806934068107</v>
      </c>
    </row>
    <row r="27" spans="1:29">
      <c r="A27" t="str">
        <f>September_Results!A29</f>
        <v xml:space="preserve">SLR Teihl Rd. </v>
      </c>
      <c r="B27" cm="1">
        <f t="array" aca="1" ref="B27:AC27" ca="1">IF(September_Results!$J29="Big Trees",September_Results!L29:OFFSET(September_Results!L29,0,$B$1),OFFSET(September_Results!L29:OFFSET(September_Results!L29,0,$B$1),0,$B$1+2))</f>
        <v>0.49500092442168941</v>
      </c>
      <c r="C27">
        <f ca="1"/>
        <v>0.50432437902383254</v>
      </c>
      <c r="D27">
        <f ca="1"/>
        <v>0.87282282282282253</v>
      </c>
      <c r="E27">
        <f ca="1"/>
        <v>1.8007285427504005</v>
      </c>
      <c r="F27">
        <f ca="1"/>
        <v>1.2346616561917105</v>
      </c>
      <c r="G27">
        <f ca="1"/>
        <v>1.2546404874820174</v>
      </c>
      <c r="H27">
        <f ca="1"/>
        <v>0.74407035450751291</v>
      </c>
      <c r="I27">
        <f ca="1"/>
        <v>0.85018014736047509</v>
      </c>
      <c r="J27">
        <f ca="1"/>
        <v>0.88769595278338453</v>
      </c>
      <c r="K27">
        <f ca="1"/>
        <v>0.70744249714195084</v>
      </c>
      <c r="L27">
        <f ca="1"/>
        <v>1.3900525662274295</v>
      </c>
      <c r="M27">
        <f ca="1"/>
        <v>1.6693122302630499</v>
      </c>
      <c r="N27">
        <f ca="1"/>
        <v>0.58801348342878401</v>
      </c>
      <c r="O27">
        <f ca="1"/>
        <v>0.51298187258296535</v>
      </c>
      <c r="P27">
        <f ca="1"/>
        <v>0.54428204160444582</v>
      </c>
      <c r="Q27">
        <f ca="1"/>
        <v>0.84241060185868943</v>
      </c>
      <c r="R27">
        <f ca="1"/>
        <v>1.3969341636718686</v>
      </c>
      <c r="S27">
        <f ca="1"/>
        <v>0.77914430277271784</v>
      </c>
      <c r="T27">
        <f ca="1"/>
        <v>0.55360549620658928</v>
      </c>
      <c r="U27">
        <f ca="1"/>
        <v>0.27110482176165229</v>
      </c>
      <c r="V27">
        <f ca="1"/>
        <v>0.19269900829791531</v>
      </c>
      <c r="W27">
        <f ca="1"/>
        <v>0.5735843274968957</v>
      </c>
      <c r="X27">
        <f ca="1"/>
        <v>1.415137098847481</v>
      </c>
      <c r="Y27">
        <f ca="1"/>
        <v>0.60022276921730455</v>
      </c>
      <c r="Z27">
        <f ca="1"/>
        <v>1.1185624476935949</v>
      </c>
      <c r="AA27">
        <f ca="1"/>
        <v>0.70100487372618514</v>
      </c>
      <c r="AB27">
        <f ca="1"/>
        <v>0.29423586865554086</v>
      </c>
      <c r="AC27">
        <f ca="1"/>
        <v>0.69301334121006242</v>
      </c>
    </row>
    <row r="28" spans="1:29">
      <c r="A28" t="str">
        <f>September_Results!A30</f>
        <v>SLR at Santa Cruz Gage</v>
      </c>
      <c r="B28" cm="1">
        <f t="array" aca="1" ref="B28:AC28" ca="1">IF(September_Results!$J30="Big Trees",September_Results!L30:OFFSET(September_Results!L30,0,$B$1),OFFSET(September_Results!L30:OFFSET(September_Results!L30,0,$B$1),0,$B$1+2))</f>
        <v>0.43822416567975253</v>
      </c>
      <c r="C28">
        <f ca="1"/>
        <v>0.59059548753453939</v>
      </c>
      <c r="D28">
        <f ca="1"/>
        <v>6.6128905894142278</v>
      </c>
      <c r="E28">
        <f ca="1"/>
        <v>21.777465002581163</v>
      </c>
      <c r="F28">
        <f ca="1"/>
        <v>12.526349032826214</v>
      </c>
      <c r="G28">
        <f ca="1"/>
        <v>12.852859008229331</v>
      </c>
      <c r="H28">
        <f ca="1"/>
        <v>4.5087151923719269</v>
      </c>
      <c r="I28">
        <f ca="1"/>
        <v>6.2428459506240301</v>
      </c>
      <c r="J28">
        <f ca="1"/>
        <v>6.8559591266587745</v>
      </c>
      <c r="K28">
        <f ca="1"/>
        <v>3.9101135707995525</v>
      </c>
      <c r="L28">
        <f ca="1"/>
        <v>15.06587106373934</v>
      </c>
      <c r="M28">
        <f ca="1"/>
        <v>19.629754942151781</v>
      </c>
      <c r="N28">
        <f ca="1"/>
        <v>1.9583094956120366</v>
      </c>
      <c r="O28">
        <f ca="1"/>
        <v>0.73208314354255499</v>
      </c>
      <c r="P28">
        <f ca="1"/>
        <v>1.24361543834077</v>
      </c>
      <c r="Q28">
        <f ca="1"/>
        <v>6.1158698490783827</v>
      </c>
      <c r="R28">
        <f ca="1"/>
        <v>15.178335610822636</v>
      </c>
      <c r="S28">
        <f ca="1"/>
        <v>5.0819215936351725</v>
      </c>
      <c r="T28">
        <f ca="1"/>
        <v>1.3959867601955622</v>
      </c>
      <c r="U28">
        <f ca="1"/>
        <v>0</v>
      </c>
      <c r="V28">
        <f ca="1"/>
        <v>0</v>
      </c>
      <c r="W28">
        <f ca="1"/>
        <v>1.7224967355986731</v>
      </c>
      <c r="X28">
        <f ca="1"/>
        <v>15.475822477301023</v>
      </c>
      <c r="Y28">
        <f ca="1"/>
        <v>2.157843369469493</v>
      </c>
      <c r="Z28">
        <f ca="1"/>
        <v>10.628963286872551</v>
      </c>
      <c r="AA28">
        <f ca="1"/>
        <v>3.8049048009474351</v>
      </c>
      <c r="AB28">
        <f ca="1"/>
        <v>0</v>
      </c>
      <c r="AC28">
        <f ca="1"/>
        <v>3.6743008107861872</v>
      </c>
    </row>
    <row r="29" spans="1:29">
      <c r="A29" t="str">
        <f>September_Results!A31</f>
        <v>Upper Soquel Cr. Weir Sq02</v>
      </c>
      <c r="B29" cm="1">
        <f t="array" aca="1" ref="B29:AC29" ca="1">IF(September_Results!$J31="Big Trees",September_Results!L31:OFFSET(September_Results!L31,0,$B$1),OFFSET(September_Results!L31:OFFSET(September_Results!L31,0,$B$1),0,$B$1+2))</f>
        <v>3.7495406514090046</v>
      </c>
      <c r="C29">
        <f ca="1"/>
        <v>3.7346048655563679</v>
      </c>
      <c r="D29">
        <f ca="1"/>
        <v>3.1442857104283553</v>
      </c>
      <c r="E29">
        <f ca="1"/>
        <v>1.6578194041421526</v>
      </c>
      <c r="F29">
        <f ca="1"/>
        <v>2.5646349737665104</v>
      </c>
      <c r="G29">
        <f ca="1"/>
        <v>2.5326297183680038</v>
      </c>
      <c r="H29">
        <f ca="1"/>
        <v>3.3505418007742875</v>
      </c>
      <c r="I29">
        <f ca="1"/>
        <v>3.1805583332133294</v>
      </c>
      <c r="J29">
        <f ca="1"/>
        <v>3.1204595758539106</v>
      </c>
      <c r="K29">
        <f ca="1"/>
        <v>3.4092181023382162</v>
      </c>
      <c r="L29">
        <f ca="1"/>
        <v>2.3157052095559023</v>
      </c>
      <c r="M29">
        <f ca="1"/>
        <v>1.8683428618745523</v>
      </c>
      <c r="N29">
        <f ca="1"/>
        <v>3.6005384068315118</v>
      </c>
      <c r="O29">
        <f ca="1"/>
        <v>3.7207359215503488</v>
      </c>
      <c r="P29">
        <f ca="1"/>
        <v>3.6705943547593547</v>
      </c>
      <c r="Q29">
        <f ca="1"/>
        <v>3.1930048214238589</v>
      </c>
      <c r="R29">
        <f ca="1"/>
        <v>2.3046811771408606</v>
      </c>
      <c r="S29">
        <f ca="1"/>
        <v>3.2943547968524647</v>
      </c>
      <c r="T29">
        <f ca="1"/>
        <v>3.655658568906718</v>
      </c>
      <c r="U29">
        <f ca="1"/>
        <v>4.108212880241604</v>
      </c>
      <c r="V29">
        <f ca="1"/>
        <v>4.2338157269832992</v>
      </c>
      <c r="W29">
        <f ca="1"/>
        <v>3.6236533135082114</v>
      </c>
      <c r="X29">
        <f ca="1"/>
        <v>2.2755208333333332</v>
      </c>
      <c r="Y29">
        <f ca="1"/>
        <v>3.580979639643536</v>
      </c>
      <c r="Z29">
        <f ca="1"/>
        <v>2.7506210690267223</v>
      </c>
      <c r="AA29">
        <f ca="1"/>
        <v>3.4195309068555129</v>
      </c>
      <c r="AB29">
        <f ca="1"/>
        <v>4.0711579067691099</v>
      </c>
      <c r="AC29">
        <f ca="1"/>
        <v>3.4323330090149158</v>
      </c>
    </row>
    <row r="30" spans="1:29">
      <c r="A30" t="str">
        <f>September_Results!A32</f>
        <v>Upper Soquel Cr. Weir Sq03</v>
      </c>
      <c r="B30" cm="1">
        <f t="array" aca="1" ref="B30:AC30" ca="1">IF(September_Results!$J32="Big Trees",September_Results!L32:OFFSET(September_Results!L32,0,$B$1),OFFSET(September_Results!L32:OFFSET(September_Results!L32,0,$B$1),0,$B$1+2))</f>
        <v>2.1571477673292039</v>
      </c>
      <c r="C30">
        <f ca="1"/>
        <v>1.8629919249457647</v>
      </c>
      <c r="D30">
        <f ca="1"/>
        <v>3.197692424866915</v>
      </c>
      <c r="E30">
        <f ca="1"/>
        <v>7.1632480233782667</v>
      </c>
      <c r="F30">
        <f ca="1"/>
        <v>4.9050033035583507</v>
      </c>
      <c r="G30">
        <f ca="1"/>
        <v>5.2690479264948369</v>
      </c>
      <c r="H30">
        <f ca="1"/>
        <v>3.0769931381179196</v>
      </c>
      <c r="I30">
        <f ca="1"/>
        <v>3.0904258006754688</v>
      </c>
      <c r="J30">
        <f ca="1"/>
        <v>2.9150224823515254</v>
      </c>
      <c r="K30">
        <f ca="1"/>
        <v>2.4750541145245419</v>
      </c>
      <c r="L30">
        <f ca="1"/>
        <v>4.5360917738981144</v>
      </c>
      <c r="M30">
        <f ca="1"/>
        <v>5.5840341296559259</v>
      </c>
      <c r="N30">
        <f ca="1"/>
        <v>2.8034729802431797</v>
      </c>
      <c r="O30">
        <f ca="1"/>
        <v>2.4094482118883942</v>
      </c>
      <c r="P30">
        <f ca="1"/>
        <v>2.4485781419473431</v>
      </c>
      <c r="Q30">
        <f ca="1"/>
        <v>3.6067072659308499</v>
      </c>
      <c r="R30">
        <f ca="1"/>
        <v>4.5358970976291655</v>
      </c>
      <c r="S30">
        <f ca="1"/>
        <v>2.9259243534127251</v>
      </c>
      <c r="T30">
        <f ca="1"/>
        <v>2.1302824422141047</v>
      </c>
      <c r="U30">
        <f ca="1"/>
        <v>2.1931628770849523</v>
      </c>
      <c r="V30">
        <f ca="1"/>
        <v>2.0049109250103094</v>
      </c>
      <c r="W30">
        <f ca="1"/>
        <v>2.4902388635026416</v>
      </c>
      <c r="X30">
        <f ca="1"/>
        <v>5.5262152777777782</v>
      </c>
      <c r="Y30">
        <f ca="1"/>
        <v>3.0664806195946199</v>
      </c>
      <c r="Z30">
        <f ca="1"/>
        <v>3.9651062770677861</v>
      </c>
      <c r="AA30">
        <f ca="1"/>
        <v>2.9621341394374237</v>
      </c>
      <c r="AB30">
        <f ca="1"/>
        <v>2.3008188538142984</v>
      </c>
      <c r="AC30">
        <f ca="1"/>
        <v>2.7694046331769311</v>
      </c>
    </row>
    <row r="31" spans="1:29">
      <c r="A31" t="str">
        <f>September_Results!A33</f>
        <v>Soquel Cr. @ Bates Cr.</v>
      </c>
      <c r="B31" cm="1">
        <f t="array" aca="1" ref="B31:AC31" ca="1">IF(September_Results!$J33="Big Trees",September_Results!L33:OFFSET(September_Results!L33,0,$B$1),OFFSET(September_Results!L33:OFFSET(September_Results!L33,0,$B$1),0,$B$1+2))</f>
        <v>0.88966093465575646</v>
      </c>
      <c r="C31">
        <f ca="1"/>
        <v>0.48195610110621223</v>
      </c>
      <c r="D31">
        <f ca="1"/>
        <v>2.3318729368545084</v>
      </c>
      <c r="E31">
        <f ca="1"/>
        <v>7.8281981912583571</v>
      </c>
      <c r="F31">
        <f ca="1"/>
        <v>4.6982338833995136</v>
      </c>
      <c r="G31">
        <f ca="1"/>
        <v>5.2028057157871039</v>
      </c>
      <c r="H31">
        <f ca="1"/>
        <v>2.1645817410896395</v>
      </c>
      <c r="I31">
        <f ca="1"/>
        <v>2.1831996322312133</v>
      </c>
      <c r="J31">
        <f ca="1"/>
        <v>1.9400877493535567</v>
      </c>
      <c r="K31">
        <f ca="1"/>
        <v>1.3302843583396786</v>
      </c>
      <c r="L31">
        <f ca="1"/>
        <v>4.1869164382794697</v>
      </c>
      <c r="M31">
        <f ca="1"/>
        <v>5.6393817718315535</v>
      </c>
      <c r="N31">
        <f ca="1"/>
        <v>1.7854783055257017</v>
      </c>
      <c r="O31">
        <f ca="1"/>
        <v>1.2393534987061927</v>
      </c>
      <c r="P31">
        <f ca="1"/>
        <v>1.2935882250751263</v>
      </c>
      <c r="Q31">
        <f ca="1"/>
        <v>2.8987742308899769</v>
      </c>
      <c r="R31">
        <f ca="1"/>
        <v>4.1866466137701739</v>
      </c>
      <c r="S31">
        <f ca="1"/>
        <v>1.9551979218742543</v>
      </c>
      <c r="T31">
        <f ca="1"/>
        <v>0.8524251523726083</v>
      </c>
      <c r="U31">
        <f ca="1"/>
        <v>0.93957846887591923</v>
      </c>
      <c r="V31">
        <f ca="1"/>
        <v>0.67865816838458271</v>
      </c>
      <c r="W31">
        <f ca="1"/>
        <v>1.3513306700649361</v>
      </c>
      <c r="X31">
        <f ca="1"/>
        <v>5.5592438925699952</v>
      </c>
      <c r="Y31">
        <f ca="1"/>
        <v>2.1500112175875379</v>
      </c>
      <c r="Z31">
        <f ca="1"/>
        <v>3.3955211525079192</v>
      </c>
      <c r="AA31">
        <f ca="1"/>
        <v>2.0053852806037149</v>
      </c>
      <c r="AB31">
        <f ca="1"/>
        <v>1.0887914225178106</v>
      </c>
      <c r="AC31">
        <f ca="1"/>
        <v>1.7382590163985208</v>
      </c>
    </row>
    <row r="32" spans="1:29">
      <c r="A32" t="str">
        <f>September_Results!A34</f>
        <v>Soquel Cr. above Lagoon</v>
      </c>
      <c r="B32" cm="1">
        <f t="array" aca="1" ref="B32:AC32" ca="1">IF(September_Results!$J34="Big Trees",September_Results!L34:OFFSET(September_Results!L34,0,$B$1),OFFSET(September_Results!L34:OFFSET(September_Results!L34,0,$B$1),0,$B$1+2))</f>
        <v>0.36037883870005971</v>
      </c>
      <c r="C32">
        <f ca="1"/>
        <v>0</v>
      </c>
      <c r="D32">
        <f ca="1"/>
        <v>1.8243176058437689</v>
      </c>
      <c r="E32">
        <f ca="1"/>
        <v>7.403444394752535</v>
      </c>
      <c r="F32">
        <f ca="1"/>
        <v>4.2263275193798453</v>
      </c>
      <c r="G32">
        <f ca="1"/>
        <v>4.7385006708407875</v>
      </c>
      <c r="H32">
        <f ca="1"/>
        <v>1.6545061866428152</v>
      </c>
      <c r="I32">
        <f ca="1"/>
        <v>1.6734045542635658</v>
      </c>
      <c r="J32">
        <f ca="1"/>
        <v>1.4266302176505667</v>
      </c>
      <c r="K32">
        <f ca="1"/>
        <v>0.80764020572450845</v>
      </c>
      <c r="L32">
        <f ca="1"/>
        <v>3.7073071332737033</v>
      </c>
      <c r="M32">
        <f ca="1"/>
        <v>5.1816536970781168</v>
      </c>
      <c r="N32">
        <f ca="1"/>
        <v>1.2696915995825881</v>
      </c>
      <c r="O32">
        <f ca="1"/>
        <v>0.71533948270721537</v>
      </c>
      <c r="P32">
        <f ca="1"/>
        <v>0.77039124925462144</v>
      </c>
      <c r="Q32">
        <f ca="1"/>
        <v>2.3997592054263572</v>
      </c>
      <c r="R32">
        <f ca="1"/>
        <v>3.7070332438878975</v>
      </c>
      <c r="S32">
        <f ca="1"/>
        <v>1.4419680232558141</v>
      </c>
      <c r="T32">
        <f ca="1"/>
        <v>0.32258210345855709</v>
      </c>
      <c r="U32">
        <f ca="1"/>
        <v>0.41104837507453806</v>
      </c>
      <c r="V32">
        <f ca="1"/>
        <v>0.14619733899821119</v>
      </c>
      <c r="W32">
        <f ca="1"/>
        <v>0.82900357781753153</v>
      </c>
      <c r="X32">
        <f ca="1"/>
        <v>5.1003085494931435</v>
      </c>
      <c r="Y32">
        <f ca="1"/>
        <v>1.6397161598091836</v>
      </c>
      <c r="Z32">
        <f ca="1"/>
        <v>2.9039895646988674</v>
      </c>
      <c r="AA32">
        <f ca="1"/>
        <v>1.4929114490161004</v>
      </c>
      <c r="AB32">
        <f ca="1"/>
        <v>0.56250920542635663</v>
      </c>
      <c r="AC32">
        <f ca="1"/>
        <v>1.2217609570661898</v>
      </c>
    </row>
    <row r="33" spans="1:29">
      <c r="A33" t="str">
        <f>September_Results!A35</f>
        <v>Soquel Cr. above Moores Gulch</v>
      </c>
      <c r="B33" cm="1">
        <f t="array" aca="1" ref="B33:AC33" ca="1">IF(September_Results!$J35="Big Trees",September_Results!L35:OFFSET(September_Results!L35,0,$B$1),OFFSET(September_Results!L35:OFFSET(September_Results!L35,0,$B$1),0,$B$1+2))</f>
        <v>1.2709956349883409</v>
      </c>
      <c r="C33">
        <f ca="1"/>
        <v>1.1095876983449922</v>
      </c>
      <c r="D33">
        <f ca="1"/>
        <v>1.8419588523005175</v>
      </c>
      <c r="E33">
        <f ca="1"/>
        <v>4.0179215719729289</v>
      </c>
      <c r="F33">
        <f ca="1"/>
        <v>2.778787180799636</v>
      </c>
      <c r="G33">
        <f ca="1"/>
        <v>2.9785441904111929</v>
      </c>
      <c r="H33">
        <f ca="1"/>
        <v>1.7757292555309108</v>
      </c>
      <c r="I33">
        <f ca="1"/>
        <v>1.7830999687197862</v>
      </c>
      <c r="J33">
        <f ca="1"/>
        <v>1.6868534095433088</v>
      </c>
      <c r="K33">
        <f ca="1"/>
        <v>1.4454358471250641</v>
      </c>
      <c r="L33">
        <f ca="1"/>
        <v>2.5763596229312404</v>
      </c>
      <c r="M33">
        <f ca="1"/>
        <v>3.1513820735938127</v>
      </c>
      <c r="N33">
        <f ca="1"/>
        <v>1.6256444434965591</v>
      </c>
      <c r="O33">
        <f ca="1"/>
        <v>1.4094368566228743</v>
      </c>
      <c r="P33">
        <f ca="1"/>
        <v>1.4309080646078598</v>
      </c>
      <c r="Q33">
        <f ca="1"/>
        <v>2.0663917278052666</v>
      </c>
      <c r="R33">
        <f ca="1"/>
        <v>2.5762528010009675</v>
      </c>
      <c r="S33">
        <f ca="1"/>
        <v>1.6928354376386281</v>
      </c>
      <c r="T33">
        <f ca="1"/>
        <v>1.2562542086105897</v>
      </c>
      <c r="U33">
        <f ca="1"/>
        <v>1.2907576920889494</v>
      </c>
      <c r="V33">
        <f ca="1"/>
        <v>1.1874608855144173</v>
      </c>
      <c r="W33">
        <f ca="1"/>
        <v>1.4537679576864015</v>
      </c>
      <c r="X33">
        <f ca="1"/>
        <v>3.1196559603025653</v>
      </c>
      <c r="Y33">
        <f ca="1"/>
        <v>1.7699608712961383</v>
      </c>
      <c r="Z33">
        <f ca="1"/>
        <v>2.2630509014388895</v>
      </c>
      <c r="AA33">
        <f ca="1"/>
        <v>1.7127043166695102</v>
      </c>
      <c r="AB33">
        <f ca="1"/>
        <v>1.3498302195302281</v>
      </c>
      <c r="AC33">
        <f ca="1"/>
        <v>1.6069506056986862</v>
      </c>
    </row>
    <row r="34" spans="1:29">
      <c r="A34" t="str">
        <f>September_Results!A36</f>
        <v xml:space="preserve">Valencia Cr. @ Aptos Cr. </v>
      </c>
      <c r="B34" cm="1">
        <f t="array" aca="1" ref="B34:AC34" ca="1">IF(September_Results!$J36="Big Trees",September_Results!L36:OFFSET(September_Results!L36,0,$B$1),OFFSET(September_Results!L36:OFFSET(September_Results!L36,0,$B$1),0,$B$1+2))</f>
        <v>1.0037775843063826E-2</v>
      </c>
      <c r="C34">
        <f ca="1"/>
        <v>0</v>
      </c>
      <c r="D34">
        <f ca="1"/>
        <v>0.27440018703261093</v>
      </c>
      <c r="E34">
        <f ca="1"/>
        <v>1.2818954753265444</v>
      </c>
      <c r="F34">
        <f ca="1"/>
        <v>0.70816227237074536</v>
      </c>
      <c r="G34">
        <f ca="1"/>
        <v>0.80065202146793024</v>
      </c>
      <c r="H34">
        <f ca="1"/>
        <v>0.24373513652980106</v>
      </c>
      <c r="I34">
        <f ca="1"/>
        <v>0.24714785989221044</v>
      </c>
      <c r="J34">
        <f ca="1"/>
        <v>0.20258461714538512</v>
      </c>
      <c r="K34">
        <f ca="1"/>
        <v>9.0805562086755248E-2</v>
      </c>
      <c r="L34">
        <f ca="1"/>
        <v>0.61443602930167296</v>
      </c>
      <c r="M34">
        <f ca="1"/>
        <v>0.88067791132848927</v>
      </c>
      <c r="N34">
        <f ca="1"/>
        <v>0.17424417530972361</v>
      </c>
      <c r="O34">
        <f ca="1"/>
        <v>7.4137623345711723E-2</v>
      </c>
      <c r="P34">
        <f ca="1"/>
        <v>8.4079034879687209E-2</v>
      </c>
      <c r="Q34">
        <f ca="1"/>
        <v>0.37831514043003633</v>
      </c>
      <c r="R34">
        <f ca="1"/>
        <v>0.6143865695427978</v>
      </c>
      <c r="S34">
        <f ca="1"/>
        <v>0.20535436364241305</v>
      </c>
      <c r="T34">
        <f ca="1"/>
        <v>3.2123291182448444E-3</v>
      </c>
      <c r="U34">
        <f ca="1"/>
        <v>1.9187831235031316E-2</v>
      </c>
      <c r="V34">
        <f ca="1"/>
        <v>0</v>
      </c>
      <c r="W34">
        <f ca="1"/>
        <v>9.4663423279044229E-2</v>
      </c>
      <c r="X34">
        <f ca="1"/>
        <v>0.86598836294246573</v>
      </c>
      <c r="Y34">
        <f ca="1"/>
        <v>0.24106430955052405</v>
      </c>
      <c r="Z34">
        <f ca="1"/>
        <v>0.46937055651983173</v>
      </c>
      <c r="AA34">
        <f ca="1"/>
        <v>0.21455387879325605</v>
      </c>
      <c r="AB34">
        <f ca="1"/>
        <v>4.6539077893182776E-2</v>
      </c>
      <c r="AC34">
        <f ca="1"/>
        <v>0.16558871750651113</v>
      </c>
    </row>
    <row r="35" spans="1:29">
      <c r="A35" t="str">
        <f>September_Results!A37</f>
        <v>Soquel West Branch Group</v>
      </c>
      <c r="B35" cm="1">
        <f t="array" aca="1" ref="B35:AC35" ca="1">IF(September_Results!$J37="Big Trees",September_Results!L37:OFFSET(September_Results!L37,0,$B$1),OFFSET(September_Results!L37:OFFSET(September_Results!L37,0,$B$1),0,$B$1+2))</f>
        <v>1.0642956853145873</v>
      </c>
      <c r="C35">
        <f ca="1"/>
        <v>1.0745251380389238</v>
      </c>
      <c r="D35">
        <f ca="1"/>
        <v>1.4788320790484109</v>
      </c>
      <c r="E35">
        <f ca="1"/>
        <v>2.4969061835180835</v>
      </c>
      <c r="F35">
        <f ca="1"/>
        <v>1.8758322681119435</v>
      </c>
      <c r="G35">
        <f ca="1"/>
        <v>1.8977525239498072</v>
      </c>
      <c r="H35">
        <f ca="1"/>
        <v>1.3375682080932889</v>
      </c>
      <c r="I35">
        <f ca="1"/>
        <v>1.4539891224321653</v>
      </c>
      <c r="J35">
        <f ca="1"/>
        <v>1.4951504917277096</v>
      </c>
      <c r="K35">
        <f ca="1"/>
        <v>1.297381072390539</v>
      </c>
      <c r="L35">
        <f ca="1"/>
        <v>2.046323146850884</v>
      </c>
      <c r="M35">
        <f ca="1"/>
        <v>2.3527196117845799</v>
      </c>
      <c r="N35">
        <f ca="1"/>
        <v>1.1663466541597534</v>
      </c>
      <c r="O35">
        <f ca="1"/>
        <v>1.0840239155686646</v>
      </c>
      <c r="P35">
        <f ca="1"/>
        <v>1.1183656497146512</v>
      </c>
      <c r="Q35">
        <f ca="1"/>
        <v>1.4454645784952187</v>
      </c>
      <c r="R35">
        <f ca="1"/>
        <v>2.0538734571950372</v>
      </c>
      <c r="S35">
        <f ca="1"/>
        <v>1.3760504350086495</v>
      </c>
      <c r="T35">
        <f ca="1"/>
        <v>1.1285951024389882</v>
      </c>
      <c r="U35">
        <f ca="1"/>
        <v>0.81864268489159409</v>
      </c>
      <c r="V35">
        <f ca="1"/>
        <v>0.73261785864788875</v>
      </c>
      <c r="W35">
        <f ca="1"/>
        <v>1.1505153582768515</v>
      </c>
      <c r="X35">
        <f ca="1"/>
        <v>2.0738452458473127</v>
      </c>
      <c r="Y35">
        <f ca="1"/>
        <v>1.1797423660606698</v>
      </c>
      <c r="Z35">
        <f ca="1"/>
        <v>1.7484512258541349</v>
      </c>
      <c r="AA35">
        <f ca="1"/>
        <v>1.2903178788427827</v>
      </c>
      <c r="AB35">
        <f ca="1"/>
        <v>0.8440214699838765</v>
      </c>
      <c r="AC35">
        <f ca="1"/>
        <v>1.2815497765076371</v>
      </c>
    </row>
    <row r="36" spans="1:29">
      <c r="A36" t="str">
        <f>September_Results!A38</f>
        <v>West Branch Soquel @ San Jose Olive S</v>
      </c>
      <c r="B36" cm="1">
        <f t="array" aca="1" ref="B36:AC36" ca="1">IF(September_Results!$J38="Big Trees",September_Results!L38:OFFSET(September_Results!L38,0,$B$1),OFFSET(September_Results!L38:OFFSET(September_Results!L38,0,$B$1),0,$B$1+2))</f>
        <v>0.80361071310059451</v>
      </c>
      <c r="C36">
        <f ca="1"/>
        <v>0.66795113313341303</v>
      </c>
      <c r="D36">
        <f ca="1"/>
        <v>1.2834918877694133</v>
      </c>
      <c r="E36">
        <f ca="1"/>
        <v>3.1123374496036211</v>
      </c>
      <c r="F36">
        <f ca="1"/>
        <v>2.0708740957854177</v>
      </c>
      <c r="G36">
        <f ca="1"/>
        <v>2.2387651709268002</v>
      </c>
      <c r="H36">
        <f ca="1"/>
        <v>1.2278274671343028</v>
      </c>
      <c r="I36">
        <f ca="1"/>
        <v>1.2340223784630486</v>
      </c>
      <c r="J36">
        <f ca="1"/>
        <v>1.153129405894928</v>
      </c>
      <c r="K36">
        <f ca="1"/>
        <v>0.9502236145475883</v>
      </c>
      <c r="L36">
        <f ca="1"/>
        <v>1.9007384875539091</v>
      </c>
      <c r="M36">
        <f ca="1"/>
        <v>2.3840313525197185</v>
      </c>
      <c r="N36">
        <f ca="1"/>
        <v>1.1016847074692528</v>
      </c>
      <c r="O36">
        <f ca="1"/>
        <v>0.91996730849269726</v>
      </c>
      <c r="P36">
        <f ca="1"/>
        <v>0.93801335453730583</v>
      </c>
      <c r="Q36">
        <f ca="1"/>
        <v>1.4721224486635553</v>
      </c>
      <c r="R36">
        <f ca="1"/>
        <v>1.9006487062303046</v>
      </c>
      <c r="S36">
        <f ca="1"/>
        <v>1.1581571600168088</v>
      </c>
      <c r="T36">
        <f ca="1"/>
        <v>0.79122089044310218</v>
      </c>
      <c r="U36">
        <f ca="1"/>
        <v>0.82022025796752285</v>
      </c>
      <c r="V36">
        <f ca="1"/>
        <v>0.73340171804147081</v>
      </c>
      <c r="W36">
        <f ca="1"/>
        <v>0.95722655778877963</v>
      </c>
      <c r="X36">
        <f ca="1"/>
        <v>2.3573662994090285</v>
      </c>
      <c r="Y36">
        <f ca="1"/>
        <v>1.2229792756596316</v>
      </c>
      <c r="Z36">
        <f ca="1"/>
        <v>1.6374098654203926</v>
      </c>
      <c r="AA36">
        <f ca="1"/>
        <v>1.1748564862073421</v>
      </c>
      <c r="AB36">
        <f ca="1"/>
        <v>0.86986932992109745</v>
      </c>
      <c r="AC36">
        <f ca="1"/>
        <v>1.0859729758383747</v>
      </c>
    </row>
    <row r="37" spans="1:29">
      <c r="A37" t="str">
        <f>September_Results!A39</f>
        <v>Zayante Creek @ SLR</v>
      </c>
      <c r="B37" cm="1">
        <f t="array" aca="1" ref="B37:AC37" ca="1">IF(September_Results!$J39="Big Trees",September_Results!L39:OFFSET(September_Results!L39,0,$B$1),OFFSET(September_Results!L39:OFFSET(September_Results!L39,0,$B$1),0,$B$1+2))</f>
        <v>4.1024586179473488</v>
      </c>
      <c r="C37">
        <f ca="1"/>
        <v>4.1397604850351257</v>
      </c>
      <c r="D37">
        <f ca="1"/>
        <v>5.6140723746948833</v>
      </c>
      <c r="E37">
        <f ca="1"/>
        <v>9.3264962896212626</v>
      </c>
      <c r="F37">
        <f ca="1"/>
        <v>7.0617400735776581</v>
      </c>
      <c r="G37">
        <f ca="1"/>
        <v>7.1416726459086082</v>
      </c>
      <c r="H37">
        <f ca="1"/>
        <v>5.0989513530065347</v>
      </c>
      <c r="I37">
        <f ca="1"/>
        <v>5.523482126053139</v>
      </c>
      <c r="J37">
        <f ca="1"/>
        <v>5.6735777340968134</v>
      </c>
      <c r="K37">
        <f ca="1"/>
        <v>4.9524083037331259</v>
      </c>
      <c r="L37">
        <f ca="1"/>
        <v>7.6834378583739422</v>
      </c>
      <c r="M37">
        <f ca="1"/>
        <v>8.8007175916221208</v>
      </c>
      <c r="N37">
        <f ca="1"/>
        <v>4.4745891491325533</v>
      </c>
      <c r="O37">
        <f ca="1"/>
        <v>4.1743979330452046</v>
      </c>
      <c r="P37">
        <f ca="1"/>
        <v>4.2996256296970277</v>
      </c>
      <c r="Q37">
        <f ca="1"/>
        <v>5.4923972368133267</v>
      </c>
      <c r="R37">
        <f ca="1"/>
        <v>7.7109701888434916</v>
      </c>
      <c r="S37">
        <f ca="1"/>
        <v>5.2392774244319806</v>
      </c>
      <c r="T37">
        <f ca="1"/>
        <v>4.3369274967848064</v>
      </c>
      <c r="U37">
        <f ca="1"/>
        <v>3.2066809240251613</v>
      </c>
      <c r="V37">
        <f ca="1"/>
        <v>2.892989984610808</v>
      </c>
      <c r="W37">
        <f ca="1"/>
        <v>4.4168600691157547</v>
      </c>
      <c r="X37">
        <f ca="1"/>
        <v>7.7837976436339122</v>
      </c>
      <c r="Y37">
        <f ca="1"/>
        <v>4.5234368322236893</v>
      </c>
      <c r="Z37">
        <f ca="1"/>
        <v>6.597243014365576</v>
      </c>
      <c r="AA37">
        <f ca="1"/>
        <v>4.926652252648708</v>
      </c>
      <c r="AB37">
        <f ca="1"/>
        <v>3.2992250799905514</v>
      </c>
      <c r="AC37">
        <f ca="1"/>
        <v>4.8946792237163272</v>
      </c>
    </row>
    <row r="38" spans="1:29">
      <c r="A38" t="str">
        <f>September_Results!A40</f>
        <v>Zayante Creek above Bean Cr.</v>
      </c>
      <c r="B38" cm="1">
        <f t="array" aca="1" ref="B38:AC38" ca="1">IF(September_Results!$J40="Big Trees",September_Results!L40:OFFSET(September_Results!L40,0,$B$1),OFFSET(September_Results!L40:OFFSET(September_Results!L40,0,$B$1),0,$B$1+2))</f>
        <v>1.4116033121943286</v>
      </c>
      <c r="C38">
        <f ca="1"/>
        <v>1.4297409533816152</v>
      </c>
      <c r="D38">
        <f ca="1"/>
        <v>2.1466096288791321</v>
      </c>
      <c r="E38">
        <f ca="1"/>
        <v>3.9517367756138446</v>
      </c>
      <c r="F38">
        <f ca="1"/>
        <v>2.8505228463857306</v>
      </c>
      <c r="G38">
        <f ca="1"/>
        <v>2.8893892203584874</v>
      </c>
      <c r="H38">
        <f ca="1"/>
        <v>1.8961374410546987</v>
      </c>
      <c r="I38">
        <f ca="1"/>
        <v>2.1025610717100078</v>
      </c>
      <c r="J38">
        <f ca="1"/>
        <v>2.1755434850588515</v>
      </c>
      <c r="K38">
        <f ca="1"/>
        <v>1.8248824221046447</v>
      </c>
      <c r="L38">
        <f ca="1"/>
        <v>3.1528168661738407</v>
      </c>
      <c r="M38">
        <f ca="1"/>
        <v>3.6960824045930436</v>
      </c>
      <c r="N38">
        <f ca="1"/>
        <v>1.5925478754674973</v>
      </c>
      <c r="O38">
        <f ca="1"/>
        <v>1.4465830487698099</v>
      </c>
      <c r="P38">
        <f ca="1"/>
        <v>1.5074737013271289</v>
      </c>
      <c r="Q38">
        <f ca="1"/>
        <v>2.087446370720603</v>
      </c>
      <c r="R38">
        <f ca="1"/>
        <v>3.166204172764457</v>
      </c>
      <c r="S38">
        <f ca="1"/>
        <v>1.9643695198068718</v>
      </c>
      <c r="T38">
        <f ca="1"/>
        <v>1.5256113425144162</v>
      </c>
      <c r="U38">
        <f ca="1"/>
        <v>0.97604081453963221</v>
      </c>
      <c r="V38">
        <f ca="1"/>
        <v>0.82351188912654594</v>
      </c>
      <c r="W38">
        <f ca="1"/>
        <v>1.5644777164871726</v>
      </c>
      <c r="X38">
        <f ca="1"/>
        <v>3.2016157579396349</v>
      </c>
      <c r="Y38">
        <f ca="1"/>
        <v>1.6162995484508484</v>
      </c>
      <c r="Z38">
        <f ca="1"/>
        <v>2.6246660287440426</v>
      </c>
      <c r="AA38">
        <f ca="1"/>
        <v>1.8123588127134227</v>
      </c>
      <c r="AB38">
        <f ca="1"/>
        <v>1.0210394386280912</v>
      </c>
      <c r="AC38">
        <f ca="1"/>
        <v>1.7968122631243197</v>
      </c>
    </row>
    <row r="39" spans="1:29">
      <c r="A39" t="str">
        <f>September_Results!A41</f>
        <v xml:space="preserve">Zayante Creek below Bean Cr. </v>
      </c>
      <c r="B39" cm="1">
        <f t="array" aca="1" ref="B39:AC39" ca="1">IF(September_Results!$J41="Big Trees",September_Results!L41:OFFSET(September_Results!L41,0,$B$1),OFFSET(September_Results!L41:OFFSET(September_Results!L41,0,$B$1),0,$B$1+2))</f>
        <v>3.9369994194859217</v>
      </c>
      <c r="C39">
        <f ca="1"/>
        <v>3.9685119489147604</v>
      </c>
      <c r="D39">
        <f ca="1"/>
        <v>5.2140071596736215</v>
      </c>
      <c r="E39">
        <f ca="1"/>
        <v>8.3502541361628033</v>
      </c>
      <c r="F39">
        <f ca="1"/>
        <v>6.4369934208404551</v>
      </c>
      <c r="G39">
        <f ca="1"/>
        <v>6.5045202696165383</v>
      </c>
      <c r="H39">
        <f ca="1"/>
        <v>4.778834134227754</v>
      </c>
      <c r="I39">
        <f ca="1"/>
        <v>5.1374767310607279</v>
      </c>
      <c r="J39">
        <f ca="1"/>
        <v>5.2642771470958172</v>
      </c>
      <c r="K39">
        <f ca="1"/>
        <v>4.6550349114716028</v>
      </c>
      <c r="L39">
        <f ca="1"/>
        <v>6.9622022446544332</v>
      </c>
      <c r="M39">
        <f ca="1"/>
        <v>7.9060775308801254</v>
      </c>
      <c r="N39">
        <f ca="1"/>
        <v>4.2513744154545741</v>
      </c>
      <c r="O39">
        <f ca="1"/>
        <v>3.9977735833843964</v>
      </c>
      <c r="P39">
        <f ca="1"/>
        <v>4.1035656464669259</v>
      </c>
      <c r="Q39">
        <f ca="1"/>
        <v>5.1112162898700308</v>
      </c>
      <c r="R39">
        <f ca="1"/>
        <v>6.9854614925661966</v>
      </c>
      <c r="S39">
        <f ca="1"/>
        <v>4.8973812687457663</v>
      </c>
      <c r="T39">
        <f ca="1"/>
        <v>4.1350781758957655</v>
      </c>
      <c r="U39">
        <f ca="1"/>
        <v>3.1802485342019531</v>
      </c>
      <c r="V39">
        <f ca="1"/>
        <v>2.9152431676718145</v>
      </c>
      <c r="W39">
        <f ca="1"/>
        <v>4.2026050246718469</v>
      </c>
      <c r="X39">
        <f ca="1"/>
        <v>7.0469859547844038</v>
      </c>
      <c r="Y39">
        <f ca="1"/>
        <v>4.2926408230399575</v>
      </c>
      <c r="Z39">
        <f ca="1"/>
        <v>6.0445873996194397</v>
      </c>
      <c r="AA39">
        <f ca="1"/>
        <v>4.6332762601993096</v>
      </c>
      <c r="AB39">
        <f ca="1"/>
        <v>3.2584296191182629</v>
      </c>
      <c r="AC39">
        <f ca="1"/>
        <v>4.6062655206888756</v>
      </c>
    </row>
    <row r="40" spans="1:29">
      <c r="A40" t="str">
        <f>September_Results!A42</f>
        <v>Zayante Creek Below Lompico Creek</v>
      </c>
      <c r="B40" cm="1">
        <f t="array" aca="1" ref="B40:AC40" ca="1">IF(September_Results!$J42="Big Trees",September_Results!L42:OFFSET(September_Results!L42,0,$B$1),OFFSET(September_Results!L42:OFFSET(September_Results!L42,0,$B$1),0,$B$1+2))</f>
        <v>0.38546869256218608</v>
      </c>
      <c r="C40">
        <f ca="1"/>
        <v>0.31103884327900994</v>
      </c>
      <c r="D40">
        <f ca="1"/>
        <v>0.64875627986766338</v>
      </c>
      <c r="E40">
        <f ca="1"/>
        <v>1.6521553731160403</v>
      </c>
      <c r="F40">
        <f ca="1"/>
        <v>1.0807548094596253</v>
      </c>
      <c r="G40">
        <f ca="1"/>
        <v>1.1728685210145819</v>
      </c>
      <c r="H40">
        <f ca="1"/>
        <v>0.61821590491361378</v>
      </c>
      <c r="I40">
        <f ca="1"/>
        <v>0.62161475309398373</v>
      </c>
      <c r="J40">
        <f ca="1"/>
        <v>0.57723269207205008</v>
      </c>
      <c r="K40">
        <f ca="1"/>
        <v>0.46590809949761069</v>
      </c>
      <c r="L40">
        <f ca="1"/>
        <v>0.98740963117265068</v>
      </c>
      <c r="M40">
        <f ca="1"/>
        <v>1.2525690479107956</v>
      </c>
      <c r="N40">
        <f ca="1"/>
        <v>0.54900747457419441</v>
      </c>
      <c r="O40">
        <f ca="1"/>
        <v>0.44930792795000618</v>
      </c>
      <c r="P40">
        <f ca="1"/>
        <v>0.45920892047543205</v>
      </c>
      <c r="Q40">
        <f ca="1"/>
        <v>0.75224874402646758</v>
      </c>
      <c r="R40">
        <f ca="1"/>
        <v>0.98736037250337028</v>
      </c>
      <c r="S40">
        <f ca="1"/>
        <v>0.57999117755177076</v>
      </c>
      <c r="T40">
        <f ca="1"/>
        <v>0.37867099620144595</v>
      </c>
      <c r="U40">
        <f ca="1"/>
        <v>0.39458154637912024</v>
      </c>
      <c r="V40">
        <f ca="1"/>
        <v>0.3469484131846588</v>
      </c>
      <c r="W40">
        <f ca="1"/>
        <v>0.46975027570150729</v>
      </c>
      <c r="X40">
        <f ca="1"/>
        <v>1.2379392231344202</v>
      </c>
      <c r="Y40">
        <f ca="1"/>
        <v>0.61555593677245457</v>
      </c>
      <c r="Z40">
        <f ca="1"/>
        <v>0.84293395417228301</v>
      </c>
      <c r="AA40">
        <f ca="1"/>
        <v>0.58915329003798567</v>
      </c>
      <c r="AB40">
        <f ca="1"/>
        <v>0.42182159049136142</v>
      </c>
      <c r="AC40">
        <f ca="1"/>
        <v>0.54038720745006752</v>
      </c>
    </row>
    <row r="41" spans="1:29">
      <c r="A41" t="str">
        <f>September_Results!A43</f>
        <v>Zayante Creek @ Zayante</v>
      </c>
      <c r="B41" cm="1">
        <f t="array" aca="1" ref="B41:AC41" ca="1">IF(September_Results!$J43="Big Trees",September_Results!L43:OFFSET(September_Results!L43,0,$B$1),OFFSET(September_Results!L43:OFFSET(September_Results!L43,0,$B$1),0,$B$1+2))</f>
        <v>0.39762518206829589</v>
      </c>
      <c r="C41">
        <f ca="1"/>
        <v>0.40649215083346824</v>
      </c>
      <c r="D41">
        <f ca="1"/>
        <v>0.75694853536170881</v>
      </c>
      <c r="E41">
        <f ca="1"/>
        <v>1.6394230458002905</v>
      </c>
      <c r="F41">
        <f ca="1"/>
        <v>1.1010713707719693</v>
      </c>
      <c r="G41">
        <f ca="1"/>
        <v>1.1200720181259101</v>
      </c>
      <c r="H41">
        <f ca="1"/>
        <v>0.63449991908075731</v>
      </c>
      <c r="I41">
        <f ca="1"/>
        <v>0.735414468360576</v>
      </c>
      <c r="J41">
        <f ca="1"/>
        <v>0.77109346172519821</v>
      </c>
      <c r="K41">
        <f ca="1"/>
        <v>0.5996653989318661</v>
      </c>
      <c r="L41">
        <f ca="1"/>
        <v>1.2488541835248421</v>
      </c>
      <c r="M41">
        <f ca="1"/>
        <v>1.5144410098721472</v>
      </c>
      <c r="N41">
        <f ca="1"/>
        <v>0.48608375141608684</v>
      </c>
      <c r="O41">
        <f ca="1"/>
        <v>0.41472576468684252</v>
      </c>
      <c r="P41">
        <f ca="1"/>
        <v>0.44449344554134962</v>
      </c>
      <c r="Q41">
        <f ca="1"/>
        <v>0.72802532772293282</v>
      </c>
      <c r="R41">
        <f ca="1"/>
        <v>1.2553988509467549</v>
      </c>
      <c r="S41">
        <f ca="1"/>
        <v>0.6678566111021198</v>
      </c>
      <c r="T41">
        <f ca="1"/>
        <v>0.45336041430652241</v>
      </c>
      <c r="U41">
        <f ca="1"/>
        <v>0.1846912607217997</v>
      </c>
      <c r="V41">
        <f ca="1"/>
        <v>0.11012427577277889</v>
      </c>
      <c r="W41">
        <f ca="1"/>
        <v>0.47236106166046288</v>
      </c>
      <c r="X41">
        <f ca="1"/>
        <v>1.2727105518692339</v>
      </c>
      <c r="Y41">
        <f ca="1"/>
        <v>0.4976952581323838</v>
      </c>
      <c r="Z41">
        <f ca="1"/>
        <v>0.99065649781518006</v>
      </c>
      <c r="AA41">
        <f ca="1"/>
        <v>0.59354296811781837</v>
      </c>
      <c r="AB41">
        <f ca="1"/>
        <v>0.20668978799158466</v>
      </c>
      <c r="AC41">
        <f ca="1"/>
        <v>0.58594270917624203</v>
      </c>
    </row>
    <row r="42" spans="1:29">
      <c r="A42" t="str">
        <f>September_Results!A44</f>
        <v>SLVWD Lower Boulder Cr.</v>
      </c>
      <c r="B42" cm="1">
        <f t="array" aca="1" ref="B42:AC42" ca="1">IF(September_Results!$J44="Big Trees",September_Results!L44:OFFSET(September_Results!L44,0,$B$1),OFFSET(September_Results!L44:OFFSET(September_Results!L44,0,$B$1),0,$B$1+2))</f>
        <v>1.7733226480128144</v>
      </c>
      <c r="C42">
        <f ca="1"/>
        <v>1.8078770930682215</v>
      </c>
      <c r="D42">
        <f ca="1"/>
        <v>3.1736003976390728</v>
      </c>
      <c r="E42">
        <f ca="1"/>
        <v>6.6125904055343483</v>
      </c>
      <c r="F42">
        <f ca="1"/>
        <v>4.5146419557417765</v>
      </c>
      <c r="G42">
        <f ca="1"/>
        <v>4.5886871951462194</v>
      </c>
      <c r="H42">
        <f ca="1"/>
        <v>2.6964199659215464</v>
      </c>
      <c r="I42">
        <f ca="1"/>
        <v>3.0896824596473693</v>
      </c>
      <c r="J42">
        <f ca="1"/>
        <v>3.2287229647512699</v>
      </c>
      <c r="K42">
        <f ca="1"/>
        <v>2.5606703603467338</v>
      </c>
      <c r="L42">
        <f ca="1"/>
        <v>5.0905493733318945</v>
      </c>
      <c r="M42">
        <f ca="1"/>
        <v>6.1255372752295631</v>
      </c>
      <c r="N42">
        <f ca="1"/>
        <v>2.1180443736846142</v>
      </c>
      <c r="O42">
        <f ca="1"/>
        <v>1.8399633634768136</v>
      </c>
      <c r="P42">
        <f ca="1"/>
        <v>1.9559675718771086</v>
      </c>
      <c r="Q42">
        <f ca="1"/>
        <v>3.0608870887678656</v>
      </c>
      <c r="R42">
        <f ca="1"/>
        <v>5.1160538446823143</v>
      </c>
      <c r="S42">
        <f ca="1"/>
        <v>2.8264104973204582</v>
      </c>
      <c r="T42">
        <f ca="1"/>
        <v>1.9905220169325171</v>
      </c>
      <c r="U42">
        <f ca="1"/>
        <v>0.94352233175368139</v>
      </c>
      <c r="V42">
        <f ca="1"/>
        <v>0.65293590333535323</v>
      </c>
      <c r="W42">
        <f ca="1"/>
        <v>2.0645672563369599</v>
      </c>
      <c r="X42">
        <f ca="1"/>
        <v>5.183517285028584</v>
      </c>
      <c r="Y42">
        <f ca="1"/>
        <v>2.1632942422095511</v>
      </c>
      <c r="Z42">
        <f ca="1"/>
        <v>4.0843568423137295</v>
      </c>
      <c r="AA42">
        <f ca="1"/>
        <v>2.5368113387608568</v>
      </c>
      <c r="AB42">
        <f ca="1"/>
        <v>1.0292502644863823</v>
      </c>
      <c r="AC42">
        <f ca="1"/>
        <v>2.5071932429990791</v>
      </c>
    </row>
    <row r="43" spans="1:29">
      <c r="A43" t="str">
        <f>September_Results!A45</f>
        <v>SLVWD Fall Cr. US of Div</v>
      </c>
      <c r="B43" cm="1">
        <f t="array" aca="1" ref="B43:AC43" ca="1">IF(September_Results!$J45="Big Trees",September_Results!L45:OFFSET(September_Results!L45,0,$B$1),OFFSET(September_Results!L45:OFFSET(September_Results!L45,0,$B$1),0,$B$1+2))</f>
        <v>1.8055479999999999</v>
      </c>
      <c r="C43">
        <f ca="1"/>
        <v>1.8343600000000002</v>
      </c>
      <c r="D43">
        <f ca="1"/>
        <v>2.9731199999999998</v>
      </c>
      <c r="E43">
        <f ca="1"/>
        <v>5.8406000000000002</v>
      </c>
      <c r="F43">
        <f ca="1"/>
        <v>4.0912999999999995</v>
      </c>
      <c r="G43">
        <f ca="1"/>
        <v>4.1530399999999998</v>
      </c>
      <c r="H43">
        <f ca="1"/>
        <v>2.57524</v>
      </c>
      <c r="I43">
        <f ca="1"/>
        <v>2.9031479999999998</v>
      </c>
      <c r="J43">
        <f ca="1"/>
        <v>3.0190820000000005</v>
      </c>
      <c r="K43">
        <f ca="1"/>
        <v>2.4620500000000005</v>
      </c>
      <c r="L43">
        <f ca="1"/>
        <v>4.5715000000000003</v>
      </c>
      <c r="M43">
        <f ca="1"/>
        <v>5.4344880000000009</v>
      </c>
      <c r="N43">
        <f ca="1"/>
        <v>2.0929820000000001</v>
      </c>
      <c r="O43">
        <f ca="1"/>
        <v>1.8611139999999997</v>
      </c>
      <c r="P43">
        <f ca="1"/>
        <v>1.9578399999999996</v>
      </c>
      <c r="Q43">
        <f ca="1"/>
        <v>2.8791380000000011</v>
      </c>
      <c r="R43">
        <f ca="1"/>
        <v>4.592766000000001</v>
      </c>
      <c r="S43">
        <f ca="1"/>
        <v>2.6836279999999997</v>
      </c>
      <c r="T43">
        <f ca="1"/>
        <v>1.9866520000000008</v>
      </c>
      <c r="U43">
        <f ca="1"/>
        <v>1.1136483999999998</v>
      </c>
      <c r="V43">
        <f ca="1"/>
        <v>0.87135319999999983</v>
      </c>
      <c r="W43">
        <f ca="1"/>
        <v>2.0483919999999998</v>
      </c>
      <c r="X43">
        <f ca="1"/>
        <v>4.649017999999999</v>
      </c>
      <c r="Y43">
        <f ca="1"/>
        <v>2.1307119999999995</v>
      </c>
      <c r="Z43">
        <f ca="1"/>
        <v>3.7325219999999995</v>
      </c>
      <c r="AA43">
        <f ca="1"/>
        <v>2.4421560000000002</v>
      </c>
      <c r="AB43">
        <f ca="1"/>
        <v>1.1851296000000002</v>
      </c>
      <c r="AC43">
        <f ca="1"/>
        <v>2.4174599999999997</v>
      </c>
    </row>
    <row r="44" spans="1:29">
      <c r="A44" t="str">
        <f>September_Results!A46</f>
        <v>SLVWD Fall Cr. DS or Div</v>
      </c>
      <c r="B44" cm="1">
        <f t="array" aca="1" ref="B44:AC44" ca="1">IF(September_Results!$J46="Big Trees",September_Results!L46:OFFSET(September_Results!L46,0,$B$1),OFFSET(September_Results!L46:OFFSET(September_Results!L46,0,$B$1),0,$B$1+2))</f>
        <v>0.97119733333333347</v>
      </c>
      <c r="C44">
        <f ca="1"/>
        <v>0.99281333333333355</v>
      </c>
      <c r="D44">
        <f ca="1"/>
        <v>1.8471600000000001</v>
      </c>
      <c r="E44">
        <f ca="1"/>
        <v>3.9984666666666664</v>
      </c>
      <c r="F44">
        <f ca="1"/>
        <v>2.6860666666666666</v>
      </c>
      <c r="G44">
        <f ca="1"/>
        <v>2.7323866666666667</v>
      </c>
      <c r="H44">
        <f ca="1"/>
        <v>1.5486533333333337</v>
      </c>
      <c r="I44">
        <f ca="1"/>
        <v>1.794664</v>
      </c>
      <c r="J44">
        <f ca="1"/>
        <v>1.881642666666667</v>
      </c>
      <c r="K44">
        <f ca="1"/>
        <v>1.4637333333333338</v>
      </c>
      <c r="L44">
        <f ca="1"/>
        <v>3.0463333333333336</v>
      </c>
      <c r="M44">
        <f ca="1"/>
        <v>3.6937840000000008</v>
      </c>
      <c r="N44">
        <f ca="1"/>
        <v>1.1868426666666669</v>
      </c>
      <c r="O44">
        <f ca="1"/>
        <v>1.0128853333333334</v>
      </c>
      <c r="P44">
        <f ca="1"/>
        <v>1.0854533333333332</v>
      </c>
      <c r="Q44">
        <f ca="1"/>
        <v>1.7766506666666677</v>
      </c>
      <c r="R44">
        <f ca="1"/>
        <v>3.0622880000000006</v>
      </c>
      <c r="S44">
        <f ca="1"/>
        <v>1.6299706666666665</v>
      </c>
      <c r="T44">
        <f ca="1"/>
        <v>1.1070693333333341</v>
      </c>
      <c r="U44">
        <f ca="1"/>
        <v>0.45210453333333334</v>
      </c>
      <c r="V44">
        <f ca="1"/>
        <v>0.27032426666666654</v>
      </c>
      <c r="W44">
        <f ca="1"/>
        <v>1.1533893333333334</v>
      </c>
      <c r="X44">
        <f ca="1"/>
        <v>3.1044906666666665</v>
      </c>
      <c r="Y44">
        <f ca="1"/>
        <v>1.2151493333333332</v>
      </c>
      <c r="Z44">
        <f ca="1"/>
        <v>2.4168959999999995</v>
      </c>
      <c r="AA44">
        <f ca="1"/>
        <v>1.4488080000000001</v>
      </c>
      <c r="AB44">
        <f ca="1"/>
        <v>0.50573280000000032</v>
      </c>
      <c r="AC44">
        <f ca="1"/>
        <v>1.4302800000000002</v>
      </c>
    </row>
    <row r="45" spans="1:29">
      <c r="A45" t="str">
        <f>September_Results!A47</f>
        <v>SLVWD Lompico Cr.</v>
      </c>
      <c r="B45" cm="1">
        <f t="array" aca="1" ref="B45:AC45" ca="1">IF(September_Results!$J47="Big Trees",September_Results!L47:OFFSET(September_Results!L47,0,$B$1),OFFSET(September_Results!L47:OFFSET(September_Results!L47,0,$B$1),0,$B$1+2))</f>
        <v>5.56970697045613E-2</v>
      </c>
      <c r="C45">
        <f ca="1"/>
        <v>5.6918321696272048E-2</v>
      </c>
      <c r="D45">
        <f ca="1"/>
        <v>0.1051868527972202</v>
      </c>
      <c r="E45">
        <f ca="1"/>
        <v>0.22673050340081261</v>
      </c>
      <c r="F45">
        <f ca="1"/>
        <v>0.15258306104694641</v>
      </c>
      <c r="G45">
        <f ca="1"/>
        <v>0.1552000296006123</v>
      </c>
      <c r="H45">
        <f ca="1"/>
        <v>8.8321944340262415E-2</v>
      </c>
      <c r="I45">
        <f ca="1"/>
        <v>0.10222095510306556</v>
      </c>
      <c r="J45">
        <f ca="1"/>
        <v>0.1071350404982826</v>
      </c>
      <c r="K45">
        <f ca="1"/>
        <v>8.3524168658541703E-2</v>
      </c>
      <c r="L45">
        <f ca="1"/>
        <v>0.17293726090879205</v>
      </c>
      <c r="M45">
        <f ca="1"/>
        <v>0.20951666580336606</v>
      </c>
      <c r="N45">
        <f ca="1"/>
        <v>6.788051219329462E-2</v>
      </c>
      <c r="O45">
        <f ca="1"/>
        <v>5.8052341402860586E-2</v>
      </c>
      <c r="P45">
        <f ca="1"/>
        <v>6.2152258803603755E-2</v>
      </c>
      <c r="Q45">
        <f ca="1"/>
        <v>0.10120324510997333</v>
      </c>
      <c r="R45">
        <f ca="1"/>
        <v>0.17383866118838809</v>
      </c>
      <c r="S45">
        <f ca="1"/>
        <v>9.2916178023364687E-2</v>
      </c>
      <c r="T45">
        <f ca="1"/>
        <v>6.3373510795314544E-2</v>
      </c>
      <c r="U45">
        <f ca="1"/>
        <v>2.6369575446479179E-2</v>
      </c>
      <c r="V45">
        <f ca="1"/>
        <v>1.6099427744759358E-2</v>
      </c>
      <c r="W45">
        <f ca="1"/>
        <v>6.5990479348980377E-2</v>
      </c>
      <c r="X45">
        <f ca="1"/>
        <v>0.17622301031506138</v>
      </c>
      <c r="Y45">
        <f ca="1"/>
        <v>6.9479770753868172E-2</v>
      </c>
      <c r="Z45">
        <f ca="1"/>
        <v>0.13737556600731032</v>
      </c>
      <c r="AA45">
        <f ca="1"/>
        <v>8.2680923235693787E-2</v>
      </c>
      <c r="AB45">
        <f ca="1"/>
        <v>2.9399443483056786E-2</v>
      </c>
      <c r="AC45">
        <f ca="1"/>
        <v>8.1634135814227432E-2</v>
      </c>
    </row>
    <row r="46" spans="1:29">
      <c r="A46" t="str">
        <f>September_Results!A48</f>
        <v xml:space="preserve">SLVWD Zayante Cr. </v>
      </c>
      <c r="B46" cm="1">
        <f t="array" aca="1" ref="B46:AC46" ca="1">IF(September_Results!$J48="Big Trees",September_Results!L48:OFFSET(September_Results!L48,0,$B$1),OFFSET(September_Results!L48:OFFSET(September_Results!L48,0,$B$1),0,$B$1+2))</f>
        <v>0.6044745572228587</v>
      </c>
      <c r="C46">
        <f ca="1"/>
        <v>0.61524672901045085</v>
      </c>
      <c r="D46">
        <f ca="1"/>
        <v>1.0410039949009944</v>
      </c>
      <c r="E46">
        <f ca="1"/>
        <v>2.1130915680470621</v>
      </c>
      <c r="F46">
        <f ca="1"/>
        <v>1.4590668523718293</v>
      </c>
      <c r="G46">
        <f ca="1"/>
        <v>1.4821500776309553</v>
      </c>
      <c r="H46">
        <f ca="1"/>
        <v>0.8922454321199611</v>
      </c>
      <c r="I46">
        <f ca="1"/>
        <v>1.014843006273985</v>
      </c>
      <c r="J46">
        <f ca="1"/>
        <v>1.0581881737050105</v>
      </c>
      <c r="K46">
        <f ca="1"/>
        <v>0.84992618581156387</v>
      </c>
      <c r="L46">
        <f ca="1"/>
        <v>1.6386030488316974</v>
      </c>
      <c r="M46">
        <f ca="1"/>
        <v>1.9612552418981457</v>
      </c>
      <c r="N46">
        <f ca="1"/>
        <v>0.71193979481812253</v>
      </c>
      <c r="O46">
        <f ca="1"/>
        <v>0.62524945995607184</v>
      </c>
      <c r="P46">
        <f ca="1"/>
        <v>0.66141317952870238</v>
      </c>
      <c r="Q46">
        <f ca="1"/>
        <v>1.0058661964509921</v>
      </c>
      <c r="R46">
        <f ca="1"/>
        <v>1.646553937532063</v>
      </c>
      <c r="S46">
        <f ca="1"/>
        <v>0.9327693164637596</v>
      </c>
      <c r="T46">
        <f ca="1"/>
        <v>0.67218535131629475</v>
      </c>
      <c r="U46">
        <f ca="1"/>
        <v>0.34578854615225479</v>
      </c>
      <c r="V46">
        <f ca="1"/>
        <v>0.25519971102421862</v>
      </c>
      <c r="W46">
        <f ca="1"/>
        <v>0.69526857657542029</v>
      </c>
      <c r="X46">
        <f ca="1"/>
        <v>1.6675853205459328</v>
      </c>
      <c r="Y46">
        <f ca="1"/>
        <v>0.72604621025425464</v>
      </c>
      <c r="Z46">
        <f ca="1"/>
        <v>1.3249276655882423</v>
      </c>
      <c r="AA46">
        <f ca="1"/>
        <v>0.84248825767251212</v>
      </c>
      <c r="AB46">
        <f ca="1"/>
        <v>0.37251379139670954</v>
      </c>
      <c r="AC46">
        <f ca="1"/>
        <v>0.83325496756886164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EDAEB-A04E-44A7-8B2E-60FD2620C341}">
  <sheetPr codeName="Sheet44"/>
  <dimension ref="A1:E46"/>
  <sheetViews>
    <sheetView workbookViewId="0">
      <selection activeCell="BA2" sqref="BA2"/>
    </sheetView>
  </sheetViews>
  <sheetFormatPr defaultRowHeight="15"/>
  <cols>
    <col min="1" max="1" width="38.42578125" bestFit="1" customWidth="1"/>
    <col min="2" max="2" width="85.7109375" bestFit="1" customWidth="1"/>
    <col min="3" max="3" width="40.140625" bestFit="1" customWidth="1"/>
  </cols>
  <sheetData>
    <row r="1" spans="1:5" s="63" customFormat="1" ht="28.9" customHeight="1">
      <c r="A1" s="64" t="s">
        <v>67</v>
      </c>
    </row>
    <row r="2" spans="1:5">
      <c r="D2" s="55"/>
      <c r="E2" t="s">
        <v>68</v>
      </c>
    </row>
    <row r="3" spans="1:5">
      <c r="A3" s="33" t="s">
        <v>69</v>
      </c>
      <c r="B3" s="33" t="s">
        <v>70</v>
      </c>
      <c r="C3" s="33" t="s">
        <v>71</v>
      </c>
      <c r="D3" s="62"/>
      <c r="E3" t="s">
        <v>72</v>
      </c>
    </row>
    <row r="4" spans="1:5">
      <c r="A4" s="73" t="s">
        <v>15</v>
      </c>
      <c r="B4" s="61" t="s">
        <v>73</v>
      </c>
      <c r="C4" s="56"/>
    </row>
    <row r="5" spans="1:5">
      <c r="A5" s="75"/>
      <c r="B5" s="60" t="s">
        <v>74</v>
      </c>
      <c r="C5" s="13"/>
    </row>
    <row r="6" spans="1:5">
      <c r="A6" s="73" t="s">
        <v>21</v>
      </c>
      <c r="B6" s="59" t="s">
        <v>75</v>
      </c>
      <c r="C6" s="56"/>
    </row>
    <row r="7" spans="1:5">
      <c r="A7" s="74"/>
      <c r="B7" s="55" t="s">
        <v>76</v>
      </c>
    </row>
    <row r="8" spans="1:5">
      <c r="A8" s="75"/>
      <c r="B8" s="58" t="s">
        <v>77</v>
      </c>
      <c r="C8" s="13"/>
    </row>
    <row r="9" spans="1:5">
      <c r="A9" s="73" t="s">
        <v>23</v>
      </c>
      <c r="B9" s="57" t="s">
        <v>78</v>
      </c>
      <c r="C9" s="56"/>
    </row>
    <row r="10" spans="1:5">
      <c r="A10" s="75"/>
      <c r="B10" s="58" t="s">
        <v>79</v>
      </c>
      <c r="C10" s="13"/>
    </row>
    <row r="11" spans="1:5">
      <c r="A11" s="73" t="s">
        <v>24</v>
      </c>
      <c r="B11" s="57" t="s">
        <v>80</v>
      </c>
      <c r="C11" s="56"/>
    </row>
    <row r="12" spans="1:5">
      <c r="A12" s="74"/>
      <c r="B12" s="55" t="s">
        <v>81</v>
      </c>
    </row>
    <row r="13" spans="1:5">
      <c r="A13" s="75"/>
      <c r="B13" s="54" t="s">
        <v>82</v>
      </c>
      <c r="C13" s="13"/>
    </row>
    <row r="14" spans="1:5">
      <c r="A14" s="73" t="s">
        <v>28</v>
      </c>
      <c r="B14" s="57" t="s">
        <v>83</v>
      </c>
      <c r="C14" s="56"/>
    </row>
    <row r="15" spans="1:5">
      <c r="A15" s="74"/>
      <c r="B15" s="55" t="s">
        <v>84</v>
      </c>
    </row>
    <row r="16" spans="1:5">
      <c r="A16" s="74"/>
      <c r="B16" s="55" t="s">
        <v>85</v>
      </c>
    </row>
    <row r="17" spans="1:3">
      <c r="A17" s="75"/>
      <c r="B17" s="54" t="s">
        <v>86</v>
      </c>
      <c r="C17" s="13"/>
    </row>
    <row r="18" spans="1:3">
      <c r="A18" s="73" t="s">
        <v>30</v>
      </c>
      <c r="B18" s="57" t="s">
        <v>87</v>
      </c>
      <c r="C18" s="56"/>
    </row>
    <row r="19" spans="1:3">
      <c r="A19" s="74"/>
      <c r="B19" s="55" t="s">
        <v>88</v>
      </c>
    </row>
    <row r="20" spans="1:3">
      <c r="A20" s="74"/>
      <c r="B20" s="55" t="s">
        <v>89</v>
      </c>
    </row>
    <row r="21" spans="1:3">
      <c r="A21" s="75"/>
      <c r="B21" s="54" t="s">
        <v>90</v>
      </c>
      <c r="C21" s="13"/>
    </row>
    <row r="22" spans="1:3">
      <c r="A22" s="73" t="s">
        <v>31</v>
      </c>
      <c r="B22" s="57" t="s">
        <v>91</v>
      </c>
      <c r="C22" s="56"/>
    </row>
    <row r="23" spans="1:3">
      <c r="A23" s="74"/>
      <c r="B23" s="55" t="s">
        <v>92</v>
      </c>
    </row>
    <row r="24" spans="1:3">
      <c r="A24" s="74"/>
      <c r="B24" s="55" t="s">
        <v>93</v>
      </c>
    </row>
    <row r="25" spans="1:3">
      <c r="A25" s="75"/>
      <c r="B25" s="54" t="s">
        <v>94</v>
      </c>
      <c r="C25" s="13"/>
    </row>
    <row r="26" spans="1:3">
      <c r="A26" s="73" t="s">
        <v>45</v>
      </c>
      <c r="B26" s="55" t="s">
        <v>95</v>
      </c>
      <c r="C26" s="56"/>
    </row>
    <row r="27" spans="1:3">
      <c r="A27" s="74"/>
      <c r="B27" s="55" t="s">
        <v>96</v>
      </c>
    </row>
    <row r="28" spans="1:3">
      <c r="A28" s="74"/>
      <c r="B28" s="55" t="s">
        <v>97</v>
      </c>
    </row>
    <row r="29" spans="1:3">
      <c r="A29" s="75"/>
      <c r="B29" s="54" t="s">
        <v>98</v>
      </c>
      <c r="C29" s="13"/>
    </row>
    <row r="30" spans="1:3">
      <c r="A30" s="73" t="s">
        <v>47</v>
      </c>
      <c r="B30" s="57" t="s">
        <v>99</v>
      </c>
      <c r="C30" s="56"/>
    </row>
    <row r="31" spans="1:3">
      <c r="A31" s="74"/>
      <c r="B31" s="55" t="s">
        <v>100</v>
      </c>
    </row>
    <row r="32" spans="1:3">
      <c r="A32" s="74"/>
      <c r="B32" s="55" t="s">
        <v>101</v>
      </c>
    </row>
    <row r="33" spans="1:3">
      <c r="A33" s="75"/>
      <c r="B33" s="54" t="s">
        <v>102</v>
      </c>
      <c r="C33" s="13"/>
    </row>
    <row r="34" spans="1:3">
      <c r="A34" s="73" t="s">
        <v>48</v>
      </c>
      <c r="B34" s="57" t="s">
        <v>103</v>
      </c>
      <c r="C34" s="56"/>
    </row>
    <row r="35" spans="1:3">
      <c r="A35" s="74"/>
      <c r="B35" s="55" t="s">
        <v>104</v>
      </c>
    </row>
    <row r="36" spans="1:3">
      <c r="A36" s="74"/>
      <c r="B36" s="55" t="s">
        <v>105</v>
      </c>
    </row>
    <row r="37" spans="1:3">
      <c r="A37" s="75"/>
      <c r="B37" s="54" t="s">
        <v>106</v>
      </c>
      <c r="C37" s="13"/>
    </row>
    <row r="38" spans="1:3">
      <c r="A38" s="73" t="s">
        <v>49</v>
      </c>
      <c r="B38" s="57" t="s">
        <v>107</v>
      </c>
      <c r="C38" s="56"/>
    </row>
    <row r="39" spans="1:3">
      <c r="A39" s="74"/>
      <c r="B39" s="55" t="s">
        <v>108</v>
      </c>
    </row>
    <row r="40" spans="1:3">
      <c r="A40" s="74"/>
      <c r="B40" s="55" t="s">
        <v>109</v>
      </c>
    </row>
    <row r="41" spans="1:3">
      <c r="A41" s="75"/>
      <c r="B41" s="54" t="s">
        <v>110</v>
      </c>
      <c r="C41" s="13"/>
    </row>
    <row r="42" spans="1:3">
      <c r="A42" s="73" t="s">
        <v>111</v>
      </c>
      <c r="B42" s="57" t="s">
        <v>56</v>
      </c>
      <c r="C42" s="56"/>
    </row>
    <row r="43" spans="1:3">
      <c r="A43" s="74"/>
      <c r="B43" s="55" t="s">
        <v>57</v>
      </c>
    </row>
    <row r="44" spans="1:3">
      <c r="A44" s="74"/>
      <c r="B44" s="55" t="s">
        <v>58</v>
      </c>
    </row>
    <row r="45" spans="1:3">
      <c r="A45" s="74"/>
      <c r="B45" s="55" t="s">
        <v>59</v>
      </c>
    </row>
    <row r="46" spans="1:3">
      <c r="A46" s="75"/>
      <c r="B46" s="54" t="s">
        <v>60</v>
      </c>
      <c r="C46" s="13"/>
    </row>
  </sheetData>
  <mergeCells count="12">
    <mergeCell ref="A4:A5"/>
    <mergeCell ref="A6:A8"/>
    <mergeCell ref="A9:A10"/>
    <mergeCell ref="A11:A13"/>
    <mergeCell ref="A14:A17"/>
    <mergeCell ref="A38:A41"/>
    <mergeCell ref="A42:A46"/>
    <mergeCell ref="A18:A21"/>
    <mergeCell ref="A22:A25"/>
    <mergeCell ref="A26:A29"/>
    <mergeCell ref="A30:A33"/>
    <mergeCell ref="A34:A3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BBF63389CB8F4DB04B85B80B1FF1AC" ma:contentTypeVersion="11" ma:contentTypeDescription="Create a new document." ma:contentTypeScope="" ma:versionID="8696ae9776f5029250b8dd786694b7a4">
  <xsd:schema xmlns:xsd="http://www.w3.org/2001/XMLSchema" xmlns:xs="http://www.w3.org/2001/XMLSchema" xmlns:p="http://schemas.microsoft.com/office/2006/metadata/properties" xmlns:ns2="391ebc8f-e44e-4f6b-a64b-e2084b2402de" xmlns:ns3="f91df37e-af8d-4ebf-8833-4de27bf5c8f6" targetNamespace="http://schemas.microsoft.com/office/2006/metadata/properties" ma:root="true" ma:fieldsID="6f45e81856a9c351424812b6dd435408" ns2:_="" ns3:_="">
    <xsd:import namespace="391ebc8f-e44e-4f6b-a64b-e2084b2402de"/>
    <xsd:import namespace="f91df37e-af8d-4ebf-8833-4de27bf5c8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1ebc8f-e44e-4f6b-a64b-e2084b2402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1df37e-af8d-4ebf-8833-4de27bf5c8f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ab649fb-ddb8-4713-a1b3-706523a0fb14}" ma:internalName="TaxCatchAll" ma:showField="CatchAllData" ma:web="f91df37e-af8d-4ebf-8833-4de27bf5c8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1ebc8f-e44e-4f6b-a64b-e2084b2402de">
      <Terms xmlns="http://schemas.microsoft.com/office/infopath/2007/PartnerControls"/>
    </lcf76f155ced4ddcb4097134ff3c332f>
    <TaxCatchAll xmlns="f91df37e-af8d-4ebf-8833-4de27bf5c8f6" xsi:nil="true"/>
  </documentManagement>
</p:properties>
</file>

<file path=customXml/itemProps1.xml><?xml version="1.0" encoding="utf-8"?>
<ds:datastoreItem xmlns:ds="http://schemas.openxmlformats.org/officeDocument/2006/customXml" ds:itemID="{EDD5E2BF-8BC5-4E17-BB98-218141B64F49}"/>
</file>

<file path=customXml/itemProps2.xml><?xml version="1.0" encoding="utf-8"?>
<ds:datastoreItem xmlns:ds="http://schemas.openxmlformats.org/officeDocument/2006/customXml" ds:itemID="{85BA5165-6F57-409F-B25F-076A1145ED0E}"/>
</file>

<file path=customXml/itemProps3.xml><?xml version="1.0" encoding="utf-8"?>
<ds:datastoreItem xmlns:ds="http://schemas.openxmlformats.org/officeDocument/2006/customXml" ds:itemID="{DF4C80A4-7E7A-4014-AF4B-76568AF6C4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Noelle Patterson</dc:creator>
  <cp:keywords/>
  <dc:description/>
  <cp:lastModifiedBy>Robert Butler</cp:lastModifiedBy>
  <cp:revision/>
  <dcterms:created xsi:type="dcterms:W3CDTF">2023-03-30T17:40:11Z</dcterms:created>
  <dcterms:modified xsi:type="dcterms:W3CDTF">2023-05-23T20:56:57Z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0x010100E2BBF63389CB8F4DB04B85B80B1FF1AC</vt:lpwstr>
  </property>
  <property fmtid="{D5CDD505-2E9C-101B-9397-08002B2CF9AE}" pid="3" name="MediaServiceImageTags">
    <vt:lpwstr/>
  </property>
</Properties>
</file>