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mc:AlternateContent xmlns:mc="http://schemas.openxmlformats.org/markup-compatibility/2006">
    <mc:Choice Requires="x15">
      <x15ac:absPath xmlns:x15ac="http://schemas.microsoft.com/office/spreadsheetml/2010/11/ac" url="C:\Users\faisal.baaqail\Desktop\"/>
    </mc:Choice>
  </mc:AlternateContent>
  <xr:revisionPtr revIDLastSave="0" documentId="13_ncr:1_{4748898B-9B5F-44AA-9073-BE7BB7B3B116}" xr6:coauthVersionLast="47" xr6:coauthVersionMax="47" xr10:uidLastSave="{00000000-0000-0000-0000-000000000000}"/>
  <bookViews>
    <workbookView xWindow="-108" yWindow="-108" windowWidth="23256" windowHeight="12576" tabRatio="797" activeTab="1" xr2:uid="{8A83F9C9-E448-4782-A8A2-814571D1392B}"/>
  </bookViews>
  <sheets>
    <sheet name="Data" sheetId="1" r:id="rId1"/>
    <sheet name="Dashboard" sheetId="32" r:id="rId2"/>
    <sheet name="PO Count Per Dept." sheetId="20" r:id="rId3"/>
    <sheet name="PO Value per Dept." sheetId="23" r:id="rId4"/>
    <sheet name="PO Value Per Dept &amp; Loss" sheetId="37" state="veryHidden" r:id="rId5"/>
    <sheet name="Spend Per Category Month" sheetId="39" r:id="rId6"/>
    <sheet name="Spend per Category Year" sheetId="45" r:id="rId7"/>
    <sheet name="Order Per City" sheetId="22" r:id="rId8"/>
    <sheet name="Spends per City" sheetId="24" r:id="rId9"/>
    <sheet name="Completed PO By Category %" sheetId="40" r:id="rId10"/>
    <sheet name="On Time Delivery Per Category" sheetId="51" r:id="rId11"/>
    <sheet name="PR TO PO Cycle" sheetId="42" r:id="rId12"/>
    <sheet name="Product Save or Loss" sheetId="48" r:id="rId13"/>
  </sheets>
  <definedNames>
    <definedName name="_xlnm._FilterDatabase" localSheetId="0" hidden="1">Data!$A$1:$R$368</definedName>
    <definedName name="_xlcn.WorksheetConnection_ProcurementReport.xlsxData" hidden="1">Data[]</definedName>
    <definedName name="_xlnm.Print_Area" localSheetId="1">Dashboard!$A$1:$T$30</definedName>
    <definedName name="Slicer_Category1">#N/A</definedName>
    <definedName name="Slicer_City1">#N/A</definedName>
    <definedName name="Slicer_Department">#N/A</definedName>
    <definedName name="Slicer_PO_Created_In">#N/A</definedName>
    <definedName name="Slicer_Product">#N/A</definedName>
    <definedName name="Slicer_Supplier">#N/A</definedName>
  </definedNames>
  <calcPr calcId="191029"/>
  <pivotCaches>
    <pivotCache cacheId="356" r:id="rId14"/>
    <pivotCache cacheId="357"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Procurement Report.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O3" i="1"/>
  <c r="O4" i="1"/>
  <c r="P4" i="1" s="1"/>
  <c r="O5" i="1"/>
  <c r="P5" i="1" s="1"/>
  <c r="O6" i="1"/>
  <c r="P6" i="1" s="1"/>
  <c r="O7" i="1"/>
  <c r="O8" i="1"/>
  <c r="P8" i="1" s="1"/>
  <c r="O9" i="1"/>
  <c r="O10" i="1"/>
  <c r="O11" i="1"/>
  <c r="P11" i="1" s="1"/>
  <c r="O12" i="1"/>
  <c r="P12" i="1" s="1"/>
  <c r="O13" i="1"/>
  <c r="P13" i="1" s="1"/>
  <c r="O14" i="1"/>
  <c r="P14" i="1" s="1"/>
  <c r="O15" i="1"/>
  <c r="O16" i="1"/>
  <c r="P16" i="1" s="1"/>
  <c r="O17" i="1"/>
  <c r="O18" i="1"/>
  <c r="P18" i="1" s="1"/>
  <c r="O19" i="1"/>
  <c r="P19" i="1" s="1"/>
  <c r="O20" i="1"/>
  <c r="P20" i="1" s="1"/>
  <c r="O21" i="1"/>
  <c r="O22" i="1"/>
  <c r="P22" i="1" s="1"/>
  <c r="O23" i="1"/>
  <c r="O24" i="1"/>
  <c r="P24" i="1" s="1"/>
  <c r="O25" i="1"/>
  <c r="O26" i="1"/>
  <c r="P26" i="1" s="1"/>
  <c r="O27" i="1"/>
  <c r="P27" i="1" s="1"/>
  <c r="O28" i="1"/>
  <c r="P28" i="1" s="1"/>
  <c r="O29" i="1"/>
  <c r="P29" i="1" s="1"/>
  <c r="O30" i="1"/>
  <c r="P30" i="1" s="1"/>
  <c r="O31" i="1"/>
  <c r="O32" i="1"/>
  <c r="P32" i="1" s="1"/>
  <c r="O33" i="1"/>
  <c r="O34" i="1"/>
  <c r="P34" i="1" s="1"/>
  <c r="O35" i="1"/>
  <c r="O36" i="1"/>
  <c r="P36" i="1" s="1"/>
  <c r="O37" i="1"/>
  <c r="P37" i="1" s="1"/>
  <c r="O38" i="1"/>
  <c r="P38" i="1" s="1"/>
  <c r="O39" i="1"/>
  <c r="O40" i="1"/>
  <c r="P40" i="1" s="1"/>
  <c r="O41" i="1"/>
  <c r="O42" i="1"/>
  <c r="P42" i="1" s="1"/>
  <c r="O43" i="1"/>
  <c r="P43" i="1" s="1"/>
  <c r="O44" i="1"/>
  <c r="P44" i="1" s="1"/>
  <c r="O45" i="1"/>
  <c r="O46" i="1"/>
  <c r="P46" i="1" s="1"/>
  <c r="O47" i="1"/>
  <c r="O48" i="1"/>
  <c r="P48" i="1" s="1"/>
  <c r="O49" i="1"/>
  <c r="O50" i="1"/>
  <c r="P50" i="1" s="1"/>
  <c r="O51" i="1"/>
  <c r="P51" i="1" s="1"/>
  <c r="O52" i="1"/>
  <c r="P52" i="1" s="1"/>
  <c r="O53" i="1"/>
  <c r="P53" i="1" s="1"/>
  <c r="O54" i="1"/>
  <c r="P54" i="1" s="1"/>
  <c r="O55" i="1"/>
  <c r="O56" i="1"/>
  <c r="P56" i="1" s="1"/>
  <c r="O57" i="1"/>
  <c r="O58" i="1"/>
  <c r="P58" i="1" s="1"/>
  <c r="O59" i="1"/>
  <c r="O60" i="1"/>
  <c r="P60" i="1" s="1"/>
  <c r="O61" i="1"/>
  <c r="P61" i="1" s="1"/>
  <c r="O62" i="1"/>
  <c r="P62" i="1" s="1"/>
  <c r="O63" i="1"/>
  <c r="O64" i="1"/>
  <c r="P64" i="1" s="1"/>
  <c r="O65" i="1"/>
  <c r="O66" i="1"/>
  <c r="P66" i="1" s="1"/>
  <c r="O67" i="1"/>
  <c r="O68" i="1"/>
  <c r="P68" i="1" s="1"/>
  <c r="O69" i="1"/>
  <c r="P69" i="1" s="1"/>
  <c r="O70" i="1"/>
  <c r="P70" i="1" s="1"/>
  <c r="O71" i="1"/>
  <c r="O72" i="1"/>
  <c r="P72" i="1" s="1"/>
  <c r="O73" i="1"/>
  <c r="P73" i="1" s="1"/>
  <c r="O74" i="1"/>
  <c r="P74" i="1" s="1"/>
  <c r="O75" i="1"/>
  <c r="P75" i="1" s="1"/>
  <c r="O76" i="1"/>
  <c r="P76" i="1" s="1"/>
  <c r="O77" i="1"/>
  <c r="P77" i="1" s="1"/>
  <c r="O78" i="1"/>
  <c r="P78" i="1" s="1"/>
  <c r="O79" i="1"/>
  <c r="O80" i="1"/>
  <c r="P80" i="1" s="1"/>
  <c r="O81" i="1"/>
  <c r="O82" i="1"/>
  <c r="P82" i="1" s="1"/>
  <c r="O83" i="1"/>
  <c r="P83" i="1" s="1"/>
  <c r="O84" i="1"/>
  <c r="P84" i="1" s="1"/>
  <c r="O85" i="1"/>
  <c r="P85" i="1" s="1"/>
  <c r="O86" i="1"/>
  <c r="P86" i="1" s="1"/>
  <c r="O87" i="1"/>
  <c r="O88" i="1"/>
  <c r="P88" i="1" s="1"/>
  <c r="O89" i="1"/>
  <c r="P89" i="1" s="1"/>
  <c r="O90" i="1"/>
  <c r="P90" i="1" s="1"/>
  <c r="O91" i="1"/>
  <c r="P91" i="1" s="1"/>
  <c r="O92" i="1"/>
  <c r="P92" i="1" s="1"/>
  <c r="O93" i="1"/>
  <c r="O94" i="1"/>
  <c r="P94" i="1" s="1"/>
  <c r="O95" i="1"/>
  <c r="O96" i="1"/>
  <c r="P96" i="1" s="1"/>
  <c r="O97" i="1"/>
  <c r="P97" i="1" s="1"/>
  <c r="O98" i="1"/>
  <c r="P98" i="1" s="1"/>
  <c r="O99" i="1"/>
  <c r="O100" i="1"/>
  <c r="P100" i="1" s="1"/>
  <c r="O101" i="1"/>
  <c r="P101" i="1" s="1"/>
  <c r="O102" i="1"/>
  <c r="P102" i="1" s="1"/>
  <c r="O103" i="1"/>
  <c r="O104" i="1"/>
  <c r="P104" i="1" s="1"/>
  <c r="O105" i="1"/>
  <c r="P105" i="1" s="1"/>
  <c r="O106" i="1"/>
  <c r="P106" i="1" s="1"/>
  <c r="O107" i="1"/>
  <c r="O108" i="1"/>
  <c r="P108" i="1" s="1"/>
  <c r="O109" i="1"/>
  <c r="P109" i="1" s="1"/>
  <c r="O110" i="1"/>
  <c r="P110" i="1" s="1"/>
  <c r="O111" i="1"/>
  <c r="O112" i="1"/>
  <c r="P112" i="1" s="1"/>
  <c r="O113" i="1"/>
  <c r="P113" i="1" s="1"/>
  <c r="O114" i="1"/>
  <c r="P114" i="1" s="1"/>
  <c r="O115" i="1"/>
  <c r="O116" i="1"/>
  <c r="P116" i="1" s="1"/>
  <c r="O117" i="1"/>
  <c r="P117" i="1" s="1"/>
  <c r="O118" i="1"/>
  <c r="P118" i="1" s="1"/>
  <c r="O119" i="1"/>
  <c r="O120" i="1"/>
  <c r="P120" i="1" s="1"/>
  <c r="O121" i="1"/>
  <c r="O122" i="1"/>
  <c r="P122" i="1" s="1"/>
  <c r="O123" i="1"/>
  <c r="O124" i="1"/>
  <c r="P124" i="1" s="1"/>
  <c r="O125" i="1"/>
  <c r="O126" i="1"/>
  <c r="P126" i="1" s="1"/>
  <c r="O127" i="1"/>
  <c r="O128" i="1"/>
  <c r="P128" i="1" s="1"/>
  <c r="O129" i="1"/>
  <c r="P129" i="1" s="1"/>
  <c r="O130" i="1"/>
  <c r="P130" i="1" s="1"/>
  <c r="O131" i="1"/>
  <c r="O132" i="1"/>
  <c r="P132" i="1" s="1"/>
  <c r="O133" i="1"/>
  <c r="P133" i="1" s="1"/>
  <c r="O134" i="1"/>
  <c r="P134" i="1" s="1"/>
  <c r="O135" i="1"/>
  <c r="O136" i="1"/>
  <c r="P136" i="1" s="1"/>
  <c r="O137" i="1"/>
  <c r="O138" i="1"/>
  <c r="P138" i="1" s="1"/>
  <c r="O139" i="1"/>
  <c r="O140" i="1"/>
  <c r="P140" i="1" s="1"/>
  <c r="O141" i="1"/>
  <c r="P141" i="1" s="1"/>
  <c r="O142" i="1"/>
  <c r="P142" i="1" s="1"/>
  <c r="O143" i="1"/>
  <c r="O144" i="1"/>
  <c r="P144" i="1" s="1"/>
  <c r="O145" i="1"/>
  <c r="O146" i="1"/>
  <c r="P146" i="1" s="1"/>
  <c r="O147" i="1"/>
  <c r="O148" i="1"/>
  <c r="P148" i="1" s="1"/>
  <c r="O149" i="1"/>
  <c r="P149" i="1" s="1"/>
  <c r="O150" i="1"/>
  <c r="P150" i="1" s="1"/>
  <c r="O151" i="1"/>
  <c r="O152" i="1"/>
  <c r="P152" i="1" s="1"/>
  <c r="O153" i="1"/>
  <c r="P153" i="1" s="1"/>
  <c r="O154" i="1"/>
  <c r="P154" i="1" s="1"/>
  <c r="O155" i="1"/>
  <c r="O156" i="1"/>
  <c r="P156" i="1" s="1"/>
  <c r="O157" i="1"/>
  <c r="O158" i="1"/>
  <c r="P158" i="1" s="1"/>
  <c r="O159" i="1"/>
  <c r="O160" i="1"/>
  <c r="P160" i="1" s="1"/>
  <c r="O161" i="1"/>
  <c r="O162" i="1"/>
  <c r="P162" i="1" s="1"/>
  <c r="O163" i="1"/>
  <c r="O164" i="1"/>
  <c r="P164" i="1" s="1"/>
  <c r="O165" i="1"/>
  <c r="P165" i="1" s="1"/>
  <c r="O166" i="1"/>
  <c r="P166" i="1" s="1"/>
  <c r="O167" i="1"/>
  <c r="O168" i="1"/>
  <c r="P168" i="1" s="1"/>
  <c r="O169" i="1"/>
  <c r="P169" i="1" s="1"/>
  <c r="O170" i="1"/>
  <c r="P170" i="1" s="1"/>
  <c r="O171" i="1"/>
  <c r="O172" i="1"/>
  <c r="P172" i="1" s="1"/>
  <c r="O173" i="1"/>
  <c r="P173" i="1" s="1"/>
  <c r="O174" i="1"/>
  <c r="P174" i="1" s="1"/>
  <c r="O175" i="1"/>
  <c r="O176" i="1"/>
  <c r="P176" i="1" s="1"/>
  <c r="O177" i="1"/>
  <c r="O178" i="1"/>
  <c r="P178" i="1" s="1"/>
  <c r="O179" i="1"/>
  <c r="O180" i="1"/>
  <c r="P180" i="1" s="1"/>
  <c r="O181" i="1"/>
  <c r="P181" i="1" s="1"/>
  <c r="O182" i="1"/>
  <c r="P182" i="1" s="1"/>
  <c r="O183" i="1"/>
  <c r="O184" i="1"/>
  <c r="P184" i="1" s="1"/>
  <c r="O185" i="1"/>
  <c r="P185" i="1" s="1"/>
  <c r="O186" i="1"/>
  <c r="P186" i="1" s="1"/>
  <c r="O187" i="1"/>
  <c r="O188" i="1"/>
  <c r="P188" i="1" s="1"/>
  <c r="O189" i="1"/>
  <c r="O190" i="1"/>
  <c r="P190" i="1" s="1"/>
  <c r="O191" i="1"/>
  <c r="O192" i="1"/>
  <c r="P192" i="1" s="1"/>
  <c r="O193" i="1"/>
  <c r="O194" i="1"/>
  <c r="P194" i="1" s="1"/>
  <c r="O195" i="1"/>
  <c r="O196" i="1"/>
  <c r="P196" i="1" s="1"/>
  <c r="O197" i="1"/>
  <c r="P197" i="1" s="1"/>
  <c r="O198" i="1"/>
  <c r="P198" i="1" s="1"/>
  <c r="O199" i="1"/>
  <c r="O200" i="1"/>
  <c r="P200" i="1" s="1"/>
  <c r="O201" i="1"/>
  <c r="O202" i="1"/>
  <c r="P202" i="1" s="1"/>
  <c r="O203" i="1"/>
  <c r="O204" i="1"/>
  <c r="P204" i="1" s="1"/>
  <c r="O205" i="1"/>
  <c r="P205" i="1" s="1"/>
  <c r="O206" i="1"/>
  <c r="P206" i="1" s="1"/>
  <c r="O207" i="1"/>
  <c r="O208" i="1"/>
  <c r="P208" i="1" s="1"/>
  <c r="O209" i="1"/>
  <c r="P209" i="1" s="1"/>
  <c r="O210" i="1"/>
  <c r="P210" i="1" s="1"/>
  <c r="O211" i="1"/>
  <c r="O212" i="1"/>
  <c r="P212" i="1" s="1"/>
  <c r="O213" i="1"/>
  <c r="P213" i="1" s="1"/>
  <c r="O214" i="1"/>
  <c r="P214" i="1" s="1"/>
  <c r="O215" i="1"/>
  <c r="O216" i="1"/>
  <c r="P216" i="1" s="1"/>
  <c r="O217" i="1"/>
  <c r="P217" i="1" s="1"/>
  <c r="O218" i="1"/>
  <c r="O219" i="1"/>
  <c r="O220" i="1"/>
  <c r="P220" i="1" s="1"/>
  <c r="O221" i="1"/>
  <c r="O222" i="1"/>
  <c r="P222" i="1" s="1"/>
  <c r="O223" i="1"/>
  <c r="O224" i="1"/>
  <c r="P224" i="1" s="1"/>
  <c r="O225" i="1"/>
  <c r="P225" i="1" s="1"/>
  <c r="O226" i="1"/>
  <c r="P226" i="1" s="1"/>
  <c r="O227" i="1"/>
  <c r="O228" i="1"/>
  <c r="P228" i="1" s="1"/>
  <c r="O229" i="1"/>
  <c r="P229" i="1" s="1"/>
  <c r="O230" i="1"/>
  <c r="P230" i="1" s="1"/>
  <c r="O231" i="1"/>
  <c r="O232" i="1"/>
  <c r="P232" i="1" s="1"/>
  <c r="O233" i="1"/>
  <c r="P233" i="1" s="1"/>
  <c r="O234" i="1"/>
  <c r="P234" i="1" s="1"/>
  <c r="O235" i="1"/>
  <c r="O236" i="1"/>
  <c r="P236" i="1" s="1"/>
  <c r="O237" i="1"/>
  <c r="P237" i="1" s="1"/>
  <c r="O238" i="1"/>
  <c r="P238" i="1" s="1"/>
  <c r="O239" i="1"/>
  <c r="O240" i="1"/>
  <c r="P240" i="1" s="1"/>
  <c r="O241" i="1"/>
  <c r="P241" i="1" s="1"/>
  <c r="O242" i="1"/>
  <c r="P242" i="1" s="1"/>
  <c r="O243" i="1"/>
  <c r="O244" i="1"/>
  <c r="P244" i="1" s="1"/>
  <c r="O245" i="1"/>
  <c r="P245" i="1" s="1"/>
  <c r="O246" i="1"/>
  <c r="P246" i="1" s="1"/>
  <c r="O247" i="1"/>
  <c r="O248" i="1"/>
  <c r="P248" i="1" s="1"/>
  <c r="O249" i="1"/>
  <c r="O250" i="1"/>
  <c r="P250" i="1" s="1"/>
  <c r="O251" i="1"/>
  <c r="O252" i="1"/>
  <c r="P252" i="1" s="1"/>
  <c r="O253" i="1"/>
  <c r="O254" i="1"/>
  <c r="P254" i="1" s="1"/>
  <c r="O255" i="1"/>
  <c r="O256" i="1"/>
  <c r="P256" i="1" s="1"/>
  <c r="O257" i="1"/>
  <c r="P257" i="1" s="1"/>
  <c r="O258" i="1"/>
  <c r="P258" i="1" s="1"/>
  <c r="O259" i="1"/>
  <c r="O260" i="1"/>
  <c r="P260" i="1" s="1"/>
  <c r="O261" i="1"/>
  <c r="P261" i="1" s="1"/>
  <c r="O262" i="1"/>
  <c r="P262" i="1" s="1"/>
  <c r="O263" i="1"/>
  <c r="O264" i="1"/>
  <c r="P264" i="1" s="1"/>
  <c r="O265" i="1"/>
  <c r="P265" i="1" s="1"/>
  <c r="O266" i="1"/>
  <c r="P266" i="1" s="1"/>
  <c r="O267" i="1"/>
  <c r="O268" i="1"/>
  <c r="P268" i="1" s="1"/>
  <c r="O269" i="1"/>
  <c r="P269" i="1" s="1"/>
  <c r="O270" i="1"/>
  <c r="P270" i="1" s="1"/>
  <c r="O271" i="1"/>
  <c r="O272" i="1"/>
  <c r="P272" i="1" s="1"/>
  <c r="O273" i="1"/>
  <c r="P273" i="1" s="1"/>
  <c r="O274" i="1"/>
  <c r="P274" i="1" s="1"/>
  <c r="O275" i="1"/>
  <c r="P275" i="1" s="1"/>
  <c r="O276" i="1"/>
  <c r="P276" i="1" s="1"/>
  <c r="O277" i="1"/>
  <c r="P277" i="1" s="1"/>
  <c r="O278" i="1"/>
  <c r="P278" i="1" s="1"/>
  <c r="O279" i="1"/>
  <c r="O280" i="1"/>
  <c r="P280" i="1" s="1"/>
  <c r="O281" i="1"/>
  <c r="P281" i="1" s="1"/>
  <c r="O282" i="1"/>
  <c r="P282" i="1" s="1"/>
  <c r="O283" i="1"/>
  <c r="P283" i="1" s="1"/>
  <c r="O284" i="1"/>
  <c r="P284" i="1" s="1"/>
  <c r="O285" i="1"/>
  <c r="O286" i="1"/>
  <c r="P286" i="1" s="1"/>
  <c r="O287" i="1"/>
  <c r="O288" i="1"/>
  <c r="O289" i="1"/>
  <c r="P289" i="1" s="1"/>
  <c r="O290" i="1"/>
  <c r="P290" i="1" s="1"/>
  <c r="O291" i="1"/>
  <c r="O292" i="1"/>
  <c r="P292" i="1" s="1"/>
  <c r="O293" i="1"/>
  <c r="P293" i="1" s="1"/>
  <c r="O294" i="1"/>
  <c r="P294" i="1" s="1"/>
  <c r="O295" i="1"/>
  <c r="O296" i="1"/>
  <c r="P296" i="1" s="1"/>
  <c r="O297" i="1"/>
  <c r="P297" i="1" s="1"/>
  <c r="O298" i="1"/>
  <c r="P298" i="1" s="1"/>
  <c r="O299" i="1"/>
  <c r="P299" i="1" s="1"/>
  <c r="O300" i="1"/>
  <c r="P300" i="1" s="1"/>
  <c r="O301" i="1"/>
  <c r="P301" i="1" s="1"/>
  <c r="O302" i="1"/>
  <c r="P302" i="1" s="1"/>
  <c r="O303" i="1"/>
  <c r="O304" i="1"/>
  <c r="P304" i="1" s="1"/>
  <c r="O305" i="1"/>
  <c r="O306" i="1"/>
  <c r="P306" i="1" s="1"/>
  <c r="O307" i="1"/>
  <c r="P307" i="1" s="1"/>
  <c r="O308" i="1"/>
  <c r="P308" i="1" s="1"/>
  <c r="O309" i="1"/>
  <c r="O310" i="1"/>
  <c r="O311" i="1"/>
  <c r="O312" i="1"/>
  <c r="O313" i="1"/>
  <c r="O314" i="1"/>
  <c r="P314" i="1" s="1"/>
  <c r="O315" i="1"/>
  <c r="O316" i="1"/>
  <c r="P316" i="1" s="1"/>
  <c r="O317" i="1"/>
  <c r="P317" i="1" s="1"/>
  <c r="O318" i="1"/>
  <c r="P318" i="1" s="1"/>
  <c r="O319" i="1"/>
  <c r="O320" i="1"/>
  <c r="P320" i="1" s="1"/>
  <c r="O321" i="1"/>
  <c r="P321" i="1" s="1"/>
  <c r="O322" i="1"/>
  <c r="P322" i="1" s="1"/>
  <c r="O323" i="1"/>
  <c r="P323" i="1" s="1"/>
  <c r="O324" i="1"/>
  <c r="P324" i="1" s="1"/>
  <c r="O325" i="1"/>
  <c r="P325" i="1" s="1"/>
  <c r="O326" i="1"/>
  <c r="O327" i="1"/>
  <c r="O328" i="1"/>
  <c r="P328" i="1" s="1"/>
  <c r="O329" i="1"/>
  <c r="P329" i="1" s="1"/>
  <c r="O330" i="1"/>
  <c r="P330" i="1" s="1"/>
  <c r="O331" i="1"/>
  <c r="P331" i="1" s="1"/>
  <c r="O332" i="1"/>
  <c r="P332" i="1" s="1"/>
  <c r="O333" i="1"/>
  <c r="P333" i="1" s="1"/>
  <c r="O334" i="1"/>
  <c r="P334" i="1" s="1"/>
  <c r="O335" i="1"/>
  <c r="O336" i="1"/>
  <c r="P336" i="1" s="1"/>
  <c r="O337" i="1"/>
  <c r="P337" i="1" s="1"/>
  <c r="O338" i="1"/>
  <c r="P338" i="1" s="1"/>
  <c r="O339" i="1"/>
  <c r="O340" i="1"/>
  <c r="P340" i="1" s="1"/>
  <c r="O341" i="1"/>
  <c r="O342" i="1"/>
  <c r="P342" i="1" s="1"/>
  <c r="O343" i="1"/>
  <c r="O344" i="1"/>
  <c r="P344" i="1" s="1"/>
  <c r="O345" i="1"/>
  <c r="P345" i="1" s="1"/>
  <c r="O346" i="1"/>
  <c r="P346" i="1" s="1"/>
  <c r="O347" i="1"/>
  <c r="O348" i="1"/>
  <c r="P348" i="1" s="1"/>
  <c r="O349" i="1"/>
  <c r="P349" i="1" s="1"/>
  <c r="O350" i="1"/>
  <c r="P350" i="1" s="1"/>
  <c r="O351" i="1"/>
  <c r="O352" i="1"/>
  <c r="O353" i="1"/>
  <c r="P353" i="1" s="1"/>
  <c r="O354" i="1"/>
  <c r="P354" i="1" s="1"/>
  <c r="O355" i="1"/>
  <c r="O356" i="1"/>
  <c r="P356" i="1" s="1"/>
  <c r="O357" i="1"/>
  <c r="P357" i="1" s="1"/>
  <c r="O358" i="1"/>
  <c r="P358" i="1" s="1"/>
  <c r="O359" i="1"/>
  <c r="O360" i="1"/>
  <c r="P360" i="1" s="1"/>
  <c r="O361" i="1"/>
  <c r="O362" i="1"/>
  <c r="P362" i="1" s="1"/>
  <c r="O363" i="1"/>
  <c r="O364" i="1"/>
  <c r="P364" i="1" s="1"/>
  <c r="O365" i="1"/>
  <c r="O366" i="1"/>
  <c r="P366" i="1" s="1"/>
  <c r="O367" i="1"/>
  <c r="O368" i="1"/>
  <c r="P368" i="1" s="1"/>
  <c r="U3" i="1"/>
  <c r="W3" i="1" s="1"/>
  <c r="U4" i="1"/>
  <c r="W4" i="1" s="1"/>
  <c r="U5" i="1"/>
  <c r="W5" i="1" s="1"/>
  <c r="U6" i="1"/>
  <c r="W6" i="1" s="1"/>
  <c r="U7" i="1"/>
  <c r="W7" i="1" s="1"/>
  <c r="U8" i="1"/>
  <c r="W8" i="1" s="1"/>
  <c r="U9" i="1"/>
  <c r="W9" i="1" s="1"/>
  <c r="U10" i="1"/>
  <c r="W10" i="1" s="1"/>
  <c r="U11" i="1"/>
  <c r="W11" i="1" s="1"/>
  <c r="U12" i="1"/>
  <c r="W12" i="1" s="1"/>
  <c r="U13" i="1"/>
  <c r="W13" i="1" s="1"/>
  <c r="U14" i="1"/>
  <c r="W14" i="1" s="1"/>
  <c r="U15" i="1"/>
  <c r="W15" i="1" s="1"/>
  <c r="U16" i="1"/>
  <c r="W16" i="1" s="1"/>
  <c r="U17" i="1"/>
  <c r="W17" i="1" s="1"/>
  <c r="U18" i="1"/>
  <c r="W18" i="1" s="1"/>
  <c r="U19" i="1"/>
  <c r="W19" i="1" s="1"/>
  <c r="U20" i="1"/>
  <c r="W20" i="1" s="1"/>
  <c r="U21" i="1"/>
  <c r="W21" i="1" s="1"/>
  <c r="U22" i="1"/>
  <c r="W22" i="1" s="1"/>
  <c r="U23" i="1"/>
  <c r="W23" i="1" s="1"/>
  <c r="U24" i="1"/>
  <c r="W24" i="1" s="1"/>
  <c r="U25" i="1"/>
  <c r="W25" i="1" s="1"/>
  <c r="U26" i="1"/>
  <c r="W26" i="1" s="1"/>
  <c r="U27" i="1"/>
  <c r="W27" i="1" s="1"/>
  <c r="U28" i="1"/>
  <c r="W28" i="1" s="1"/>
  <c r="U29" i="1"/>
  <c r="W29" i="1" s="1"/>
  <c r="U30" i="1"/>
  <c r="W30" i="1" s="1"/>
  <c r="U31" i="1"/>
  <c r="W31" i="1" s="1"/>
  <c r="U32" i="1"/>
  <c r="W32" i="1" s="1"/>
  <c r="U33" i="1"/>
  <c r="W33" i="1" s="1"/>
  <c r="U34" i="1"/>
  <c r="W34" i="1" s="1"/>
  <c r="U35" i="1"/>
  <c r="W35" i="1" s="1"/>
  <c r="U36" i="1"/>
  <c r="W36" i="1" s="1"/>
  <c r="U37" i="1"/>
  <c r="W37" i="1" s="1"/>
  <c r="U38" i="1"/>
  <c r="W38" i="1" s="1"/>
  <c r="U39" i="1"/>
  <c r="W39" i="1" s="1"/>
  <c r="U40" i="1"/>
  <c r="W40" i="1" s="1"/>
  <c r="U41" i="1"/>
  <c r="W41" i="1" s="1"/>
  <c r="U42" i="1"/>
  <c r="W42" i="1" s="1"/>
  <c r="U43" i="1"/>
  <c r="W43" i="1" s="1"/>
  <c r="U44" i="1"/>
  <c r="W44" i="1" s="1"/>
  <c r="U45" i="1"/>
  <c r="W45" i="1" s="1"/>
  <c r="U46" i="1"/>
  <c r="W46" i="1" s="1"/>
  <c r="U47" i="1"/>
  <c r="W47" i="1" s="1"/>
  <c r="U48" i="1"/>
  <c r="W48" i="1" s="1"/>
  <c r="U49" i="1"/>
  <c r="W49" i="1" s="1"/>
  <c r="U50" i="1"/>
  <c r="W50" i="1" s="1"/>
  <c r="U51" i="1"/>
  <c r="W51" i="1" s="1"/>
  <c r="U52" i="1"/>
  <c r="W52" i="1" s="1"/>
  <c r="U53" i="1"/>
  <c r="W53" i="1" s="1"/>
  <c r="U54" i="1"/>
  <c r="W54" i="1" s="1"/>
  <c r="U55" i="1"/>
  <c r="W55" i="1" s="1"/>
  <c r="U56" i="1"/>
  <c r="W56" i="1" s="1"/>
  <c r="U57" i="1"/>
  <c r="W57" i="1" s="1"/>
  <c r="U58" i="1"/>
  <c r="W58" i="1" s="1"/>
  <c r="U59" i="1"/>
  <c r="W59" i="1" s="1"/>
  <c r="U60" i="1"/>
  <c r="W60" i="1" s="1"/>
  <c r="U61" i="1"/>
  <c r="W61" i="1" s="1"/>
  <c r="U62" i="1"/>
  <c r="W62" i="1" s="1"/>
  <c r="U63" i="1"/>
  <c r="W63" i="1" s="1"/>
  <c r="U64" i="1"/>
  <c r="W64" i="1" s="1"/>
  <c r="U65" i="1"/>
  <c r="W65" i="1" s="1"/>
  <c r="U66" i="1"/>
  <c r="W66" i="1" s="1"/>
  <c r="U67" i="1"/>
  <c r="W67" i="1" s="1"/>
  <c r="U68" i="1"/>
  <c r="W68" i="1" s="1"/>
  <c r="U69" i="1"/>
  <c r="W69" i="1" s="1"/>
  <c r="U70" i="1"/>
  <c r="W70" i="1" s="1"/>
  <c r="U71" i="1"/>
  <c r="W71" i="1" s="1"/>
  <c r="U72" i="1"/>
  <c r="W72" i="1" s="1"/>
  <c r="U73" i="1"/>
  <c r="W73" i="1" s="1"/>
  <c r="U74" i="1"/>
  <c r="W74" i="1" s="1"/>
  <c r="U75" i="1"/>
  <c r="W75" i="1" s="1"/>
  <c r="U76" i="1"/>
  <c r="W76" i="1" s="1"/>
  <c r="U77" i="1"/>
  <c r="W77" i="1" s="1"/>
  <c r="U78" i="1"/>
  <c r="W78" i="1" s="1"/>
  <c r="U79" i="1"/>
  <c r="W79" i="1" s="1"/>
  <c r="U80" i="1"/>
  <c r="W80" i="1" s="1"/>
  <c r="U81" i="1"/>
  <c r="W81" i="1" s="1"/>
  <c r="U82" i="1"/>
  <c r="W82" i="1" s="1"/>
  <c r="U83" i="1"/>
  <c r="W83" i="1" s="1"/>
  <c r="U84" i="1"/>
  <c r="W84" i="1" s="1"/>
  <c r="U85" i="1"/>
  <c r="W85" i="1" s="1"/>
  <c r="U86" i="1"/>
  <c r="W86" i="1" s="1"/>
  <c r="U87" i="1"/>
  <c r="W87" i="1" s="1"/>
  <c r="U88" i="1"/>
  <c r="W88" i="1" s="1"/>
  <c r="U89" i="1"/>
  <c r="W89" i="1" s="1"/>
  <c r="U90" i="1"/>
  <c r="W90" i="1" s="1"/>
  <c r="U91" i="1"/>
  <c r="W91" i="1" s="1"/>
  <c r="U92" i="1"/>
  <c r="W92" i="1" s="1"/>
  <c r="U93" i="1"/>
  <c r="W93" i="1" s="1"/>
  <c r="U94" i="1"/>
  <c r="W94" i="1" s="1"/>
  <c r="U95" i="1"/>
  <c r="W95" i="1" s="1"/>
  <c r="U96" i="1"/>
  <c r="W96" i="1" s="1"/>
  <c r="U97" i="1"/>
  <c r="W97" i="1" s="1"/>
  <c r="U98" i="1"/>
  <c r="W98" i="1" s="1"/>
  <c r="U99" i="1"/>
  <c r="W99" i="1" s="1"/>
  <c r="U100" i="1"/>
  <c r="W100" i="1" s="1"/>
  <c r="U101" i="1"/>
  <c r="W101" i="1" s="1"/>
  <c r="U102" i="1"/>
  <c r="W102" i="1" s="1"/>
  <c r="U103" i="1"/>
  <c r="W103" i="1" s="1"/>
  <c r="U104" i="1"/>
  <c r="W104" i="1" s="1"/>
  <c r="U105" i="1"/>
  <c r="W105" i="1" s="1"/>
  <c r="U106" i="1"/>
  <c r="W106" i="1" s="1"/>
  <c r="U107" i="1"/>
  <c r="W107" i="1" s="1"/>
  <c r="U108" i="1"/>
  <c r="W108" i="1" s="1"/>
  <c r="U109" i="1"/>
  <c r="W109" i="1" s="1"/>
  <c r="U110" i="1"/>
  <c r="W110" i="1" s="1"/>
  <c r="U111" i="1"/>
  <c r="W111" i="1" s="1"/>
  <c r="U112" i="1"/>
  <c r="W112" i="1" s="1"/>
  <c r="U113" i="1"/>
  <c r="W113" i="1" s="1"/>
  <c r="U114" i="1"/>
  <c r="W114" i="1" s="1"/>
  <c r="U115" i="1"/>
  <c r="W115" i="1" s="1"/>
  <c r="U116" i="1"/>
  <c r="W116" i="1" s="1"/>
  <c r="U117" i="1"/>
  <c r="W117" i="1" s="1"/>
  <c r="U118" i="1"/>
  <c r="W118" i="1" s="1"/>
  <c r="U119" i="1"/>
  <c r="W119" i="1" s="1"/>
  <c r="U120" i="1"/>
  <c r="W120" i="1" s="1"/>
  <c r="U121" i="1"/>
  <c r="W121" i="1" s="1"/>
  <c r="U122" i="1"/>
  <c r="W122" i="1" s="1"/>
  <c r="U123" i="1"/>
  <c r="W123" i="1" s="1"/>
  <c r="U124" i="1"/>
  <c r="W124" i="1" s="1"/>
  <c r="U125" i="1"/>
  <c r="W125" i="1" s="1"/>
  <c r="U126" i="1"/>
  <c r="W126" i="1" s="1"/>
  <c r="U127" i="1"/>
  <c r="W127" i="1" s="1"/>
  <c r="U128" i="1"/>
  <c r="W128" i="1" s="1"/>
  <c r="U129" i="1"/>
  <c r="W129" i="1" s="1"/>
  <c r="U130" i="1"/>
  <c r="W130" i="1" s="1"/>
  <c r="U131" i="1"/>
  <c r="W131" i="1" s="1"/>
  <c r="U132" i="1"/>
  <c r="W132" i="1" s="1"/>
  <c r="U133" i="1"/>
  <c r="W133" i="1" s="1"/>
  <c r="U134" i="1"/>
  <c r="W134" i="1" s="1"/>
  <c r="U135" i="1"/>
  <c r="W135" i="1" s="1"/>
  <c r="U136" i="1"/>
  <c r="W136" i="1" s="1"/>
  <c r="U137" i="1"/>
  <c r="W137" i="1" s="1"/>
  <c r="U138" i="1"/>
  <c r="W138" i="1" s="1"/>
  <c r="U139" i="1"/>
  <c r="W139" i="1" s="1"/>
  <c r="U140" i="1"/>
  <c r="W140" i="1" s="1"/>
  <c r="U141" i="1"/>
  <c r="W141" i="1" s="1"/>
  <c r="U142" i="1"/>
  <c r="W142" i="1" s="1"/>
  <c r="U143" i="1"/>
  <c r="W143" i="1" s="1"/>
  <c r="U144" i="1"/>
  <c r="W144" i="1" s="1"/>
  <c r="U145" i="1"/>
  <c r="W145" i="1" s="1"/>
  <c r="U146" i="1"/>
  <c r="W146" i="1" s="1"/>
  <c r="U147" i="1"/>
  <c r="W147" i="1" s="1"/>
  <c r="U148" i="1"/>
  <c r="W148" i="1" s="1"/>
  <c r="U149" i="1"/>
  <c r="W149" i="1" s="1"/>
  <c r="U150" i="1"/>
  <c r="W150" i="1" s="1"/>
  <c r="U151" i="1"/>
  <c r="W151" i="1" s="1"/>
  <c r="U152" i="1"/>
  <c r="W152" i="1" s="1"/>
  <c r="U153" i="1"/>
  <c r="W153" i="1" s="1"/>
  <c r="U154" i="1"/>
  <c r="W154" i="1" s="1"/>
  <c r="U155" i="1"/>
  <c r="W155" i="1" s="1"/>
  <c r="U156" i="1"/>
  <c r="W156" i="1" s="1"/>
  <c r="U157" i="1"/>
  <c r="W157" i="1" s="1"/>
  <c r="U158" i="1"/>
  <c r="W158" i="1" s="1"/>
  <c r="U159" i="1"/>
  <c r="W159" i="1" s="1"/>
  <c r="U160" i="1"/>
  <c r="W160" i="1" s="1"/>
  <c r="U161" i="1"/>
  <c r="W161" i="1" s="1"/>
  <c r="U162" i="1"/>
  <c r="W162" i="1" s="1"/>
  <c r="U163" i="1"/>
  <c r="W163" i="1" s="1"/>
  <c r="U164" i="1"/>
  <c r="W164" i="1" s="1"/>
  <c r="U165" i="1"/>
  <c r="W165" i="1" s="1"/>
  <c r="U166" i="1"/>
  <c r="W166" i="1" s="1"/>
  <c r="U167" i="1"/>
  <c r="W167" i="1" s="1"/>
  <c r="U168" i="1"/>
  <c r="W168" i="1" s="1"/>
  <c r="U169" i="1"/>
  <c r="W169" i="1" s="1"/>
  <c r="U170" i="1"/>
  <c r="W170" i="1" s="1"/>
  <c r="U171" i="1"/>
  <c r="W171" i="1" s="1"/>
  <c r="U172" i="1"/>
  <c r="W172" i="1" s="1"/>
  <c r="U173" i="1"/>
  <c r="W173" i="1" s="1"/>
  <c r="U174" i="1"/>
  <c r="W174" i="1" s="1"/>
  <c r="U175" i="1"/>
  <c r="W175" i="1" s="1"/>
  <c r="U176" i="1"/>
  <c r="W176" i="1" s="1"/>
  <c r="U177" i="1"/>
  <c r="W177" i="1" s="1"/>
  <c r="U178" i="1"/>
  <c r="W178" i="1" s="1"/>
  <c r="U179" i="1"/>
  <c r="W179" i="1" s="1"/>
  <c r="U180" i="1"/>
  <c r="W180" i="1" s="1"/>
  <c r="U181" i="1"/>
  <c r="W181" i="1" s="1"/>
  <c r="U182" i="1"/>
  <c r="W182" i="1" s="1"/>
  <c r="U183" i="1"/>
  <c r="W183" i="1" s="1"/>
  <c r="U184" i="1"/>
  <c r="W184" i="1" s="1"/>
  <c r="U185" i="1"/>
  <c r="W185" i="1" s="1"/>
  <c r="U186" i="1"/>
  <c r="W186" i="1" s="1"/>
  <c r="U187" i="1"/>
  <c r="W187" i="1" s="1"/>
  <c r="U188" i="1"/>
  <c r="W188" i="1" s="1"/>
  <c r="U189" i="1"/>
  <c r="W189" i="1" s="1"/>
  <c r="U190" i="1"/>
  <c r="W190" i="1" s="1"/>
  <c r="U191" i="1"/>
  <c r="W191" i="1" s="1"/>
  <c r="U192" i="1"/>
  <c r="W192" i="1" s="1"/>
  <c r="U193" i="1"/>
  <c r="W193" i="1" s="1"/>
  <c r="U194" i="1"/>
  <c r="W194" i="1" s="1"/>
  <c r="U195" i="1"/>
  <c r="W195" i="1" s="1"/>
  <c r="U196" i="1"/>
  <c r="W196" i="1" s="1"/>
  <c r="U197" i="1"/>
  <c r="W197" i="1" s="1"/>
  <c r="U198" i="1"/>
  <c r="W198" i="1" s="1"/>
  <c r="U199" i="1"/>
  <c r="W199" i="1" s="1"/>
  <c r="U200" i="1"/>
  <c r="W200" i="1" s="1"/>
  <c r="U201" i="1"/>
  <c r="W201" i="1" s="1"/>
  <c r="U202" i="1"/>
  <c r="W202" i="1" s="1"/>
  <c r="U203" i="1"/>
  <c r="W203" i="1" s="1"/>
  <c r="U204" i="1"/>
  <c r="W204" i="1" s="1"/>
  <c r="U205" i="1"/>
  <c r="W205" i="1" s="1"/>
  <c r="U206" i="1"/>
  <c r="W206" i="1" s="1"/>
  <c r="U207" i="1"/>
  <c r="W207" i="1" s="1"/>
  <c r="U208" i="1"/>
  <c r="W208" i="1" s="1"/>
  <c r="U209" i="1"/>
  <c r="W209" i="1" s="1"/>
  <c r="U210" i="1"/>
  <c r="W210" i="1" s="1"/>
  <c r="U211" i="1"/>
  <c r="W211" i="1" s="1"/>
  <c r="U212" i="1"/>
  <c r="W212" i="1" s="1"/>
  <c r="U213" i="1"/>
  <c r="W213" i="1" s="1"/>
  <c r="U214" i="1"/>
  <c r="W214" i="1" s="1"/>
  <c r="U215" i="1"/>
  <c r="W215" i="1" s="1"/>
  <c r="U216" i="1"/>
  <c r="W216" i="1" s="1"/>
  <c r="U217" i="1"/>
  <c r="W217" i="1" s="1"/>
  <c r="U218" i="1"/>
  <c r="W218" i="1" s="1"/>
  <c r="U219" i="1"/>
  <c r="W219" i="1" s="1"/>
  <c r="U220" i="1"/>
  <c r="W220" i="1" s="1"/>
  <c r="U221" i="1"/>
  <c r="W221" i="1" s="1"/>
  <c r="U222" i="1"/>
  <c r="W222" i="1" s="1"/>
  <c r="U223" i="1"/>
  <c r="W223" i="1" s="1"/>
  <c r="U224" i="1"/>
  <c r="W224" i="1" s="1"/>
  <c r="U225" i="1"/>
  <c r="W225" i="1" s="1"/>
  <c r="U226" i="1"/>
  <c r="W226" i="1" s="1"/>
  <c r="U227" i="1"/>
  <c r="W227" i="1" s="1"/>
  <c r="U228" i="1"/>
  <c r="W228" i="1" s="1"/>
  <c r="U229" i="1"/>
  <c r="W229" i="1" s="1"/>
  <c r="U230" i="1"/>
  <c r="W230" i="1" s="1"/>
  <c r="U231" i="1"/>
  <c r="W231" i="1" s="1"/>
  <c r="U232" i="1"/>
  <c r="W232" i="1" s="1"/>
  <c r="U233" i="1"/>
  <c r="W233" i="1" s="1"/>
  <c r="U234" i="1"/>
  <c r="W234" i="1" s="1"/>
  <c r="U235" i="1"/>
  <c r="W235" i="1" s="1"/>
  <c r="U236" i="1"/>
  <c r="W236" i="1" s="1"/>
  <c r="U237" i="1"/>
  <c r="W237" i="1" s="1"/>
  <c r="U238" i="1"/>
  <c r="W238" i="1" s="1"/>
  <c r="U239" i="1"/>
  <c r="W239" i="1" s="1"/>
  <c r="U240" i="1"/>
  <c r="W240" i="1" s="1"/>
  <c r="U241" i="1"/>
  <c r="W241" i="1" s="1"/>
  <c r="U242" i="1"/>
  <c r="W242" i="1" s="1"/>
  <c r="U243" i="1"/>
  <c r="W243" i="1" s="1"/>
  <c r="U244" i="1"/>
  <c r="W244" i="1" s="1"/>
  <c r="U245" i="1"/>
  <c r="W245" i="1" s="1"/>
  <c r="U246" i="1"/>
  <c r="W246" i="1" s="1"/>
  <c r="U247" i="1"/>
  <c r="W247" i="1" s="1"/>
  <c r="U248" i="1"/>
  <c r="W248" i="1" s="1"/>
  <c r="U249" i="1"/>
  <c r="W249" i="1" s="1"/>
  <c r="U250" i="1"/>
  <c r="W250" i="1" s="1"/>
  <c r="U251" i="1"/>
  <c r="W251" i="1" s="1"/>
  <c r="U252" i="1"/>
  <c r="W252" i="1" s="1"/>
  <c r="U253" i="1"/>
  <c r="W253" i="1" s="1"/>
  <c r="U254" i="1"/>
  <c r="W254" i="1" s="1"/>
  <c r="U255" i="1"/>
  <c r="W255" i="1" s="1"/>
  <c r="U256" i="1"/>
  <c r="W256" i="1" s="1"/>
  <c r="U257" i="1"/>
  <c r="W257" i="1" s="1"/>
  <c r="U258" i="1"/>
  <c r="W258" i="1" s="1"/>
  <c r="U259" i="1"/>
  <c r="W259" i="1" s="1"/>
  <c r="U260" i="1"/>
  <c r="W260" i="1" s="1"/>
  <c r="U261" i="1"/>
  <c r="W261" i="1" s="1"/>
  <c r="U262" i="1"/>
  <c r="W262" i="1" s="1"/>
  <c r="U263" i="1"/>
  <c r="W263" i="1" s="1"/>
  <c r="U264" i="1"/>
  <c r="W264" i="1" s="1"/>
  <c r="U265" i="1"/>
  <c r="W265" i="1" s="1"/>
  <c r="U266" i="1"/>
  <c r="W266" i="1" s="1"/>
  <c r="U267" i="1"/>
  <c r="W267" i="1" s="1"/>
  <c r="U268" i="1"/>
  <c r="W268" i="1" s="1"/>
  <c r="U269" i="1"/>
  <c r="W269" i="1" s="1"/>
  <c r="U270" i="1"/>
  <c r="W270" i="1" s="1"/>
  <c r="U271" i="1"/>
  <c r="W271" i="1" s="1"/>
  <c r="U272" i="1"/>
  <c r="W272" i="1" s="1"/>
  <c r="U273" i="1"/>
  <c r="W273" i="1" s="1"/>
  <c r="U274" i="1"/>
  <c r="W274" i="1" s="1"/>
  <c r="U275" i="1"/>
  <c r="W275" i="1" s="1"/>
  <c r="U276" i="1"/>
  <c r="W276" i="1" s="1"/>
  <c r="U277" i="1"/>
  <c r="W277" i="1" s="1"/>
  <c r="U278" i="1"/>
  <c r="W278" i="1" s="1"/>
  <c r="U279" i="1"/>
  <c r="W279" i="1" s="1"/>
  <c r="U280" i="1"/>
  <c r="W280" i="1" s="1"/>
  <c r="U281" i="1"/>
  <c r="W281" i="1" s="1"/>
  <c r="U282" i="1"/>
  <c r="W282" i="1" s="1"/>
  <c r="U283" i="1"/>
  <c r="W283" i="1" s="1"/>
  <c r="U284" i="1"/>
  <c r="W284" i="1" s="1"/>
  <c r="U285" i="1"/>
  <c r="W285" i="1" s="1"/>
  <c r="U286" i="1"/>
  <c r="W286" i="1" s="1"/>
  <c r="U287" i="1"/>
  <c r="W287" i="1" s="1"/>
  <c r="U288" i="1"/>
  <c r="W288" i="1" s="1"/>
  <c r="U289" i="1"/>
  <c r="W289" i="1" s="1"/>
  <c r="U290" i="1"/>
  <c r="W290" i="1" s="1"/>
  <c r="U291" i="1"/>
  <c r="W291" i="1" s="1"/>
  <c r="U292" i="1"/>
  <c r="W292" i="1" s="1"/>
  <c r="U293" i="1"/>
  <c r="W293" i="1" s="1"/>
  <c r="U294" i="1"/>
  <c r="W294" i="1" s="1"/>
  <c r="U295" i="1"/>
  <c r="W295" i="1" s="1"/>
  <c r="U296" i="1"/>
  <c r="W296" i="1" s="1"/>
  <c r="U297" i="1"/>
  <c r="W297" i="1" s="1"/>
  <c r="U298" i="1"/>
  <c r="W298" i="1" s="1"/>
  <c r="U299" i="1"/>
  <c r="W299" i="1" s="1"/>
  <c r="U300" i="1"/>
  <c r="W300" i="1" s="1"/>
  <c r="U301" i="1"/>
  <c r="W301" i="1" s="1"/>
  <c r="U302" i="1"/>
  <c r="W302" i="1" s="1"/>
  <c r="U303" i="1"/>
  <c r="W303" i="1" s="1"/>
  <c r="U304" i="1"/>
  <c r="W304" i="1" s="1"/>
  <c r="U305" i="1"/>
  <c r="W305" i="1" s="1"/>
  <c r="U306" i="1"/>
  <c r="W306" i="1" s="1"/>
  <c r="U307" i="1"/>
  <c r="W307" i="1" s="1"/>
  <c r="U308" i="1"/>
  <c r="W308" i="1" s="1"/>
  <c r="U309" i="1"/>
  <c r="W309" i="1" s="1"/>
  <c r="U310" i="1"/>
  <c r="W310" i="1" s="1"/>
  <c r="U311" i="1"/>
  <c r="W311" i="1" s="1"/>
  <c r="U312" i="1"/>
  <c r="W312" i="1" s="1"/>
  <c r="U313" i="1"/>
  <c r="W313" i="1" s="1"/>
  <c r="U314" i="1"/>
  <c r="W314" i="1" s="1"/>
  <c r="U315" i="1"/>
  <c r="W315" i="1" s="1"/>
  <c r="U316" i="1"/>
  <c r="W316" i="1" s="1"/>
  <c r="U317" i="1"/>
  <c r="W317" i="1" s="1"/>
  <c r="U318" i="1"/>
  <c r="W318" i="1" s="1"/>
  <c r="U319" i="1"/>
  <c r="W319" i="1" s="1"/>
  <c r="U320" i="1"/>
  <c r="W320" i="1" s="1"/>
  <c r="U321" i="1"/>
  <c r="W321" i="1" s="1"/>
  <c r="U322" i="1"/>
  <c r="W322" i="1" s="1"/>
  <c r="U323" i="1"/>
  <c r="W323" i="1" s="1"/>
  <c r="U324" i="1"/>
  <c r="W324" i="1" s="1"/>
  <c r="U325" i="1"/>
  <c r="W325" i="1" s="1"/>
  <c r="U326" i="1"/>
  <c r="W326" i="1" s="1"/>
  <c r="U327" i="1"/>
  <c r="W327" i="1" s="1"/>
  <c r="U328" i="1"/>
  <c r="W328" i="1" s="1"/>
  <c r="U329" i="1"/>
  <c r="W329" i="1" s="1"/>
  <c r="U330" i="1"/>
  <c r="W330" i="1" s="1"/>
  <c r="U331" i="1"/>
  <c r="W331" i="1" s="1"/>
  <c r="U332" i="1"/>
  <c r="W332" i="1" s="1"/>
  <c r="U333" i="1"/>
  <c r="W333" i="1" s="1"/>
  <c r="U334" i="1"/>
  <c r="W334" i="1" s="1"/>
  <c r="U335" i="1"/>
  <c r="W335" i="1" s="1"/>
  <c r="U336" i="1"/>
  <c r="W336" i="1" s="1"/>
  <c r="U337" i="1"/>
  <c r="W337" i="1" s="1"/>
  <c r="U338" i="1"/>
  <c r="W338" i="1" s="1"/>
  <c r="U339" i="1"/>
  <c r="W339" i="1" s="1"/>
  <c r="U340" i="1"/>
  <c r="W340" i="1" s="1"/>
  <c r="U341" i="1"/>
  <c r="W341" i="1" s="1"/>
  <c r="U342" i="1"/>
  <c r="W342" i="1" s="1"/>
  <c r="U343" i="1"/>
  <c r="W343" i="1" s="1"/>
  <c r="U344" i="1"/>
  <c r="W344" i="1" s="1"/>
  <c r="U345" i="1"/>
  <c r="W345" i="1" s="1"/>
  <c r="U346" i="1"/>
  <c r="W346" i="1" s="1"/>
  <c r="U347" i="1"/>
  <c r="W347" i="1" s="1"/>
  <c r="U348" i="1"/>
  <c r="W348" i="1" s="1"/>
  <c r="U349" i="1"/>
  <c r="W349" i="1" s="1"/>
  <c r="U350" i="1"/>
  <c r="W350" i="1" s="1"/>
  <c r="U351" i="1"/>
  <c r="W351" i="1" s="1"/>
  <c r="U352" i="1"/>
  <c r="W352" i="1" s="1"/>
  <c r="U353" i="1"/>
  <c r="W353" i="1" s="1"/>
  <c r="U354" i="1"/>
  <c r="W354" i="1" s="1"/>
  <c r="U355" i="1"/>
  <c r="W355" i="1" s="1"/>
  <c r="U356" i="1"/>
  <c r="W356" i="1" s="1"/>
  <c r="U357" i="1"/>
  <c r="W357" i="1" s="1"/>
  <c r="U358" i="1"/>
  <c r="W358" i="1" s="1"/>
  <c r="U359" i="1"/>
  <c r="W359" i="1" s="1"/>
  <c r="U360" i="1"/>
  <c r="W360" i="1" s="1"/>
  <c r="U361" i="1"/>
  <c r="W361" i="1" s="1"/>
  <c r="U362" i="1"/>
  <c r="W362" i="1" s="1"/>
  <c r="U363" i="1"/>
  <c r="W363" i="1" s="1"/>
  <c r="U364" i="1"/>
  <c r="W364" i="1" s="1"/>
  <c r="U365" i="1"/>
  <c r="W365" i="1" s="1"/>
  <c r="U366" i="1"/>
  <c r="W366" i="1" s="1"/>
  <c r="U367" i="1"/>
  <c r="W367" i="1" s="1"/>
  <c r="U368" i="1"/>
  <c r="W368"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AU6" i="32"/>
  <c r="F10" i="32"/>
  <c r="F11" i="32"/>
  <c r="F12" i="32"/>
  <c r="F13" i="32"/>
  <c r="F14" i="32"/>
  <c r="F15" i="32"/>
  <c r="F16" i="32"/>
  <c r="F17" i="32"/>
  <c r="F18" i="32"/>
  <c r="F19" i="32"/>
  <c r="H20" i="32"/>
  <c r="G20" i="32"/>
  <c r="F20" i="32"/>
  <c r="H15" i="32"/>
  <c r="J99" i="1"/>
  <c r="K99" i="1" s="1"/>
  <c r="J98" i="1"/>
  <c r="K98" i="1" s="1"/>
  <c r="J97" i="1"/>
  <c r="K97" i="1" s="1"/>
  <c r="J96" i="1"/>
  <c r="K96" i="1" s="1"/>
  <c r="J95" i="1"/>
  <c r="K95" i="1" s="1"/>
  <c r="J94" i="1"/>
  <c r="K94" i="1" s="1"/>
  <c r="J92" i="1"/>
  <c r="K92" i="1" s="1"/>
  <c r="J91" i="1"/>
  <c r="K91" i="1" s="1"/>
  <c r="J89" i="1"/>
  <c r="K89" i="1" s="1"/>
  <c r="J88" i="1"/>
  <c r="K88" i="1" s="1"/>
  <c r="J87" i="1"/>
  <c r="K87" i="1" s="1"/>
  <c r="J86" i="1"/>
  <c r="K86" i="1" s="1"/>
  <c r="J85" i="1"/>
  <c r="K85" i="1" s="1"/>
  <c r="J82" i="1"/>
  <c r="K82" i="1" s="1"/>
  <c r="J81" i="1"/>
  <c r="K81" i="1" s="1"/>
  <c r="J80" i="1"/>
  <c r="K80" i="1" s="1"/>
  <c r="J79" i="1"/>
  <c r="K79" i="1" s="1"/>
  <c r="J78" i="1"/>
  <c r="K78" i="1" s="1"/>
  <c r="J77" i="1"/>
  <c r="K77" i="1" s="1"/>
  <c r="J76" i="1"/>
  <c r="K76" i="1" s="1"/>
  <c r="J75" i="1"/>
  <c r="K75" i="1" s="1"/>
  <c r="J74" i="1"/>
  <c r="K74" i="1" s="1"/>
  <c r="J73" i="1"/>
  <c r="K73" i="1" s="1"/>
  <c r="J72" i="1"/>
  <c r="K72" i="1" s="1"/>
  <c r="J70" i="1"/>
  <c r="K70" i="1" s="1"/>
  <c r="J68" i="1"/>
  <c r="K68" i="1" s="1"/>
  <c r="J67" i="1"/>
  <c r="K67" i="1" s="1"/>
  <c r="J66" i="1"/>
  <c r="K66" i="1" s="1"/>
  <c r="J64" i="1"/>
  <c r="K64" i="1" s="1"/>
  <c r="J62" i="1"/>
  <c r="K62" i="1" s="1"/>
  <c r="J61" i="1"/>
  <c r="K61" i="1" s="1"/>
  <c r="J60" i="1"/>
  <c r="K60" i="1" s="1"/>
  <c r="J59" i="1"/>
  <c r="K59" i="1" s="1"/>
  <c r="J57" i="1"/>
  <c r="K57" i="1" s="1"/>
  <c r="J56" i="1"/>
  <c r="K56" i="1" s="1"/>
  <c r="J54" i="1"/>
  <c r="K54" i="1" s="1"/>
  <c r="J50" i="1"/>
  <c r="K50" i="1" s="1"/>
  <c r="J49" i="1"/>
  <c r="K49" i="1" s="1"/>
  <c r="J45" i="1"/>
  <c r="K45" i="1" s="1"/>
  <c r="J44" i="1"/>
  <c r="K44" i="1" s="1"/>
  <c r="J41" i="1"/>
  <c r="K41" i="1" s="1"/>
  <c r="J37" i="1"/>
  <c r="K37" i="1" s="1"/>
  <c r="J36" i="1"/>
  <c r="K36" i="1" s="1"/>
  <c r="J35" i="1"/>
  <c r="K35" i="1" s="1"/>
  <c r="J33" i="1"/>
  <c r="K33" i="1" s="1"/>
  <c r="J32" i="1"/>
  <c r="K32" i="1" s="1"/>
  <c r="J31" i="1"/>
  <c r="K31" i="1" s="1"/>
  <c r="J28" i="1"/>
  <c r="K28" i="1" s="1"/>
  <c r="J27" i="1"/>
  <c r="K27" i="1" s="1"/>
  <c r="J26" i="1"/>
  <c r="K26" i="1" s="1"/>
  <c r="J24" i="1"/>
  <c r="K24" i="1" s="1"/>
  <c r="J23" i="1"/>
  <c r="K23" i="1" s="1"/>
  <c r="J16" i="1"/>
  <c r="K16" i="1" s="1"/>
  <c r="J15" i="1"/>
  <c r="K15" i="1" s="1"/>
  <c r="J12" i="1"/>
  <c r="K12" i="1" s="1"/>
  <c r="J11" i="1"/>
  <c r="K11" i="1" s="1"/>
  <c r="P367" i="1"/>
  <c r="P361" i="1"/>
  <c r="P343" i="1"/>
  <c r="P341" i="1"/>
  <c r="P339" i="1"/>
  <c r="P335" i="1"/>
  <c r="P327" i="1"/>
  <c r="P326" i="1"/>
  <c r="P319" i="1"/>
  <c r="P311" i="1"/>
  <c r="P305" i="1"/>
  <c r="P303" i="1"/>
  <c r="P288" i="1"/>
  <c r="P287" i="1"/>
  <c r="P271" i="1"/>
  <c r="D11" i="32"/>
  <c r="D12" i="32"/>
  <c r="D13" i="32"/>
  <c r="D14" i="32"/>
  <c r="D15" i="32"/>
  <c r="D16" i="32"/>
  <c r="D17" i="32"/>
  <c r="D18" i="32"/>
  <c r="D19" i="32"/>
  <c r="D20" i="32"/>
  <c r="D21" i="32"/>
  <c r="R2" i="1"/>
  <c r="U2" i="1"/>
  <c r="W2" i="1" s="1"/>
  <c r="O2" i="1"/>
  <c r="P2" i="1" s="1"/>
  <c r="P3" i="1"/>
  <c r="P7" i="1"/>
  <c r="P9" i="1"/>
  <c r="P10" i="1"/>
  <c r="P15" i="1"/>
  <c r="P17" i="1"/>
  <c r="P21" i="1"/>
  <c r="P23" i="1"/>
  <c r="P25" i="1"/>
  <c r="P31" i="1"/>
  <c r="P33" i="1"/>
  <c r="P35" i="1"/>
  <c r="P39" i="1"/>
  <c r="P41" i="1"/>
  <c r="P45" i="1"/>
  <c r="P47" i="1"/>
  <c r="P49" i="1"/>
  <c r="P55" i="1"/>
  <c r="P57" i="1"/>
  <c r="P59" i="1"/>
  <c r="P63" i="1"/>
  <c r="P65" i="1"/>
  <c r="P67" i="1"/>
  <c r="P71" i="1"/>
  <c r="P79" i="1"/>
  <c r="P81" i="1"/>
  <c r="P87" i="1"/>
  <c r="P93" i="1"/>
  <c r="P95" i="1"/>
  <c r="P99" i="1"/>
  <c r="P103" i="1"/>
  <c r="P107" i="1"/>
  <c r="P111" i="1"/>
  <c r="P115" i="1"/>
  <c r="P119" i="1"/>
  <c r="P121" i="1"/>
  <c r="P123" i="1"/>
  <c r="P125" i="1"/>
  <c r="P127" i="1"/>
  <c r="P131" i="1"/>
  <c r="P135" i="1"/>
  <c r="P137" i="1"/>
  <c r="P139" i="1"/>
  <c r="P143" i="1"/>
  <c r="P145" i="1"/>
  <c r="P147" i="1"/>
  <c r="P151" i="1"/>
  <c r="P155" i="1"/>
  <c r="P157" i="1"/>
  <c r="P159" i="1"/>
  <c r="P161" i="1"/>
  <c r="P163" i="1"/>
  <c r="P167" i="1"/>
  <c r="P171" i="1"/>
  <c r="P175" i="1"/>
  <c r="P177" i="1"/>
  <c r="P179" i="1"/>
  <c r="P183" i="1"/>
  <c r="P187" i="1"/>
  <c r="P189" i="1"/>
  <c r="P191" i="1"/>
  <c r="P193" i="1"/>
  <c r="P195" i="1"/>
  <c r="P199" i="1"/>
  <c r="P201" i="1"/>
  <c r="P203" i="1"/>
  <c r="P207" i="1"/>
  <c r="P211" i="1"/>
  <c r="P215" i="1"/>
  <c r="P218" i="1"/>
  <c r="P219" i="1"/>
  <c r="P221" i="1"/>
  <c r="P223" i="1"/>
  <c r="P227" i="1"/>
  <c r="P231" i="1"/>
  <c r="P235" i="1"/>
  <c r="P239" i="1"/>
  <c r="P243" i="1"/>
  <c r="P247" i="1"/>
  <c r="P249" i="1"/>
  <c r="P251" i="1"/>
  <c r="P253" i="1"/>
  <c r="P255" i="1"/>
  <c r="P259" i="1"/>
  <c r="P263" i="1"/>
  <c r="P267" i="1"/>
  <c r="P279" i="1"/>
  <c r="P285" i="1"/>
  <c r="P291" i="1"/>
  <c r="P295" i="1"/>
  <c r="P309" i="1"/>
  <c r="P310" i="1"/>
  <c r="P312" i="1"/>
  <c r="P313" i="1"/>
  <c r="P315" i="1"/>
  <c r="P347" i="1"/>
  <c r="P351" i="1"/>
  <c r="P352" i="1"/>
  <c r="P355" i="1"/>
  <c r="P359" i="1"/>
  <c r="P363" i="1"/>
  <c r="P365" i="1"/>
  <c r="J2" i="1"/>
  <c r="K2" i="1" s="1"/>
  <c r="J3" i="1"/>
  <c r="K3" i="1" s="1"/>
  <c r="J4" i="1"/>
  <c r="K4" i="1" s="1"/>
  <c r="J5" i="1"/>
  <c r="K5" i="1" s="1"/>
  <c r="J6" i="1"/>
  <c r="K6" i="1" s="1"/>
  <c r="J7" i="1"/>
  <c r="K7" i="1" s="1"/>
  <c r="J8" i="1"/>
  <c r="K8" i="1" s="1"/>
  <c r="J9" i="1"/>
  <c r="K9" i="1" s="1"/>
  <c r="J10" i="1"/>
  <c r="K10" i="1" s="1"/>
  <c r="J13" i="1"/>
  <c r="K13" i="1" s="1"/>
  <c r="J14" i="1"/>
  <c r="K14" i="1" s="1"/>
  <c r="J17" i="1"/>
  <c r="K17" i="1" s="1"/>
  <c r="J18" i="1"/>
  <c r="K18" i="1" s="1"/>
  <c r="J19" i="1"/>
  <c r="K19" i="1" s="1"/>
  <c r="J20" i="1"/>
  <c r="K20" i="1" s="1"/>
  <c r="J21" i="1"/>
  <c r="K21" i="1" s="1"/>
  <c r="J22" i="1"/>
  <c r="K22" i="1" s="1"/>
  <c r="J25" i="1"/>
  <c r="K25" i="1" s="1"/>
  <c r="J29" i="1"/>
  <c r="K29" i="1" s="1"/>
  <c r="J30" i="1"/>
  <c r="K30" i="1" s="1"/>
  <c r="J34" i="1"/>
  <c r="K34" i="1" s="1"/>
  <c r="J38" i="1"/>
  <c r="K38" i="1" s="1"/>
  <c r="J39" i="1"/>
  <c r="K39" i="1" s="1"/>
  <c r="J40" i="1"/>
  <c r="K40" i="1" s="1"/>
  <c r="J42" i="1"/>
  <c r="K42" i="1" s="1"/>
  <c r="J43" i="1"/>
  <c r="K43" i="1" s="1"/>
  <c r="J46" i="1"/>
  <c r="K46" i="1" s="1"/>
  <c r="J47" i="1"/>
  <c r="K47" i="1" s="1"/>
  <c r="J48" i="1"/>
  <c r="K48" i="1" s="1"/>
  <c r="J51" i="1"/>
  <c r="K51" i="1" s="1"/>
  <c r="J52" i="1"/>
  <c r="K52" i="1" s="1"/>
  <c r="J53" i="1"/>
  <c r="K53" i="1" s="1"/>
  <c r="J55" i="1"/>
  <c r="K55" i="1" s="1"/>
  <c r="J58" i="1"/>
  <c r="K58" i="1" s="1"/>
  <c r="J63" i="1"/>
  <c r="K63" i="1" s="1"/>
  <c r="J65" i="1"/>
  <c r="K65" i="1" s="1"/>
  <c r="J69" i="1"/>
  <c r="K69" i="1" s="1"/>
  <c r="J71" i="1"/>
  <c r="K71" i="1" s="1"/>
  <c r="J83" i="1"/>
  <c r="K83" i="1" s="1"/>
  <c r="J84" i="1"/>
  <c r="K84" i="1" s="1"/>
  <c r="J90" i="1"/>
  <c r="K90" i="1" s="1"/>
  <c r="J93" i="1"/>
  <c r="K93" i="1" s="1"/>
  <c r="H11" i="32"/>
  <c r="H12" i="32"/>
  <c r="H13" i="32"/>
  <c r="H14" i="32"/>
  <c r="H16" i="32"/>
  <c r="H17" i="32"/>
  <c r="H18" i="32"/>
  <c r="H19" i="32"/>
  <c r="H21" i="32"/>
  <c r="H10" i="32"/>
  <c r="G11" i="32"/>
  <c r="G12" i="32"/>
  <c r="G13" i="32"/>
  <c r="G14" i="32"/>
  <c r="G15" i="32"/>
  <c r="G16" i="32"/>
  <c r="G17" i="32"/>
  <c r="G18" i="32"/>
  <c r="G19" i="32"/>
  <c r="G21" i="32"/>
  <c r="G10" i="32"/>
  <c r="F21" i="32"/>
  <c r="E10" i="32"/>
  <c r="E11" i="32"/>
  <c r="E12" i="32"/>
  <c r="E13" i="32"/>
  <c r="E14" i="32"/>
  <c r="E15" i="32"/>
  <c r="E16" i="32"/>
  <c r="E17" i="32"/>
  <c r="E18" i="32"/>
  <c r="E19" i="32"/>
  <c r="E20" i="32"/>
  <c r="E21" i="32"/>
  <c r="D10" i="32"/>
  <c r="AU4" i="32" l="1"/>
  <c r="AU5" i="3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C59F17-34BE-4D1A-8D32-EE40B54474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783313-174E-4C5B-A743-625AB6D1E7BD}" name="WorksheetConnection_Procurement Report.xlsx!Data" type="102" refreshedVersion="8" minRefreshableVersion="5">
    <extLst>
      <ext xmlns:x15="http://schemas.microsoft.com/office/spreadsheetml/2010/11/main" uri="{DE250136-89BD-433C-8126-D09CA5730AF9}">
        <x15:connection id="Data">
          <x15:rangePr sourceName="_xlcn.WorksheetConnection_ProcurementReport.xlsxData"/>
        </x15:connection>
      </ext>
    </extLst>
  </connection>
</connections>
</file>

<file path=xl/sharedStrings.xml><?xml version="1.0" encoding="utf-8"?>
<sst xmlns="http://schemas.openxmlformats.org/spreadsheetml/2006/main" count="2733" uniqueCount="837">
  <si>
    <t>Department</t>
  </si>
  <si>
    <t>City</t>
  </si>
  <si>
    <t>PR Number</t>
  </si>
  <si>
    <t>PO Number</t>
  </si>
  <si>
    <t>PO Status</t>
  </si>
  <si>
    <t>Technology</t>
  </si>
  <si>
    <t>Riyadh</t>
  </si>
  <si>
    <t>Facilities</t>
  </si>
  <si>
    <t>Dammam</t>
  </si>
  <si>
    <t>Finance</t>
  </si>
  <si>
    <t>Logistics</t>
  </si>
  <si>
    <t>Management</t>
  </si>
  <si>
    <t xml:space="preserve">Marketing </t>
  </si>
  <si>
    <t>Operation</t>
  </si>
  <si>
    <t>People</t>
  </si>
  <si>
    <t>Row Labels</t>
  </si>
  <si>
    <t>Grand Total</t>
  </si>
  <si>
    <t>Other</t>
  </si>
  <si>
    <t>Count of PR Number</t>
  </si>
  <si>
    <t>Category</t>
  </si>
  <si>
    <t>State</t>
  </si>
  <si>
    <t>Jeddah</t>
  </si>
  <si>
    <t>Legal</t>
  </si>
  <si>
    <t>Count of PO Number</t>
  </si>
  <si>
    <t>Number of PO's</t>
  </si>
  <si>
    <t>Department Name</t>
  </si>
  <si>
    <t>% Completion</t>
  </si>
  <si>
    <t>Product 10</t>
  </si>
  <si>
    <t>Product 11</t>
  </si>
  <si>
    <t>Product 12</t>
  </si>
  <si>
    <t>Product 13</t>
  </si>
  <si>
    <t>Product 14</t>
  </si>
  <si>
    <t>Product 15</t>
  </si>
  <si>
    <t>Supplier A</t>
  </si>
  <si>
    <t>Supplier B</t>
  </si>
  <si>
    <t>Supplier C</t>
  </si>
  <si>
    <t>Supplier D</t>
  </si>
  <si>
    <t>Supplier E</t>
  </si>
  <si>
    <t>Supplier F</t>
  </si>
  <si>
    <t>Supplier G</t>
  </si>
  <si>
    <t>Supplier H</t>
  </si>
  <si>
    <t>PO 1</t>
  </si>
  <si>
    <t>PO 110</t>
  </si>
  <si>
    <t>PO 109</t>
  </si>
  <si>
    <t>PO 108</t>
  </si>
  <si>
    <t>PO 107</t>
  </si>
  <si>
    <t>PO 106</t>
  </si>
  <si>
    <t>PO 105</t>
  </si>
  <si>
    <t>PO 104</t>
  </si>
  <si>
    <t>PO 103</t>
  </si>
  <si>
    <t>PO 102</t>
  </si>
  <si>
    <t>PO 101</t>
  </si>
  <si>
    <t>PO 100</t>
  </si>
  <si>
    <t>PO 99</t>
  </si>
  <si>
    <t>PO 98</t>
  </si>
  <si>
    <t>PO 97</t>
  </si>
  <si>
    <t>PO 96</t>
  </si>
  <si>
    <t>PO 95</t>
  </si>
  <si>
    <t>PO 94</t>
  </si>
  <si>
    <t>PO 93</t>
  </si>
  <si>
    <t>PO 92</t>
  </si>
  <si>
    <t>PO 91</t>
  </si>
  <si>
    <t>PO 90</t>
  </si>
  <si>
    <t>PO 89</t>
  </si>
  <si>
    <t>PO 88</t>
  </si>
  <si>
    <t>PO 87</t>
  </si>
  <si>
    <t>PO 86</t>
  </si>
  <si>
    <t>PO 85</t>
  </si>
  <si>
    <t>PO 84</t>
  </si>
  <si>
    <t>PO 83</t>
  </si>
  <si>
    <t>PO 82</t>
  </si>
  <si>
    <t>PO 81</t>
  </si>
  <si>
    <t>PO 80</t>
  </si>
  <si>
    <t>PO 79</t>
  </si>
  <si>
    <t>PO 78</t>
  </si>
  <si>
    <t>PO 77</t>
  </si>
  <si>
    <t>PO 76</t>
  </si>
  <si>
    <t>PO 75</t>
  </si>
  <si>
    <t>PO 74</t>
  </si>
  <si>
    <t>PO 73</t>
  </si>
  <si>
    <t>PO 72</t>
  </si>
  <si>
    <t>PO 71</t>
  </si>
  <si>
    <t>PO 70</t>
  </si>
  <si>
    <t>PO 69</t>
  </si>
  <si>
    <t>PO 68</t>
  </si>
  <si>
    <t>PO 67</t>
  </si>
  <si>
    <t>PO 66</t>
  </si>
  <si>
    <t>PO 65</t>
  </si>
  <si>
    <t>PO 64</t>
  </si>
  <si>
    <t>PO 63</t>
  </si>
  <si>
    <t>PO 62</t>
  </si>
  <si>
    <t>PO 61</t>
  </si>
  <si>
    <t>PO 60</t>
  </si>
  <si>
    <t>PO 59</t>
  </si>
  <si>
    <t>PO 58</t>
  </si>
  <si>
    <t>PO 57</t>
  </si>
  <si>
    <t>PO 56</t>
  </si>
  <si>
    <t>PO 55</t>
  </si>
  <si>
    <t>PO 54</t>
  </si>
  <si>
    <t>PO 53</t>
  </si>
  <si>
    <t>PO 52</t>
  </si>
  <si>
    <t>PO 51</t>
  </si>
  <si>
    <t>PO 50</t>
  </si>
  <si>
    <t>PO 49</t>
  </si>
  <si>
    <t>PO 48</t>
  </si>
  <si>
    <t>PO 47</t>
  </si>
  <si>
    <t>PO 46</t>
  </si>
  <si>
    <t>PO 45</t>
  </si>
  <si>
    <t>PO 44</t>
  </si>
  <si>
    <t>PO 43</t>
  </si>
  <si>
    <t>PO 42</t>
  </si>
  <si>
    <t>PO 41</t>
  </si>
  <si>
    <t>PO 40</t>
  </si>
  <si>
    <t>PO 39</t>
  </si>
  <si>
    <t>PO 38</t>
  </si>
  <si>
    <t>PO 37</t>
  </si>
  <si>
    <t>PO 36</t>
  </si>
  <si>
    <t>PO 35</t>
  </si>
  <si>
    <t>PO 34</t>
  </si>
  <si>
    <t>PO 33</t>
  </si>
  <si>
    <t>PO 32</t>
  </si>
  <si>
    <t>PO 31</t>
  </si>
  <si>
    <t>PO 30</t>
  </si>
  <si>
    <t>PO 29</t>
  </si>
  <si>
    <t>PO 28</t>
  </si>
  <si>
    <t>PO 27</t>
  </si>
  <si>
    <t>PO 26</t>
  </si>
  <si>
    <t>PO 25</t>
  </si>
  <si>
    <t>PO 24</t>
  </si>
  <si>
    <t>PO 23</t>
  </si>
  <si>
    <t>PO 22</t>
  </si>
  <si>
    <t>PO 21</t>
  </si>
  <si>
    <t>PO 20</t>
  </si>
  <si>
    <t>PO 19</t>
  </si>
  <si>
    <t>PO 18</t>
  </si>
  <si>
    <t>PO 17</t>
  </si>
  <si>
    <t>PO 16</t>
  </si>
  <si>
    <t>PO 15</t>
  </si>
  <si>
    <t>PO 14</t>
  </si>
  <si>
    <t>PO 13</t>
  </si>
  <si>
    <t>PO 12</t>
  </si>
  <si>
    <t>PO 11</t>
  </si>
  <si>
    <t>PO 10</t>
  </si>
  <si>
    <t>PO 9</t>
  </si>
  <si>
    <t>PO 8</t>
  </si>
  <si>
    <t>PO 7</t>
  </si>
  <si>
    <t>PO 6</t>
  </si>
  <si>
    <t>PO 5</t>
  </si>
  <si>
    <t>PO 4</t>
  </si>
  <si>
    <t>PO 3</t>
  </si>
  <si>
    <t>PO 2</t>
  </si>
  <si>
    <t>PO 112</t>
  </si>
  <si>
    <t>PO 113</t>
  </si>
  <si>
    <t>PO 114</t>
  </si>
  <si>
    <t>PO 115</t>
  </si>
  <si>
    <t>PO 116</t>
  </si>
  <si>
    <t>PO 117</t>
  </si>
  <si>
    <t>PO 118</t>
  </si>
  <si>
    <t>PO 119</t>
  </si>
  <si>
    <t>PO 120</t>
  </si>
  <si>
    <t>PO 121</t>
  </si>
  <si>
    <t>PO 122</t>
  </si>
  <si>
    <t>PO 123</t>
  </si>
  <si>
    <t>PO 124</t>
  </si>
  <si>
    <t>PO 125</t>
  </si>
  <si>
    <t>PO 126</t>
  </si>
  <si>
    <t>PO 127</t>
  </si>
  <si>
    <t>PO 128</t>
  </si>
  <si>
    <t>PO 129</t>
  </si>
  <si>
    <t>PO 130</t>
  </si>
  <si>
    <t>PO 131</t>
  </si>
  <si>
    <t>PO 132</t>
  </si>
  <si>
    <t>PO 133</t>
  </si>
  <si>
    <t>PO 134</t>
  </si>
  <si>
    <t>PO 135</t>
  </si>
  <si>
    <t>PO 136</t>
  </si>
  <si>
    <t>PO 137</t>
  </si>
  <si>
    <t>PO 138</t>
  </si>
  <si>
    <t>PO 139</t>
  </si>
  <si>
    <t>PO 140</t>
  </si>
  <si>
    <t>PO 141</t>
  </si>
  <si>
    <t>PO 142</t>
  </si>
  <si>
    <t>PO 143</t>
  </si>
  <si>
    <t>PO 144</t>
  </si>
  <si>
    <t>PO 145</t>
  </si>
  <si>
    <t>PO 146</t>
  </si>
  <si>
    <t>PO 147</t>
  </si>
  <si>
    <t>PO 148</t>
  </si>
  <si>
    <t>PO 149</t>
  </si>
  <si>
    <t>PO 150</t>
  </si>
  <si>
    <t>PO 151</t>
  </si>
  <si>
    <t>PO 152</t>
  </si>
  <si>
    <t>PO 153</t>
  </si>
  <si>
    <t>PO 154</t>
  </si>
  <si>
    <t>PO 155</t>
  </si>
  <si>
    <t>PO 156</t>
  </si>
  <si>
    <t>PO 157</t>
  </si>
  <si>
    <t>PO 158</t>
  </si>
  <si>
    <t>PO 159</t>
  </si>
  <si>
    <t>PO 160</t>
  </si>
  <si>
    <t>PO 161</t>
  </si>
  <si>
    <t>PO 162</t>
  </si>
  <si>
    <t>PO 163</t>
  </si>
  <si>
    <t>PO 164</t>
  </si>
  <si>
    <t>PO 165</t>
  </si>
  <si>
    <t>PO 166</t>
  </si>
  <si>
    <t>PO 167</t>
  </si>
  <si>
    <t>PO 168</t>
  </si>
  <si>
    <t>PO 169</t>
  </si>
  <si>
    <t>PO 170</t>
  </si>
  <si>
    <t>PO 171</t>
  </si>
  <si>
    <t>PO 172</t>
  </si>
  <si>
    <t>PO 173</t>
  </si>
  <si>
    <t>PO 174</t>
  </si>
  <si>
    <t>PO 175</t>
  </si>
  <si>
    <t>PO 176</t>
  </si>
  <si>
    <t>PO 177</t>
  </si>
  <si>
    <t>PO 178</t>
  </si>
  <si>
    <t>PO 179</t>
  </si>
  <si>
    <t>PO 180</t>
  </si>
  <si>
    <t>PO 181</t>
  </si>
  <si>
    <t>PO 182</t>
  </si>
  <si>
    <t>PO 183</t>
  </si>
  <si>
    <t>PO 184</t>
  </si>
  <si>
    <t>PO 185</t>
  </si>
  <si>
    <t>PO 186</t>
  </si>
  <si>
    <t>PO 187</t>
  </si>
  <si>
    <t>PO 188</t>
  </si>
  <si>
    <t>PO 189</t>
  </si>
  <si>
    <t>PO 190</t>
  </si>
  <si>
    <t>PO 191</t>
  </si>
  <si>
    <t>PO 192</t>
  </si>
  <si>
    <t>PO 193</t>
  </si>
  <si>
    <t>PO 194</t>
  </si>
  <si>
    <t>PO 195</t>
  </si>
  <si>
    <t>PO 196</t>
  </si>
  <si>
    <t>PO 197</t>
  </si>
  <si>
    <t>PO 198</t>
  </si>
  <si>
    <t>PO 199</t>
  </si>
  <si>
    <t>PO 200</t>
  </si>
  <si>
    <t>PO 201</t>
  </si>
  <si>
    <t>PO 202</t>
  </si>
  <si>
    <t>PO 203</t>
  </si>
  <si>
    <t>PO 204</t>
  </si>
  <si>
    <t>PO 205</t>
  </si>
  <si>
    <t>PO 206</t>
  </si>
  <si>
    <t>PO 207</t>
  </si>
  <si>
    <t>PO 208</t>
  </si>
  <si>
    <t>PO 209</t>
  </si>
  <si>
    <t>PO 210</t>
  </si>
  <si>
    <t>PO 211</t>
  </si>
  <si>
    <t>PO 212</t>
  </si>
  <si>
    <t>PO 213</t>
  </si>
  <si>
    <t>PO 214</t>
  </si>
  <si>
    <t>PO 215</t>
  </si>
  <si>
    <t>PO 216</t>
  </si>
  <si>
    <t>PO 217</t>
  </si>
  <si>
    <t>PO 218</t>
  </si>
  <si>
    <t>PO 219</t>
  </si>
  <si>
    <t>PO 220</t>
  </si>
  <si>
    <t>PO 221</t>
  </si>
  <si>
    <t>PO 222</t>
  </si>
  <si>
    <t>PO 223</t>
  </si>
  <si>
    <t>PO 224</t>
  </si>
  <si>
    <t>PO 225</t>
  </si>
  <si>
    <t>PO 226</t>
  </si>
  <si>
    <t>PO 227</t>
  </si>
  <si>
    <t>PO 228</t>
  </si>
  <si>
    <t>PO 229</t>
  </si>
  <si>
    <t>PO 230</t>
  </si>
  <si>
    <t>PO 231</t>
  </si>
  <si>
    <t>PO 232</t>
  </si>
  <si>
    <t>PO 233</t>
  </si>
  <si>
    <t>PO 234</t>
  </si>
  <si>
    <t>PO 235</t>
  </si>
  <si>
    <t>PO 236</t>
  </si>
  <si>
    <t>PO 237</t>
  </si>
  <si>
    <t>PO 238</t>
  </si>
  <si>
    <t>PO 239</t>
  </si>
  <si>
    <t>PO 240</t>
  </si>
  <si>
    <t>PO 241</t>
  </si>
  <si>
    <t>PO 242</t>
  </si>
  <si>
    <t>PO 243</t>
  </si>
  <si>
    <t>PO 244</t>
  </si>
  <si>
    <t>PO 245</t>
  </si>
  <si>
    <t>PO 246</t>
  </si>
  <si>
    <t>PO 247</t>
  </si>
  <si>
    <t>PO 248</t>
  </si>
  <si>
    <t>PO 249</t>
  </si>
  <si>
    <t>PO 250</t>
  </si>
  <si>
    <t>PO 251</t>
  </si>
  <si>
    <t>PO 252</t>
  </si>
  <si>
    <t>PO 253</t>
  </si>
  <si>
    <t>PO 254</t>
  </si>
  <si>
    <t>PO 255</t>
  </si>
  <si>
    <t>PO 256</t>
  </si>
  <si>
    <t>PO 257</t>
  </si>
  <si>
    <t>PO 258</t>
  </si>
  <si>
    <t>PO 259</t>
  </si>
  <si>
    <t>PO 260</t>
  </si>
  <si>
    <t>PO 261</t>
  </si>
  <si>
    <t>PO 262</t>
  </si>
  <si>
    <t>PO 263</t>
  </si>
  <si>
    <t>PO 264</t>
  </si>
  <si>
    <t>PO 265</t>
  </si>
  <si>
    <t>PO 266</t>
  </si>
  <si>
    <t>PO 267</t>
  </si>
  <si>
    <t>PO 268</t>
  </si>
  <si>
    <t>PO 269</t>
  </si>
  <si>
    <t>PO 270</t>
  </si>
  <si>
    <t>PO 271</t>
  </si>
  <si>
    <t>PO 272</t>
  </si>
  <si>
    <t>PO 273</t>
  </si>
  <si>
    <t>PO 274</t>
  </si>
  <si>
    <t>PO 275</t>
  </si>
  <si>
    <t>PO 276</t>
  </si>
  <si>
    <t>PO 277</t>
  </si>
  <si>
    <t>PO 278</t>
  </si>
  <si>
    <t>PO 279</t>
  </si>
  <si>
    <t>PO 280</t>
  </si>
  <si>
    <t>PO 281</t>
  </si>
  <si>
    <t>PO 282</t>
  </si>
  <si>
    <t>PO 283</t>
  </si>
  <si>
    <t>PO 284</t>
  </si>
  <si>
    <t>PO 285</t>
  </si>
  <si>
    <t>PO 286</t>
  </si>
  <si>
    <t>PO 287</t>
  </si>
  <si>
    <t>PO 288</t>
  </si>
  <si>
    <t>PO 289</t>
  </si>
  <si>
    <t>PO 290</t>
  </si>
  <si>
    <t>PO 291</t>
  </si>
  <si>
    <t>PO 292</t>
  </si>
  <si>
    <t>PO 293</t>
  </si>
  <si>
    <t>PO 294</t>
  </si>
  <si>
    <t>PO 295</t>
  </si>
  <si>
    <t>PO 296</t>
  </si>
  <si>
    <t>PO 297</t>
  </si>
  <si>
    <t>PO 298</t>
  </si>
  <si>
    <t>PO 299</t>
  </si>
  <si>
    <t>PO 300</t>
  </si>
  <si>
    <t>PO 301</t>
  </si>
  <si>
    <t>PO 302</t>
  </si>
  <si>
    <t>PO 303</t>
  </si>
  <si>
    <t>PO 304</t>
  </si>
  <si>
    <t>PO 305</t>
  </si>
  <si>
    <t>PO 306</t>
  </si>
  <si>
    <t>PO 307</t>
  </si>
  <si>
    <t>PO 308</t>
  </si>
  <si>
    <t>PO 309</t>
  </si>
  <si>
    <t>PO 310</t>
  </si>
  <si>
    <t>PO 311</t>
  </si>
  <si>
    <t>PO 312</t>
  </si>
  <si>
    <t>PO 313</t>
  </si>
  <si>
    <t>PO 314</t>
  </si>
  <si>
    <t>PO 315</t>
  </si>
  <si>
    <t>PO 316</t>
  </si>
  <si>
    <t>PO 317</t>
  </si>
  <si>
    <t>PO 318</t>
  </si>
  <si>
    <t>PO 319</t>
  </si>
  <si>
    <t>PO 320</t>
  </si>
  <si>
    <t>PO 321</t>
  </si>
  <si>
    <t>PO 322</t>
  </si>
  <si>
    <t>PO 323</t>
  </si>
  <si>
    <t>PO 324</t>
  </si>
  <si>
    <t>PO 325</t>
  </si>
  <si>
    <t>PO 326</t>
  </si>
  <si>
    <t>PO 327</t>
  </si>
  <si>
    <t>PO 328</t>
  </si>
  <si>
    <t>PO 329</t>
  </si>
  <si>
    <t>PO 330</t>
  </si>
  <si>
    <t>PO 331</t>
  </si>
  <si>
    <t>PO 332</t>
  </si>
  <si>
    <t>PO 333</t>
  </si>
  <si>
    <t>PO 334</t>
  </si>
  <si>
    <t>PO 335</t>
  </si>
  <si>
    <t>PO 336</t>
  </si>
  <si>
    <t>PO 337</t>
  </si>
  <si>
    <t>PO 338</t>
  </si>
  <si>
    <t>PO 339</t>
  </si>
  <si>
    <t>PO 340</t>
  </si>
  <si>
    <t>PO 341</t>
  </si>
  <si>
    <t>PO 342</t>
  </si>
  <si>
    <t>PO 343</t>
  </si>
  <si>
    <t>PO 344</t>
  </si>
  <si>
    <t>PO 345</t>
  </si>
  <si>
    <t>PO 346</t>
  </si>
  <si>
    <t>PO 347</t>
  </si>
  <si>
    <t>PO 348</t>
  </si>
  <si>
    <t>PO 349</t>
  </si>
  <si>
    <t>PO 350</t>
  </si>
  <si>
    <t>PO 351</t>
  </si>
  <si>
    <t>PO 352</t>
  </si>
  <si>
    <t>PO 353</t>
  </si>
  <si>
    <t>PO 354</t>
  </si>
  <si>
    <t>PO 355</t>
  </si>
  <si>
    <t>PO 356</t>
  </si>
  <si>
    <t>PO 357</t>
  </si>
  <si>
    <t>PO 358</t>
  </si>
  <si>
    <t>PO 359</t>
  </si>
  <si>
    <t>PO 360</t>
  </si>
  <si>
    <t>PO 361</t>
  </si>
  <si>
    <t>PO 362</t>
  </si>
  <si>
    <t>PO 363</t>
  </si>
  <si>
    <t>PO 364</t>
  </si>
  <si>
    <t>PO 365</t>
  </si>
  <si>
    <t>PO 366</t>
  </si>
  <si>
    <t>PO 367</t>
  </si>
  <si>
    <t>Category A</t>
  </si>
  <si>
    <t>Category B</t>
  </si>
  <si>
    <t>Category C</t>
  </si>
  <si>
    <t>Category D</t>
  </si>
  <si>
    <t>Category E</t>
  </si>
  <si>
    <t>Category F</t>
  </si>
  <si>
    <t>Category G</t>
  </si>
  <si>
    <t>PO Amount</t>
  </si>
  <si>
    <t>Budget</t>
  </si>
  <si>
    <t>Saving / Loss</t>
  </si>
  <si>
    <t>PO 111</t>
  </si>
  <si>
    <t>PR 1</t>
  </si>
  <si>
    <t>PR 2</t>
  </si>
  <si>
    <t>PR 3</t>
  </si>
  <si>
    <t>PR 4</t>
  </si>
  <si>
    <t>PR 5</t>
  </si>
  <si>
    <t>PR 6</t>
  </si>
  <si>
    <t>PR 7</t>
  </si>
  <si>
    <t>PR 8</t>
  </si>
  <si>
    <t>PR 9</t>
  </si>
  <si>
    <t>PR 10</t>
  </si>
  <si>
    <t>PR 11</t>
  </si>
  <si>
    <t>PR 12</t>
  </si>
  <si>
    <t>PR 13</t>
  </si>
  <si>
    <t>PR 14</t>
  </si>
  <si>
    <t>PR 15</t>
  </si>
  <si>
    <t>PR 16</t>
  </si>
  <si>
    <t>PR 17</t>
  </si>
  <si>
    <t>PR 18</t>
  </si>
  <si>
    <t>PR 19</t>
  </si>
  <si>
    <t>PR 20</t>
  </si>
  <si>
    <t>PR 21</t>
  </si>
  <si>
    <t>PR 22</t>
  </si>
  <si>
    <t>PR 23</t>
  </si>
  <si>
    <t>PR 24</t>
  </si>
  <si>
    <t>PR 25</t>
  </si>
  <si>
    <t>PR 26</t>
  </si>
  <si>
    <t>PR 27</t>
  </si>
  <si>
    <t>PR 28</t>
  </si>
  <si>
    <t>PR 29</t>
  </si>
  <si>
    <t>PR 30</t>
  </si>
  <si>
    <t>PR 31</t>
  </si>
  <si>
    <t>PR 32</t>
  </si>
  <si>
    <t>PR 33</t>
  </si>
  <si>
    <t>PR 34</t>
  </si>
  <si>
    <t>PR 35</t>
  </si>
  <si>
    <t>PR 36</t>
  </si>
  <si>
    <t>PR 37</t>
  </si>
  <si>
    <t>PR 38</t>
  </si>
  <si>
    <t>PR 39</t>
  </si>
  <si>
    <t>PR 40</t>
  </si>
  <si>
    <t>PR 41</t>
  </si>
  <si>
    <t>PR 42</t>
  </si>
  <si>
    <t>PR 43</t>
  </si>
  <si>
    <t>PR 44</t>
  </si>
  <si>
    <t>PR 45</t>
  </si>
  <si>
    <t>PR 46</t>
  </si>
  <si>
    <t>PR 47</t>
  </si>
  <si>
    <t>PR 48</t>
  </si>
  <si>
    <t>PR 49</t>
  </si>
  <si>
    <t>PR 50</t>
  </si>
  <si>
    <t>PR 51</t>
  </si>
  <si>
    <t>PR 52</t>
  </si>
  <si>
    <t>PR 53</t>
  </si>
  <si>
    <t>PR 54</t>
  </si>
  <si>
    <t>PR 55</t>
  </si>
  <si>
    <t>PR 56</t>
  </si>
  <si>
    <t>PR 57</t>
  </si>
  <si>
    <t>PR 58</t>
  </si>
  <si>
    <t>PR 59</t>
  </si>
  <si>
    <t>PR 60</t>
  </si>
  <si>
    <t>PR 61</t>
  </si>
  <si>
    <t>PR 62</t>
  </si>
  <si>
    <t>PR 63</t>
  </si>
  <si>
    <t>PR 64</t>
  </si>
  <si>
    <t>PR 65</t>
  </si>
  <si>
    <t>PR 66</t>
  </si>
  <si>
    <t>PR 67</t>
  </si>
  <si>
    <t>PR 68</t>
  </si>
  <si>
    <t>PR 69</t>
  </si>
  <si>
    <t>PR 70</t>
  </si>
  <si>
    <t>PR 71</t>
  </si>
  <si>
    <t>PR 72</t>
  </si>
  <si>
    <t>PR 73</t>
  </si>
  <si>
    <t>PR 74</t>
  </si>
  <si>
    <t>PR 75</t>
  </si>
  <si>
    <t>PR 76</t>
  </si>
  <si>
    <t>PR 77</t>
  </si>
  <si>
    <t>PR 78</t>
  </si>
  <si>
    <t>PR 79</t>
  </si>
  <si>
    <t>PR 80</t>
  </si>
  <si>
    <t>PR 81</t>
  </si>
  <si>
    <t>PR 82</t>
  </si>
  <si>
    <t>PR 83</t>
  </si>
  <si>
    <t>PR 84</t>
  </si>
  <si>
    <t>PR 85</t>
  </si>
  <si>
    <t>PR 86</t>
  </si>
  <si>
    <t>PR 87</t>
  </si>
  <si>
    <t>PR 88</t>
  </si>
  <si>
    <t>PR 89</t>
  </si>
  <si>
    <t>PR 90</t>
  </si>
  <si>
    <t>PR 91</t>
  </si>
  <si>
    <t>PR 92</t>
  </si>
  <si>
    <t>PR 93</t>
  </si>
  <si>
    <t>PR 94</t>
  </si>
  <si>
    <t>PR 95</t>
  </si>
  <si>
    <t>PR 96</t>
  </si>
  <si>
    <t>PR 97</t>
  </si>
  <si>
    <t>PR 98</t>
  </si>
  <si>
    <t>PR 99</t>
  </si>
  <si>
    <t>PR 100</t>
  </si>
  <si>
    <t>PR 101</t>
  </si>
  <si>
    <t>PR 102</t>
  </si>
  <si>
    <t>PR 103</t>
  </si>
  <si>
    <t>PR 104</t>
  </si>
  <si>
    <t>PR 105</t>
  </si>
  <si>
    <t>PR 106</t>
  </si>
  <si>
    <t>PR 107</t>
  </si>
  <si>
    <t>PR 108</t>
  </si>
  <si>
    <t>PR 109</t>
  </si>
  <si>
    <t>PR 110</t>
  </si>
  <si>
    <t>PR 111</t>
  </si>
  <si>
    <t>PR 112</t>
  </si>
  <si>
    <t>PR 113</t>
  </si>
  <si>
    <t>PR 114</t>
  </si>
  <si>
    <t>PR 115</t>
  </si>
  <si>
    <t>PR 116</t>
  </si>
  <si>
    <t>PR 117</t>
  </si>
  <si>
    <t>PR 118</t>
  </si>
  <si>
    <t>PR 119</t>
  </si>
  <si>
    <t>PR 120</t>
  </si>
  <si>
    <t>PR 121</t>
  </si>
  <si>
    <t>PR 122</t>
  </si>
  <si>
    <t>PR 123</t>
  </si>
  <si>
    <t>PR 124</t>
  </si>
  <si>
    <t>PR 125</t>
  </si>
  <si>
    <t>PR 126</t>
  </si>
  <si>
    <t>PR 127</t>
  </si>
  <si>
    <t>PR 128</t>
  </si>
  <si>
    <t>PR 129</t>
  </si>
  <si>
    <t>PR 130</t>
  </si>
  <si>
    <t>PR 131</t>
  </si>
  <si>
    <t>PR 132</t>
  </si>
  <si>
    <t>PR 133</t>
  </si>
  <si>
    <t>PR 134</t>
  </si>
  <si>
    <t>PR 135</t>
  </si>
  <si>
    <t>PR 136</t>
  </si>
  <si>
    <t>PR 137</t>
  </si>
  <si>
    <t>PR 138</t>
  </si>
  <si>
    <t>PR 139</t>
  </si>
  <si>
    <t>PR 140</t>
  </si>
  <si>
    <t>PR 141</t>
  </si>
  <si>
    <t>PR 142</t>
  </si>
  <si>
    <t>PR 143</t>
  </si>
  <si>
    <t>PR 144</t>
  </si>
  <si>
    <t>PR 145</t>
  </si>
  <si>
    <t>PR 146</t>
  </si>
  <si>
    <t>PR 147</t>
  </si>
  <si>
    <t>PR 148</t>
  </si>
  <si>
    <t>PR 149</t>
  </si>
  <si>
    <t>PR 150</t>
  </si>
  <si>
    <t>PR 151</t>
  </si>
  <si>
    <t>PR 152</t>
  </si>
  <si>
    <t>PR 153</t>
  </si>
  <si>
    <t>PR 154</t>
  </si>
  <si>
    <t>PR 155</t>
  </si>
  <si>
    <t>PR 156</t>
  </si>
  <si>
    <t>PR 157</t>
  </si>
  <si>
    <t>PR 158</t>
  </si>
  <si>
    <t>PR 159</t>
  </si>
  <si>
    <t>PR 160</t>
  </si>
  <si>
    <t>PR 161</t>
  </si>
  <si>
    <t>PR 162</t>
  </si>
  <si>
    <t>PR 163</t>
  </si>
  <si>
    <t>PR 164</t>
  </si>
  <si>
    <t>PR 165</t>
  </si>
  <si>
    <t>PR 166</t>
  </si>
  <si>
    <t>PR 167</t>
  </si>
  <si>
    <t>PR 168</t>
  </si>
  <si>
    <t>PR 169</t>
  </si>
  <si>
    <t>PR 170</t>
  </si>
  <si>
    <t>PR 171</t>
  </si>
  <si>
    <t>PR 172</t>
  </si>
  <si>
    <t>PR 173</t>
  </si>
  <si>
    <t>PR 174</t>
  </si>
  <si>
    <t>PR 175</t>
  </si>
  <si>
    <t>PR 176</t>
  </si>
  <si>
    <t>PR 177</t>
  </si>
  <si>
    <t>PR 178</t>
  </si>
  <si>
    <t>PR 179</t>
  </si>
  <si>
    <t>PR 180</t>
  </si>
  <si>
    <t>PR 181</t>
  </si>
  <si>
    <t>PR 182</t>
  </si>
  <si>
    <t>PR 183</t>
  </si>
  <si>
    <t>PR 184</t>
  </si>
  <si>
    <t>PR 185</t>
  </si>
  <si>
    <t>PR 186</t>
  </si>
  <si>
    <t>PR 187</t>
  </si>
  <si>
    <t>PR 188</t>
  </si>
  <si>
    <t>PR 189</t>
  </si>
  <si>
    <t>PR 190</t>
  </si>
  <si>
    <t>PR 191</t>
  </si>
  <si>
    <t>PR 192</t>
  </si>
  <si>
    <t>PR 193</t>
  </si>
  <si>
    <t>PR 194</t>
  </si>
  <si>
    <t>PR 195</t>
  </si>
  <si>
    <t>PR 196</t>
  </si>
  <si>
    <t>PR 197</t>
  </si>
  <si>
    <t>PR 198</t>
  </si>
  <si>
    <t>PR 199</t>
  </si>
  <si>
    <t>PR 200</t>
  </si>
  <si>
    <t>PR 201</t>
  </si>
  <si>
    <t>PR 202</t>
  </si>
  <si>
    <t>PR 203</t>
  </si>
  <si>
    <t>PR 204</t>
  </si>
  <si>
    <t>PR 205</t>
  </si>
  <si>
    <t>PR 206</t>
  </si>
  <si>
    <t>PR 207</t>
  </si>
  <si>
    <t>PR 208</t>
  </si>
  <si>
    <t>PR 209</t>
  </si>
  <si>
    <t>PR 210</t>
  </si>
  <si>
    <t>PR 211</t>
  </si>
  <si>
    <t>PR 212</t>
  </si>
  <si>
    <t>PR 213</t>
  </si>
  <si>
    <t>PR 214</t>
  </si>
  <si>
    <t>PR 215</t>
  </si>
  <si>
    <t>PR 216</t>
  </si>
  <si>
    <t>PR 217</t>
  </si>
  <si>
    <t>PR 218</t>
  </si>
  <si>
    <t>PR 219</t>
  </si>
  <si>
    <t>PR 220</t>
  </si>
  <si>
    <t>PR 221</t>
  </si>
  <si>
    <t>PR 222</t>
  </si>
  <si>
    <t>PR 223</t>
  </si>
  <si>
    <t>PR 224</t>
  </si>
  <si>
    <t>PR 225</t>
  </si>
  <si>
    <t>PR 226</t>
  </si>
  <si>
    <t>PR 227</t>
  </si>
  <si>
    <t>PR 228</t>
  </si>
  <si>
    <t>PR 229</t>
  </si>
  <si>
    <t>PR 230</t>
  </si>
  <si>
    <t>PR 231</t>
  </si>
  <si>
    <t>PR 232</t>
  </si>
  <si>
    <t>PR 233</t>
  </si>
  <si>
    <t>PR 234</t>
  </si>
  <si>
    <t>PR 235</t>
  </si>
  <si>
    <t>PR 236</t>
  </si>
  <si>
    <t>PR 237</t>
  </si>
  <si>
    <t>PR 238</t>
  </si>
  <si>
    <t>PR 239</t>
  </si>
  <si>
    <t>PR 240</t>
  </si>
  <si>
    <t>PR 241</t>
  </si>
  <si>
    <t>PR 242</t>
  </si>
  <si>
    <t>PR 243</t>
  </si>
  <si>
    <t>PR 244</t>
  </si>
  <si>
    <t>PR 245</t>
  </si>
  <si>
    <t>PR 246</t>
  </si>
  <si>
    <t>PR 247</t>
  </si>
  <si>
    <t>PR 248</t>
  </si>
  <si>
    <t>PR 249</t>
  </si>
  <si>
    <t>PR 250</t>
  </si>
  <si>
    <t>PR 251</t>
  </si>
  <si>
    <t>PR 252</t>
  </si>
  <si>
    <t>PR 253</t>
  </si>
  <si>
    <t>PR 254</t>
  </si>
  <si>
    <t>PR 255</t>
  </si>
  <si>
    <t>PR 256</t>
  </si>
  <si>
    <t>PR 257</t>
  </si>
  <si>
    <t>PR 258</t>
  </si>
  <si>
    <t>PR 259</t>
  </si>
  <si>
    <t>PR 260</t>
  </si>
  <si>
    <t>PR 261</t>
  </si>
  <si>
    <t>PR 262</t>
  </si>
  <si>
    <t>PR 263</t>
  </si>
  <si>
    <t>PR 264</t>
  </si>
  <si>
    <t>PR 265</t>
  </si>
  <si>
    <t>PR 266</t>
  </si>
  <si>
    <t>PR 267</t>
  </si>
  <si>
    <t>PR 268</t>
  </si>
  <si>
    <t>PR 269</t>
  </si>
  <si>
    <t>PR 270</t>
  </si>
  <si>
    <t>PR 271</t>
  </si>
  <si>
    <t>PR 272</t>
  </si>
  <si>
    <t>PR 273</t>
  </si>
  <si>
    <t>PR 274</t>
  </si>
  <si>
    <t>PR 275</t>
  </si>
  <si>
    <t>PR 276</t>
  </si>
  <si>
    <t>PR 277</t>
  </si>
  <si>
    <t>PR 278</t>
  </si>
  <si>
    <t>PR 279</t>
  </si>
  <si>
    <t>PR 280</t>
  </si>
  <si>
    <t>PR 281</t>
  </si>
  <si>
    <t>PR 282</t>
  </si>
  <si>
    <t>PR 283</t>
  </si>
  <si>
    <t>PR 284</t>
  </si>
  <si>
    <t>PR 285</t>
  </si>
  <si>
    <t>PR 286</t>
  </si>
  <si>
    <t>PR 287</t>
  </si>
  <si>
    <t>PR 288</t>
  </si>
  <si>
    <t>PR 289</t>
  </si>
  <si>
    <t>PR 290</t>
  </si>
  <si>
    <t>PR 291</t>
  </si>
  <si>
    <t>PR 292</t>
  </si>
  <si>
    <t>PR 293</t>
  </si>
  <si>
    <t>PR 294</t>
  </si>
  <si>
    <t>PR 295</t>
  </si>
  <si>
    <t>PR 296</t>
  </si>
  <si>
    <t>PR 297</t>
  </si>
  <si>
    <t>PR 298</t>
  </si>
  <si>
    <t>PR 299</t>
  </si>
  <si>
    <t>PR 300</t>
  </si>
  <si>
    <t>PR 301</t>
  </si>
  <si>
    <t>PR 302</t>
  </si>
  <si>
    <t>PR 303</t>
  </si>
  <si>
    <t>PR 304</t>
  </si>
  <si>
    <t>PR 305</t>
  </si>
  <si>
    <t>PR 306</t>
  </si>
  <si>
    <t>PR 307</t>
  </si>
  <si>
    <t>PR 308</t>
  </si>
  <si>
    <t>PR 309</t>
  </si>
  <si>
    <t>PR 310</t>
  </si>
  <si>
    <t>PR 311</t>
  </si>
  <si>
    <t>PR 312</t>
  </si>
  <si>
    <t>PR 313</t>
  </si>
  <si>
    <t>PR 314</t>
  </si>
  <si>
    <t>PR 315</t>
  </si>
  <si>
    <t>PR 316</t>
  </si>
  <si>
    <t>PR 317</t>
  </si>
  <si>
    <t>PR 318</t>
  </si>
  <si>
    <t>PR 319</t>
  </si>
  <si>
    <t>PR 320</t>
  </si>
  <si>
    <t>PR 321</t>
  </si>
  <si>
    <t>PR 322</t>
  </si>
  <si>
    <t>PR 323</t>
  </si>
  <si>
    <t>PR 324</t>
  </si>
  <si>
    <t>PR 325</t>
  </si>
  <si>
    <t>PR 326</t>
  </si>
  <si>
    <t>PR 327</t>
  </si>
  <si>
    <t>PR 328</t>
  </si>
  <si>
    <t>PR 329</t>
  </si>
  <si>
    <t>PR 330</t>
  </si>
  <si>
    <t>PR 331</t>
  </si>
  <si>
    <t>PR 332</t>
  </si>
  <si>
    <t>PR 333</t>
  </si>
  <si>
    <t>PR 334</t>
  </si>
  <si>
    <t>PR 335</t>
  </si>
  <si>
    <t>PR 336</t>
  </si>
  <si>
    <t>PR 337</t>
  </si>
  <si>
    <t>PR 338</t>
  </si>
  <si>
    <t>PR 339</t>
  </si>
  <si>
    <t>PR 340</t>
  </si>
  <si>
    <t>PR 341</t>
  </si>
  <si>
    <t>PR 342</t>
  </si>
  <si>
    <t>PR 343</t>
  </si>
  <si>
    <t>PR 344</t>
  </si>
  <si>
    <t>PR 345</t>
  </si>
  <si>
    <t>PR 346</t>
  </si>
  <si>
    <t>PR 347</t>
  </si>
  <si>
    <t>PR 348</t>
  </si>
  <si>
    <t>PR 349</t>
  </si>
  <si>
    <t>PR 350</t>
  </si>
  <si>
    <t>PR 351</t>
  </si>
  <si>
    <t>PR 352</t>
  </si>
  <si>
    <t>PR 353</t>
  </si>
  <si>
    <t>PR 354</t>
  </si>
  <si>
    <t>PR 355</t>
  </si>
  <si>
    <t>PR 356</t>
  </si>
  <si>
    <t>PR 357</t>
  </si>
  <si>
    <t>PR 358</t>
  </si>
  <si>
    <t>PR 359</t>
  </si>
  <si>
    <t>PR 360</t>
  </si>
  <si>
    <t>PR 361</t>
  </si>
  <si>
    <t>PR 362</t>
  </si>
  <si>
    <t>PR 363</t>
  </si>
  <si>
    <t>PR 364</t>
  </si>
  <si>
    <t>PR 365</t>
  </si>
  <si>
    <t>PR 366</t>
  </si>
  <si>
    <t>PR 367</t>
  </si>
  <si>
    <t>Supplier</t>
  </si>
  <si>
    <t>Sum of PO Amount</t>
  </si>
  <si>
    <t>Sum of PO Amount2</t>
  </si>
  <si>
    <t>Marketing</t>
  </si>
  <si>
    <t>PR Approved In</t>
  </si>
  <si>
    <t>PO Created In</t>
  </si>
  <si>
    <t>PR VS PO Days Cycle</t>
  </si>
  <si>
    <t>PR VS PO Result</t>
  </si>
  <si>
    <t>PO Delivered In</t>
  </si>
  <si>
    <t>Price</t>
  </si>
  <si>
    <t>Quantity</t>
  </si>
  <si>
    <t>Actual Delivery Lead Time</t>
  </si>
  <si>
    <t>Result</t>
  </si>
  <si>
    <t>Category Standard Lead Time (Days)</t>
  </si>
  <si>
    <t>Column Labels</t>
  </si>
  <si>
    <t>Count of PO Status2</t>
  </si>
  <si>
    <t>Completed</t>
  </si>
  <si>
    <t>Late</t>
  </si>
  <si>
    <t>Incompleted</t>
  </si>
  <si>
    <t>PO Approved In</t>
  </si>
  <si>
    <t>Count of PR VS PO Days Cycle</t>
  </si>
  <si>
    <t>On Time</t>
  </si>
  <si>
    <t>Jan</t>
  </si>
  <si>
    <t>Feb</t>
  </si>
  <si>
    <t>Mar</t>
  </si>
  <si>
    <t>Apr</t>
  </si>
  <si>
    <t>May</t>
  </si>
  <si>
    <t>Jun</t>
  </si>
  <si>
    <t>Jul</t>
  </si>
  <si>
    <t>Aug</t>
  </si>
  <si>
    <t>Sep</t>
  </si>
  <si>
    <t>Oct</t>
  </si>
  <si>
    <t>Dec</t>
  </si>
  <si>
    <t>Nov</t>
  </si>
  <si>
    <t>PO Count %</t>
  </si>
  <si>
    <t>PO Value %</t>
  </si>
  <si>
    <t>PO Count</t>
  </si>
  <si>
    <t>Procurement KPI's Dashboard</t>
  </si>
  <si>
    <t>Fail</t>
  </si>
  <si>
    <t>Count of Result</t>
  </si>
  <si>
    <t>Product</t>
  </si>
  <si>
    <t>Sum of Saving / Loss</t>
  </si>
  <si>
    <t>PO Value</t>
  </si>
  <si>
    <t>Product 01</t>
  </si>
  <si>
    <t>Product 02</t>
  </si>
  <si>
    <t>Product 03</t>
  </si>
  <si>
    <t>Product 04</t>
  </si>
  <si>
    <t>Product 05</t>
  </si>
  <si>
    <t>Product 06</t>
  </si>
  <si>
    <t>Product 07</t>
  </si>
  <si>
    <t>Product 08</t>
  </si>
  <si>
    <t>Product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</si>
</sst>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SAR]\ * #,##0.00_);_([$SAR]\ * \(#,##0.00\);_([$SAR]\ * &quot;-&quot;??_);_(@_)"/>
    <numFmt numFmtId="165" formatCode="dd/mmm/yyyy"/>
    <numFmt numFmtId="166" formatCode="_([$SAR]\ \ \ \ \ \ \ \ 0.00,,\ &quot;M&quot;"/>
    <numFmt numFmtId="167" formatCode="_([$SAR]\ \ \ \ \ \ \ \ \ \ 0.00,,\ &quot;M&quot;"/>
    <numFmt numFmtId="168" formatCode="#,##0.00,,\ &quot;M&quot;"/>
    <numFmt numFmtId="169" formatCode="#,##0.000,,\ &quot;M&quot;"/>
  </numFmts>
  <fonts count="18">
    <font>
      <sz val="11"/>
      <color theme="1"/>
      <name val="Calibri"/>
      <family val="2"/>
      <scheme val="minor"/>
    </font>
    <font>
      <b/>
      <sz val="11"/>
      <color rgb="FFFFFFFF"/>
      <name val="Calibri"/>
      <family val="2"/>
    </font>
    <font>
      <b/>
      <sz val="11"/>
      <color theme="0"/>
      <name val="Calibri"/>
      <family val="2"/>
    </font>
    <font>
      <sz val="11"/>
      <color theme="1"/>
      <name val="Calibri"/>
      <family val="2"/>
      <scheme val="minor"/>
    </font>
    <font>
      <sz val="10"/>
      <color theme="0"/>
      <name val="Calibri (body)"/>
    </font>
    <font>
      <sz val="10"/>
      <color theme="1"/>
      <name val="Calibri (body)"/>
    </font>
    <font>
      <sz val="10"/>
      <color theme="1"/>
      <name val="Arial Nova Cond Light"/>
      <family val="2"/>
    </font>
    <font>
      <sz val="8"/>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
      <sz val="11"/>
      <color theme="1" tint="0.499984740745262"/>
      <name val="Calibri"/>
      <family val="2"/>
      <scheme val="minor"/>
    </font>
    <font>
      <sz val="20"/>
      <color theme="1"/>
      <name val="Calibri"/>
      <family val="2"/>
      <scheme val="minor"/>
    </font>
    <font>
      <sz val="20"/>
      <color theme="1" tint="4.9989318521683403E-2"/>
      <name val="Calibri"/>
      <family val="2"/>
      <scheme val="minor"/>
    </font>
    <font>
      <sz val="20"/>
      <color theme="1" tint="0.499984740745262"/>
      <name val="Calibri"/>
      <family val="2"/>
      <scheme val="minor"/>
    </font>
    <font>
      <sz val="20"/>
      <color theme="0"/>
      <name val="Calibri"/>
      <family val="2"/>
      <scheme val="minor"/>
    </font>
    <font>
      <b/>
      <sz val="18"/>
      <color theme="0"/>
      <name val="Avenir Next LT Pro"/>
      <family val="2"/>
    </font>
  </fonts>
  <fills count="6">
    <fill>
      <patternFill patternType="none"/>
    </fill>
    <fill>
      <patternFill patternType="gray125"/>
    </fill>
    <fill>
      <patternFill patternType="solid">
        <fgColor theme="0"/>
        <bgColor indexed="64"/>
      </patternFill>
    </fill>
    <fill>
      <patternFill patternType="solid">
        <fgColor theme="2" tint="-0.749992370372631"/>
        <bgColor rgb="FF783F04"/>
      </patternFill>
    </fill>
    <fill>
      <patternFill patternType="solid">
        <fgColor theme="4" tint="0.79998168889431442"/>
        <bgColor indexed="64"/>
      </patternFill>
    </fill>
    <fill>
      <patternFill patternType="solid">
        <fgColor theme="9"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theme="2" tint="-0.499984740745262"/>
      </left>
      <right/>
      <top style="medium">
        <color theme="2" tint="-0.499984740745262"/>
      </top>
      <bottom style="medium">
        <color theme="2" tint="-0.499984740745262"/>
      </bottom>
      <diagonal/>
    </border>
    <border>
      <left/>
      <right/>
      <top style="medium">
        <color theme="2" tint="-0.499984740745262"/>
      </top>
      <bottom style="medium">
        <color theme="2" tint="-0.499984740745262"/>
      </bottom>
      <diagonal/>
    </border>
    <border>
      <left/>
      <right style="medium">
        <color theme="2" tint="-0.499984740745262"/>
      </right>
      <top style="medium">
        <color theme="2" tint="-0.499984740745262"/>
      </top>
      <bottom style="medium">
        <color theme="2" tint="-0.499984740745262"/>
      </bottom>
      <diagonal/>
    </border>
    <border>
      <left style="thin">
        <color indexed="64"/>
      </left>
      <right/>
      <top style="thin">
        <color indexed="64"/>
      </top>
      <bottom/>
      <diagonal/>
    </border>
    <border>
      <left style="thin">
        <color rgb="FF000000"/>
      </left>
      <right/>
      <top/>
      <bottom/>
      <diagonal/>
    </border>
  </borders>
  <cellStyleXfs count="2">
    <xf numFmtId="0" fontId="0" fillId="0" borderId="0"/>
    <xf numFmtId="9" fontId="3" fillId="0" borderId="0" applyFont="0" applyFill="0" applyBorder="0" applyAlignment="0" applyProtection="0"/>
  </cellStyleXfs>
  <cellXfs count="50">
    <xf numFmtId="0" fontId="0" fillId="0" borderId="0" xfId="0"/>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0" fontId="5" fillId="0" borderId="0" xfId="0" applyFont="1"/>
    <xf numFmtId="0" fontId="6" fillId="0" borderId="0" xfId="0" applyFont="1" applyAlignment="1">
      <alignment horizontal="left" vertical="center"/>
    </xf>
    <xf numFmtId="164" fontId="6" fillId="0" borderId="0" xfId="0" applyNumberFormat="1" applyFont="1" applyAlignment="1">
      <alignment horizontal="center" vertical="center"/>
    </xf>
    <xf numFmtId="0" fontId="8" fillId="0" borderId="0" xfId="0" applyFont="1"/>
    <xf numFmtId="10" fontId="6" fillId="0" borderId="0" xfId="1" applyNumberFormat="1"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10" fontId="0" fillId="0" borderId="0" xfId="0" applyNumberFormat="1" applyAlignment="1">
      <alignment horizontal="center" vertical="center"/>
    </xf>
    <xf numFmtId="0" fontId="0" fillId="2" borderId="0" xfId="0" applyFill="1" applyAlignment="1">
      <alignment horizontal="center"/>
    </xf>
    <xf numFmtId="0" fontId="9" fillId="0" borderId="0" xfId="0" applyFont="1"/>
    <xf numFmtId="0" fontId="9" fillId="0" borderId="0" xfId="0" applyFont="1" applyAlignment="1">
      <alignment horizontal="center"/>
    </xf>
    <xf numFmtId="10" fontId="0" fillId="0" borderId="0" xfId="0" applyNumberFormat="1" applyAlignment="1">
      <alignment horizontal="center"/>
    </xf>
    <xf numFmtId="10" fontId="9" fillId="0" borderId="0" xfId="0" applyNumberFormat="1" applyFont="1" applyAlignment="1">
      <alignment horizontal="center" vertical="center"/>
    </xf>
    <xf numFmtId="0" fontId="0" fillId="0" borderId="0" xfId="0" pivotButton="1" applyAlignment="1">
      <alignment horizontal="center" vertical="center"/>
    </xf>
    <xf numFmtId="0" fontId="0" fillId="2" borderId="5" xfId="0" applyFill="1" applyBorder="1" applyAlignment="1">
      <alignment horizontal="center"/>
    </xf>
    <xf numFmtId="165" fontId="0" fillId="2" borderId="5" xfId="0" applyNumberFormat="1" applyFill="1" applyBorder="1" applyAlignment="1">
      <alignment horizontal="center"/>
    </xf>
    <xf numFmtId="1" fontId="0" fillId="4" borderId="5" xfId="0" applyNumberFormat="1" applyFill="1" applyBorder="1" applyAlignment="1">
      <alignment horizontal="center"/>
    </xf>
    <xf numFmtId="165" fontId="0" fillId="4" borderId="5" xfId="0" applyNumberFormat="1" applyFill="1" applyBorder="1" applyAlignment="1">
      <alignment horizontal="center"/>
    </xf>
    <xf numFmtId="9" fontId="0" fillId="2" borderId="5" xfId="0" applyNumberFormat="1" applyFill="1" applyBorder="1" applyAlignment="1">
      <alignment horizontal="center"/>
    </xf>
    <xf numFmtId="164" fontId="0" fillId="2" borderId="5" xfId="0" applyNumberFormat="1" applyFill="1" applyBorder="1" applyAlignment="1">
      <alignment horizontal="center"/>
    </xf>
    <xf numFmtId="3" fontId="0" fillId="2" borderId="5" xfId="0" applyNumberFormat="1" applyFill="1" applyBorder="1" applyAlignment="1">
      <alignment horizontal="center"/>
    </xf>
    <xf numFmtId="164" fontId="0" fillId="4" borderId="5" xfId="0" applyNumberFormat="1" applyFill="1" applyBorder="1" applyAlignment="1">
      <alignment horizontal="center"/>
    </xf>
    <xf numFmtId="0" fontId="1" fillId="3" borderId="6" xfId="0" applyFont="1" applyFill="1" applyBorder="1" applyAlignment="1">
      <alignment horizontal="center" vertical="center"/>
    </xf>
    <xf numFmtId="166" fontId="0" fillId="0" borderId="0" xfId="0" applyNumberFormat="1" applyAlignment="1">
      <alignment horizontal="left" vertical="center"/>
    </xf>
    <xf numFmtId="167" fontId="0" fillId="0" borderId="0" xfId="0" applyNumberFormat="1" applyAlignment="1">
      <alignment horizontal="left" vertical="center"/>
    </xf>
    <xf numFmtId="0" fontId="2" fillId="3" borderId="6" xfId="0" applyFont="1" applyFill="1" applyBorder="1" applyAlignment="1">
      <alignment horizontal="center" vertical="center"/>
    </xf>
    <xf numFmtId="168" fontId="0" fillId="0" borderId="0" xfId="0" applyNumberFormat="1" applyAlignment="1">
      <alignment horizontal="center" vertical="center"/>
    </xf>
    <xf numFmtId="165" fontId="0" fillId="0" borderId="0" xfId="0" applyNumberFormat="1" applyAlignment="1">
      <alignment horizontal="left"/>
    </xf>
    <xf numFmtId="0" fontId="4" fillId="5" borderId="1" xfId="0" applyFont="1" applyFill="1" applyBorder="1" applyAlignment="1">
      <alignment horizontal="center" vertical="center"/>
    </xf>
    <xf numFmtId="0" fontId="10" fillId="2" borderId="0" xfId="0" applyFont="1" applyFill="1"/>
    <xf numFmtId="169" fontId="0" fillId="0" borderId="0" xfId="0" applyNumberFormat="1" applyAlignment="1">
      <alignment horizontal="right" vertical="center"/>
    </xf>
    <xf numFmtId="0" fontId="11" fillId="0" borderId="0" xfId="0" applyFont="1"/>
    <xf numFmtId="0" fontId="10" fillId="0" borderId="0" xfId="0" applyFont="1"/>
    <xf numFmtId="0" fontId="12" fillId="0" borderId="0" xfId="0" applyFont="1"/>
    <xf numFmtId="4" fontId="10" fillId="2" borderId="0" xfId="0" applyNumberFormat="1" applyFont="1" applyFill="1"/>
    <xf numFmtId="4" fontId="0" fillId="0" borderId="0" xfId="0" applyNumberFormat="1" applyAlignment="1">
      <alignment horizontal="center" vertical="center"/>
    </xf>
    <xf numFmtId="0" fontId="13" fillId="2" borderId="0" xfId="0" applyFont="1" applyFill="1"/>
    <xf numFmtId="0" fontId="14" fillId="2" borderId="0" xfId="0" applyFont="1" applyFill="1"/>
    <xf numFmtId="0" fontId="15" fillId="2" borderId="0" xfId="0" applyFont="1" applyFill="1"/>
    <xf numFmtId="0" fontId="16" fillId="2" borderId="0" xfId="0" applyFont="1" applyFill="1"/>
    <xf numFmtId="0" fontId="0" fillId="4" borderId="5" xfId="0" applyFill="1" applyBorder="1" applyAlignment="1">
      <alignment horizontal="center"/>
    </xf>
    <xf numFmtId="1" fontId="0" fillId="0" borderId="0" xfId="0" applyNumberFormat="1" applyAlignment="1">
      <alignment horizontal="center" vertical="center"/>
    </xf>
    <xf numFmtId="0" fontId="17" fillId="5" borderId="2" xfId="0" applyFont="1" applyFill="1" applyBorder="1" applyAlignment="1">
      <alignment horizontal="left" vertical="center" indent="58"/>
    </xf>
    <xf numFmtId="0" fontId="17" fillId="5" borderId="3" xfId="0" applyFont="1" applyFill="1" applyBorder="1" applyAlignment="1">
      <alignment horizontal="left" vertical="center" indent="58"/>
    </xf>
    <xf numFmtId="0" fontId="17" fillId="5" borderId="4" xfId="0" applyFont="1" applyFill="1" applyBorder="1" applyAlignment="1">
      <alignment horizontal="left" vertical="center" indent="58"/>
    </xf>
  </cellXfs>
  <cellStyles count="2">
    <cellStyle name="Normal" xfId="0" builtinId="0"/>
    <cellStyle name="Percent" xfId="1" builtinId="5"/>
  </cellStyles>
  <dxfs count="95">
    <dxf>
      <alignment vertical="center"/>
    </dxf>
    <dxf>
      <alignment vertical="center"/>
    </dxf>
    <dxf>
      <alignment horizontal="center"/>
    </dxf>
    <dxf>
      <alignment horizontal="center"/>
    </dxf>
    <dxf>
      <font>
        <b/>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 formatCode="0"/>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alignment vertical="center"/>
    </dxf>
    <dxf>
      <alignment horizontal="center"/>
    </dxf>
    <dxf>
      <font>
        <b val="0"/>
      </font>
    </dxf>
    <dxf>
      <alignment vertical="center"/>
    </dxf>
    <dxf>
      <alignment horizontal="center"/>
    </dxf>
    <dxf>
      <alignment horizontal="center"/>
    </dxf>
    <dxf>
      <alignment horizontal="center"/>
    </dxf>
    <dxf>
      <font>
        <b/>
      </font>
    </dxf>
    <dxf>
      <font>
        <b/>
      </font>
    </dxf>
    <dxf>
      <font>
        <b/>
      </font>
    </dxf>
    <dxf>
      <numFmt numFmtId="169" formatCode="#,##0.000,,\ &quot;M&quot;"/>
    </dxf>
    <dxf>
      <alignment horizontal="right"/>
    </dxf>
    <dxf>
      <alignment vertical="center"/>
    </dxf>
    <dxf>
      <numFmt numFmtId="168" formatCode="#,##0.00,,\ &quot;M&quot;"/>
    </dxf>
    <dxf>
      <alignment vertical="center"/>
    </dxf>
    <dxf>
      <alignment vertical="center"/>
    </dxf>
    <dxf>
      <alignment horizontal="center"/>
    </dxf>
    <dxf>
      <alignment horizontal="center"/>
    </dxf>
    <dxf>
      <numFmt numFmtId="168" formatCode="#,##0.00,,\ &quot;M&quot;"/>
    </dxf>
    <dxf>
      <alignment vertical="center"/>
    </dxf>
    <dxf>
      <alignment vertical="center"/>
    </dxf>
    <dxf>
      <alignment horizontal="center"/>
    </dxf>
    <dxf>
      <alignment horizontal="center"/>
    </dxf>
    <dxf>
      <numFmt numFmtId="4" formatCode="#,##0.00"/>
    </dxf>
    <dxf>
      <alignment horizontal="center"/>
    </dxf>
    <dxf>
      <numFmt numFmtId="167" formatCode="_([$SAR]\ \ \ \ \ \ \ \ \ \ 0.00,,\ &quot;M&quot;"/>
    </dxf>
    <dxf>
      <alignment vertical="center"/>
    </dxf>
    <dxf>
      <alignment horizontal="left"/>
    </dxf>
    <dxf>
      <alignment horizontal="left"/>
    </dxf>
    <dxf>
      <numFmt numFmtId="166" formatCode="_([$SAR]\ \ \ \ \ \ \ \ 0.00,,\ &quot;M&quot;"/>
    </dxf>
    <dxf>
      <alignment vertical="center"/>
    </dxf>
    <dxf>
      <numFmt numFmtId="164" formatCode="_([$SAR]\ * #,##0.00_);_([$SAR]\ * \(#,##0.00\);_([$SAR]\ * &quot;-&quot;??_);_(@_)"/>
    </dxf>
    <dxf>
      <font>
        <b val="0"/>
        <i val="0"/>
        <strike val="0"/>
        <condense val="0"/>
        <extend val="0"/>
        <outline val="0"/>
        <shadow val="0"/>
        <u val="none"/>
        <vertAlign val="baseline"/>
        <sz val="11"/>
        <color theme="1"/>
        <name val="Calibri"/>
        <family val="2"/>
        <scheme val="minor"/>
      </font>
      <numFmt numFmtId="164" formatCode="_([$SAR]\ * #,##0.00_);_([$SAR]\ * \(#,##0.00\);_([$SAR]\ * &quot;-&quot;??_);_(@_)"/>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SAR]\ * #,##0.00_);_([$SAR]\ * \(#,##0.00\);_([$SAR]\ * &quot;-&quot;??_);_(@_)"/>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SAR]\ * #,##0.00_);_([$SAR]\ * \(#,##0.00\);_([$SAR]\ * &quot;-&quot;??_);_(@_)"/>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SAR]\ * #,##0.00_);_([$SAR]\ * \(#,##0.00\);_([$SAR]\ * &quot;-&quot;??_);_(@_)"/>
      <fill>
        <patternFill patternType="solid">
          <fgColor indexed="64"/>
          <bgColor theme="0"/>
        </patternFill>
      </fill>
      <alignment horizontal="center"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5" formatCode="dd/mmm/yyyy"/>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5" formatCode="dd/mmm/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5" formatCode="dd/mmm/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5" formatCode="dd/mmm/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5" formatCode="dd/mmm/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border outline="0">
        <right style="thin">
          <color theme="4" tint="0.39997558519241921"/>
        </right>
        <top style="thin">
          <color rgb="FF000000"/>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rgb="FF783F04"/>
          <bgColor theme="2" tint="-0.749992370372631"/>
        </patternFill>
      </fill>
      <alignment horizontal="center" vertical="center" textRotation="0" wrapText="0" indent="0" justifyLastLine="0" shrinkToFit="0" readingOrder="0"/>
    </dxf>
  </dxfs>
  <tableStyles count="0" defaultTableStyle="TableStyleMedium2" defaultPivotStyle="PivotStyleLight16"/>
  <colors>
    <mruColors>
      <color rgb="FF2FC3B1"/>
      <color rgb="FF29C9BE"/>
      <color rgb="FFCC0000"/>
      <color rgb="FFA61C00"/>
      <color rgb="FFFF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6.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5.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[Procurement Report.xlsx]Order Per City!ORDER PER CITY</c:name>
    <c:fmtId val="2"/>
  </c:pivotSource>
  <c:chart>
    <c:title>
      <c:tx>
        <c:rich>
          <a:bodyPr rot="0" spcFirstLastPara="1" vertOverflow="ellipsis" vert="horz" wrap="square" anchor="ctr" anchorCtr="1"/>
          <a:lstStyle/>
          <a:p>
            <a:pPr>
              <a:defRPr lang="en-US" sz="1000" b="1" i="0" u="none" strike="noStrike" kern="1200" baseline="0">
                <a:solidFill>
                  <a:schemeClr val="tx2"/>
                </a:solidFill>
                <a:latin typeface="+mn-lt"/>
                <a:ea typeface="+mn-ea"/>
                <a:cs typeface="+mn-cs"/>
              </a:defRPr>
            </a:pPr>
            <a:r>
              <a:rPr lang="en-US" sz="1000" b="1"/>
              <a:t>Orders Per City</a:t>
            </a:r>
          </a:p>
        </c:rich>
      </c:tx>
      <c:layout>
        <c:manualLayout>
          <c:xMode val="edge"/>
          <c:yMode val="edge"/>
          <c:x val="2.3927117221422878E-2"/>
          <c:y val="3.5050823694356817E-2"/>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3"/>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4"/>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5"/>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7"/>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8"/>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1"/>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2"/>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3"/>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4"/>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5"/>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7"/>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hade val="50000"/>
                  <a:tint val="60000"/>
                  <a:satMod val="160000"/>
                </a:schemeClr>
              </a:gs>
              <a:gs pos="46000">
                <a:schemeClr val="accent2">
                  <a:shade val="50000"/>
                  <a:tint val="86000"/>
                  <a:satMod val="160000"/>
                </a:schemeClr>
              </a:gs>
              <a:gs pos="100000">
                <a:schemeClr val="accent2">
                  <a:shade val="50000"/>
                  <a:shade val="40000"/>
                  <a:satMod val="160000"/>
                </a:schemeClr>
              </a:gs>
            </a:gsLst>
            <a:path path="circle">
              <a:fillToRect l="50000" t="155000" r="50000" b="-55000"/>
            </a:path>
          </a:gradFill>
          <a:ln w="6350">
            <a:solidFill>
              <a:schemeClr val="bg1">
                <a:lumMod val="65000"/>
              </a:schemeClr>
            </a:solid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9"/>
        <c:spPr>
          <a:gradFill rotWithShape="1">
            <a:gsLst>
              <a:gs pos="0">
                <a:schemeClr val="accent2">
                  <a:shade val="70000"/>
                  <a:tint val="60000"/>
                  <a:satMod val="160000"/>
                </a:schemeClr>
              </a:gs>
              <a:gs pos="46000">
                <a:schemeClr val="accent2">
                  <a:shade val="70000"/>
                  <a:tint val="86000"/>
                  <a:satMod val="160000"/>
                </a:schemeClr>
              </a:gs>
              <a:gs pos="100000">
                <a:schemeClr val="accent2">
                  <a:shade val="70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pivotFmt>
      <c:pivotFmt>
        <c:idx val="20"/>
        <c:spPr>
          <a:gradFill rotWithShape="1">
            <a:gsLst>
              <a:gs pos="0">
                <a:schemeClr val="accent2">
                  <a:shade val="90000"/>
                  <a:tint val="60000"/>
                  <a:satMod val="160000"/>
                </a:schemeClr>
              </a:gs>
              <a:gs pos="46000">
                <a:schemeClr val="accent2">
                  <a:shade val="90000"/>
                  <a:tint val="86000"/>
                  <a:satMod val="160000"/>
                </a:schemeClr>
              </a:gs>
              <a:gs pos="100000">
                <a:schemeClr val="accent2">
                  <a:shade val="90000"/>
                  <a:shade val="40000"/>
                  <a:satMod val="160000"/>
                </a:schemeClr>
              </a:gs>
            </a:gsLst>
            <a:path path="circle">
              <a:fillToRect l="50000" t="155000" r="50000" b="-55000"/>
            </a:path>
          </a:gradFill>
          <a:ln w="6350">
            <a:solidFill>
              <a:schemeClr val="bg1">
                <a:lumMod val="65000"/>
              </a:schemeClr>
            </a:solid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1"/>
      </c:pivotFmt>
      <c:pivotFmt>
        <c:idx val="22"/>
        <c:spPr>
          <a:gradFill rotWithShape="1">
            <a:gsLst>
              <a:gs pos="0">
                <a:schemeClr val="accent2">
                  <a:tint val="70000"/>
                  <a:tint val="60000"/>
                  <a:satMod val="160000"/>
                </a:schemeClr>
              </a:gs>
              <a:gs pos="46000">
                <a:schemeClr val="accent2">
                  <a:tint val="70000"/>
                  <a:tint val="86000"/>
                  <a:satMod val="160000"/>
                </a:schemeClr>
              </a:gs>
              <a:gs pos="100000">
                <a:schemeClr val="accent2">
                  <a:tint val="70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pivotFmt>
      <c:pivotFmt>
        <c:idx val="23"/>
        <c:spPr>
          <a:gradFill rotWithShape="1">
            <a:gsLst>
              <a:gs pos="0">
                <a:schemeClr val="accent2">
                  <a:tint val="58000"/>
                  <a:tint val="60000"/>
                  <a:satMod val="160000"/>
                </a:schemeClr>
              </a:gs>
              <a:gs pos="46000">
                <a:schemeClr val="accent2">
                  <a:tint val="58000"/>
                  <a:tint val="86000"/>
                  <a:satMod val="160000"/>
                </a:schemeClr>
              </a:gs>
              <a:gs pos="100000">
                <a:schemeClr val="accent2">
                  <a:tint val="58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pivotFmt>
      <c:pivotFmt>
        <c:idx val="24"/>
      </c:pivotFmt>
      <c:pivotFmt>
        <c:idx val="25"/>
        <c:spPr>
          <a:gradFill rotWithShape="1">
            <a:gsLst>
              <a:gs pos="0">
                <a:schemeClr val="accent2">
                  <a:shade val="86000"/>
                  <a:tint val="60000"/>
                  <a:satMod val="160000"/>
                </a:schemeClr>
              </a:gs>
              <a:gs pos="46000">
                <a:schemeClr val="accent2">
                  <a:shade val="86000"/>
                  <a:tint val="86000"/>
                  <a:satMod val="160000"/>
                </a:schemeClr>
              </a:gs>
              <a:gs pos="100000">
                <a:schemeClr val="accent2">
                  <a:shade val="86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pivotFmt>
    </c:pivotFmts>
    <c:plotArea>
      <c:layout>
        <c:manualLayout>
          <c:layoutTarget val="inner"/>
          <c:xMode val="edge"/>
          <c:yMode val="edge"/>
          <c:x val="0.38218503937007875"/>
          <c:y val="0.22980526627719922"/>
          <c:w val="0.45306988495596928"/>
          <c:h val="0.62552874439082207"/>
        </c:manualLayout>
      </c:layout>
      <c:pieChart>
        <c:varyColors val="1"/>
        <c:ser>
          <c:idx val="0"/>
          <c:order val="0"/>
          <c:tx>
            <c:strRef>
              <c:f>'Order Per City'!$B$2</c:f>
              <c:strCache>
                <c:ptCount val="1"/>
                <c:pt idx="0">
                  <c:v>Total</c:v>
                </c:pt>
              </c:strCache>
            </c:strRef>
          </c:tx>
          <c:spPr>
            <a:ln w="6350">
              <a:solidFill>
                <a:schemeClr val="bg1">
                  <a:lumMod val="65000"/>
                </a:schemeClr>
              </a:solidFill>
            </a:ln>
            <a:effectLst>
              <a:outerShdw blurRad="50800" dist="38100" dir="2700000" algn="tl" rotWithShape="0">
                <a:prstClr val="black">
                  <a:alpha val="40000"/>
                </a:prstClr>
              </a:outerShdw>
            </a:effectLst>
          </c:spPr>
          <c:dPt>
            <c:idx val="0"/>
            <c:bubble3D val="0"/>
            <c:spPr>
              <a:gradFill rotWithShape="1">
                <a:gsLst>
                  <a:gs pos="0">
                    <a:schemeClr val="accent2">
                      <a:shade val="70000"/>
                      <a:tint val="60000"/>
                      <a:satMod val="160000"/>
                    </a:schemeClr>
                  </a:gs>
                  <a:gs pos="46000">
                    <a:schemeClr val="accent2">
                      <a:shade val="70000"/>
                      <a:tint val="86000"/>
                      <a:satMod val="160000"/>
                    </a:schemeClr>
                  </a:gs>
                  <a:gs pos="100000">
                    <a:schemeClr val="accent2">
                      <a:shade val="70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1-F3E1-4C6E-8E55-F46C7A4C5C8C}"/>
              </c:ext>
            </c:extLst>
          </c:dPt>
          <c:dPt>
            <c:idx val="1"/>
            <c:bubble3D val="0"/>
            <c:spPr>
              <a:gradFill rotWithShape="1">
                <a:gsLst>
                  <a:gs pos="0">
                    <a:schemeClr val="accent2">
                      <a:shade val="86000"/>
                      <a:tint val="60000"/>
                      <a:satMod val="160000"/>
                    </a:schemeClr>
                  </a:gs>
                  <a:gs pos="46000">
                    <a:schemeClr val="accent2">
                      <a:shade val="86000"/>
                      <a:tint val="86000"/>
                      <a:satMod val="160000"/>
                    </a:schemeClr>
                  </a:gs>
                  <a:gs pos="100000">
                    <a:schemeClr val="accent2">
                      <a:shade val="86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3-F3E1-4C6E-8E55-F46C7A4C5C8C}"/>
              </c:ext>
            </c:extLst>
          </c:dPt>
          <c:dPt>
            <c:idx val="2"/>
            <c:bubble3D val="0"/>
            <c:spPr>
              <a:gradFill rotWithShape="1">
                <a:gsLst>
                  <a:gs pos="0">
                    <a:schemeClr val="accent2">
                      <a:tint val="70000"/>
                      <a:tint val="60000"/>
                      <a:satMod val="160000"/>
                    </a:schemeClr>
                  </a:gs>
                  <a:gs pos="46000">
                    <a:schemeClr val="accent2">
                      <a:tint val="70000"/>
                      <a:tint val="86000"/>
                      <a:satMod val="160000"/>
                    </a:schemeClr>
                  </a:gs>
                  <a:gs pos="100000">
                    <a:schemeClr val="accent2">
                      <a:tint val="70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5-F3E1-4C6E-8E55-F46C7A4C5C8C}"/>
              </c:ext>
            </c:extLst>
          </c:dPt>
          <c:dPt>
            <c:idx val="3"/>
            <c:bubble3D val="0"/>
            <c:spPr>
              <a:gradFill rotWithShape="1">
                <a:gsLst>
                  <a:gs pos="0">
                    <a:schemeClr val="accent2">
                      <a:tint val="58000"/>
                      <a:tint val="60000"/>
                      <a:satMod val="160000"/>
                    </a:schemeClr>
                  </a:gs>
                  <a:gs pos="46000">
                    <a:schemeClr val="accent2">
                      <a:tint val="58000"/>
                      <a:tint val="86000"/>
                      <a:satMod val="160000"/>
                    </a:schemeClr>
                  </a:gs>
                  <a:gs pos="100000">
                    <a:schemeClr val="accent2">
                      <a:tint val="58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7-F3E1-4C6E-8E55-F46C7A4C5C8C}"/>
              </c:ext>
            </c:extLst>
          </c:dPt>
          <c:dPt>
            <c:idx val="4"/>
            <c:bubble3D val="0"/>
            <c:spPr>
              <a:gradFill rotWithShape="1">
                <a:gsLst>
                  <a:gs pos="0">
                    <a:schemeClr val="accent2">
                      <a:tint val="30000"/>
                      <a:tint val="60000"/>
                      <a:satMod val="160000"/>
                    </a:schemeClr>
                  </a:gs>
                  <a:gs pos="46000">
                    <a:schemeClr val="accent2">
                      <a:tint val="30000"/>
                      <a:tint val="86000"/>
                      <a:satMod val="160000"/>
                    </a:schemeClr>
                  </a:gs>
                  <a:gs pos="100000">
                    <a:schemeClr val="accent2">
                      <a:tint val="30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9-F3E1-4C6E-8E55-F46C7A4C5C8C}"/>
              </c:ext>
            </c:extLst>
          </c:dPt>
          <c:dPt>
            <c:idx val="5"/>
            <c:bubble3D val="0"/>
            <c:spPr>
              <a:gradFill rotWithShape="1">
                <a:gsLst>
                  <a:gs pos="0">
                    <a:schemeClr val="accent2">
                      <a:tint val="2000"/>
                      <a:tint val="60000"/>
                      <a:satMod val="160000"/>
                    </a:schemeClr>
                  </a:gs>
                  <a:gs pos="46000">
                    <a:schemeClr val="accent2">
                      <a:tint val="2000"/>
                      <a:tint val="86000"/>
                      <a:satMod val="160000"/>
                    </a:schemeClr>
                  </a:gs>
                  <a:gs pos="100000">
                    <a:schemeClr val="accent2">
                      <a:tint val="2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B-F3E1-4C6E-8E55-F46C7A4C5C8C}"/>
              </c:ext>
            </c:extLst>
          </c:dPt>
          <c:dPt>
            <c:idx val="6"/>
            <c:bubble3D val="0"/>
            <c:spPr>
              <a:gradFill rotWithShape="1">
                <a:gsLst>
                  <a:gs pos="0">
                    <a:schemeClr val="accent2">
                      <a:tint val="74000"/>
                      <a:tint val="60000"/>
                      <a:satMod val="160000"/>
                    </a:schemeClr>
                  </a:gs>
                  <a:gs pos="46000">
                    <a:schemeClr val="accent2">
                      <a:tint val="74000"/>
                      <a:tint val="86000"/>
                      <a:satMod val="160000"/>
                    </a:schemeClr>
                  </a:gs>
                  <a:gs pos="100000">
                    <a:schemeClr val="accent2">
                      <a:tint val="74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D-F3E1-4C6E-8E55-F46C7A4C5C8C}"/>
              </c:ext>
            </c:extLst>
          </c:dPt>
          <c:dPt>
            <c:idx val="7"/>
            <c:bubble3D val="0"/>
            <c:spPr>
              <a:gradFill rotWithShape="1">
                <a:gsLst>
                  <a:gs pos="0">
                    <a:schemeClr val="accent2">
                      <a:tint val="46000"/>
                      <a:tint val="60000"/>
                      <a:satMod val="160000"/>
                    </a:schemeClr>
                  </a:gs>
                  <a:gs pos="46000">
                    <a:schemeClr val="accent2">
                      <a:tint val="46000"/>
                      <a:tint val="86000"/>
                      <a:satMod val="160000"/>
                    </a:schemeClr>
                  </a:gs>
                  <a:gs pos="100000">
                    <a:schemeClr val="accent2">
                      <a:tint val="46000"/>
                      <a:shade val="40000"/>
                      <a:satMod val="160000"/>
                    </a:schemeClr>
                  </a:gs>
                </a:gsLst>
                <a:path path="circle">
                  <a:fillToRect l="50000" t="155000" r="50000" b="-55000"/>
                </a:path>
              </a:gradFill>
              <a:ln w="6350">
                <a:solidFill>
                  <a:schemeClr val="bg1">
                    <a:lumMod val="65000"/>
                  </a:schemeClr>
                </a:solidFill>
              </a:ln>
              <a:effectLst>
                <a:outerShdw blurRad="50800" dist="38100" dir="2700000" algn="tl" rotWithShape="0">
                  <a:prstClr val="black">
                    <a:alpha val="40000"/>
                  </a:prst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F-F3E1-4C6E-8E55-F46C7A4C5C8C}"/>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Per City'!$A$3:$A$7</c:f>
              <c:strCache>
                <c:ptCount val="4"/>
                <c:pt idx="0">
                  <c:v>Dammam</c:v>
                </c:pt>
                <c:pt idx="1">
                  <c:v>Jeddah</c:v>
                </c:pt>
                <c:pt idx="2">
                  <c:v>Other</c:v>
                </c:pt>
                <c:pt idx="3">
                  <c:v>Riyadh</c:v>
                </c:pt>
              </c:strCache>
            </c:strRef>
          </c:cat>
          <c:val>
            <c:numRef>
              <c:f>'Order Per City'!$B$3:$B$7</c:f>
              <c:numCache>
                <c:formatCode>#,##0</c:formatCode>
                <c:ptCount val="4"/>
                <c:pt idx="0">
                  <c:v>21</c:v>
                </c:pt>
                <c:pt idx="1">
                  <c:v>20</c:v>
                </c:pt>
                <c:pt idx="2">
                  <c:v>1</c:v>
                </c:pt>
                <c:pt idx="3">
                  <c:v>325</c:v>
                </c:pt>
              </c:numCache>
            </c:numRef>
          </c:val>
          <c:extLst>
            <c:ext xmlns:c16="http://schemas.microsoft.com/office/drawing/2014/chart" uri="{C3380CC4-5D6E-409C-BE32-E72D297353CC}">
              <c16:uniqueId val="{00000010-F3E1-4C6E-8E55-F46C7A4C5C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Report.xlsx]Spend Per Category Month!Spend Per Category Month</c:name>
    <c:fmtId val="6"/>
  </c:pivotSource>
  <c:chart>
    <c:title>
      <c:tx>
        <c:rich>
          <a:bodyPr rot="0" spcFirstLastPara="1" vertOverflow="ellipsis" vert="horz" wrap="square" anchor="ctr" anchorCtr="1"/>
          <a:lstStyle/>
          <a:p>
            <a:pPr algn="ctr" rtl="0">
              <a:defRPr lang="en-US" sz="1000" b="1" i="0" u="none" strike="noStrike" kern="1200" spc="0" baseline="0">
                <a:solidFill>
                  <a:srgbClr val="335B74"/>
                </a:solidFill>
                <a:latin typeface="+mn-lt"/>
                <a:ea typeface="+mn-ea"/>
                <a:cs typeface="+mn-cs"/>
              </a:defRPr>
            </a:pPr>
            <a:r>
              <a:rPr lang="en-US" sz="1000" b="1" i="0" u="none" strike="noStrike" kern="1200" spc="0" baseline="0">
                <a:solidFill>
                  <a:srgbClr val="335B74"/>
                </a:solidFill>
                <a:latin typeface="+mn-lt"/>
                <a:ea typeface="+mn-ea"/>
                <a:cs typeface="+mn-cs"/>
              </a:rPr>
              <a:t>Monthly Spends</a:t>
            </a:r>
          </a:p>
        </c:rich>
      </c:tx>
      <c:layout>
        <c:manualLayout>
          <c:xMode val="edge"/>
          <c:yMode val="edge"/>
          <c:x val="8.1105169340463159E-3"/>
          <c:y val="3.0581039755351681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rgbClr val="335B74"/>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lumMod val="75000"/>
              </a:schemeClr>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38051575784547E-2"/>
          <c:y val="0.24080187586845758"/>
          <c:w val="0.95813064748916987"/>
          <c:h val="0.63694476609541451"/>
        </c:manualLayout>
      </c:layout>
      <c:lineChart>
        <c:grouping val="standard"/>
        <c:varyColors val="0"/>
        <c:ser>
          <c:idx val="0"/>
          <c:order val="0"/>
          <c:tx>
            <c:strRef>
              <c:f>'Spend Per Category Month'!$B$3</c:f>
              <c:strCache>
                <c:ptCount val="1"/>
                <c:pt idx="0">
                  <c:v>Total</c:v>
                </c:pt>
              </c:strCache>
            </c:strRef>
          </c:tx>
          <c:spPr>
            <a:ln w="31750" cap="rnd">
              <a:solidFill>
                <a:schemeClr val="accent4">
                  <a:lumMod val="75000"/>
                </a:schemeClr>
              </a:solidFill>
              <a:round/>
              <a:tailEnd type="triangle"/>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 Per Category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'Spend Per Category Month'!$B$4:$B$16</c:f>
              <c:numCache>
                <c:formatCode>#,##0.00,,\ "M"</c:formatCode>
                <c:ptCount val="12"/>
                <c:pt idx="0">
                  <c:v>10181436.699999999</c:v>
                </c:pt>
                <c:pt idx="1">
                  <c:v>6899741.3499999996</c:v>
                </c:pt>
                <c:pt idx="2">
                  <c:v>11004859.639999999</c:v>
                </c:pt>
                <c:pt idx="3">
                  <c:v>4525388.8</c:v>
                </c:pt>
                <c:pt idx="4">
                  <c:v>1296450.3</c:v>
                </c:pt>
                <c:pt idx="5">
                  <c:v>447437.93</c:v>
                </c:pt>
                <c:pt idx="6">
                  <c:v>4005395.2800000003</c:v>
                </c:pt>
                <c:pt idx="7">
                  <c:v>629353.80000000005</c:v>
                </c:pt>
                <c:pt idx="8">
                  <c:v>445979.56</c:v>
                </c:pt>
                <c:pt idx="9">
                  <c:v>479617.91000000003</c:v>
                </c:pt>
                <c:pt idx="10">
                  <c:v>144039.85</c:v>
                </c:pt>
                <c:pt idx="11">
                  <c:v>5927441.5600000005</c:v>
                </c:pt>
              </c:numCache>
            </c:numRef>
          </c:val>
          <c:smooth val="1"/>
          <c:extLst>
            <c:ext xmlns:c16="http://schemas.microsoft.com/office/drawing/2014/chart" uri="{C3380CC4-5D6E-409C-BE32-E72D297353CC}">
              <c16:uniqueId val="{00000000-3323-491C-8BB1-4FA2BB438445}"/>
            </c:ext>
          </c:extLst>
        </c:ser>
        <c:dLbls>
          <c:dLblPos val="t"/>
          <c:showLegendKey val="0"/>
          <c:showVal val="1"/>
          <c:showCatName val="0"/>
          <c:showSerName val="0"/>
          <c:showPercent val="0"/>
          <c:showBubbleSize val="0"/>
        </c:dLbls>
        <c:smooth val="0"/>
        <c:axId val="1890305952"/>
        <c:axId val="1276294416"/>
      </c:lineChart>
      <c:catAx>
        <c:axId val="18903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276294416"/>
        <c:crosses val="autoZero"/>
        <c:auto val="1"/>
        <c:lblAlgn val="ctr"/>
        <c:lblOffset val="100"/>
        <c:noMultiLvlLbl val="0"/>
      </c:catAx>
      <c:valAx>
        <c:axId val="1276294416"/>
        <c:scaling>
          <c:orientation val="minMax"/>
        </c:scaling>
        <c:delete val="1"/>
        <c:axPos val="l"/>
        <c:numFmt formatCode="#,##0.00,,\ &quot;M&quot;" sourceLinked="1"/>
        <c:majorTickMark val="out"/>
        <c:minorTickMark val="none"/>
        <c:tickLblPos val="nextTo"/>
        <c:crossAx val="189030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Report.xlsx]Completed PO By Category %!Comp. PO Value VS Dept</c:name>
    <c:fmtId val="8"/>
  </c:pivotSource>
  <c:chart>
    <c:title>
      <c:tx>
        <c:rich>
          <a:bodyPr rot="0" spcFirstLastPara="1" vertOverflow="ellipsis" vert="horz" wrap="square" anchor="ctr" anchorCtr="1"/>
          <a:lstStyle/>
          <a:p>
            <a:pPr algn="ctr" rtl="0">
              <a:defRPr lang="en-US" sz="1000" b="1" i="0" u="none" strike="noStrike" kern="1200" spc="0" baseline="0">
                <a:solidFill>
                  <a:srgbClr val="335B74"/>
                </a:solidFill>
                <a:latin typeface="+mn-lt"/>
                <a:ea typeface="+mn-ea"/>
                <a:cs typeface="+mn-cs"/>
              </a:defRPr>
            </a:pPr>
            <a:r>
              <a:rPr lang="en-US" sz="1000" b="1" i="0" u="none" strike="noStrike" kern="1200" baseline="0">
                <a:solidFill>
                  <a:srgbClr val="335B74"/>
                </a:solidFill>
                <a:latin typeface="+mn-lt"/>
                <a:ea typeface="+mn-ea"/>
                <a:cs typeface="+mn-cs"/>
              </a:rPr>
              <a:t>Completion by Category</a:t>
            </a:r>
          </a:p>
        </c:rich>
      </c:tx>
      <c:layout>
        <c:manualLayout>
          <c:xMode val="edge"/>
          <c:yMode val="edge"/>
          <c:x val="1.4576696275495512E-2"/>
          <c:y val="3.2727277412638138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rgbClr val="335B7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'Completed PO By Category %'!$B$2:$B$3</c:f>
              <c:strCache>
                <c:ptCount val="1"/>
                <c:pt idx="0">
                  <c:v>Completed</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'Completed PO By Category %'!$A$4:$A$11</c:f>
              <c:strCache>
                <c:ptCount val="7"/>
                <c:pt idx="0">
                  <c:v>Category G</c:v>
                </c:pt>
                <c:pt idx="1">
                  <c:v>Category F</c:v>
                </c:pt>
                <c:pt idx="2">
                  <c:v>Category E</c:v>
                </c:pt>
                <c:pt idx="3">
                  <c:v>Category D</c:v>
                </c:pt>
                <c:pt idx="4">
                  <c:v>Category C</c:v>
                </c:pt>
                <c:pt idx="5">
                  <c:v>Category B</c:v>
                </c:pt>
                <c:pt idx="6">
                  <c:v>Category A</c:v>
                </c:pt>
              </c:strCache>
            </c:strRef>
          </c:cat>
          <c:val>
            <c:numRef>
              <c:f>'Completed PO By Category %'!$B$4:$B$11</c:f>
              <c:numCache>
                <c:formatCode>0.00%</c:formatCode>
                <c:ptCount val="7"/>
                <c:pt idx="0">
                  <c:v>0.93333333333333335</c:v>
                </c:pt>
                <c:pt idx="1">
                  <c:v>0.90740740740740744</c:v>
                </c:pt>
                <c:pt idx="2">
                  <c:v>0.967741935483871</c:v>
                </c:pt>
                <c:pt idx="3">
                  <c:v>0.96875</c:v>
                </c:pt>
                <c:pt idx="4">
                  <c:v>0.96078431372549022</c:v>
                </c:pt>
                <c:pt idx="5">
                  <c:v>0.96666666666666667</c:v>
                </c:pt>
                <c:pt idx="6">
                  <c:v>0.96721311475409832</c:v>
                </c:pt>
              </c:numCache>
            </c:numRef>
          </c:val>
          <c:extLst>
            <c:ext xmlns:c16="http://schemas.microsoft.com/office/drawing/2014/chart" uri="{C3380CC4-5D6E-409C-BE32-E72D297353CC}">
              <c16:uniqueId val="{00000000-C0F4-45D9-BB6E-E6E0495F3B0E}"/>
            </c:ext>
          </c:extLst>
        </c:ser>
        <c:ser>
          <c:idx val="1"/>
          <c:order val="1"/>
          <c:tx>
            <c:strRef>
              <c:f>'Completed PO By Category %'!$C$2:$C$3</c:f>
              <c:strCache>
                <c:ptCount val="1"/>
                <c:pt idx="0">
                  <c:v>Incompleted</c:v>
                </c:pt>
              </c:strCache>
            </c:strRef>
          </c:tx>
          <c:spPr>
            <a:solidFill>
              <a:schemeClr val="accent4">
                <a:lumMod val="60000"/>
                <a:lumOff val="40000"/>
              </a:schemeClr>
            </a:solidFill>
            <a:ln>
              <a:noFill/>
            </a:ln>
            <a:effectLst/>
          </c:spPr>
          <c:invertIfNegative val="0"/>
          <c:cat>
            <c:strRef>
              <c:f>'Completed PO By Category %'!$A$4:$A$11</c:f>
              <c:strCache>
                <c:ptCount val="7"/>
                <c:pt idx="0">
                  <c:v>Category G</c:v>
                </c:pt>
                <c:pt idx="1">
                  <c:v>Category F</c:v>
                </c:pt>
                <c:pt idx="2">
                  <c:v>Category E</c:v>
                </c:pt>
                <c:pt idx="3">
                  <c:v>Category D</c:v>
                </c:pt>
                <c:pt idx="4">
                  <c:v>Category C</c:v>
                </c:pt>
                <c:pt idx="5">
                  <c:v>Category B</c:v>
                </c:pt>
                <c:pt idx="6">
                  <c:v>Category A</c:v>
                </c:pt>
              </c:strCache>
            </c:strRef>
          </c:cat>
          <c:val>
            <c:numRef>
              <c:f>'Completed PO By Category %'!$C$4:$C$11</c:f>
              <c:numCache>
                <c:formatCode>0.00%</c:formatCode>
                <c:ptCount val="7"/>
                <c:pt idx="0">
                  <c:v>6.6666666666666666E-2</c:v>
                </c:pt>
                <c:pt idx="1">
                  <c:v>9.2592592592592587E-2</c:v>
                </c:pt>
                <c:pt idx="2">
                  <c:v>3.2258064516129031E-2</c:v>
                </c:pt>
                <c:pt idx="3">
                  <c:v>3.125E-2</c:v>
                </c:pt>
                <c:pt idx="4">
                  <c:v>3.9215686274509803E-2</c:v>
                </c:pt>
                <c:pt idx="5">
                  <c:v>3.3333333333333333E-2</c:v>
                </c:pt>
                <c:pt idx="6">
                  <c:v>3.2786885245901641E-2</c:v>
                </c:pt>
              </c:numCache>
            </c:numRef>
          </c:val>
          <c:extLst>
            <c:ext xmlns:c16="http://schemas.microsoft.com/office/drawing/2014/chart" uri="{C3380CC4-5D6E-409C-BE32-E72D297353CC}">
              <c16:uniqueId val="{00000043-C0F4-45D9-BB6E-E6E0495F3B0E}"/>
            </c:ext>
          </c:extLst>
        </c:ser>
        <c:dLbls>
          <c:showLegendKey val="0"/>
          <c:showVal val="0"/>
          <c:showCatName val="0"/>
          <c:showSerName val="0"/>
          <c:showPercent val="0"/>
          <c:showBubbleSize val="0"/>
        </c:dLbls>
        <c:gapWidth val="150"/>
        <c:overlap val="100"/>
        <c:axId val="1276993952"/>
        <c:axId val="1276996352"/>
      </c:barChart>
      <c:catAx>
        <c:axId val="127699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76996352"/>
        <c:crosses val="autoZero"/>
        <c:auto val="1"/>
        <c:lblAlgn val="ctr"/>
        <c:lblOffset val="100"/>
        <c:noMultiLvlLbl val="0"/>
      </c:catAx>
      <c:valAx>
        <c:axId val="1276996352"/>
        <c:scaling>
          <c:orientation val="minMax"/>
          <c:max val="1"/>
        </c:scaling>
        <c:delete val="1"/>
        <c:axPos val="b"/>
        <c:numFmt formatCode="0%" sourceLinked="1"/>
        <c:majorTickMark val="none"/>
        <c:minorTickMark val="none"/>
        <c:tickLblPos val="nextTo"/>
        <c:crossAx val="127699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Report.xlsx]On Time Delivery Per Category!Spend Per Category Year</c:name>
    <c:fmtId val="6"/>
  </c:pivotSource>
  <c:chart>
    <c:title>
      <c:tx>
        <c:rich>
          <a:bodyPr rot="0" spcFirstLastPara="1" vertOverflow="ellipsis" vert="horz" wrap="square" anchor="ctr" anchorCtr="1"/>
          <a:lstStyle/>
          <a:p>
            <a:pPr algn="ctr" rtl="0">
              <a:defRPr lang="en-US" sz="1000" b="1" i="0" u="none" strike="noStrike" kern="1200" spc="0" baseline="0">
                <a:solidFill>
                  <a:srgbClr val="335B74"/>
                </a:solidFill>
                <a:latin typeface="+mn-lt"/>
                <a:ea typeface="+mn-ea"/>
                <a:cs typeface="+mn-cs"/>
              </a:defRPr>
            </a:pPr>
            <a:r>
              <a:rPr lang="en-US" sz="1000" b="1" i="0" u="none" strike="noStrike" kern="1200" spc="0" baseline="0">
                <a:solidFill>
                  <a:srgbClr val="335B74"/>
                </a:solidFill>
                <a:latin typeface="+mn-lt"/>
                <a:ea typeface="+mn-ea"/>
                <a:cs typeface="+mn-cs"/>
              </a:rPr>
              <a:t>On Time Delivery Per Category</a:t>
            </a:r>
          </a:p>
        </c:rich>
      </c:tx>
      <c:layout>
        <c:manualLayout>
          <c:xMode val="edge"/>
          <c:yMode val="edge"/>
          <c:x val="1.7599542845605824E-2"/>
          <c:y val="2.7777777777777776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rgbClr val="335B7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190895741556535E-2"/>
          <c:y val="0.34993816045331982"/>
          <c:w val="0.94630204539410534"/>
          <c:h val="0.44216204049620145"/>
        </c:manualLayout>
      </c:layout>
      <c:barChart>
        <c:barDir val="col"/>
        <c:grouping val="clustered"/>
        <c:varyColors val="0"/>
        <c:ser>
          <c:idx val="2"/>
          <c:order val="0"/>
          <c:tx>
            <c:strRef>
              <c:f>'On Time Delivery Per Category'!$B$3:$B$4</c:f>
              <c:strCache>
                <c:ptCount val="1"/>
              </c:strCache>
            </c:strRef>
          </c:tx>
          <c:spPr>
            <a:solidFill>
              <a:schemeClr val="bg1"/>
            </a:solidFill>
            <a:ln>
              <a:noFill/>
            </a:ln>
            <a:effectLst/>
          </c:spPr>
          <c:invertIfNegative val="0"/>
          <c:cat>
            <c:strRef>
              <c:f>'On Time Delivery Per Category'!$A$5:$A$11</c:f>
              <c:strCache>
                <c:ptCount val="7"/>
                <c:pt idx="0">
                  <c:v>Category A</c:v>
                </c:pt>
                <c:pt idx="1">
                  <c:v>Category B</c:v>
                </c:pt>
                <c:pt idx="2">
                  <c:v>Category C</c:v>
                </c:pt>
                <c:pt idx="3">
                  <c:v>Category D</c:v>
                </c:pt>
                <c:pt idx="4">
                  <c:v>Category E</c:v>
                </c:pt>
                <c:pt idx="5">
                  <c:v>Category F</c:v>
                </c:pt>
                <c:pt idx="6">
                  <c:v>Category G</c:v>
                </c:pt>
              </c:strCache>
            </c:strRef>
          </c:cat>
          <c:val>
            <c:numRef>
              <c:f>'On Time Delivery Per Category'!$B$5:$B$11</c:f>
              <c:numCache>
                <c:formatCode>0</c:formatCode>
                <c:ptCount val="7"/>
                <c:pt idx="0">
                  <c:v>2</c:v>
                </c:pt>
                <c:pt idx="1">
                  <c:v>2</c:v>
                </c:pt>
                <c:pt idx="2">
                  <c:v>2</c:v>
                </c:pt>
                <c:pt idx="3">
                  <c:v>2</c:v>
                </c:pt>
                <c:pt idx="4">
                  <c:v>2</c:v>
                </c:pt>
                <c:pt idx="5">
                  <c:v>5</c:v>
                </c:pt>
                <c:pt idx="6">
                  <c:v>1</c:v>
                </c:pt>
              </c:numCache>
            </c:numRef>
          </c:val>
          <c:extLst>
            <c:ext xmlns:c16="http://schemas.microsoft.com/office/drawing/2014/chart" uri="{C3380CC4-5D6E-409C-BE32-E72D297353CC}">
              <c16:uniqueId val="{00000000-BD55-4F0D-ACCD-2C7F957E301A}"/>
            </c:ext>
          </c:extLst>
        </c:ser>
        <c:ser>
          <c:idx val="0"/>
          <c:order val="1"/>
          <c:tx>
            <c:strRef>
              <c:f>'On Time Delivery Per Category'!$C$3:$C$4</c:f>
              <c:strCache>
                <c:ptCount val="1"/>
                <c:pt idx="0">
                  <c:v>On Time</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Time Delivery Per Category'!$A$5:$A$11</c:f>
              <c:strCache>
                <c:ptCount val="7"/>
                <c:pt idx="0">
                  <c:v>Category A</c:v>
                </c:pt>
                <c:pt idx="1">
                  <c:v>Category B</c:v>
                </c:pt>
                <c:pt idx="2">
                  <c:v>Category C</c:v>
                </c:pt>
                <c:pt idx="3">
                  <c:v>Category D</c:v>
                </c:pt>
                <c:pt idx="4">
                  <c:v>Category E</c:v>
                </c:pt>
                <c:pt idx="5">
                  <c:v>Category F</c:v>
                </c:pt>
                <c:pt idx="6">
                  <c:v>Category G</c:v>
                </c:pt>
              </c:strCache>
            </c:strRef>
          </c:cat>
          <c:val>
            <c:numRef>
              <c:f>'On Time Delivery Per Category'!$C$5:$C$11</c:f>
              <c:numCache>
                <c:formatCode>0</c:formatCode>
                <c:ptCount val="7"/>
                <c:pt idx="0">
                  <c:v>37</c:v>
                </c:pt>
                <c:pt idx="1">
                  <c:v>29</c:v>
                </c:pt>
                <c:pt idx="2">
                  <c:v>30</c:v>
                </c:pt>
                <c:pt idx="3">
                  <c:v>15</c:v>
                </c:pt>
                <c:pt idx="4">
                  <c:v>44</c:v>
                </c:pt>
                <c:pt idx="5">
                  <c:v>29</c:v>
                </c:pt>
                <c:pt idx="6">
                  <c:v>8</c:v>
                </c:pt>
              </c:numCache>
            </c:numRef>
          </c:val>
          <c:extLst>
            <c:ext xmlns:c16="http://schemas.microsoft.com/office/drawing/2014/chart" uri="{C3380CC4-5D6E-409C-BE32-E72D297353CC}">
              <c16:uniqueId val="{00000001-BD55-4F0D-ACCD-2C7F957E301A}"/>
            </c:ext>
          </c:extLst>
        </c:ser>
        <c:ser>
          <c:idx val="1"/>
          <c:order val="2"/>
          <c:tx>
            <c:strRef>
              <c:f>'On Time Delivery Per Category'!$D$3:$D$4</c:f>
              <c:strCache>
                <c:ptCount val="1"/>
                <c:pt idx="0">
                  <c:v>Fail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 Time Delivery Per Category'!$A$5:$A$11</c:f>
              <c:strCache>
                <c:ptCount val="7"/>
                <c:pt idx="0">
                  <c:v>Category A</c:v>
                </c:pt>
                <c:pt idx="1">
                  <c:v>Category B</c:v>
                </c:pt>
                <c:pt idx="2">
                  <c:v>Category C</c:v>
                </c:pt>
                <c:pt idx="3">
                  <c:v>Category D</c:v>
                </c:pt>
                <c:pt idx="4">
                  <c:v>Category E</c:v>
                </c:pt>
                <c:pt idx="5">
                  <c:v>Category F</c:v>
                </c:pt>
                <c:pt idx="6">
                  <c:v>Category G</c:v>
                </c:pt>
              </c:strCache>
            </c:strRef>
          </c:cat>
          <c:val>
            <c:numRef>
              <c:f>'On Time Delivery Per Category'!$D$5:$D$11</c:f>
              <c:numCache>
                <c:formatCode>0</c:formatCode>
                <c:ptCount val="7"/>
                <c:pt idx="0">
                  <c:v>22</c:v>
                </c:pt>
                <c:pt idx="1">
                  <c:v>29</c:v>
                </c:pt>
                <c:pt idx="2">
                  <c:v>19</c:v>
                </c:pt>
                <c:pt idx="3">
                  <c:v>47</c:v>
                </c:pt>
                <c:pt idx="4">
                  <c:v>16</c:v>
                </c:pt>
                <c:pt idx="5">
                  <c:v>20</c:v>
                </c:pt>
                <c:pt idx="6">
                  <c:v>6</c:v>
                </c:pt>
              </c:numCache>
            </c:numRef>
          </c:val>
          <c:extLst>
            <c:ext xmlns:c16="http://schemas.microsoft.com/office/drawing/2014/chart" uri="{C3380CC4-5D6E-409C-BE32-E72D297353CC}">
              <c16:uniqueId val="{00000002-BD55-4F0D-ACCD-2C7F957E301A}"/>
            </c:ext>
          </c:extLst>
        </c:ser>
        <c:dLbls>
          <c:showLegendKey val="0"/>
          <c:showVal val="0"/>
          <c:showCatName val="0"/>
          <c:showSerName val="0"/>
          <c:showPercent val="0"/>
          <c:showBubbleSize val="0"/>
        </c:dLbls>
        <c:gapWidth val="120"/>
        <c:overlap val="-30"/>
        <c:axId val="1724925664"/>
        <c:axId val="1724926144"/>
      </c:barChart>
      <c:catAx>
        <c:axId val="172492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baseline="0">
                <a:solidFill>
                  <a:schemeClr val="tx1"/>
                </a:solidFill>
                <a:latin typeface="+mn-lt"/>
                <a:ea typeface="+mn-ea"/>
                <a:cs typeface="+mn-cs"/>
              </a:defRPr>
            </a:pPr>
            <a:endParaRPr lang="en-US"/>
          </a:p>
        </c:txPr>
        <c:crossAx val="1724926144"/>
        <c:crosses val="autoZero"/>
        <c:auto val="1"/>
        <c:lblAlgn val="ctr"/>
        <c:lblOffset val="100"/>
        <c:noMultiLvlLbl val="0"/>
      </c:catAx>
      <c:valAx>
        <c:axId val="1724926144"/>
        <c:scaling>
          <c:orientation val="minMax"/>
        </c:scaling>
        <c:delete val="1"/>
        <c:axPos val="l"/>
        <c:numFmt formatCode="0" sourceLinked="1"/>
        <c:majorTickMark val="none"/>
        <c:minorTickMark val="none"/>
        <c:tickLblPos val="nextTo"/>
        <c:crossAx val="1724925664"/>
        <c:crosses val="autoZero"/>
        <c:crossBetween val="between"/>
      </c:valAx>
      <c:spPr>
        <a:noFill/>
        <a:ln>
          <a:noFill/>
        </a:ln>
        <a:effectLst/>
      </c:spPr>
    </c:plotArea>
    <c:legend>
      <c:legendPos val="r"/>
      <c:layout>
        <c:manualLayout>
          <c:xMode val="edge"/>
          <c:yMode val="edge"/>
          <c:x val="0.77069978071976231"/>
          <c:y val="5.8635899679206765E-2"/>
          <c:w val="0.20805649583489202"/>
          <c:h val="9.0424504228638083E-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Report.xlsx]PR TO PO Cycle!PR TO PO Cycle</c:name>
    <c:fmtId val="11"/>
  </c:pivotSource>
  <c:chart>
    <c:title>
      <c:tx>
        <c:rich>
          <a:bodyPr rot="0" spcFirstLastPara="1" vertOverflow="ellipsis" vert="horz" wrap="square" anchor="ctr" anchorCtr="1"/>
          <a:lstStyle/>
          <a:p>
            <a:pPr algn="ctr" rtl="0">
              <a:defRPr lang="en-US" sz="1000" b="1" i="0" u="none" strike="noStrike" kern="1200" spc="0" baseline="0">
                <a:solidFill>
                  <a:srgbClr val="335B74"/>
                </a:solidFill>
                <a:latin typeface="+mn-lt"/>
                <a:ea typeface="+mn-ea"/>
                <a:cs typeface="+mn-cs"/>
              </a:defRPr>
            </a:pPr>
            <a:r>
              <a:rPr lang="en-US" sz="1000" b="1" i="0" u="none" strike="noStrike" kern="1200" spc="0" baseline="0">
                <a:solidFill>
                  <a:srgbClr val="335B74"/>
                </a:solidFill>
                <a:latin typeface="+mn-lt"/>
                <a:ea typeface="+mn-ea"/>
                <a:cs typeface="+mn-cs"/>
              </a:rPr>
              <a:t>On Time PR to PO Creation Cycle</a:t>
            </a:r>
          </a:p>
        </c:rich>
      </c:tx>
      <c:layout>
        <c:manualLayout>
          <c:xMode val="edge"/>
          <c:yMode val="edge"/>
          <c:x val="8.7360335020699592E-3"/>
          <c:y val="4.3478384909234592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rgbClr val="335B74"/>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73565074834318E-2"/>
          <c:y val="0.26235610623104588"/>
          <c:w val="0.94813282010854649"/>
          <c:h val="0.56954002493445433"/>
        </c:manualLayout>
      </c:layout>
      <c:barChart>
        <c:barDir val="col"/>
        <c:grouping val="clustered"/>
        <c:varyColors val="0"/>
        <c:ser>
          <c:idx val="0"/>
          <c:order val="0"/>
          <c:tx>
            <c:strRef>
              <c:f>'PR TO PO Cycle'!$B$3:$B$4</c:f>
              <c:strCache>
                <c:ptCount val="1"/>
                <c:pt idx="0">
                  <c:v>On Time</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 TO PO Cycle'!$A$5:$A$11</c:f>
              <c:strCache>
                <c:ptCount val="7"/>
                <c:pt idx="0">
                  <c:v>Category A</c:v>
                </c:pt>
                <c:pt idx="1">
                  <c:v>Category B</c:v>
                </c:pt>
                <c:pt idx="2">
                  <c:v>Category C</c:v>
                </c:pt>
                <c:pt idx="3">
                  <c:v>Category D</c:v>
                </c:pt>
                <c:pt idx="4">
                  <c:v>Category E</c:v>
                </c:pt>
                <c:pt idx="5">
                  <c:v>Category F</c:v>
                </c:pt>
                <c:pt idx="6">
                  <c:v>Category G</c:v>
                </c:pt>
              </c:strCache>
            </c:strRef>
          </c:cat>
          <c:val>
            <c:numRef>
              <c:f>'PR TO PO Cycle'!$B$5:$B$11</c:f>
              <c:numCache>
                <c:formatCode>General</c:formatCode>
                <c:ptCount val="7"/>
                <c:pt idx="0">
                  <c:v>15</c:v>
                </c:pt>
                <c:pt idx="1">
                  <c:v>22</c:v>
                </c:pt>
                <c:pt idx="2">
                  <c:v>16</c:v>
                </c:pt>
                <c:pt idx="3">
                  <c:v>25</c:v>
                </c:pt>
                <c:pt idx="4">
                  <c:v>20</c:v>
                </c:pt>
                <c:pt idx="5">
                  <c:v>20</c:v>
                </c:pt>
                <c:pt idx="6">
                  <c:v>5</c:v>
                </c:pt>
              </c:numCache>
            </c:numRef>
          </c:val>
          <c:extLst>
            <c:ext xmlns:c16="http://schemas.microsoft.com/office/drawing/2014/chart" uri="{C3380CC4-5D6E-409C-BE32-E72D297353CC}">
              <c16:uniqueId val="{00000000-B624-4B5B-BDFB-D945BABBFF0C}"/>
            </c:ext>
          </c:extLst>
        </c:ser>
        <c:ser>
          <c:idx val="1"/>
          <c:order val="1"/>
          <c:tx>
            <c:strRef>
              <c:f>'PR TO PO Cycle'!$C$3:$C$4</c:f>
              <c:strCache>
                <c:ptCount val="1"/>
                <c:pt idx="0">
                  <c:v>Late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 TO PO Cycle'!$A$5:$A$11</c:f>
              <c:strCache>
                <c:ptCount val="7"/>
                <c:pt idx="0">
                  <c:v>Category A</c:v>
                </c:pt>
                <c:pt idx="1">
                  <c:v>Category B</c:v>
                </c:pt>
                <c:pt idx="2">
                  <c:v>Category C</c:v>
                </c:pt>
                <c:pt idx="3">
                  <c:v>Category D</c:v>
                </c:pt>
                <c:pt idx="4">
                  <c:v>Category E</c:v>
                </c:pt>
                <c:pt idx="5">
                  <c:v>Category F</c:v>
                </c:pt>
                <c:pt idx="6">
                  <c:v>Category G</c:v>
                </c:pt>
              </c:strCache>
            </c:strRef>
          </c:cat>
          <c:val>
            <c:numRef>
              <c:f>'PR TO PO Cycle'!$C$5:$C$11</c:f>
              <c:numCache>
                <c:formatCode>General</c:formatCode>
                <c:ptCount val="7"/>
                <c:pt idx="0">
                  <c:v>46</c:v>
                </c:pt>
                <c:pt idx="1">
                  <c:v>38</c:v>
                </c:pt>
                <c:pt idx="2">
                  <c:v>35</c:v>
                </c:pt>
                <c:pt idx="3">
                  <c:v>39</c:v>
                </c:pt>
                <c:pt idx="4">
                  <c:v>42</c:v>
                </c:pt>
                <c:pt idx="5">
                  <c:v>34</c:v>
                </c:pt>
                <c:pt idx="6">
                  <c:v>10</c:v>
                </c:pt>
              </c:numCache>
            </c:numRef>
          </c:val>
          <c:extLst>
            <c:ext xmlns:c16="http://schemas.microsoft.com/office/drawing/2014/chart" uri="{C3380CC4-5D6E-409C-BE32-E72D297353CC}">
              <c16:uniqueId val="{00000001-B624-4B5B-BDFB-D945BABBFF0C}"/>
            </c:ext>
          </c:extLst>
        </c:ser>
        <c:dLbls>
          <c:dLblPos val="outEnd"/>
          <c:showLegendKey val="0"/>
          <c:showVal val="1"/>
          <c:showCatName val="0"/>
          <c:showSerName val="0"/>
          <c:showPercent val="0"/>
          <c:showBubbleSize val="0"/>
        </c:dLbls>
        <c:gapWidth val="219"/>
        <c:overlap val="-27"/>
        <c:axId val="1724923264"/>
        <c:axId val="1724925184"/>
      </c:barChart>
      <c:catAx>
        <c:axId val="172492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724925184"/>
        <c:crosses val="autoZero"/>
        <c:auto val="1"/>
        <c:lblAlgn val="ctr"/>
        <c:lblOffset val="100"/>
        <c:noMultiLvlLbl val="0"/>
      </c:catAx>
      <c:valAx>
        <c:axId val="1724925184"/>
        <c:scaling>
          <c:orientation val="minMax"/>
        </c:scaling>
        <c:delete val="1"/>
        <c:axPos val="l"/>
        <c:numFmt formatCode="General" sourceLinked="1"/>
        <c:majorTickMark val="none"/>
        <c:minorTickMark val="none"/>
        <c:tickLblPos val="nextTo"/>
        <c:crossAx val="1724923264"/>
        <c:crosses val="autoZero"/>
        <c:crossBetween val="between"/>
      </c:valAx>
      <c:spPr>
        <a:noFill/>
        <a:ln>
          <a:noFill/>
        </a:ln>
        <a:effectLst/>
      </c:spPr>
    </c:plotArea>
    <c:legend>
      <c:legendPos val="r"/>
      <c:layout>
        <c:manualLayout>
          <c:xMode val="edge"/>
          <c:yMode val="edge"/>
          <c:x val="0.81721013326869174"/>
          <c:y val="3.425491913419814E-2"/>
          <c:w val="0.15660532936333726"/>
          <c:h val="0.17210365201315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127001</xdr:colOff>
      <xdr:row>8</xdr:row>
      <xdr:rowOff>17866</xdr:rowOff>
    </xdr:from>
    <xdr:to>
      <xdr:col>13</xdr:col>
      <xdr:colOff>110064</xdr:colOff>
      <xdr:row>19</xdr:row>
      <xdr:rowOff>110998</xdr:rowOff>
    </xdr:to>
    <xdr:graphicFrame macro="">
      <xdr:nvGraphicFramePr>
        <xdr:cNvPr id="7" name="Chart 6">
          <a:extLst>
            <a:ext uri="{FF2B5EF4-FFF2-40B4-BE49-F238E27FC236}">
              <a16:creationId xmlns:a16="http://schemas.microsoft.com/office/drawing/2014/main" id="{D7A1D3D6-80A6-4939-847D-EDBB1F40C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668865</xdr:colOff>
      <xdr:row>20</xdr:row>
      <xdr:rowOff>16087</xdr:rowOff>
    </xdr:from>
    <xdr:to>
      <xdr:col>7</xdr:col>
      <xdr:colOff>1168399</xdr:colOff>
      <xdr:row>29</xdr:row>
      <xdr:rowOff>95335</xdr:rowOff>
    </xdr:to>
    <xdr:graphicFrame macro="">
      <xdr:nvGraphicFramePr>
        <xdr:cNvPr id="11" name="Chart 10">
          <a:extLst>
            <a:ext uri="{FF2B5EF4-FFF2-40B4-BE49-F238E27FC236}">
              <a16:creationId xmlns:a16="http://schemas.microsoft.com/office/drawing/2014/main" id="{A8CE924C-480A-4C00-A99C-0F9CB7C7F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1354669</xdr:colOff>
      <xdr:row>1</xdr:row>
      <xdr:rowOff>57150</xdr:rowOff>
    </xdr:from>
    <xdr:to>
      <xdr:col>5</xdr:col>
      <xdr:colOff>276862</xdr:colOff>
      <xdr:row>7</xdr:row>
      <xdr:rowOff>179070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F939DBF7-EDB4-4EB2-B1E5-1166D66FA99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51202" y="463550"/>
              <a:ext cx="1284393" cy="123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364067</xdr:colOff>
      <xdr:row>1</xdr:row>
      <xdr:rowOff>55039</xdr:rowOff>
    </xdr:from>
    <xdr:to>
      <xdr:col>6</xdr:col>
      <xdr:colOff>355599</xdr:colOff>
      <xdr:row>4</xdr:row>
      <xdr:rowOff>59267</xdr:rowOff>
    </xdr:to>
    <xdr:grpSp>
      <xdr:nvGrpSpPr>
        <xdr:cNvPr id="30" name="Group 29">
          <a:extLst>
            <a:ext uri="{FF2B5EF4-FFF2-40B4-BE49-F238E27FC236}">
              <a16:creationId xmlns:a16="http://schemas.microsoft.com/office/drawing/2014/main" id="{0805169A-6366-D3C5-9B44-B442FB10203E}"/>
            </a:ext>
          </a:extLst>
        </xdr:cNvPr>
        <xdr:cNvGrpSpPr/>
      </xdr:nvGrpSpPr>
      <xdr:grpSpPr>
        <a:xfrm>
          <a:off x="4622800" y="461439"/>
          <a:ext cx="1346199" cy="563028"/>
          <a:chOff x="3835400" y="554568"/>
          <a:chExt cx="1066800" cy="1007532"/>
        </a:xfrm>
        <a:effectLst/>
      </xdr:grpSpPr>
      <xdr:sp macro="" textlink="$AU$4">
        <xdr:nvSpPr>
          <xdr:cNvPr id="14" name="Rectangle: Rounded Corners 13">
            <a:extLst>
              <a:ext uri="{FF2B5EF4-FFF2-40B4-BE49-F238E27FC236}">
                <a16:creationId xmlns:a16="http://schemas.microsoft.com/office/drawing/2014/main" id="{D087A1B6-5C30-9D5A-AACA-213E4644453F}"/>
              </a:ext>
            </a:extLst>
          </xdr:cNvPr>
          <xdr:cNvSpPr/>
        </xdr:nvSpPr>
        <xdr:spPr>
          <a:xfrm>
            <a:off x="3835400" y="554568"/>
            <a:ext cx="1066800" cy="100753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869B58CC-6E83-4734-B84B-63ECE92A445E}" type="TxLink">
              <a:rPr lang="en-US" sz="1200" b="1" i="0" u="none" strike="noStrike">
                <a:solidFill>
                  <a:srgbClr val="FFFFFF"/>
                </a:solidFill>
                <a:latin typeface="Arial" panose="020B0604020202020204" pitchFamily="34" charset="0"/>
                <a:cs typeface="Arial" panose="020B0604020202020204" pitchFamily="34" charset="0"/>
              </a:rPr>
              <a:pPr algn="ctr"/>
              <a:t>367</a:t>
            </a:fld>
            <a:endParaRPr lang="en-US" sz="1400" b="1">
              <a:solidFill>
                <a:schemeClr val="bg1"/>
              </a:solidFill>
              <a:latin typeface="Arial" panose="020B0604020202020204" pitchFamily="34" charset="0"/>
              <a:cs typeface="Arial" panose="020B0604020202020204" pitchFamily="34" charset="0"/>
            </a:endParaRPr>
          </a:p>
        </xdr:txBody>
      </xdr:sp>
      <xdr:sp macro="" textlink="">
        <xdr:nvSpPr>
          <xdr:cNvPr id="15" name="TextBox 14">
            <a:extLst>
              <a:ext uri="{FF2B5EF4-FFF2-40B4-BE49-F238E27FC236}">
                <a16:creationId xmlns:a16="http://schemas.microsoft.com/office/drawing/2014/main" id="{8D60E7B2-103B-D5F7-1494-8774EBF3EB8D}"/>
              </a:ext>
            </a:extLst>
          </xdr:cNvPr>
          <xdr:cNvSpPr txBox="1"/>
        </xdr:nvSpPr>
        <xdr:spPr>
          <a:xfrm>
            <a:off x="3869268" y="668193"/>
            <a:ext cx="982133" cy="32127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ctr"/>
            <a:r>
              <a:rPr lang="en-US" sz="900" b="0" baseline="0">
                <a:solidFill>
                  <a:schemeClr val="bg1"/>
                </a:solidFill>
                <a:latin typeface="Abadi" panose="020B0604020104020204" pitchFamily="34" charset="0"/>
              </a:rPr>
              <a:t>Total PO's</a:t>
            </a:r>
            <a:endParaRPr lang="en-US" sz="900" b="1">
              <a:solidFill>
                <a:schemeClr val="bg1"/>
              </a:solidFill>
            </a:endParaRPr>
          </a:p>
        </xdr:txBody>
      </xdr:sp>
    </xdr:grpSp>
    <xdr:clientData/>
  </xdr:twoCellAnchor>
  <xdr:twoCellAnchor>
    <xdr:from>
      <xdr:col>6</xdr:col>
      <xdr:colOff>499532</xdr:colOff>
      <xdr:row>2</xdr:row>
      <xdr:rowOff>8466</xdr:rowOff>
    </xdr:from>
    <xdr:to>
      <xdr:col>7</xdr:col>
      <xdr:colOff>1151466</xdr:colOff>
      <xdr:row>6</xdr:row>
      <xdr:rowOff>160869</xdr:rowOff>
    </xdr:to>
    <xdr:grpSp>
      <xdr:nvGrpSpPr>
        <xdr:cNvPr id="34" name="Group 33">
          <a:extLst>
            <a:ext uri="{FF2B5EF4-FFF2-40B4-BE49-F238E27FC236}">
              <a16:creationId xmlns:a16="http://schemas.microsoft.com/office/drawing/2014/main" id="{30EDAD61-8166-41D7-8048-48A94052A138}"/>
            </a:ext>
          </a:extLst>
        </xdr:cNvPr>
        <xdr:cNvGrpSpPr/>
      </xdr:nvGrpSpPr>
      <xdr:grpSpPr>
        <a:xfrm>
          <a:off x="6112932" y="601133"/>
          <a:ext cx="1413934" cy="897469"/>
          <a:chOff x="3761028" y="554568"/>
          <a:chExt cx="1066800" cy="1007532"/>
        </a:xfrm>
        <a:effectLst>
          <a:outerShdw blurRad="50800" dist="38100" dir="2700000" algn="tl" rotWithShape="0">
            <a:prstClr val="black">
              <a:alpha val="40000"/>
            </a:prstClr>
          </a:outerShdw>
        </a:effectLst>
      </xdr:grpSpPr>
      <xdr:sp macro="" textlink="$AU$5">
        <xdr:nvSpPr>
          <xdr:cNvPr id="35" name="Rectangle: Rounded Corners 34">
            <a:extLst>
              <a:ext uri="{FF2B5EF4-FFF2-40B4-BE49-F238E27FC236}">
                <a16:creationId xmlns:a16="http://schemas.microsoft.com/office/drawing/2014/main" id="{6F301D88-9A17-3B78-03F3-443EE8304A14}"/>
              </a:ext>
            </a:extLst>
          </xdr:cNvPr>
          <xdr:cNvSpPr/>
        </xdr:nvSpPr>
        <xdr:spPr>
          <a:xfrm>
            <a:off x="3761028" y="554568"/>
            <a:ext cx="1066800" cy="1007532"/>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fld id="{2087D0FA-F359-459A-A30E-7F77DFEDC3A6}" type="TxLink">
              <a:rPr lang="en-US" sz="1000" b="0" i="0" u="none" strike="noStrike">
                <a:solidFill>
                  <a:schemeClr val="bg1"/>
                </a:solidFill>
                <a:latin typeface="Arial Black" panose="020B0A04020102020204" pitchFamily="34" charset="0"/>
                <a:cs typeface="Arial" panose="020B0604020202020204" pitchFamily="34" charset="0"/>
              </a:rPr>
              <a:pPr algn="ctr"/>
              <a:t>45,987,142.68</a:t>
            </a:fld>
            <a:endParaRPr lang="en-US" sz="1200" b="0">
              <a:solidFill>
                <a:schemeClr val="bg1"/>
              </a:solidFill>
              <a:latin typeface="Arial Black" panose="020B0A04020102020204" pitchFamily="34" charset="0"/>
              <a:cs typeface="Arial" panose="020B0604020202020204" pitchFamily="34" charset="0"/>
            </a:endParaRPr>
          </a:p>
        </xdr:txBody>
      </xdr:sp>
      <xdr:sp macro="" textlink="">
        <xdr:nvSpPr>
          <xdr:cNvPr id="36" name="TextBox 35">
            <a:extLst>
              <a:ext uri="{FF2B5EF4-FFF2-40B4-BE49-F238E27FC236}">
                <a16:creationId xmlns:a16="http://schemas.microsoft.com/office/drawing/2014/main" id="{425C119A-71B2-8085-86BE-B935F28BDC37}"/>
              </a:ext>
            </a:extLst>
          </xdr:cNvPr>
          <xdr:cNvSpPr txBox="1"/>
        </xdr:nvSpPr>
        <xdr:spPr>
          <a:xfrm>
            <a:off x="3811772" y="604126"/>
            <a:ext cx="982133" cy="270682"/>
          </a:xfrm>
          <a:prstGeom prst="rect">
            <a:avLst/>
          </a:prstGeom>
          <a:noFill/>
          <a:ln>
            <a:noFill/>
          </a:ln>
          <a:effectLst/>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ctr"/>
          <a:lstStyle/>
          <a:p>
            <a:pPr algn="ctr"/>
            <a:r>
              <a:rPr lang="en-US" sz="900" b="0">
                <a:solidFill>
                  <a:schemeClr val="bg1"/>
                </a:solidFill>
                <a:latin typeface="Abadi" panose="020B0604020104020204" pitchFamily="34" charset="0"/>
              </a:rPr>
              <a:t>Total PO Value (SAR)</a:t>
            </a:r>
            <a:endParaRPr lang="en-US" sz="900" b="0" baseline="0">
              <a:solidFill>
                <a:schemeClr val="bg1"/>
              </a:solidFill>
              <a:latin typeface="Abadi" panose="020B0604020104020204" pitchFamily="34" charset="0"/>
            </a:endParaRPr>
          </a:p>
          <a:p>
            <a:endParaRPr lang="en-US" sz="1000" b="0">
              <a:solidFill>
                <a:schemeClr val="bg1"/>
              </a:solidFill>
            </a:endParaRPr>
          </a:p>
        </xdr:txBody>
      </xdr:sp>
    </xdr:grpSp>
    <xdr:clientData/>
  </xdr:twoCellAnchor>
  <xdr:twoCellAnchor editAs="oneCell">
    <xdr:from>
      <xdr:col>2</xdr:col>
      <xdr:colOff>673100</xdr:colOff>
      <xdr:row>1</xdr:row>
      <xdr:rowOff>57150</xdr:rowOff>
    </xdr:from>
    <xdr:to>
      <xdr:col>3</xdr:col>
      <xdr:colOff>1275927</xdr:colOff>
      <xdr:row>7</xdr:row>
      <xdr:rowOff>128270</xdr:rowOff>
    </xdr:to>
    <mc:AlternateContent xmlns:mc="http://schemas.openxmlformats.org/markup-compatibility/2006" xmlns:a14="http://schemas.microsoft.com/office/drawing/2010/main">
      <mc:Choice Requires="a14">
        <xdr:graphicFrame macro="">
          <xdr:nvGraphicFramePr>
            <xdr:cNvPr id="37" name="City">
              <a:extLst>
                <a:ext uri="{FF2B5EF4-FFF2-40B4-BE49-F238E27FC236}">
                  <a16:creationId xmlns:a16="http://schemas.microsoft.com/office/drawing/2014/main" id="{BBC58420-2A7C-45F4-904C-608595F4A70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92300" y="463550"/>
              <a:ext cx="128016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25401</xdr:colOff>
      <xdr:row>7</xdr:row>
      <xdr:rowOff>220132</xdr:rowOff>
    </xdr:from>
    <xdr:to>
      <xdr:col>2</xdr:col>
      <xdr:colOff>575734</xdr:colOff>
      <xdr:row>14</xdr:row>
      <xdr:rowOff>108372</xdr:rowOff>
    </xdr:to>
    <mc:AlternateContent xmlns:mc="http://schemas.openxmlformats.org/markup-compatibility/2006" xmlns:a14="http://schemas.microsoft.com/office/drawing/2010/main">
      <mc:Choice Requires="a14">
        <xdr:graphicFrame macro="">
          <xdr:nvGraphicFramePr>
            <xdr:cNvPr id="38" name="Department">
              <a:extLst>
                <a:ext uri="{FF2B5EF4-FFF2-40B4-BE49-F238E27FC236}">
                  <a16:creationId xmlns:a16="http://schemas.microsoft.com/office/drawing/2014/main" id="{33B2823A-3A01-4B77-95A0-1BF3A168AE5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401" y="1744132"/>
              <a:ext cx="1769533"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287866</xdr:colOff>
      <xdr:row>8</xdr:row>
      <xdr:rowOff>19050</xdr:rowOff>
    </xdr:from>
    <xdr:to>
      <xdr:col>18</xdr:col>
      <xdr:colOff>659722</xdr:colOff>
      <xdr:row>19</xdr:row>
      <xdr:rowOff>109813</xdr:rowOff>
    </xdr:to>
    <xdr:graphicFrame macro="">
      <xdr:nvGraphicFramePr>
        <xdr:cNvPr id="39" name="Chart 38">
          <a:extLst>
            <a:ext uri="{FF2B5EF4-FFF2-40B4-BE49-F238E27FC236}">
              <a16:creationId xmlns:a16="http://schemas.microsoft.com/office/drawing/2014/main" id="{08C51894-7417-41F5-9124-54B4AAF46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15</xdr:row>
      <xdr:rowOff>16938</xdr:rowOff>
    </xdr:from>
    <xdr:to>
      <xdr:col>2</xdr:col>
      <xdr:colOff>580136</xdr:colOff>
      <xdr:row>21</xdr:row>
      <xdr:rowOff>133778</xdr:rowOff>
    </xdr:to>
    <mc:AlternateContent xmlns:mc="http://schemas.openxmlformats.org/markup-compatibility/2006" xmlns:a14="http://schemas.microsoft.com/office/drawing/2010/main">
      <mc:Choice Requires="a14">
        <xdr:graphicFrame macro="">
          <xdr:nvGraphicFramePr>
            <xdr:cNvPr id="45" name="Category">
              <a:extLst>
                <a:ext uri="{FF2B5EF4-FFF2-40B4-BE49-F238E27FC236}">
                  <a16:creationId xmlns:a16="http://schemas.microsoft.com/office/drawing/2014/main" id="{72FB9632-23B5-460F-89A2-C2CBB52902B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5400" y="3073405"/>
              <a:ext cx="1773936"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279401</xdr:colOff>
      <xdr:row>4</xdr:row>
      <xdr:rowOff>131236</xdr:rowOff>
    </xdr:from>
    <xdr:to>
      <xdr:col>6</xdr:col>
      <xdr:colOff>457200</xdr:colOff>
      <xdr:row>7</xdr:row>
      <xdr:rowOff>139364</xdr:rowOff>
    </xdr:to>
    <xdr:grpSp>
      <xdr:nvGrpSpPr>
        <xdr:cNvPr id="50" name="Group 49">
          <a:extLst>
            <a:ext uri="{FF2B5EF4-FFF2-40B4-BE49-F238E27FC236}">
              <a16:creationId xmlns:a16="http://schemas.microsoft.com/office/drawing/2014/main" id="{E77EF265-D6CD-4C00-9DD7-22CEB8C923E0}"/>
            </a:ext>
          </a:extLst>
        </xdr:cNvPr>
        <xdr:cNvGrpSpPr/>
      </xdr:nvGrpSpPr>
      <xdr:grpSpPr>
        <a:xfrm>
          <a:off x="4538134" y="1096436"/>
          <a:ext cx="1532466" cy="566928"/>
          <a:chOff x="3752659" y="523802"/>
          <a:chExt cx="1189310" cy="1007532"/>
        </a:xfrm>
        <a:effectLst/>
      </xdr:grpSpPr>
      <xdr:sp macro="" textlink="$AU$6">
        <xdr:nvSpPr>
          <xdr:cNvPr id="51" name="Rectangle: Rounded Corners 50">
            <a:extLst>
              <a:ext uri="{FF2B5EF4-FFF2-40B4-BE49-F238E27FC236}">
                <a16:creationId xmlns:a16="http://schemas.microsoft.com/office/drawing/2014/main" id="{FAF168EE-83EB-AD9F-C3A8-FECA762047A8}"/>
              </a:ext>
            </a:extLst>
          </xdr:cNvPr>
          <xdr:cNvSpPr/>
        </xdr:nvSpPr>
        <xdr:spPr>
          <a:xfrm>
            <a:off x="3815241" y="523802"/>
            <a:ext cx="1066800" cy="100753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B45AEB2C-4A57-42DF-8848-9E77E578F1BF}" type="TxLink">
              <a:rPr lang="en-US" sz="1200" b="1" i="0" u="none" strike="noStrike">
                <a:solidFill>
                  <a:srgbClr val="FFFFFF"/>
                </a:solidFill>
                <a:latin typeface="Calibri"/>
                <a:cs typeface="Calibri"/>
              </a:rPr>
              <a:pPr algn="ctr"/>
              <a:t>148,377.00</a:t>
            </a:fld>
            <a:endParaRPr lang="en-US" sz="1600" b="1" i="0" u="none" strike="noStrike">
              <a:solidFill>
                <a:schemeClr val="bg1"/>
              </a:solidFill>
              <a:latin typeface="Arial" panose="020B0604020202020204" pitchFamily="34" charset="0"/>
              <a:cs typeface="Arial" panose="020B0604020202020204" pitchFamily="34" charset="0"/>
            </a:endParaRPr>
          </a:p>
        </xdr:txBody>
      </xdr:sp>
      <xdr:sp macro="" textlink="">
        <xdr:nvSpPr>
          <xdr:cNvPr id="52" name="TextBox 51">
            <a:extLst>
              <a:ext uri="{FF2B5EF4-FFF2-40B4-BE49-F238E27FC236}">
                <a16:creationId xmlns:a16="http://schemas.microsoft.com/office/drawing/2014/main" id="{52BB8399-71F2-78D1-A986-88403A5DF0DE}"/>
              </a:ext>
            </a:extLst>
          </xdr:cNvPr>
          <xdr:cNvSpPr txBox="1"/>
        </xdr:nvSpPr>
        <xdr:spPr>
          <a:xfrm>
            <a:off x="3752659" y="577634"/>
            <a:ext cx="1189310" cy="410398"/>
          </a:xfrm>
          <a:prstGeom prst="rect">
            <a:avLst/>
          </a:prstGeom>
          <a:no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ctr"/>
            <a:r>
              <a:rPr lang="en-US" sz="900" b="0" baseline="0">
                <a:solidFill>
                  <a:schemeClr val="bg1"/>
                </a:solidFill>
                <a:latin typeface="Abadi" panose="020B0604020104020204" pitchFamily="34" charset="0"/>
              </a:rPr>
              <a:t>Product Save/Loss (SAR)</a:t>
            </a:r>
          </a:p>
        </xdr:txBody>
      </xdr:sp>
    </xdr:grpSp>
    <xdr:clientData/>
  </xdr:twoCellAnchor>
  <xdr:twoCellAnchor editAs="oneCell">
    <xdr:from>
      <xdr:col>0</xdr:col>
      <xdr:colOff>25401</xdr:colOff>
      <xdr:row>1</xdr:row>
      <xdr:rowOff>58844</xdr:rowOff>
    </xdr:from>
    <xdr:to>
      <xdr:col>2</xdr:col>
      <xdr:colOff>584200</xdr:colOff>
      <xdr:row>7</xdr:row>
      <xdr:rowOff>126577</xdr:rowOff>
    </xdr:to>
    <mc:AlternateContent xmlns:mc="http://schemas.openxmlformats.org/markup-compatibility/2006" xmlns:a14="http://schemas.microsoft.com/office/drawing/2010/main">
      <mc:Choice Requires="a14">
        <xdr:graphicFrame macro="">
          <xdr:nvGraphicFramePr>
            <xdr:cNvPr id="54" name="Supplier">
              <a:extLst>
                <a:ext uri="{FF2B5EF4-FFF2-40B4-BE49-F238E27FC236}">
                  <a16:creationId xmlns:a16="http://schemas.microsoft.com/office/drawing/2014/main" id="{FDFB1B6B-B25B-4F6F-8452-479A4DC1938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25401" y="465244"/>
              <a:ext cx="1777999" cy="1185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120226</xdr:colOff>
      <xdr:row>1</xdr:row>
      <xdr:rowOff>101600</xdr:rowOff>
    </xdr:from>
    <xdr:to>
      <xdr:col>18</xdr:col>
      <xdr:colOff>675639</xdr:colOff>
      <xdr:row>7</xdr:row>
      <xdr:rowOff>90424</xdr:rowOff>
    </xdr:to>
    <xdr:graphicFrame macro="">
      <xdr:nvGraphicFramePr>
        <xdr:cNvPr id="63" name="Chart 62">
          <a:extLst>
            <a:ext uri="{FF2B5EF4-FFF2-40B4-BE49-F238E27FC236}">
              <a16:creationId xmlns:a16="http://schemas.microsoft.com/office/drawing/2014/main" id="{7EF66169-622B-49FE-99BE-941AB14EA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33867</xdr:colOff>
      <xdr:row>22</xdr:row>
      <xdr:rowOff>33870</xdr:rowOff>
    </xdr:from>
    <xdr:to>
      <xdr:col>2</xdr:col>
      <xdr:colOff>584200</xdr:colOff>
      <xdr:row>29</xdr:row>
      <xdr:rowOff>93133</xdr:rowOff>
    </xdr:to>
    <mc:AlternateContent xmlns:mc="http://schemas.openxmlformats.org/markup-compatibility/2006" xmlns:a14="http://schemas.microsoft.com/office/drawing/2010/main">
      <mc:Choice Requires="a14">
        <xdr:graphicFrame macro="">
          <xdr:nvGraphicFramePr>
            <xdr:cNvPr id="64" name="Product">
              <a:extLst>
                <a:ext uri="{FF2B5EF4-FFF2-40B4-BE49-F238E27FC236}">
                  <a16:creationId xmlns:a16="http://schemas.microsoft.com/office/drawing/2014/main" id="{7DF2B601-F425-4286-BC87-EB3474EC9BE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3867" y="4394203"/>
              <a:ext cx="1769533" cy="1363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131232</xdr:colOff>
      <xdr:row>20</xdr:row>
      <xdr:rowOff>25405</xdr:rowOff>
    </xdr:from>
    <xdr:to>
      <xdr:col>18</xdr:col>
      <xdr:colOff>686645</xdr:colOff>
      <xdr:row>29</xdr:row>
      <xdr:rowOff>101600</xdr:rowOff>
    </xdr:to>
    <xdr:graphicFrame macro="">
      <xdr:nvGraphicFramePr>
        <xdr:cNvPr id="65" name="Chart 64">
          <a:extLst>
            <a:ext uri="{FF2B5EF4-FFF2-40B4-BE49-F238E27FC236}">
              <a16:creationId xmlns:a16="http://schemas.microsoft.com/office/drawing/2014/main" id="{EAD50A9D-E47A-4FF2-A35C-D04BC03FE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sal Baaqail" refreshedDate="45027.069187847221" createdVersion="8" refreshedVersion="8" minRefreshableVersion="3" recordCount="367" xr:uid="{EF0873BC-BA70-4E92-8630-6B46E24A0BD8}">
  <cacheSource type="worksheet">
    <worksheetSource ref="A1:W368" sheet="Data"/>
  </cacheSource>
  <cacheFields count="26">
    <cacheField name="Department" numFmtId="0">
      <sharedItems count="11">
        <s v="Facilities"/>
        <s v="Technology"/>
        <s v="Finance"/>
        <s v="Legal"/>
        <s v="Marketing"/>
        <s v="Marketing "/>
        <s v="Logistics"/>
        <s v="Operation"/>
        <s v="Management"/>
        <s v="People"/>
        <s v="QMS" u="1"/>
      </sharedItems>
    </cacheField>
    <cacheField name="City" numFmtId="0">
      <sharedItems count="6">
        <s v="Riyadh"/>
        <s v="Jeddah"/>
        <s v="Dammam"/>
        <s v="Other"/>
        <s v="Bahrain" u="1"/>
        <s v="Dubai " u="1"/>
      </sharedItems>
    </cacheField>
    <cacheField name="Product" numFmtId="0">
      <sharedItems count="15">
        <s v="Product 01"/>
        <s v="Product 11"/>
        <s v="Product 03"/>
        <s v="Product 04"/>
        <s v="Product 05"/>
        <s v="Product 06"/>
        <s v="Product 08"/>
        <s v="Product 10"/>
        <s v="Product 09"/>
        <s v="Product 02"/>
        <s v="Product 12"/>
        <s v="Product 14"/>
        <s v="Product 15"/>
        <s v="Product 13"/>
        <s v="Product 07"/>
      </sharedItems>
    </cacheField>
    <cacheField name="Category" numFmtId="0">
      <sharedItems count="12">
        <s v="Category G"/>
        <s v="Category C"/>
        <s v="Category B"/>
        <s v="Category F"/>
        <s v="Category A"/>
        <s v="Category D"/>
        <s v="Category E"/>
        <s v="Category H" u="1"/>
        <s v="Category I" u="1"/>
        <s v="Category J" u="1"/>
        <s v="Category K" u="1"/>
        <s v="Category L" u="1"/>
      </sharedItems>
    </cacheField>
    <cacheField name="Category Standard Lead Time (Days)" numFmtId="0">
      <sharedItems containsSemiMixedTypes="0" containsString="0" containsNumber="1" containsInteger="1" minValue="7" maxValue="60"/>
    </cacheField>
    <cacheField name="Supplier" numFmtId="0">
      <sharedItems count="8">
        <s v="Supplier E"/>
        <s v="Supplier D"/>
        <s v="Supplier B"/>
        <s v="Supplier H"/>
        <s v="Supplier C"/>
        <s v="Supplier G"/>
        <s v="Supplier A"/>
        <s v="Supplier F"/>
      </sharedItems>
    </cacheField>
    <cacheField name="PR Number" numFmtId="0">
      <sharedItems/>
    </cacheField>
    <cacheField name="PR Approved In" numFmtId="165">
      <sharedItems containsSemiMixedTypes="0" containsNonDate="0" containsDate="1" containsString="0" minDate="2019-09-10T00:00:00" maxDate="2023-04-04T00:00:00"/>
    </cacheField>
    <cacheField name="PO Created In" numFmtId="165">
      <sharedItems containsSemiMixedTypes="0" containsNonDate="0" containsDate="1" containsString="0" minDate="2019-09-10T00:00:00" maxDate="2023-04-13T00:00:00" count="267">
        <d v="2019-09-10T00:00:00"/>
        <d v="2019-09-14T00:00:00"/>
        <d v="2019-09-20T00:00:00"/>
        <d v="2019-09-16T00:00:00"/>
        <d v="2019-09-21T00:00:00"/>
        <d v="2019-09-18T00:00:00"/>
        <d v="2019-09-19T00:00:00"/>
        <d v="2019-09-26T00:00:00"/>
        <d v="2019-09-27T00:00:00"/>
        <d v="2019-09-23T00:00:00"/>
        <d v="2019-09-24T00:00:00"/>
        <d v="2019-09-29T00:00:00"/>
        <d v="2019-10-01T00:00:00"/>
        <d v="2019-09-28T00:00:00"/>
        <d v="2019-09-30T00:00:00"/>
        <d v="2019-10-03T00:00:00"/>
        <d v="2019-10-06T00:00:00"/>
        <d v="2019-10-10T00:00:00"/>
        <d v="2019-10-08T00:00:00"/>
        <d v="2020-01-11T00:00:00"/>
        <d v="2020-01-09T00:00:00"/>
        <d v="2020-01-14T00:00:00"/>
        <d v="2020-01-19T00:00:00"/>
        <d v="2020-01-17T00:00:00"/>
        <d v="2020-01-15T00:00:00"/>
        <d v="2020-01-21T00:00:00"/>
        <d v="2020-01-16T00:00:00"/>
        <d v="2020-01-22T00:00:00"/>
        <d v="2020-01-20T00:00:00"/>
        <d v="2020-01-25T00:00:00"/>
        <d v="2020-01-23T00:00:00"/>
        <d v="2020-01-27T00:00:00"/>
        <d v="2020-01-26T00:00:00"/>
        <d v="2020-02-01T00:00:00"/>
        <d v="2020-02-02T00:00:00"/>
        <d v="2020-02-04T00:00:00"/>
        <d v="2020-01-31T00:00:00"/>
        <d v="2020-02-03T00:00:00"/>
        <d v="2020-02-10T00:00:00"/>
        <d v="2020-02-08T00:00:00"/>
        <d v="2020-02-11T00:00:00"/>
        <d v="2020-02-07T00:00:00"/>
        <d v="2020-02-12T00:00:00"/>
        <d v="2020-02-17T00:00:00"/>
        <d v="2020-02-20T00:00:00"/>
        <d v="2020-04-17T00:00:00"/>
        <d v="2020-04-22T00:00:00"/>
        <d v="2020-04-19T00:00:00"/>
        <d v="2020-04-23T00:00:00"/>
        <d v="2020-04-21T00:00:00"/>
        <d v="2020-05-27T00:00:00"/>
        <d v="2020-05-31T00:00:00"/>
        <d v="2020-05-28T00:00:00"/>
        <d v="2020-05-29T00:00:00"/>
        <d v="2020-07-04T00:00:00"/>
        <d v="2020-07-03T00:00:00"/>
        <d v="2020-07-08T00:00:00"/>
        <d v="2020-07-07T00:00:00"/>
        <d v="2020-07-09T00:00:00"/>
        <d v="2020-07-12T00:00:00"/>
        <d v="2020-07-11T00:00:00"/>
        <d v="2020-07-10T00:00:00"/>
        <d v="2020-07-16T00:00:00"/>
        <d v="2020-07-15T00:00:00"/>
        <d v="2020-08-12T00:00:00"/>
        <d v="2020-08-17T00:00:00"/>
        <d v="2020-08-18T00:00:00"/>
        <d v="2020-08-19T00:00:00"/>
        <d v="2020-08-20T00:00:00"/>
        <d v="2020-08-22T00:00:00"/>
        <d v="2020-08-24T00:00:00"/>
        <d v="2020-08-26T00:00:00"/>
        <d v="2020-08-28T00:00:00"/>
        <d v="2020-08-27T00:00:00"/>
        <d v="2020-09-28T00:00:00"/>
        <d v="2020-10-02T00:00:00"/>
        <d v="2020-10-04T00:00:00"/>
        <d v="2020-11-03T00:00:00"/>
        <d v="2020-11-05T00:00:00"/>
        <d v="2020-11-02T00:00:00"/>
        <d v="2020-11-08T00:00:00"/>
        <d v="2020-11-07T00:00:00"/>
        <d v="2020-12-12T00:00:00"/>
        <d v="2020-12-14T00:00:00"/>
        <d v="2020-12-11T00:00:00"/>
        <d v="2020-12-15T00:00:00"/>
        <d v="2020-12-13T00:00:00"/>
        <d v="2020-12-18T00:00:00"/>
        <d v="2020-12-19T00:00:00"/>
        <d v="2020-12-17T00:00:00"/>
        <d v="2020-12-16T00:00:00"/>
        <d v="2020-12-20T00:00:00"/>
        <d v="2020-12-21T00:00:00"/>
        <d v="2020-12-24T00:00:00"/>
        <d v="2020-12-22T00:00:00"/>
        <d v="2020-12-23T00:00:00"/>
        <d v="2021-01-25T00:00:00"/>
        <d v="2021-01-29T00:00:00"/>
        <d v="2021-01-26T00:00:00"/>
        <d v="2021-01-28T00:00:00"/>
        <d v="2021-03-05T00:00:00"/>
        <d v="2021-03-03T00:00:00"/>
        <d v="2021-03-07T00:00:00"/>
        <d v="2021-04-11T00:00:00"/>
        <d v="2021-04-05T00:00:00"/>
        <d v="2021-05-12T00:00:00"/>
        <d v="2021-05-15T00:00:00"/>
        <d v="2021-05-14T00:00:00"/>
        <d v="2021-06-14T00:00:00"/>
        <d v="2021-06-16T00:00:00"/>
        <d v="2021-06-19T00:00:00"/>
        <d v="2021-06-21T00:00:00"/>
        <d v="2021-07-20T00:00:00"/>
        <d v="2021-07-22T00:00:00"/>
        <d v="2021-07-24T00:00:00"/>
        <d v="2021-07-21T00:00:00"/>
        <d v="2021-08-24T00:00:00"/>
        <d v="2021-08-26T00:00:00"/>
        <d v="2021-08-30T00:00:00"/>
        <d v="2021-08-28T00:00:00"/>
        <d v="2021-08-27T00:00:00"/>
        <d v="2021-10-01T00:00:00"/>
        <d v="2021-09-30T00:00:00"/>
        <d v="2021-10-06T00:00:00"/>
        <d v="2021-11-03T00:00:00"/>
        <d v="2021-11-05T00:00:00"/>
        <d v="2021-11-04T00:00:00"/>
        <d v="2021-11-06T00:00:00"/>
        <d v="2021-12-06T00:00:00"/>
        <d v="2021-12-08T00:00:00"/>
        <d v="2021-12-10T00:00:00"/>
        <d v="2022-01-12T00:00:00"/>
        <d v="2022-01-11T00:00:00"/>
        <d v="2022-01-15T00:00:00"/>
        <d v="2022-01-14T00:00:00"/>
        <d v="2022-01-17T00:00:00"/>
        <d v="2022-01-20T00:00:00"/>
        <d v="2022-01-22T00:00:00"/>
        <d v="2022-01-18T00:00:00"/>
        <d v="2022-01-25T00:00:00"/>
        <d v="2022-01-24T00:00:00"/>
        <d v="2022-01-26T00:00:00"/>
        <d v="2022-01-27T00:00:00"/>
        <d v="2022-01-31T00:00:00"/>
        <d v="2022-01-29T00:00:00"/>
        <d v="2022-02-02T00:00:00"/>
        <d v="2022-02-04T00:00:00"/>
        <d v="2022-02-07T00:00:00"/>
        <d v="2022-02-06T00:00:00"/>
        <d v="2022-02-09T00:00:00"/>
        <d v="2022-02-05T00:00:00"/>
        <d v="2022-02-10T00:00:00"/>
        <d v="2022-03-12T00:00:00"/>
        <d v="2022-03-11T00:00:00"/>
        <d v="2022-03-09T00:00:00"/>
        <d v="2022-03-13T00:00:00"/>
        <d v="2022-03-17T00:00:00"/>
        <d v="2022-03-16T00:00:00"/>
        <d v="2022-03-22T00:00:00"/>
        <d v="2022-03-21T00:00:00"/>
        <d v="2022-03-20T00:00:00"/>
        <d v="2022-03-19T00:00:00"/>
        <d v="2022-03-25T00:00:00"/>
        <d v="2022-04-25T00:00:00"/>
        <d v="2022-04-30T00:00:00"/>
        <d v="2022-04-23T00:00:00"/>
        <d v="2022-04-29T00:00:00"/>
        <d v="2022-04-27T00:00:00"/>
        <d v="2022-05-01T00:00:00"/>
        <d v="2022-05-02T00:00:00"/>
        <d v="2022-05-08T00:00:00"/>
        <d v="2022-06-05T00:00:00"/>
        <d v="2022-05-31T00:00:00"/>
        <d v="2022-06-11T00:00:00"/>
        <d v="2022-06-08T00:00:00"/>
        <d v="2022-06-04T00:00:00"/>
        <d v="2022-07-06T00:00:00"/>
        <d v="2022-07-12T00:00:00"/>
        <d v="2022-07-10T00:00:00"/>
        <d v="2022-07-13T00:00:00"/>
        <d v="2022-07-18T00:00:00"/>
        <d v="2022-07-11T00:00:00"/>
        <d v="2022-07-16T00:00:00"/>
        <d v="2022-07-20T00:00:00"/>
        <d v="2022-08-21T00:00:00"/>
        <d v="2022-08-19T00:00:00"/>
        <d v="2022-08-23T00:00:00"/>
        <d v="2022-08-26T00:00:00"/>
        <d v="2022-08-25T00:00:00"/>
        <d v="2022-08-27T00:00:00"/>
        <d v="2022-09-22T00:00:00"/>
        <d v="2022-09-25T00:00:00"/>
        <d v="2022-09-26T00:00:00"/>
        <d v="2022-10-03T00:00:00"/>
        <d v="2022-10-01T00:00:00"/>
        <d v="2022-11-01T00:00:00"/>
        <d v="2022-10-29T00:00:00"/>
        <d v="2022-10-31T00:00:00"/>
        <d v="2022-11-06T00:00:00"/>
        <d v="2022-11-09T00:00:00"/>
        <d v="2022-12-06T00:00:00"/>
        <d v="2022-12-11T00:00:00"/>
        <d v="2022-12-16T00:00:00"/>
        <d v="2022-12-15T00:00:00"/>
        <d v="2022-12-12T00:00:00"/>
        <d v="2022-12-17T00:00:00"/>
        <d v="2022-12-13T00:00:00"/>
        <d v="2023-01-13T00:00:00"/>
        <d v="2023-01-14T00:00:00"/>
        <d v="2023-01-15T00:00:00"/>
        <d v="2023-01-17T00:00:00"/>
        <d v="2023-01-18T00:00:00"/>
        <d v="2023-01-19T00:00:00"/>
        <d v="2023-01-20T00:00:00"/>
        <d v="2023-01-26T00:00:00"/>
        <d v="2023-01-25T00:00:00"/>
        <d v="2023-01-29T00:00:00"/>
        <d v="2023-01-31T00:00:00"/>
        <d v="2023-01-30T00:00:00"/>
        <d v="2023-02-02T00:00:00"/>
        <d v="2023-02-04T00:00:00"/>
        <d v="2023-02-05T00:00:00"/>
        <d v="2023-02-07T00:00:00"/>
        <d v="2023-02-03T00:00:00"/>
        <d v="2023-02-09T00:00:00"/>
        <d v="2023-02-08T00:00:00"/>
        <d v="2023-02-13T00:00:00"/>
        <d v="2023-02-10T00:00:00"/>
        <d v="2023-02-11T00:00:00"/>
        <d v="2023-02-14T00:00:00"/>
        <d v="2023-02-20T00:00:00"/>
        <d v="2023-02-21T00:00:00"/>
        <d v="2023-02-18T00:00:00"/>
        <d v="2023-02-24T00:00:00"/>
        <d v="2023-02-23T00:00:00"/>
        <d v="2023-02-25T00:00:00"/>
        <d v="2023-02-28T00:00:00"/>
        <d v="2023-03-01T00:00:00"/>
        <d v="2023-03-04T00:00:00"/>
        <d v="2023-03-05T00:00:00"/>
        <d v="2023-03-03T00:00:00"/>
        <d v="2023-03-08T00:00:00"/>
        <d v="2023-03-09T00:00:00"/>
        <d v="2023-03-06T00:00:00"/>
        <d v="2023-03-10T00:00:00"/>
        <d v="2023-03-11T00:00:00"/>
        <d v="2023-03-13T00:00:00"/>
        <d v="2023-03-16T00:00:00"/>
        <d v="2023-03-12T00:00:00"/>
        <d v="2023-03-18T00:00:00"/>
        <d v="2023-03-22T00:00:00"/>
        <d v="2023-03-20T00:00:00"/>
        <d v="2023-03-27T00:00:00"/>
        <d v="2023-03-26T00:00:00"/>
        <d v="2023-03-28T00:00:00"/>
        <d v="2023-03-24T00:00:00"/>
        <d v="2023-03-29T00:00:00"/>
        <d v="2023-03-25T00:00:00"/>
        <d v="2023-04-02T00:00:00"/>
        <d v="2023-04-01T00:00:00"/>
        <d v="2023-04-05T00:00:00"/>
        <d v="2023-04-06T00:00:00"/>
        <d v="2023-04-12T00:00:00"/>
        <d v="2023-04-08T00:00:00"/>
        <d v="2023-04-04T00:00:00"/>
        <d v="2023-04-09T00:00:00"/>
        <d v="2023-04-10T00:00:00"/>
      </sharedItems>
      <fieldGroup par="25" base="8">
        <rangePr groupBy="months" startDate="2019-09-10T00:00:00" endDate="2023-04-13T00:00:00"/>
        <groupItems count="14">
          <s v="&lt;9/10/2019"/>
          <s v="Jan"/>
          <s v="Feb"/>
          <s v="Mar"/>
          <s v="Apr"/>
          <s v="May"/>
          <s v="Jun"/>
          <s v="Jul"/>
          <s v="Aug"/>
          <s v="Sep"/>
          <s v="Oct"/>
          <s v="Nov"/>
          <s v="Dec"/>
          <s v="&gt;4/13/2023"/>
        </groupItems>
      </fieldGroup>
    </cacheField>
    <cacheField name="PR VS PO Days Cycle" numFmtId="1">
      <sharedItems containsSemiMixedTypes="0" containsString="0" containsNumber="1" containsInteger="1" minValue="0" maxValue="9"/>
    </cacheField>
    <cacheField name="PR VS PO Result" numFmtId="1">
      <sharedItems/>
    </cacheField>
    <cacheField name="PO Number" numFmtId="0">
      <sharedItems/>
    </cacheField>
    <cacheField name="PO Approved In" numFmtId="165">
      <sharedItems containsSemiMixedTypes="0" containsNonDate="0" containsDate="1" containsString="0" minDate="2019-08-08T00:00:00" maxDate="2023-04-27T00:00:00"/>
    </cacheField>
    <cacheField name="PO Delivered In" numFmtId="165">
      <sharedItems containsNonDate="0" containsDate="1" containsString="0" containsBlank="1" minDate="2019-09-07T00:00:00" maxDate="2023-06-17T00:00:00"/>
    </cacheField>
    <cacheField name="Actual Delivery Lead Time" numFmtId="1">
      <sharedItems containsMixedTypes="1" containsNumber="1" containsInteger="1" minValue="1" maxValue="60"/>
    </cacheField>
    <cacheField name="Result" numFmtId="165">
      <sharedItems count="3">
        <s v="Fail"/>
        <s v="On Time"/>
        <s v=""/>
      </sharedItems>
    </cacheField>
    <cacheField name="% Completion" numFmtId="9">
      <sharedItems containsSemiMixedTypes="0" containsString="0" containsNumber="1" minValue="0.42" maxValue="1"/>
    </cacheField>
    <cacheField name="PO Status" numFmtId="0">
      <sharedItems count="4">
        <s v="Completed"/>
        <s v="Incompleted"/>
        <s v="Incomplete" u="1"/>
        <s v="Completed " u="1"/>
      </sharedItems>
    </cacheField>
    <cacheField name="Price" numFmtId="164">
      <sharedItems containsSemiMixedTypes="0" containsString="0" containsNumber="1" minValue="0.34848484848484851" maxValue="193905.65627906975"/>
    </cacheField>
    <cacheField name="Quantity" numFmtId="3">
      <sharedItems containsSemiMixedTypes="0" containsString="0" containsNumber="1" containsInteger="1" minValue="1" maxValue="15000"/>
    </cacheField>
    <cacheField name="PO Amount" numFmtId="164">
      <sharedItems containsSemiMixedTypes="0" containsString="0" containsNumber="1" minValue="23" maxValue="8337943.2199999988"/>
    </cacheField>
    <cacheField name="Budget" numFmtId="164">
      <sharedItems containsSemiMixedTypes="0" containsString="0" containsNumber="1" minValue="-3553.5" maxValue="8337943.2199999988"/>
    </cacheField>
    <cacheField name="Saving / Loss" numFmtId="164">
      <sharedItems containsSemiMixedTypes="0" containsString="0" containsNumber="1" minValue="-4855" maxValue="10000"/>
    </cacheField>
    <cacheField name="Field1" numFmtId="0" formula="'PO Number'/'PO Status'" databaseField="0"/>
    <cacheField name="difference" numFmtId="0" formula="'PR Number'/'PO Status'" databaseField="0"/>
    <cacheField name="Years" numFmtId="0" databaseField="0">
      <fieldGroup base="8">
        <rangePr groupBy="years" startDate="2019-09-10T00:00:00" endDate="2023-04-13T00:00:00"/>
        <groupItems count="7">
          <s v="&lt;9/10/2019"/>
          <s v="2019"/>
          <s v="2020"/>
          <s v="2021"/>
          <s v="2022"/>
          <s v="2023"/>
          <s v="&gt;4/13/2023"/>
        </groupItems>
      </fieldGroup>
    </cacheField>
  </cacheFields>
  <extLst>
    <ext xmlns:x14="http://schemas.microsoft.com/office/spreadsheetml/2009/9/main" uri="{725AE2AE-9491-48be-B2B4-4EB974FC3084}">
      <x14:pivotCacheDefinition pivotCacheId="19246744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sal Baaqail" refreshedDate="45027.069202314815" createdVersion="8" refreshedVersion="8" minRefreshableVersion="3" recordCount="367" xr:uid="{2E9079BF-F583-446F-A907-697BDBF20F78}">
  <cacheSource type="worksheet">
    <worksheetSource name="Data"/>
  </cacheSource>
  <cacheFields count="25">
    <cacheField name="Department" numFmtId="0">
      <sharedItems/>
    </cacheField>
    <cacheField name="City" numFmtId="0">
      <sharedItems count="4">
        <s v="Riyadh"/>
        <s v="Jeddah"/>
        <s v="Dammam"/>
        <s v="Other"/>
      </sharedItems>
    </cacheField>
    <cacheField name="Product" numFmtId="0">
      <sharedItems count="46">
        <s v="Product 01"/>
        <s v="Product 11"/>
        <s v="Product 03"/>
        <s v="Product 04"/>
        <s v="Product 05"/>
        <s v="Product 06"/>
        <s v="Product 08"/>
        <s v="Product 10"/>
        <s v="Product 09"/>
        <s v="Product 02"/>
        <s v="Product 12"/>
        <s v="Product 14"/>
        <s v="Product 15"/>
        <s v="Product 13"/>
        <s v="Product 07"/>
        <s v="Product 22" u="1"/>
        <s v="Product 36" u="1"/>
        <s v="Product 1" u="1"/>
        <s v="Product 23" u="1"/>
        <s v="Product 37" u="1"/>
        <s v="Product 4" u="1"/>
        <s v="Product 24" u="1"/>
        <s v="Product 38" u="1"/>
        <s v="Product 7" u="1"/>
        <s v="Product 25" u="1"/>
        <s v="Product 26" u="1"/>
        <s v="Product 27" u="1"/>
        <s v="Product 3" u="1"/>
        <s v="Product 28" u="1"/>
        <s v="Product 6" u="1"/>
        <s v="Product 30" u="1"/>
        <s v="Product 9" u="1"/>
        <s v="Product 29" u="1"/>
        <s v="Product 31" u="1"/>
        <s v="Product 16" u="1"/>
        <s v="Product 32" u="1"/>
        <s v="Product 17" u="1"/>
        <s v="Product 2" u="1"/>
        <s v="Product 33" u="1"/>
        <s v="Product 18" u="1"/>
        <s v="Product 5" u="1"/>
        <s v="Product 20" u="1"/>
        <s v="Product 8" u="1"/>
        <s v="Product 19" u="1"/>
        <s v="Product 21" u="1"/>
        <s v="Product 35" u="1"/>
      </sharedItems>
    </cacheField>
    <cacheField name="Category" numFmtId="0">
      <sharedItems count="12">
        <s v="Category G"/>
        <s v="Category C"/>
        <s v="Category B"/>
        <s v="Category F"/>
        <s v="Category A"/>
        <s v="Category D"/>
        <s v="Category E"/>
        <s v="Category H" u="1"/>
        <s v="Category I" u="1"/>
        <s v="Category J" u="1"/>
        <s v="Category K" u="1"/>
        <s v="Category L" u="1"/>
      </sharedItems>
    </cacheField>
    <cacheField name="Category Standard Lead Time (Days)" numFmtId="0">
      <sharedItems containsSemiMixedTypes="0" containsString="0" containsNumber="1" containsInteger="1" minValue="7" maxValue="60"/>
    </cacheField>
    <cacheField name="Supplier" numFmtId="0">
      <sharedItems/>
    </cacheField>
    <cacheField name="PR Number" numFmtId="0">
      <sharedItems/>
    </cacheField>
    <cacheField name="PR Approved In" numFmtId="165">
      <sharedItems containsSemiMixedTypes="0" containsNonDate="0" containsDate="1" containsString="0" minDate="2019-09-10T00:00:00" maxDate="2023-04-04T00:00:00"/>
    </cacheField>
    <cacheField name="PO Created In" numFmtId="165">
      <sharedItems containsSemiMixedTypes="0" containsNonDate="0" containsDate="1" containsString="0" minDate="2019-09-10T00:00:00" maxDate="2023-04-13T00:00:00" count="267">
        <d v="2019-09-10T00:00:00"/>
        <d v="2019-09-14T00:00:00"/>
        <d v="2019-09-20T00:00:00"/>
        <d v="2019-09-16T00:00:00"/>
        <d v="2019-09-21T00:00:00"/>
        <d v="2019-09-18T00:00:00"/>
        <d v="2019-09-19T00:00:00"/>
        <d v="2019-09-26T00:00:00"/>
        <d v="2019-09-27T00:00:00"/>
        <d v="2019-09-23T00:00:00"/>
        <d v="2019-09-24T00:00:00"/>
        <d v="2019-09-29T00:00:00"/>
        <d v="2019-10-01T00:00:00"/>
        <d v="2019-09-28T00:00:00"/>
        <d v="2019-09-30T00:00:00"/>
        <d v="2019-10-03T00:00:00"/>
        <d v="2019-10-06T00:00:00"/>
        <d v="2019-10-10T00:00:00"/>
        <d v="2019-10-08T00:00:00"/>
        <d v="2020-01-11T00:00:00"/>
        <d v="2020-01-09T00:00:00"/>
        <d v="2020-01-14T00:00:00"/>
        <d v="2020-01-19T00:00:00"/>
        <d v="2020-01-17T00:00:00"/>
        <d v="2020-01-15T00:00:00"/>
        <d v="2020-01-21T00:00:00"/>
        <d v="2020-01-16T00:00:00"/>
        <d v="2020-01-22T00:00:00"/>
        <d v="2020-01-20T00:00:00"/>
        <d v="2020-01-25T00:00:00"/>
        <d v="2020-01-23T00:00:00"/>
        <d v="2020-01-27T00:00:00"/>
        <d v="2020-01-26T00:00:00"/>
        <d v="2020-02-01T00:00:00"/>
        <d v="2020-02-02T00:00:00"/>
        <d v="2020-02-04T00:00:00"/>
        <d v="2020-01-31T00:00:00"/>
        <d v="2020-02-03T00:00:00"/>
        <d v="2020-02-10T00:00:00"/>
        <d v="2020-02-08T00:00:00"/>
        <d v="2020-02-11T00:00:00"/>
        <d v="2020-02-07T00:00:00"/>
        <d v="2020-02-12T00:00:00"/>
        <d v="2020-02-17T00:00:00"/>
        <d v="2020-02-20T00:00:00"/>
        <d v="2020-04-17T00:00:00"/>
        <d v="2020-04-22T00:00:00"/>
        <d v="2020-04-19T00:00:00"/>
        <d v="2020-04-23T00:00:00"/>
        <d v="2020-04-21T00:00:00"/>
        <d v="2020-05-27T00:00:00"/>
        <d v="2020-05-31T00:00:00"/>
        <d v="2020-05-28T00:00:00"/>
        <d v="2020-05-29T00:00:00"/>
        <d v="2020-07-04T00:00:00"/>
        <d v="2020-07-03T00:00:00"/>
        <d v="2020-07-08T00:00:00"/>
        <d v="2020-07-07T00:00:00"/>
        <d v="2020-07-09T00:00:00"/>
        <d v="2020-07-12T00:00:00"/>
        <d v="2020-07-11T00:00:00"/>
        <d v="2020-07-10T00:00:00"/>
        <d v="2020-07-16T00:00:00"/>
        <d v="2020-07-15T00:00:00"/>
        <d v="2020-08-12T00:00:00"/>
        <d v="2020-08-17T00:00:00"/>
        <d v="2020-08-18T00:00:00"/>
        <d v="2020-08-19T00:00:00"/>
        <d v="2020-08-20T00:00:00"/>
        <d v="2020-08-22T00:00:00"/>
        <d v="2020-08-24T00:00:00"/>
        <d v="2020-08-26T00:00:00"/>
        <d v="2020-08-28T00:00:00"/>
        <d v="2020-08-27T00:00:00"/>
        <d v="2020-09-28T00:00:00"/>
        <d v="2020-10-02T00:00:00"/>
        <d v="2020-10-04T00:00:00"/>
        <d v="2020-11-03T00:00:00"/>
        <d v="2020-11-05T00:00:00"/>
        <d v="2020-11-02T00:00:00"/>
        <d v="2020-11-08T00:00:00"/>
        <d v="2020-11-07T00:00:00"/>
        <d v="2020-12-12T00:00:00"/>
        <d v="2020-12-14T00:00:00"/>
        <d v="2020-12-11T00:00:00"/>
        <d v="2020-12-15T00:00:00"/>
        <d v="2020-12-13T00:00:00"/>
        <d v="2020-12-18T00:00:00"/>
        <d v="2020-12-19T00:00:00"/>
        <d v="2020-12-17T00:00:00"/>
        <d v="2020-12-16T00:00:00"/>
        <d v="2020-12-20T00:00:00"/>
        <d v="2020-12-21T00:00:00"/>
        <d v="2020-12-24T00:00:00"/>
        <d v="2020-12-22T00:00:00"/>
        <d v="2020-12-23T00:00:00"/>
        <d v="2021-01-25T00:00:00"/>
        <d v="2021-01-29T00:00:00"/>
        <d v="2021-01-26T00:00:00"/>
        <d v="2021-01-28T00:00:00"/>
        <d v="2021-03-05T00:00:00"/>
        <d v="2021-03-03T00:00:00"/>
        <d v="2021-03-07T00:00:00"/>
        <d v="2021-04-11T00:00:00"/>
        <d v="2021-04-05T00:00:00"/>
        <d v="2021-05-12T00:00:00"/>
        <d v="2021-05-15T00:00:00"/>
        <d v="2021-05-14T00:00:00"/>
        <d v="2021-06-14T00:00:00"/>
        <d v="2021-06-16T00:00:00"/>
        <d v="2021-06-19T00:00:00"/>
        <d v="2021-06-21T00:00:00"/>
        <d v="2021-07-20T00:00:00"/>
        <d v="2021-07-22T00:00:00"/>
        <d v="2021-07-24T00:00:00"/>
        <d v="2021-07-21T00:00:00"/>
        <d v="2021-08-24T00:00:00"/>
        <d v="2021-08-26T00:00:00"/>
        <d v="2021-08-30T00:00:00"/>
        <d v="2021-08-28T00:00:00"/>
        <d v="2021-08-27T00:00:00"/>
        <d v="2021-10-01T00:00:00"/>
        <d v="2021-09-30T00:00:00"/>
        <d v="2021-10-06T00:00:00"/>
        <d v="2021-11-03T00:00:00"/>
        <d v="2021-11-05T00:00:00"/>
        <d v="2021-11-04T00:00:00"/>
        <d v="2021-11-06T00:00:00"/>
        <d v="2021-12-06T00:00:00"/>
        <d v="2021-12-08T00:00:00"/>
        <d v="2021-12-10T00:00:00"/>
        <d v="2022-01-12T00:00:00"/>
        <d v="2022-01-11T00:00:00"/>
        <d v="2022-01-15T00:00:00"/>
        <d v="2022-01-14T00:00:00"/>
        <d v="2022-01-17T00:00:00"/>
        <d v="2022-01-20T00:00:00"/>
        <d v="2022-01-22T00:00:00"/>
        <d v="2022-01-18T00:00:00"/>
        <d v="2022-01-25T00:00:00"/>
        <d v="2022-01-24T00:00:00"/>
        <d v="2022-01-26T00:00:00"/>
        <d v="2022-01-27T00:00:00"/>
        <d v="2022-01-31T00:00:00"/>
        <d v="2022-01-29T00:00:00"/>
        <d v="2022-02-02T00:00:00"/>
        <d v="2022-02-04T00:00:00"/>
        <d v="2022-02-07T00:00:00"/>
        <d v="2022-02-06T00:00:00"/>
        <d v="2022-02-09T00:00:00"/>
        <d v="2022-02-05T00:00:00"/>
        <d v="2022-02-10T00:00:00"/>
        <d v="2022-03-12T00:00:00"/>
        <d v="2022-03-11T00:00:00"/>
        <d v="2022-03-09T00:00:00"/>
        <d v="2022-03-13T00:00:00"/>
        <d v="2022-03-17T00:00:00"/>
        <d v="2022-03-16T00:00:00"/>
        <d v="2022-03-22T00:00:00"/>
        <d v="2022-03-21T00:00:00"/>
        <d v="2022-03-20T00:00:00"/>
        <d v="2022-03-19T00:00:00"/>
        <d v="2022-03-25T00:00:00"/>
        <d v="2022-04-25T00:00:00"/>
        <d v="2022-04-30T00:00:00"/>
        <d v="2022-04-23T00:00:00"/>
        <d v="2022-04-29T00:00:00"/>
        <d v="2022-04-27T00:00:00"/>
        <d v="2022-05-01T00:00:00"/>
        <d v="2022-05-02T00:00:00"/>
        <d v="2022-05-08T00:00:00"/>
        <d v="2022-06-05T00:00:00"/>
        <d v="2022-05-31T00:00:00"/>
        <d v="2022-06-11T00:00:00"/>
        <d v="2022-06-08T00:00:00"/>
        <d v="2022-06-04T00:00:00"/>
        <d v="2022-07-06T00:00:00"/>
        <d v="2022-07-12T00:00:00"/>
        <d v="2022-07-10T00:00:00"/>
        <d v="2022-07-13T00:00:00"/>
        <d v="2022-07-18T00:00:00"/>
        <d v="2022-07-11T00:00:00"/>
        <d v="2022-07-16T00:00:00"/>
        <d v="2022-07-20T00:00:00"/>
        <d v="2022-08-21T00:00:00"/>
        <d v="2022-08-19T00:00:00"/>
        <d v="2022-08-23T00:00:00"/>
        <d v="2022-08-26T00:00:00"/>
        <d v="2022-08-25T00:00:00"/>
        <d v="2022-08-27T00:00:00"/>
        <d v="2022-09-22T00:00:00"/>
        <d v="2022-09-25T00:00:00"/>
        <d v="2022-09-26T00:00:00"/>
        <d v="2022-10-03T00:00:00"/>
        <d v="2022-10-01T00:00:00"/>
        <d v="2022-11-01T00:00:00"/>
        <d v="2022-10-29T00:00:00"/>
        <d v="2022-10-31T00:00:00"/>
        <d v="2022-11-06T00:00:00"/>
        <d v="2022-11-09T00:00:00"/>
        <d v="2022-12-06T00:00:00"/>
        <d v="2022-12-11T00:00:00"/>
        <d v="2022-12-16T00:00:00"/>
        <d v="2022-12-15T00:00:00"/>
        <d v="2022-12-12T00:00:00"/>
        <d v="2022-12-17T00:00:00"/>
        <d v="2022-12-13T00:00:00"/>
        <d v="2023-01-13T00:00:00"/>
        <d v="2023-01-14T00:00:00"/>
        <d v="2023-01-15T00:00:00"/>
        <d v="2023-01-17T00:00:00"/>
        <d v="2023-01-18T00:00:00"/>
        <d v="2023-01-19T00:00:00"/>
        <d v="2023-01-20T00:00:00"/>
        <d v="2023-01-26T00:00:00"/>
        <d v="2023-01-25T00:00:00"/>
        <d v="2023-01-29T00:00:00"/>
        <d v="2023-01-31T00:00:00"/>
        <d v="2023-01-30T00:00:00"/>
        <d v="2023-02-02T00:00:00"/>
        <d v="2023-02-04T00:00:00"/>
        <d v="2023-02-05T00:00:00"/>
        <d v="2023-02-07T00:00:00"/>
        <d v="2023-02-03T00:00:00"/>
        <d v="2023-02-09T00:00:00"/>
        <d v="2023-02-08T00:00:00"/>
        <d v="2023-02-13T00:00:00"/>
        <d v="2023-02-10T00:00:00"/>
        <d v="2023-02-11T00:00:00"/>
        <d v="2023-02-14T00:00:00"/>
        <d v="2023-02-20T00:00:00"/>
        <d v="2023-02-21T00:00:00"/>
        <d v="2023-02-18T00:00:00"/>
        <d v="2023-02-24T00:00:00"/>
        <d v="2023-02-23T00:00:00"/>
        <d v="2023-02-25T00:00:00"/>
        <d v="2023-02-28T00:00:00"/>
        <d v="2023-03-01T00:00:00"/>
        <d v="2023-03-04T00:00:00"/>
        <d v="2023-03-05T00:00:00"/>
        <d v="2023-03-03T00:00:00"/>
        <d v="2023-03-08T00:00:00"/>
        <d v="2023-03-09T00:00:00"/>
        <d v="2023-03-06T00:00:00"/>
        <d v="2023-03-10T00:00:00"/>
        <d v="2023-03-11T00:00:00"/>
        <d v="2023-03-13T00:00:00"/>
        <d v="2023-03-16T00:00:00"/>
        <d v="2023-03-12T00:00:00"/>
        <d v="2023-03-18T00:00:00"/>
        <d v="2023-03-22T00:00:00"/>
        <d v="2023-03-20T00:00:00"/>
        <d v="2023-03-27T00:00:00"/>
        <d v="2023-03-26T00:00:00"/>
        <d v="2023-03-28T00:00:00"/>
        <d v="2023-03-24T00:00:00"/>
        <d v="2023-03-29T00:00:00"/>
        <d v="2023-03-25T00:00:00"/>
        <d v="2023-04-02T00:00:00"/>
        <d v="2023-04-01T00:00:00"/>
        <d v="2023-04-05T00:00:00"/>
        <d v="2023-04-06T00:00:00"/>
        <d v="2023-04-12T00:00:00"/>
        <d v="2023-04-08T00:00:00"/>
        <d v="2023-04-04T00:00:00"/>
        <d v="2023-04-09T00:00:00"/>
        <d v="2023-04-10T00:00:00"/>
      </sharedItems>
      <fieldGroup par="24" base="8">
        <rangePr groupBy="months" startDate="2019-09-10T00:00:00" endDate="2023-04-13T00:00:00"/>
        <groupItems count="14">
          <s v="&lt;9/10/2019"/>
          <s v="Jan"/>
          <s v="Feb"/>
          <s v="Mar"/>
          <s v="Apr"/>
          <s v="May"/>
          <s v="Jun"/>
          <s v="Jul"/>
          <s v="Aug"/>
          <s v="Sep"/>
          <s v="Oct"/>
          <s v="Nov"/>
          <s v="Dec"/>
          <s v="&gt;4/13/2023"/>
        </groupItems>
      </fieldGroup>
    </cacheField>
    <cacheField name="PR VS PO Days Cycle" numFmtId="1">
      <sharedItems containsSemiMixedTypes="0" containsString="0" containsNumber="1" containsInteger="1" minValue="0" maxValue="9"/>
    </cacheField>
    <cacheField name="PR VS PO Result" numFmtId="1">
      <sharedItems count="2">
        <s v="On Time"/>
        <s v="Late"/>
      </sharedItems>
    </cacheField>
    <cacheField name="PO Number" numFmtId="0">
      <sharedItems/>
    </cacheField>
    <cacheField name="PO Approved In" numFmtId="165">
      <sharedItems containsSemiMixedTypes="0" containsNonDate="0" containsDate="1" containsString="0" minDate="2019-08-08T00:00:00" maxDate="2023-04-27T00:00:00"/>
    </cacheField>
    <cacheField name="PO Delivered In" numFmtId="165">
      <sharedItems containsNonDate="0" containsDate="1" containsString="0" containsBlank="1" minDate="2019-09-07T00:00:00" maxDate="2023-06-17T00:00:00"/>
    </cacheField>
    <cacheField name="Actual Delivery Lead Time" numFmtId="1">
      <sharedItems containsMixedTypes="1" containsNumber="1" containsInteger="1" minValue="1" maxValue="60"/>
    </cacheField>
    <cacheField name="Result" numFmtId="165">
      <sharedItems count="4">
        <s v="Fail"/>
        <s v="On Time"/>
        <s v=""/>
        <s v="Not Delivered Yet" u="1"/>
      </sharedItems>
    </cacheField>
    <cacheField name="% Completion" numFmtId="9">
      <sharedItems containsSemiMixedTypes="0" containsString="0" containsNumber="1" minValue="0.42" maxValue="1"/>
    </cacheField>
    <cacheField name="PO Status" numFmtId="0">
      <sharedItems/>
    </cacheField>
    <cacheField name="Price" numFmtId="164">
      <sharedItems containsSemiMixedTypes="0" containsString="0" containsNumber="1" minValue="0.34848484848484851" maxValue="193905.65627906975"/>
    </cacheField>
    <cacheField name="Quantity" numFmtId="3">
      <sharedItems containsSemiMixedTypes="0" containsString="0" containsNumber="1" containsInteger="1" minValue="1" maxValue="15000"/>
    </cacheField>
    <cacheField name="PO Amount" numFmtId="164">
      <sharedItems containsSemiMixedTypes="0" containsString="0" containsNumber="1" minValue="23" maxValue="8337943.2199999988"/>
    </cacheField>
    <cacheField name="Budget" numFmtId="164">
      <sharedItems containsSemiMixedTypes="0" containsString="0" containsNumber="1" minValue="-3553.5" maxValue="8337943.2199999988"/>
    </cacheField>
    <cacheField name="Saving / Loss" numFmtId="164">
      <sharedItems containsSemiMixedTypes="0" containsString="0" containsNumber="1" minValue="-4855" maxValue="10000"/>
    </cacheField>
    <cacheField name="Quarters" numFmtId="0" databaseField="0">
      <fieldGroup base="8">
        <rangePr groupBy="quarters" startDate="2019-09-10T00:00:00" endDate="2023-04-13T00:00:00"/>
        <groupItems count="6">
          <s v="&lt;9/10/2019"/>
          <s v="Qtr1"/>
          <s v="Qtr2"/>
          <s v="Qtr3"/>
          <s v="Qtr4"/>
          <s v="&gt;4/13/2023"/>
        </groupItems>
      </fieldGroup>
    </cacheField>
    <cacheField name="Years" numFmtId="0" databaseField="0">
      <fieldGroup base="8">
        <rangePr groupBy="years" startDate="2019-09-10T00:00:00" endDate="2023-04-13T00:00:00"/>
        <groupItems count="7">
          <s v="&lt;9/10/2019"/>
          <s v="2019"/>
          <s v="2020"/>
          <s v="2021"/>
          <s v="2022"/>
          <s v="2023"/>
          <s v="&gt;4/13/2023"/>
        </groupItems>
      </fieldGroup>
    </cacheField>
  </cacheFields>
  <extLst>
    <ext xmlns:x14="http://schemas.microsoft.com/office/spreadsheetml/2009/9/main" uri="{725AE2AE-9491-48be-B2B4-4EB974FC3084}">
      <x14:pivotCacheDefinition pivotCacheId="1341847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x v="0"/>
    <x v="0"/>
    <x v="0"/>
    <x v="0"/>
    <n v="30"/>
    <x v="0"/>
    <s v="PR 1"/>
    <d v="2019-09-10T00:00:00"/>
    <x v="0"/>
    <n v="0"/>
    <s v="On Time"/>
    <s v="PO 1"/>
    <d v="2019-08-08T00:00:00"/>
    <d v="2019-09-22T00:00:00"/>
    <n v="45"/>
    <x v="0"/>
    <n v="1"/>
    <x v="0"/>
    <n v="79.452054794520549"/>
    <n v="73"/>
    <n v="5800"/>
    <n v="4399"/>
    <n v="-1401"/>
  </r>
  <r>
    <x v="1"/>
    <x v="1"/>
    <x v="1"/>
    <x v="1"/>
    <n v="45"/>
    <x v="1"/>
    <s v="PR 2"/>
    <d v="2019-09-11T00:00:00"/>
    <x v="1"/>
    <n v="3"/>
    <s v="On Time"/>
    <s v="PO 2"/>
    <d v="2019-09-20T00:00:00"/>
    <d v="2019-10-10T00:00:00"/>
    <n v="20"/>
    <x v="1"/>
    <n v="1"/>
    <x v="0"/>
    <n v="521"/>
    <n v="57"/>
    <n v="29697"/>
    <n v="29697"/>
    <n v="0"/>
  </r>
  <r>
    <x v="1"/>
    <x v="0"/>
    <x v="2"/>
    <x v="2"/>
    <n v="30"/>
    <x v="2"/>
    <s v="PR 3"/>
    <d v="2019-09-12T00:00:00"/>
    <x v="1"/>
    <n v="2"/>
    <s v="On Time"/>
    <s v="PO 3"/>
    <d v="2019-08-29T00:00:00"/>
    <d v="2019-09-07T00:00:00"/>
    <n v="9"/>
    <x v="1"/>
    <n v="1"/>
    <x v="0"/>
    <n v="21.212121212121211"/>
    <n v="99"/>
    <n v="2100"/>
    <n v="2100"/>
    <n v="0"/>
  </r>
  <r>
    <x v="2"/>
    <x v="0"/>
    <x v="3"/>
    <x v="3"/>
    <n v="30"/>
    <x v="3"/>
    <s v="PR 4"/>
    <d v="2019-09-17T00:00:00"/>
    <x v="2"/>
    <n v="3"/>
    <s v="On Time"/>
    <s v="PO 4"/>
    <d v="2019-09-11T00:00:00"/>
    <m/>
    <s v=""/>
    <x v="2"/>
    <n v="0.5"/>
    <x v="1"/>
    <n v="70.325581395348834"/>
    <n v="86"/>
    <n v="6048"/>
    <n v="6048"/>
    <n v="0"/>
  </r>
  <r>
    <x v="0"/>
    <x v="0"/>
    <x v="3"/>
    <x v="1"/>
    <n v="7"/>
    <x v="3"/>
    <s v="PR 5"/>
    <d v="2019-09-14T00:00:00"/>
    <x v="3"/>
    <n v="2"/>
    <s v="On Time"/>
    <s v="PO 5"/>
    <d v="2019-09-05T00:00:00"/>
    <d v="2019-10-25T00:00:00"/>
    <n v="50"/>
    <x v="0"/>
    <n v="1"/>
    <x v="0"/>
    <n v="108"/>
    <n v="59"/>
    <n v="6372"/>
    <n v="1517"/>
    <n v="-4855"/>
  </r>
  <r>
    <x v="0"/>
    <x v="0"/>
    <x v="4"/>
    <x v="4"/>
    <n v="14"/>
    <x v="2"/>
    <s v="PR 6"/>
    <d v="2019-09-15T00:00:00"/>
    <x v="4"/>
    <n v="6"/>
    <s v="Late"/>
    <s v="PO 6"/>
    <d v="2019-09-29T00:00:00"/>
    <d v="2019-11-21T00:00:00"/>
    <n v="53"/>
    <x v="0"/>
    <n v="1"/>
    <x v="0"/>
    <n v="66.111111111111114"/>
    <n v="54"/>
    <n v="3570"/>
    <n v="1629"/>
    <n v="-1941"/>
  </r>
  <r>
    <x v="0"/>
    <x v="0"/>
    <x v="5"/>
    <x v="5"/>
    <n v="30"/>
    <x v="4"/>
    <s v="PR 7"/>
    <d v="2019-09-16T00:00:00"/>
    <x v="5"/>
    <n v="2"/>
    <s v="On Time"/>
    <s v="PO 7"/>
    <d v="2019-10-18T00:00:00"/>
    <d v="2019-12-14T00:00:00"/>
    <n v="57"/>
    <x v="0"/>
    <n v="1"/>
    <x v="0"/>
    <n v="75.263157894736835"/>
    <n v="95"/>
    <n v="7149.9999999999991"/>
    <n v="7149.9999999999991"/>
    <n v="0"/>
  </r>
  <r>
    <x v="0"/>
    <x v="0"/>
    <x v="6"/>
    <x v="2"/>
    <n v="30"/>
    <x v="5"/>
    <s v="PR 8"/>
    <d v="2019-09-17T00:00:00"/>
    <x v="6"/>
    <n v="2"/>
    <s v="On Time"/>
    <s v="PO 8"/>
    <d v="2019-09-29T00:00:00"/>
    <d v="2019-10-02T00:00:00"/>
    <n v="3"/>
    <x v="1"/>
    <n v="1"/>
    <x v="0"/>
    <n v="46.074468085106382"/>
    <n v="94"/>
    <n v="4331"/>
    <n v="10029"/>
    <n v="5698"/>
  </r>
  <r>
    <x v="1"/>
    <x v="0"/>
    <x v="0"/>
    <x v="3"/>
    <n v="30"/>
    <x v="2"/>
    <s v="PR 9"/>
    <d v="2019-09-18T00:00:00"/>
    <x v="4"/>
    <n v="3"/>
    <s v="On Time"/>
    <s v="PO 9"/>
    <d v="2019-09-17T00:00:00"/>
    <d v="2019-10-02T00:00:00"/>
    <n v="15"/>
    <x v="1"/>
    <n v="1"/>
    <x v="0"/>
    <n v="5.8717948717948714"/>
    <n v="78"/>
    <n v="457.99999999999994"/>
    <n v="457.99999999999994"/>
    <n v="0"/>
  </r>
  <r>
    <x v="1"/>
    <x v="0"/>
    <x v="2"/>
    <x v="4"/>
    <n v="45"/>
    <x v="0"/>
    <s v="PR 10"/>
    <d v="2019-09-19T00:00:00"/>
    <x v="7"/>
    <n v="7"/>
    <s v="Late"/>
    <s v="PO 10"/>
    <d v="2019-09-02T00:00:00"/>
    <d v="2019-10-01T00:00:00"/>
    <n v="29"/>
    <x v="1"/>
    <n v="1"/>
    <x v="0"/>
    <n v="26"/>
    <n v="68"/>
    <n v="1768"/>
    <n v="1768"/>
    <n v="0"/>
  </r>
  <r>
    <x v="1"/>
    <x v="0"/>
    <x v="6"/>
    <x v="4"/>
    <n v="30"/>
    <x v="2"/>
    <s v="PR 11"/>
    <d v="2019-09-20T00:00:00"/>
    <x v="8"/>
    <n v="7"/>
    <s v="Late"/>
    <s v="PO 11"/>
    <d v="2019-09-19T00:00:00"/>
    <d v="2019-10-30T00:00:00"/>
    <n v="41"/>
    <x v="0"/>
    <n v="1"/>
    <x v="0"/>
    <n v="123.02564102564102"/>
    <n v="78"/>
    <n v="9596"/>
    <n v="9596"/>
    <n v="0"/>
  </r>
  <r>
    <x v="3"/>
    <x v="0"/>
    <x v="6"/>
    <x v="4"/>
    <n v="30"/>
    <x v="6"/>
    <s v="PR 12"/>
    <d v="2019-09-21T00:00:00"/>
    <x v="9"/>
    <n v="2"/>
    <s v="On Time"/>
    <s v="PO 12"/>
    <d v="2019-10-27T00:00:00"/>
    <d v="2019-11-23T00:00:00"/>
    <n v="27"/>
    <x v="1"/>
    <n v="1"/>
    <x v="0"/>
    <n v="51.851851851851855"/>
    <n v="81"/>
    <n v="4200"/>
    <n v="4200"/>
    <n v="0"/>
  </r>
  <r>
    <x v="2"/>
    <x v="0"/>
    <x v="7"/>
    <x v="2"/>
    <n v="30"/>
    <x v="4"/>
    <s v="PR 13"/>
    <d v="2019-09-22T00:00:00"/>
    <x v="10"/>
    <n v="2"/>
    <s v="On Time"/>
    <s v="PO 13"/>
    <d v="2019-09-27T00:00:00"/>
    <d v="2019-10-29T00:00:00"/>
    <n v="32"/>
    <x v="0"/>
    <n v="1"/>
    <x v="0"/>
    <n v="88.888888888888886"/>
    <n v="18"/>
    <n v="1600"/>
    <n v="1600"/>
    <n v="0"/>
  </r>
  <r>
    <x v="4"/>
    <x v="0"/>
    <x v="5"/>
    <x v="0"/>
    <n v="30"/>
    <x v="5"/>
    <s v="PR 14"/>
    <d v="2019-09-23T00:00:00"/>
    <x v="11"/>
    <n v="6"/>
    <s v="Late"/>
    <s v="PO 14"/>
    <d v="2019-09-06T00:00:00"/>
    <d v="2019-11-04T00:00:00"/>
    <n v="59"/>
    <x v="0"/>
    <n v="1"/>
    <x v="0"/>
    <n v="6.9264705882352944"/>
    <n v="68"/>
    <n v="471"/>
    <n v="471"/>
    <n v="0"/>
  </r>
  <r>
    <x v="0"/>
    <x v="0"/>
    <x v="8"/>
    <x v="4"/>
    <n v="30"/>
    <x v="1"/>
    <s v="PR 15"/>
    <d v="2019-09-24T00:00:00"/>
    <x v="12"/>
    <n v="7"/>
    <s v="Late"/>
    <s v="PO 15"/>
    <d v="2019-10-12T00:00:00"/>
    <d v="2019-11-03T00:00:00"/>
    <n v="22"/>
    <x v="1"/>
    <n v="1"/>
    <x v="0"/>
    <n v="269.23076923076923"/>
    <n v="26"/>
    <n v="7000"/>
    <n v="7000"/>
    <n v="0"/>
  </r>
  <r>
    <x v="1"/>
    <x v="0"/>
    <x v="9"/>
    <x v="6"/>
    <n v="45"/>
    <x v="3"/>
    <s v="PR 16"/>
    <d v="2019-09-25T00:00:00"/>
    <x v="13"/>
    <n v="3"/>
    <s v="On Time"/>
    <s v="PO 16"/>
    <d v="2019-10-30T00:00:00"/>
    <d v="2019-11-13T00:00:00"/>
    <n v="14"/>
    <x v="1"/>
    <n v="1"/>
    <x v="0"/>
    <n v="69.451612903225808"/>
    <n v="31"/>
    <n v="2153"/>
    <n v="2153"/>
    <n v="0"/>
  </r>
  <r>
    <x v="5"/>
    <x v="0"/>
    <x v="9"/>
    <x v="4"/>
    <n v="30"/>
    <x v="7"/>
    <s v="PR 17"/>
    <d v="2019-09-28T00:00:00"/>
    <x v="12"/>
    <n v="3"/>
    <s v="On Time"/>
    <s v="PO 17"/>
    <d v="2019-09-13T00:00:00"/>
    <d v="2019-10-05T00:00:00"/>
    <n v="22"/>
    <x v="1"/>
    <n v="1"/>
    <x v="0"/>
    <n v="128.625"/>
    <n v="400"/>
    <n v="51450"/>
    <n v="51450"/>
    <n v="0"/>
  </r>
  <r>
    <x v="5"/>
    <x v="0"/>
    <x v="2"/>
    <x v="4"/>
    <n v="30"/>
    <x v="4"/>
    <s v="PR 18"/>
    <d v="2019-09-27T00:00:00"/>
    <x v="14"/>
    <n v="3"/>
    <s v="On Time"/>
    <s v="PO 18"/>
    <d v="2019-10-01T00:00:00"/>
    <d v="2019-10-06T00:00:00"/>
    <n v="5"/>
    <x v="1"/>
    <n v="1"/>
    <x v="0"/>
    <n v="106.06060606060606"/>
    <n v="66"/>
    <n v="7000"/>
    <n v="7000"/>
    <n v="0"/>
  </r>
  <r>
    <x v="0"/>
    <x v="0"/>
    <x v="3"/>
    <x v="2"/>
    <n v="30"/>
    <x v="7"/>
    <s v="PR 19"/>
    <d v="2019-09-28T00:00:00"/>
    <x v="12"/>
    <n v="3"/>
    <s v="On Time"/>
    <s v="PO 19"/>
    <d v="2019-10-22T00:00:00"/>
    <d v="2019-12-14T00:00:00"/>
    <n v="53"/>
    <x v="0"/>
    <n v="1"/>
    <x v="0"/>
    <n v="508.84615384615387"/>
    <n v="65"/>
    <n v="33075"/>
    <n v="33075"/>
    <n v="0"/>
  </r>
  <r>
    <x v="5"/>
    <x v="0"/>
    <x v="6"/>
    <x v="3"/>
    <n v="30"/>
    <x v="6"/>
    <s v="PR 20"/>
    <d v="2019-09-29T00:00:00"/>
    <x v="12"/>
    <n v="2"/>
    <s v="On Time"/>
    <s v="PO 20"/>
    <d v="2019-10-13T00:00:00"/>
    <d v="2019-11-03T00:00:00"/>
    <n v="21"/>
    <x v="1"/>
    <n v="1"/>
    <x v="0"/>
    <n v="2050"/>
    <n v="11"/>
    <n v="22550"/>
    <n v="22550"/>
    <n v="0"/>
  </r>
  <r>
    <x v="0"/>
    <x v="0"/>
    <x v="1"/>
    <x v="4"/>
    <n v="45"/>
    <x v="2"/>
    <s v="PR 21"/>
    <d v="2019-09-30T00:00:00"/>
    <x v="15"/>
    <n v="3"/>
    <s v="On Time"/>
    <s v="PO 21"/>
    <d v="2019-10-10T00:00:00"/>
    <d v="2019-10-23T00:00:00"/>
    <n v="13"/>
    <x v="1"/>
    <n v="1"/>
    <x v="0"/>
    <n v="129.19540229885058"/>
    <n v="87"/>
    <n v="11240"/>
    <n v="11240"/>
    <n v="0"/>
  </r>
  <r>
    <x v="1"/>
    <x v="2"/>
    <x v="0"/>
    <x v="6"/>
    <n v="45"/>
    <x v="4"/>
    <s v="PR 22"/>
    <d v="2019-10-01T00:00:00"/>
    <x v="16"/>
    <n v="5"/>
    <s v="Late"/>
    <s v="PO 22"/>
    <d v="2019-10-02T00:00:00"/>
    <d v="2019-11-27T00:00:00"/>
    <n v="56"/>
    <x v="0"/>
    <n v="1"/>
    <x v="0"/>
    <n v="35.466666666666669"/>
    <n v="45"/>
    <n v="1596"/>
    <n v="1596"/>
    <n v="0"/>
  </r>
  <r>
    <x v="0"/>
    <x v="0"/>
    <x v="0"/>
    <x v="5"/>
    <n v="14"/>
    <x v="2"/>
    <s v="PR 23"/>
    <d v="2019-10-02T00:00:00"/>
    <x v="17"/>
    <n v="8"/>
    <s v="Late"/>
    <s v="PO 23"/>
    <d v="2019-10-06T00:00:00"/>
    <d v="2019-10-18T00:00:00"/>
    <n v="12"/>
    <x v="1"/>
    <n v="1"/>
    <x v="0"/>
    <n v="274.90909090909093"/>
    <n v="55"/>
    <n v="15120.000000000002"/>
    <n v="15120.000000000002"/>
    <n v="0"/>
  </r>
  <r>
    <x v="1"/>
    <x v="0"/>
    <x v="3"/>
    <x v="4"/>
    <n v="45"/>
    <x v="4"/>
    <s v="PR 24"/>
    <d v="2019-10-03T00:00:00"/>
    <x v="16"/>
    <n v="3"/>
    <s v="On Time"/>
    <s v="PO 24"/>
    <d v="2019-11-05T00:00:00"/>
    <d v="2019-11-26T00:00:00"/>
    <n v="21"/>
    <x v="1"/>
    <n v="1"/>
    <x v="0"/>
    <n v="553.17073170731703"/>
    <n v="41"/>
    <n v="22680"/>
    <n v="22680"/>
    <n v="0"/>
  </r>
  <r>
    <x v="1"/>
    <x v="0"/>
    <x v="0"/>
    <x v="1"/>
    <n v="7"/>
    <x v="4"/>
    <s v="PR 25"/>
    <d v="2019-10-04T00:00:00"/>
    <x v="18"/>
    <n v="4"/>
    <s v="Late"/>
    <s v="PO 25"/>
    <d v="2019-09-17T00:00:00"/>
    <d v="2019-10-22T00:00:00"/>
    <n v="35"/>
    <x v="0"/>
    <n v="1"/>
    <x v="0"/>
    <n v="95.454545454545453"/>
    <n v="22"/>
    <n v="2100"/>
    <n v="2100"/>
    <n v="0"/>
  </r>
  <r>
    <x v="0"/>
    <x v="0"/>
    <x v="9"/>
    <x v="1"/>
    <n v="45"/>
    <x v="3"/>
    <s v="PR 26"/>
    <d v="2020-01-05T00:00:00"/>
    <x v="19"/>
    <n v="6"/>
    <s v="Late"/>
    <s v="PO 26"/>
    <d v="2020-02-07T00:00:00"/>
    <d v="2020-02-24T00:00:00"/>
    <n v="17"/>
    <x v="1"/>
    <n v="1"/>
    <x v="0"/>
    <n v="54.123711340206185"/>
    <n v="97"/>
    <n v="5250"/>
    <n v="5250"/>
    <n v="0"/>
  </r>
  <r>
    <x v="0"/>
    <x v="0"/>
    <x v="0"/>
    <x v="5"/>
    <n v="14"/>
    <x v="3"/>
    <s v="PR 27"/>
    <d v="2020-01-06T00:00:00"/>
    <x v="19"/>
    <n v="5"/>
    <s v="Late"/>
    <s v="PO 27"/>
    <d v="2019-12-17T00:00:00"/>
    <d v="2020-02-10T00:00:00"/>
    <n v="55"/>
    <x v="0"/>
    <n v="1"/>
    <x v="0"/>
    <n v="24.805555555555557"/>
    <n v="36"/>
    <n v="893"/>
    <n v="893"/>
    <n v="0"/>
  </r>
  <r>
    <x v="1"/>
    <x v="0"/>
    <x v="2"/>
    <x v="6"/>
    <n v="60"/>
    <x v="3"/>
    <s v="PR 28"/>
    <d v="2020-01-07T00:00:00"/>
    <x v="20"/>
    <n v="2"/>
    <s v="On Time"/>
    <s v="PO 28"/>
    <d v="2019-11-21T00:00:00"/>
    <d v="2019-12-12T00:00:00"/>
    <n v="21"/>
    <x v="1"/>
    <n v="1"/>
    <x v="0"/>
    <n v="21.553846153846155"/>
    <n v="65"/>
    <n v="1401"/>
    <n v="1401"/>
    <n v="0"/>
  </r>
  <r>
    <x v="0"/>
    <x v="0"/>
    <x v="0"/>
    <x v="2"/>
    <n v="30"/>
    <x v="4"/>
    <s v="PR 29"/>
    <d v="2020-01-08T00:00:00"/>
    <x v="19"/>
    <n v="3"/>
    <s v="On Time"/>
    <s v="PO 29"/>
    <d v="2020-01-15T00:00:00"/>
    <d v="2020-02-03T00:00:00"/>
    <n v="19"/>
    <x v="1"/>
    <n v="1"/>
    <x v="0"/>
    <n v="60.344827586206897"/>
    <n v="87"/>
    <n v="5250"/>
    <n v="5250"/>
    <n v="0"/>
  </r>
  <r>
    <x v="5"/>
    <x v="0"/>
    <x v="3"/>
    <x v="4"/>
    <n v="45"/>
    <x v="6"/>
    <s v="PR 30"/>
    <d v="2020-01-09T00:00:00"/>
    <x v="21"/>
    <n v="5"/>
    <s v="Late"/>
    <s v="PO 30"/>
    <d v="2020-01-18T00:00:00"/>
    <m/>
    <s v=""/>
    <x v="2"/>
    <n v="0.9"/>
    <x v="1"/>
    <n v="4950"/>
    <n v="71"/>
    <n v="351450"/>
    <n v="351450"/>
    <n v="0"/>
  </r>
  <r>
    <x v="5"/>
    <x v="0"/>
    <x v="9"/>
    <x v="4"/>
    <n v="30"/>
    <x v="0"/>
    <s v="PR 31"/>
    <d v="2020-01-10T00:00:00"/>
    <x v="22"/>
    <n v="9"/>
    <s v="Late"/>
    <s v="PO 31"/>
    <d v="2020-03-02T00:00:00"/>
    <d v="2020-03-26T00:00:00"/>
    <n v="24"/>
    <x v="1"/>
    <n v="1"/>
    <x v="0"/>
    <n v="199.53333333333333"/>
    <n v="15"/>
    <n v="2993"/>
    <n v="2993"/>
    <n v="0"/>
  </r>
  <r>
    <x v="0"/>
    <x v="0"/>
    <x v="6"/>
    <x v="4"/>
    <n v="30"/>
    <x v="7"/>
    <s v="PR 32"/>
    <d v="2020-01-11T00:00:00"/>
    <x v="23"/>
    <n v="6"/>
    <s v="Late"/>
    <s v="PO 32"/>
    <d v="2020-02-08T00:00:00"/>
    <d v="2020-03-23T00:00:00"/>
    <n v="44"/>
    <x v="0"/>
    <n v="1"/>
    <x v="0"/>
    <n v="10.5"/>
    <n v="300"/>
    <n v="3150"/>
    <n v="3150"/>
    <n v="0"/>
  </r>
  <r>
    <x v="0"/>
    <x v="0"/>
    <x v="6"/>
    <x v="6"/>
    <n v="45"/>
    <x v="7"/>
    <s v="PR 33"/>
    <d v="2020-01-12T00:00:00"/>
    <x v="24"/>
    <n v="3"/>
    <s v="On Time"/>
    <s v="PO 33"/>
    <d v="2020-01-09T00:00:00"/>
    <d v="2020-01-31T00:00:00"/>
    <n v="22"/>
    <x v="1"/>
    <n v="1"/>
    <x v="0"/>
    <n v="69.5625"/>
    <n v="80"/>
    <n v="5565"/>
    <n v="5565"/>
    <n v="0"/>
  </r>
  <r>
    <x v="0"/>
    <x v="0"/>
    <x v="2"/>
    <x v="4"/>
    <n v="60"/>
    <x v="2"/>
    <s v="PR 34"/>
    <d v="2020-01-13T00:00:00"/>
    <x v="25"/>
    <n v="8"/>
    <s v="Late"/>
    <s v="PO 34"/>
    <d v="2020-03-07T00:00:00"/>
    <d v="2020-03-18T00:00:00"/>
    <n v="11"/>
    <x v="1"/>
    <n v="1"/>
    <x v="0"/>
    <n v="12.093023255813954"/>
    <n v="43"/>
    <n v="520"/>
    <n v="520"/>
    <n v="0"/>
  </r>
  <r>
    <x v="0"/>
    <x v="0"/>
    <x v="1"/>
    <x v="0"/>
    <n v="30"/>
    <x v="4"/>
    <s v="PR 35"/>
    <d v="2020-01-14T00:00:00"/>
    <x v="26"/>
    <n v="2"/>
    <s v="On Time"/>
    <s v="PO 35"/>
    <d v="2020-01-21T00:00:00"/>
    <d v="2020-02-25T00:00:00"/>
    <n v="35"/>
    <x v="0"/>
    <n v="1"/>
    <x v="0"/>
    <n v="29.946428571428573"/>
    <n v="56"/>
    <n v="1677"/>
    <n v="5686"/>
    <n v="4009"/>
  </r>
  <r>
    <x v="0"/>
    <x v="2"/>
    <x v="10"/>
    <x v="6"/>
    <n v="14"/>
    <x v="1"/>
    <s v="PR 36"/>
    <d v="2020-01-15T00:00:00"/>
    <x v="27"/>
    <n v="7"/>
    <s v="Late"/>
    <s v="PO 36"/>
    <d v="2020-01-19T00:00:00"/>
    <d v="2020-03-17T00:00:00"/>
    <n v="58"/>
    <x v="0"/>
    <n v="1"/>
    <x v="0"/>
    <n v="798.17500000000007"/>
    <n v="6"/>
    <n v="4789.05"/>
    <n v="12990.05"/>
    <n v="8201"/>
  </r>
  <r>
    <x v="0"/>
    <x v="2"/>
    <x v="11"/>
    <x v="3"/>
    <n v="30"/>
    <x v="0"/>
    <s v="PR 37"/>
    <d v="2020-01-16T00:00:00"/>
    <x v="23"/>
    <n v="1"/>
    <s v="On Time"/>
    <s v="PO 37"/>
    <d v="2020-01-28T00:00:00"/>
    <d v="2020-02-26T00:00:00"/>
    <n v="29"/>
    <x v="1"/>
    <n v="1"/>
    <x v="0"/>
    <n v="131.25"/>
    <n v="4"/>
    <n v="525"/>
    <n v="-824"/>
    <n v="-1349"/>
  </r>
  <r>
    <x v="1"/>
    <x v="0"/>
    <x v="9"/>
    <x v="1"/>
    <n v="7"/>
    <x v="7"/>
    <s v="PR 38"/>
    <d v="2020-01-17T00:00:00"/>
    <x v="28"/>
    <n v="3"/>
    <s v="On Time"/>
    <s v="PO 38"/>
    <d v="2020-02-06T00:00:00"/>
    <d v="2020-03-21T00:00:00"/>
    <n v="44"/>
    <x v="0"/>
    <n v="1"/>
    <x v="0"/>
    <n v="575.79999999999995"/>
    <n v="15"/>
    <n v="8637"/>
    <n v="9995"/>
    <n v="1358"/>
  </r>
  <r>
    <x v="0"/>
    <x v="1"/>
    <x v="3"/>
    <x v="2"/>
    <n v="30"/>
    <x v="5"/>
    <s v="PR 39"/>
    <d v="2020-01-18T00:00:00"/>
    <x v="28"/>
    <n v="2"/>
    <s v="On Time"/>
    <s v="PO 39"/>
    <d v="2020-03-02T00:00:00"/>
    <d v="2020-04-13T00:00:00"/>
    <n v="42"/>
    <x v="0"/>
    <n v="1"/>
    <x v="0"/>
    <n v="11.413043478260869"/>
    <n v="92"/>
    <n v="1050"/>
    <n v="349"/>
    <n v="-701"/>
  </r>
  <r>
    <x v="6"/>
    <x v="0"/>
    <x v="0"/>
    <x v="5"/>
    <n v="30"/>
    <x v="6"/>
    <s v="PR 40"/>
    <d v="2020-01-19T00:00:00"/>
    <x v="29"/>
    <n v="6"/>
    <s v="Late"/>
    <s v="PO 40"/>
    <d v="2020-02-06T00:00:00"/>
    <d v="2020-03-17T00:00:00"/>
    <n v="40"/>
    <x v="0"/>
    <n v="1"/>
    <x v="0"/>
    <n v="4522.727272727273"/>
    <n v="11"/>
    <n v="49750"/>
    <n v="58441"/>
    <n v="8691"/>
  </r>
  <r>
    <x v="7"/>
    <x v="0"/>
    <x v="3"/>
    <x v="2"/>
    <n v="30"/>
    <x v="2"/>
    <s v="PR 41"/>
    <d v="2020-01-20T00:00:00"/>
    <x v="25"/>
    <n v="1"/>
    <s v="On Time"/>
    <s v="PO 41"/>
    <d v="2020-02-01T00:00:00"/>
    <d v="2020-02-02T00:00:00"/>
    <n v="1"/>
    <x v="1"/>
    <n v="1"/>
    <x v="0"/>
    <n v="12.054054054054054"/>
    <n v="37"/>
    <n v="446"/>
    <n v="446"/>
    <n v="0"/>
  </r>
  <r>
    <x v="5"/>
    <x v="0"/>
    <x v="5"/>
    <x v="3"/>
    <n v="30"/>
    <x v="4"/>
    <s v="PR 42"/>
    <d v="2020-01-21T00:00:00"/>
    <x v="30"/>
    <n v="2"/>
    <s v="On Time"/>
    <s v="PO 42"/>
    <d v="2020-01-17T00:00:00"/>
    <d v="2020-01-18T00:00:00"/>
    <n v="1"/>
    <x v="1"/>
    <n v="1"/>
    <x v="0"/>
    <n v="3409.090909090909"/>
    <n v="77"/>
    <n v="262500"/>
    <n v="262500"/>
    <n v="0"/>
  </r>
  <r>
    <x v="1"/>
    <x v="0"/>
    <x v="6"/>
    <x v="6"/>
    <n v="45"/>
    <x v="3"/>
    <s v="PR 43"/>
    <d v="2020-01-22T00:00:00"/>
    <x v="31"/>
    <n v="5"/>
    <s v="Late"/>
    <s v="PO 43"/>
    <d v="2020-02-02T00:00:00"/>
    <d v="2020-02-22T00:00:00"/>
    <n v="20"/>
    <x v="1"/>
    <n v="1"/>
    <x v="0"/>
    <n v="800"/>
    <n v="20"/>
    <n v="16000"/>
    <n v="16000"/>
    <n v="0"/>
  </r>
  <r>
    <x v="0"/>
    <x v="0"/>
    <x v="9"/>
    <x v="4"/>
    <n v="30"/>
    <x v="3"/>
    <s v="PR 44"/>
    <d v="2020-01-23T00:00:00"/>
    <x v="32"/>
    <n v="3"/>
    <s v="On Time"/>
    <s v="PO 44"/>
    <d v="2020-01-13T00:00:00"/>
    <d v="2020-03-05T00:00:00"/>
    <n v="52"/>
    <x v="0"/>
    <n v="1"/>
    <x v="0"/>
    <n v="29.083333333333332"/>
    <n v="72"/>
    <n v="2094"/>
    <n v="2094"/>
    <n v="0"/>
  </r>
  <r>
    <x v="5"/>
    <x v="0"/>
    <x v="8"/>
    <x v="4"/>
    <n v="30"/>
    <x v="2"/>
    <s v="PR 45"/>
    <d v="2020-01-24T00:00:00"/>
    <x v="31"/>
    <n v="3"/>
    <s v="On Time"/>
    <s v="PO 45"/>
    <d v="2020-02-26T00:00:00"/>
    <d v="2020-03-01T00:00:00"/>
    <n v="4"/>
    <x v="1"/>
    <n v="1"/>
    <x v="0"/>
    <n v="2635.7142857142858"/>
    <n v="49"/>
    <n v="129150"/>
    <n v="129150"/>
    <n v="0"/>
  </r>
  <r>
    <x v="0"/>
    <x v="0"/>
    <x v="12"/>
    <x v="5"/>
    <n v="14"/>
    <x v="1"/>
    <s v="PR 46"/>
    <d v="2020-01-25T00:00:00"/>
    <x v="32"/>
    <n v="1"/>
    <s v="On Time"/>
    <s v="PO 46"/>
    <d v="2020-02-06T00:00:00"/>
    <d v="2020-03-28T00:00:00"/>
    <n v="51"/>
    <x v="0"/>
    <n v="1"/>
    <x v="0"/>
    <n v="1418.3846153846155"/>
    <n v="26"/>
    <n v="36878"/>
    <n v="36878"/>
    <n v="0"/>
  </r>
  <r>
    <x v="5"/>
    <x v="0"/>
    <x v="6"/>
    <x v="4"/>
    <n v="60"/>
    <x v="7"/>
    <s v="PR 47"/>
    <d v="2020-01-29T00:00:00"/>
    <x v="33"/>
    <n v="3"/>
    <s v="On Time"/>
    <s v="PO 47"/>
    <d v="2020-01-18T00:00:00"/>
    <d v="2020-02-18T00:00:00"/>
    <n v="31"/>
    <x v="1"/>
    <n v="1"/>
    <x v="0"/>
    <n v="1434.9610389610389"/>
    <n v="77"/>
    <n v="110492"/>
    <n v="110492"/>
    <n v="0"/>
  </r>
  <r>
    <x v="0"/>
    <x v="1"/>
    <x v="5"/>
    <x v="4"/>
    <n v="30"/>
    <x v="3"/>
    <s v="PR 48"/>
    <d v="2020-01-27T00:00:00"/>
    <x v="34"/>
    <n v="6"/>
    <s v="Late"/>
    <s v="PO 48"/>
    <d v="2020-03-01T00:00:00"/>
    <d v="2020-03-03T00:00:00"/>
    <n v="2"/>
    <x v="1"/>
    <n v="1"/>
    <x v="0"/>
    <n v="45.770142857142858"/>
    <n v="70"/>
    <n v="3203.91"/>
    <n v="13203.91"/>
    <n v="10000"/>
  </r>
  <r>
    <x v="0"/>
    <x v="0"/>
    <x v="1"/>
    <x v="4"/>
    <n v="30"/>
    <x v="4"/>
    <s v="PR 49"/>
    <d v="2020-01-28T00:00:00"/>
    <x v="35"/>
    <n v="7"/>
    <s v="Late"/>
    <s v="PO 49"/>
    <d v="2020-03-19T00:00:00"/>
    <d v="2020-04-30T00:00:00"/>
    <n v="42"/>
    <x v="0"/>
    <n v="1"/>
    <x v="0"/>
    <n v="48.46153846153846"/>
    <n v="39"/>
    <n v="1890"/>
    <n v="1890"/>
    <n v="0"/>
  </r>
  <r>
    <x v="0"/>
    <x v="0"/>
    <x v="10"/>
    <x v="0"/>
    <n v="30"/>
    <x v="1"/>
    <s v="PR 50"/>
    <d v="2020-01-29T00:00:00"/>
    <x v="36"/>
    <n v="2"/>
    <s v="On Time"/>
    <s v="PO 50"/>
    <d v="2020-01-12T00:00:00"/>
    <d v="2020-01-20T00:00:00"/>
    <n v="8"/>
    <x v="1"/>
    <n v="1"/>
    <x v="0"/>
    <n v="821.96739130434787"/>
    <n v="46"/>
    <n v="37810.5"/>
    <n v="37810.5"/>
    <n v="0"/>
  </r>
  <r>
    <x v="5"/>
    <x v="0"/>
    <x v="13"/>
    <x v="2"/>
    <n v="30"/>
    <x v="0"/>
    <s v="PR 51"/>
    <d v="2020-01-30T00:00:00"/>
    <x v="34"/>
    <n v="3"/>
    <s v="On Time"/>
    <s v="PO 51"/>
    <d v="2020-03-03T00:00:00"/>
    <d v="2020-04-02T00:00:00"/>
    <n v="30"/>
    <x v="1"/>
    <n v="1"/>
    <x v="0"/>
    <n v="6.8695652173913047"/>
    <n v="23"/>
    <n v="158"/>
    <n v="158"/>
    <n v="0"/>
  </r>
  <r>
    <x v="5"/>
    <x v="0"/>
    <x v="11"/>
    <x v="1"/>
    <n v="45"/>
    <x v="7"/>
    <s v="PR 52"/>
    <d v="2020-01-31T00:00:00"/>
    <x v="37"/>
    <n v="3"/>
    <s v="On Time"/>
    <s v="PO 52"/>
    <d v="2020-01-27T00:00:00"/>
    <d v="2020-03-12T00:00:00"/>
    <n v="45"/>
    <x v="1"/>
    <n v="1"/>
    <x v="0"/>
    <n v="387.09677419354841"/>
    <n v="155"/>
    <n v="60000.000000000007"/>
    <n v="60000.000000000007"/>
    <n v="0"/>
  </r>
  <r>
    <x v="0"/>
    <x v="0"/>
    <x v="8"/>
    <x v="3"/>
    <n v="30"/>
    <x v="6"/>
    <s v="PR 53"/>
    <d v="2020-02-01T00:00:00"/>
    <x v="38"/>
    <n v="9"/>
    <s v="Late"/>
    <s v="PO 53"/>
    <d v="2020-03-07T00:00:00"/>
    <d v="2020-03-14T00:00:00"/>
    <n v="7"/>
    <x v="1"/>
    <n v="1"/>
    <x v="0"/>
    <n v="503.09183673469386"/>
    <n v="98"/>
    <n v="49303"/>
    <n v="49303"/>
    <n v="0"/>
  </r>
  <r>
    <x v="0"/>
    <x v="0"/>
    <x v="7"/>
    <x v="2"/>
    <n v="60"/>
    <x v="2"/>
    <s v="PR 54"/>
    <d v="2020-02-02T00:00:00"/>
    <x v="35"/>
    <n v="2"/>
    <s v="On Time"/>
    <s v="PO 54"/>
    <d v="2020-02-03T00:00:00"/>
    <d v="2020-03-29T00:00:00"/>
    <n v="55"/>
    <x v="1"/>
    <n v="1"/>
    <x v="0"/>
    <n v="12.757142857142858"/>
    <n v="70"/>
    <n v="893.00000000000011"/>
    <n v="893.00000000000011"/>
    <n v="0"/>
  </r>
  <r>
    <x v="1"/>
    <x v="0"/>
    <x v="1"/>
    <x v="1"/>
    <n v="45"/>
    <x v="2"/>
    <s v="PR 55"/>
    <d v="2020-02-03T00:00:00"/>
    <x v="39"/>
    <n v="5"/>
    <s v="Late"/>
    <s v="PO 55"/>
    <d v="2020-02-06T00:00:00"/>
    <d v="2020-04-01T00:00:00"/>
    <n v="55"/>
    <x v="0"/>
    <n v="1"/>
    <x v="0"/>
    <n v="7207.9411764705883"/>
    <n v="68"/>
    <n v="490140"/>
    <n v="490140"/>
    <n v="0"/>
  </r>
  <r>
    <x v="0"/>
    <x v="1"/>
    <x v="5"/>
    <x v="1"/>
    <n v="30"/>
    <x v="1"/>
    <s v="PR 56"/>
    <d v="2020-02-04T00:00:00"/>
    <x v="40"/>
    <n v="7"/>
    <s v="Late"/>
    <s v="PO 56"/>
    <d v="2020-03-11T00:00:00"/>
    <d v="2020-03-30T00:00:00"/>
    <n v="19"/>
    <x v="1"/>
    <n v="1"/>
    <x v="0"/>
    <n v="34.260869565217391"/>
    <n v="23"/>
    <n v="788"/>
    <n v="788"/>
    <n v="0"/>
  </r>
  <r>
    <x v="0"/>
    <x v="0"/>
    <x v="14"/>
    <x v="6"/>
    <n v="45"/>
    <x v="7"/>
    <s v="PR 57"/>
    <d v="2020-02-05T00:00:00"/>
    <x v="41"/>
    <n v="2"/>
    <s v="On Time"/>
    <s v="PO 57"/>
    <d v="2020-03-03T00:00:00"/>
    <d v="2020-03-19T00:00:00"/>
    <n v="16"/>
    <x v="1"/>
    <n v="1"/>
    <x v="0"/>
    <n v="60.428571428571431"/>
    <n v="7"/>
    <n v="423"/>
    <n v="423"/>
    <n v="0"/>
  </r>
  <r>
    <x v="0"/>
    <x v="0"/>
    <x v="6"/>
    <x v="2"/>
    <n v="60"/>
    <x v="3"/>
    <s v="PR 58"/>
    <d v="2020-02-06T00:00:00"/>
    <x v="40"/>
    <n v="5"/>
    <s v="Late"/>
    <s v="PO 58"/>
    <d v="2020-02-01T00:00:00"/>
    <d v="2020-02-28T00:00:00"/>
    <n v="27"/>
    <x v="1"/>
    <n v="1"/>
    <x v="0"/>
    <n v="197.89583333333334"/>
    <n v="48"/>
    <n v="9499"/>
    <n v="9499"/>
    <n v="0"/>
  </r>
  <r>
    <x v="0"/>
    <x v="2"/>
    <x v="4"/>
    <x v="5"/>
    <n v="14"/>
    <x v="1"/>
    <s v="PR 59"/>
    <d v="2020-02-07T00:00:00"/>
    <x v="42"/>
    <n v="5"/>
    <s v="Late"/>
    <s v="PO 59"/>
    <d v="2020-02-25T00:00:00"/>
    <m/>
    <s v=""/>
    <x v="2"/>
    <n v="0.75"/>
    <x v="1"/>
    <n v="3.7550847457627121"/>
    <n v="59"/>
    <n v="221.55"/>
    <n v="221.55"/>
    <n v="0"/>
  </r>
  <r>
    <x v="0"/>
    <x v="1"/>
    <x v="8"/>
    <x v="4"/>
    <n v="30"/>
    <x v="2"/>
    <s v="PR 60"/>
    <d v="2020-02-08T00:00:00"/>
    <x v="43"/>
    <n v="9"/>
    <s v="Late"/>
    <s v="PO 60"/>
    <d v="2020-02-16T00:00:00"/>
    <d v="2020-03-17T00:00:00"/>
    <n v="30"/>
    <x v="1"/>
    <n v="1"/>
    <x v="0"/>
    <n v="157.619"/>
    <n v="60"/>
    <n v="9457.14"/>
    <n v="9457.14"/>
    <n v="0"/>
  </r>
  <r>
    <x v="5"/>
    <x v="0"/>
    <x v="2"/>
    <x v="4"/>
    <n v="30"/>
    <x v="4"/>
    <s v="PR 61"/>
    <d v="2020-02-09T00:00:00"/>
    <x v="43"/>
    <n v="8"/>
    <s v="Late"/>
    <s v="PO 61"/>
    <d v="2020-01-18T00:00:00"/>
    <d v="2020-02-13T00:00:00"/>
    <n v="26"/>
    <x v="1"/>
    <n v="1"/>
    <x v="0"/>
    <n v="6.666666666666667"/>
    <n v="75"/>
    <n v="500"/>
    <n v="500"/>
    <n v="0"/>
  </r>
  <r>
    <x v="0"/>
    <x v="0"/>
    <x v="2"/>
    <x v="2"/>
    <n v="30"/>
    <x v="0"/>
    <s v="PR 62"/>
    <d v="2020-02-10T00:00:00"/>
    <x v="42"/>
    <n v="2"/>
    <s v="On Time"/>
    <s v="PO 62"/>
    <d v="2020-01-27T00:00:00"/>
    <d v="2020-02-13T00:00:00"/>
    <n v="17"/>
    <x v="1"/>
    <n v="1"/>
    <x v="0"/>
    <n v="10714.285714285714"/>
    <n v="14"/>
    <n v="150000"/>
    <n v="150000"/>
    <n v="0"/>
  </r>
  <r>
    <x v="0"/>
    <x v="0"/>
    <x v="5"/>
    <x v="2"/>
    <n v="60"/>
    <x v="7"/>
    <s v="PR 63"/>
    <d v="2020-02-11T00:00:00"/>
    <x v="44"/>
    <n v="9"/>
    <s v="Late"/>
    <s v="PO 63"/>
    <d v="2020-02-29T00:00:00"/>
    <d v="2020-03-14T00:00:00"/>
    <n v="14"/>
    <x v="1"/>
    <n v="1"/>
    <x v="0"/>
    <n v="59.436153846153843"/>
    <n v="52"/>
    <n v="3090.68"/>
    <n v="4125.68"/>
    <n v="1035.0000000000005"/>
  </r>
  <r>
    <x v="0"/>
    <x v="0"/>
    <x v="14"/>
    <x v="2"/>
    <n v="30"/>
    <x v="5"/>
    <s v="PR 64"/>
    <d v="2020-02-12T00:00:00"/>
    <x v="42"/>
    <n v="0"/>
    <s v="On Time"/>
    <s v="PO 64"/>
    <d v="2020-03-07T00:00:00"/>
    <d v="2020-03-12T00:00:00"/>
    <n v="5"/>
    <x v="1"/>
    <n v="1"/>
    <x v="0"/>
    <n v="71.09375"/>
    <n v="96"/>
    <n v="6825"/>
    <n v="6825"/>
    <n v="0"/>
  </r>
  <r>
    <x v="0"/>
    <x v="0"/>
    <x v="7"/>
    <x v="2"/>
    <n v="30"/>
    <x v="2"/>
    <s v="PR 65"/>
    <d v="2020-04-13T00:00:00"/>
    <x v="45"/>
    <n v="4"/>
    <s v="Late"/>
    <s v="PO 65"/>
    <d v="2020-05-29T00:00:00"/>
    <d v="2020-06-24T00:00:00"/>
    <n v="26"/>
    <x v="1"/>
    <n v="1"/>
    <x v="0"/>
    <n v="5.7105263157894735"/>
    <n v="57"/>
    <n v="325.5"/>
    <n v="325.5"/>
    <n v="0"/>
  </r>
  <r>
    <x v="2"/>
    <x v="0"/>
    <x v="2"/>
    <x v="6"/>
    <n v="45"/>
    <x v="1"/>
    <s v="PR 66"/>
    <d v="2020-04-14T00:00:00"/>
    <x v="46"/>
    <n v="8"/>
    <s v="Late"/>
    <s v="PO 66"/>
    <d v="2020-05-20T00:00:00"/>
    <d v="2020-06-14T00:00:00"/>
    <n v="25"/>
    <x v="1"/>
    <n v="1"/>
    <x v="0"/>
    <n v="299"/>
    <n v="13"/>
    <n v="3887"/>
    <n v="3887"/>
    <n v="0"/>
  </r>
  <r>
    <x v="5"/>
    <x v="0"/>
    <x v="4"/>
    <x v="1"/>
    <n v="45"/>
    <x v="7"/>
    <s v="PR 67"/>
    <d v="2020-04-15T00:00:00"/>
    <x v="47"/>
    <n v="4"/>
    <s v="Late"/>
    <s v="PO 67"/>
    <d v="2020-04-25T00:00:00"/>
    <d v="2020-04-30T00:00:00"/>
    <n v="5"/>
    <x v="1"/>
    <n v="1"/>
    <x v="0"/>
    <n v="62.125066666666669"/>
    <n v="75"/>
    <n v="4659.38"/>
    <n v="4659.38"/>
    <n v="0"/>
  </r>
  <r>
    <x v="0"/>
    <x v="0"/>
    <x v="0"/>
    <x v="1"/>
    <n v="45"/>
    <x v="3"/>
    <s v="PR 68"/>
    <d v="2020-04-16T00:00:00"/>
    <x v="45"/>
    <n v="1"/>
    <s v="On Time"/>
    <s v="PO 68"/>
    <d v="2020-03-06T00:00:00"/>
    <d v="2020-04-01T00:00:00"/>
    <n v="26"/>
    <x v="1"/>
    <n v="1"/>
    <x v="0"/>
    <n v="6.3"/>
    <n v="70"/>
    <n v="441"/>
    <n v="441"/>
    <n v="0"/>
  </r>
  <r>
    <x v="0"/>
    <x v="0"/>
    <x v="9"/>
    <x v="0"/>
    <n v="14"/>
    <x v="5"/>
    <s v="PR 69"/>
    <d v="2020-04-17T00:00:00"/>
    <x v="48"/>
    <n v="6"/>
    <s v="Late"/>
    <s v="PO 69"/>
    <d v="2020-05-03T00:00:00"/>
    <d v="2020-06-25T00:00:00"/>
    <n v="53"/>
    <x v="0"/>
    <n v="1"/>
    <x v="0"/>
    <n v="15.978260869565217"/>
    <n v="23"/>
    <n v="367.5"/>
    <n v="367.5"/>
    <n v="0"/>
  </r>
  <r>
    <x v="0"/>
    <x v="0"/>
    <x v="6"/>
    <x v="4"/>
    <n v="30"/>
    <x v="1"/>
    <s v="PR 70"/>
    <d v="2020-04-18T00:00:00"/>
    <x v="49"/>
    <n v="3"/>
    <s v="On Time"/>
    <s v="PO 70"/>
    <d v="2020-06-10T00:00:00"/>
    <d v="2020-07-01T00:00:00"/>
    <n v="21"/>
    <x v="1"/>
    <n v="1"/>
    <x v="0"/>
    <n v="5.2631578947368425"/>
    <n v="19"/>
    <n v="100"/>
    <n v="100"/>
    <n v="0"/>
  </r>
  <r>
    <x v="0"/>
    <x v="0"/>
    <x v="10"/>
    <x v="4"/>
    <n v="30"/>
    <x v="4"/>
    <s v="PR 71"/>
    <d v="2020-05-19T00:00:00"/>
    <x v="50"/>
    <n v="8"/>
    <s v="Late"/>
    <s v="PO 71"/>
    <d v="2020-07-09T00:00:00"/>
    <d v="2020-09-03T00:00:00"/>
    <n v="56"/>
    <x v="0"/>
    <n v="1"/>
    <x v="0"/>
    <n v="26.25"/>
    <n v="48"/>
    <n v="1260"/>
    <n v="1260"/>
    <n v="0"/>
  </r>
  <r>
    <x v="5"/>
    <x v="0"/>
    <x v="3"/>
    <x v="4"/>
    <n v="30"/>
    <x v="1"/>
    <s v="PR 72"/>
    <d v="2020-05-20T00:00:00"/>
    <x v="50"/>
    <n v="7"/>
    <s v="Late"/>
    <s v="PO 72"/>
    <d v="2020-06-20T00:00:00"/>
    <d v="2020-06-25T00:00:00"/>
    <n v="5"/>
    <x v="1"/>
    <n v="1"/>
    <x v="0"/>
    <n v="2221.1538461538462"/>
    <n v="26"/>
    <n v="57750"/>
    <n v="59689"/>
    <n v="1939"/>
  </r>
  <r>
    <x v="5"/>
    <x v="0"/>
    <x v="5"/>
    <x v="1"/>
    <n v="45"/>
    <x v="6"/>
    <s v="PR 73"/>
    <d v="2020-05-21T00:00:00"/>
    <x v="50"/>
    <n v="6"/>
    <s v="Late"/>
    <s v="PO 73"/>
    <d v="2020-05-28T00:00:00"/>
    <d v="2020-07-04T00:00:00"/>
    <n v="37"/>
    <x v="1"/>
    <n v="1"/>
    <x v="0"/>
    <n v="890.21739130434787"/>
    <n v="46"/>
    <n v="40950"/>
    <n v="44884"/>
    <n v="3934"/>
  </r>
  <r>
    <x v="0"/>
    <x v="0"/>
    <x v="8"/>
    <x v="1"/>
    <n v="45"/>
    <x v="2"/>
    <s v="PR 74"/>
    <d v="2020-05-22T00:00:00"/>
    <x v="51"/>
    <n v="9"/>
    <s v="Late"/>
    <s v="PO 74"/>
    <d v="2020-05-01T00:00:00"/>
    <d v="2020-06-14T00:00:00"/>
    <n v="44"/>
    <x v="1"/>
    <n v="1"/>
    <x v="0"/>
    <n v="1935"/>
    <n v="2"/>
    <n v="3870"/>
    <n v="3870"/>
    <n v="0"/>
  </r>
  <r>
    <x v="0"/>
    <x v="0"/>
    <x v="2"/>
    <x v="6"/>
    <n v="14"/>
    <x v="4"/>
    <s v="PR 75"/>
    <d v="2020-05-23T00:00:00"/>
    <x v="52"/>
    <n v="5"/>
    <s v="Late"/>
    <s v="PO 75"/>
    <d v="2020-04-22T00:00:00"/>
    <d v="2020-05-16T00:00:00"/>
    <n v="24"/>
    <x v="0"/>
    <n v="1"/>
    <x v="0"/>
    <n v="1.28125"/>
    <n v="64"/>
    <n v="82"/>
    <n v="82"/>
    <n v="0"/>
  </r>
  <r>
    <x v="2"/>
    <x v="0"/>
    <x v="6"/>
    <x v="6"/>
    <n v="45"/>
    <x v="6"/>
    <s v="PR 76"/>
    <d v="2020-05-24T00:00:00"/>
    <x v="53"/>
    <n v="5"/>
    <s v="Late"/>
    <s v="PO 76"/>
    <d v="2020-05-28T00:00:00"/>
    <d v="2020-07-04T00:00:00"/>
    <n v="37"/>
    <x v="1"/>
    <n v="1"/>
    <x v="0"/>
    <n v="63.592592592592595"/>
    <n v="54"/>
    <n v="3434"/>
    <n v="3434"/>
    <n v="0"/>
  </r>
  <r>
    <x v="0"/>
    <x v="0"/>
    <x v="7"/>
    <x v="5"/>
    <n v="14"/>
    <x v="2"/>
    <s v="PR 77"/>
    <d v="2020-05-25T00:00:00"/>
    <x v="53"/>
    <n v="4"/>
    <s v="Late"/>
    <s v="PO 77"/>
    <d v="2020-07-08T00:00:00"/>
    <d v="2020-07-14T00:00:00"/>
    <n v="6"/>
    <x v="1"/>
    <n v="1"/>
    <x v="0"/>
    <n v="3.2073170731707319"/>
    <n v="82"/>
    <n v="263"/>
    <n v="263"/>
    <n v="0"/>
  </r>
  <r>
    <x v="7"/>
    <x v="0"/>
    <x v="1"/>
    <x v="6"/>
    <n v="45"/>
    <x v="4"/>
    <s v="PR 78"/>
    <d v="2020-05-26T00:00:00"/>
    <x v="51"/>
    <n v="5"/>
    <s v="Late"/>
    <s v="PO 78"/>
    <d v="2020-06-01T00:00:00"/>
    <d v="2020-06-26T00:00:00"/>
    <n v="25"/>
    <x v="1"/>
    <n v="1"/>
    <x v="0"/>
    <n v="11190.476190476191"/>
    <n v="21"/>
    <n v="235000"/>
    <n v="232381"/>
    <n v="-2619"/>
  </r>
  <r>
    <x v="0"/>
    <x v="0"/>
    <x v="9"/>
    <x v="3"/>
    <n v="45"/>
    <x v="7"/>
    <s v="PR 79"/>
    <d v="2020-06-27T00:00:00"/>
    <x v="54"/>
    <n v="7"/>
    <s v="Late"/>
    <s v="PO 79"/>
    <d v="2020-06-19T00:00:00"/>
    <d v="2020-06-22T00:00:00"/>
    <n v="3"/>
    <x v="1"/>
    <n v="1"/>
    <x v="0"/>
    <n v="176.53090909090909"/>
    <n v="22"/>
    <n v="3883.68"/>
    <n v="3883.68"/>
    <n v="0"/>
  </r>
  <r>
    <x v="2"/>
    <x v="0"/>
    <x v="4"/>
    <x v="2"/>
    <n v="7"/>
    <x v="6"/>
    <s v="PR 80"/>
    <d v="2020-06-28T00:00:00"/>
    <x v="55"/>
    <n v="5"/>
    <s v="Late"/>
    <s v="PO 80"/>
    <d v="2020-06-04T00:00:00"/>
    <d v="2020-07-09T00:00:00"/>
    <n v="35"/>
    <x v="0"/>
    <n v="1"/>
    <x v="0"/>
    <n v="16.26530612244898"/>
    <n v="49"/>
    <n v="797"/>
    <n v="10431"/>
    <n v="9634"/>
  </r>
  <r>
    <x v="0"/>
    <x v="0"/>
    <x v="10"/>
    <x v="3"/>
    <n v="30"/>
    <x v="2"/>
    <s v="PR 81"/>
    <d v="2020-06-29T00:00:00"/>
    <x v="56"/>
    <n v="9"/>
    <s v="Late"/>
    <s v="PO 81"/>
    <d v="2020-06-17T00:00:00"/>
    <d v="2020-08-04T00:00:00"/>
    <n v="48"/>
    <x v="0"/>
    <n v="1"/>
    <x v="0"/>
    <n v="12.25"/>
    <n v="60"/>
    <n v="735"/>
    <n v="-163"/>
    <n v="-898"/>
  </r>
  <r>
    <x v="0"/>
    <x v="0"/>
    <x v="14"/>
    <x v="4"/>
    <n v="30"/>
    <x v="4"/>
    <s v="PR 82"/>
    <d v="2020-06-30T00:00:00"/>
    <x v="55"/>
    <n v="3"/>
    <s v="On Time"/>
    <s v="PO 82"/>
    <d v="2020-05-15T00:00:00"/>
    <d v="2020-06-20T00:00:00"/>
    <n v="36"/>
    <x v="0"/>
    <n v="1"/>
    <x v="0"/>
    <n v="20.151515151515152"/>
    <n v="99"/>
    <n v="1995"/>
    <n v="1995"/>
    <n v="0"/>
  </r>
  <r>
    <x v="0"/>
    <x v="0"/>
    <x v="6"/>
    <x v="2"/>
    <n v="30"/>
    <x v="0"/>
    <s v="PR 83"/>
    <d v="2020-07-01T00:00:00"/>
    <x v="55"/>
    <n v="2"/>
    <s v="On Time"/>
    <s v="PO 83"/>
    <d v="2020-07-30T00:00:00"/>
    <d v="2020-08-16T00:00:00"/>
    <n v="17"/>
    <x v="1"/>
    <n v="1"/>
    <x v="0"/>
    <n v="16.777777777777779"/>
    <n v="9"/>
    <n v="151"/>
    <n v="151"/>
    <n v="0"/>
  </r>
  <r>
    <x v="0"/>
    <x v="0"/>
    <x v="2"/>
    <x v="5"/>
    <n v="60"/>
    <x v="2"/>
    <s v="PR 84"/>
    <d v="2020-07-02T00:00:00"/>
    <x v="57"/>
    <n v="5"/>
    <s v="Late"/>
    <s v="PO 84"/>
    <d v="2020-06-13T00:00:00"/>
    <d v="2020-07-02T00:00:00"/>
    <n v="19"/>
    <x v="1"/>
    <n v="1"/>
    <x v="0"/>
    <n v="137.5"/>
    <n v="12"/>
    <n v="1650"/>
    <n v="1650"/>
    <n v="0"/>
  </r>
  <r>
    <x v="0"/>
    <x v="0"/>
    <x v="3"/>
    <x v="1"/>
    <n v="30"/>
    <x v="4"/>
    <s v="PR 85"/>
    <d v="2020-07-03T00:00:00"/>
    <x v="58"/>
    <n v="6"/>
    <s v="Late"/>
    <s v="PO 85"/>
    <d v="2020-07-07T00:00:00"/>
    <d v="2020-08-10T00:00:00"/>
    <n v="34"/>
    <x v="0"/>
    <n v="1"/>
    <x v="0"/>
    <n v="14"/>
    <n v="30"/>
    <n v="420"/>
    <n v="420"/>
    <n v="0"/>
  </r>
  <r>
    <x v="2"/>
    <x v="0"/>
    <x v="7"/>
    <x v="2"/>
    <n v="14"/>
    <x v="6"/>
    <s v="PR 86"/>
    <d v="2020-07-04T00:00:00"/>
    <x v="59"/>
    <n v="8"/>
    <s v="Late"/>
    <s v="PO 86"/>
    <d v="2020-06-29T00:00:00"/>
    <d v="2020-07-13T00:00:00"/>
    <n v="14"/>
    <x v="1"/>
    <n v="1"/>
    <x v="0"/>
    <n v="26460.041666666668"/>
    <n v="24"/>
    <n v="635041"/>
    <n v="635041"/>
    <n v="0"/>
  </r>
  <r>
    <x v="8"/>
    <x v="0"/>
    <x v="0"/>
    <x v="4"/>
    <n v="30"/>
    <x v="2"/>
    <s v="PR 87"/>
    <d v="2020-07-05T00:00:00"/>
    <x v="58"/>
    <n v="4"/>
    <s v="Late"/>
    <s v="PO 87"/>
    <d v="2020-07-21T00:00:00"/>
    <d v="2020-08-29T00:00:00"/>
    <n v="39"/>
    <x v="0"/>
    <n v="1"/>
    <x v="0"/>
    <n v="326.93333333333334"/>
    <n v="15"/>
    <n v="4904"/>
    <n v="4904"/>
    <n v="0"/>
  </r>
  <r>
    <x v="0"/>
    <x v="0"/>
    <x v="9"/>
    <x v="3"/>
    <n v="45"/>
    <x v="4"/>
    <s v="PR 88"/>
    <d v="2020-07-06T00:00:00"/>
    <x v="60"/>
    <n v="5"/>
    <s v="Late"/>
    <s v="PO 88"/>
    <d v="2020-09-05T00:00:00"/>
    <d v="2020-09-13T00:00:00"/>
    <n v="8"/>
    <x v="1"/>
    <n v="1"/>
    <x v="0"/>
    <n v="858"/>
    <n v="1"/>
    <n v="858"/>
    <n v="858"/>
    <n v="0"/>
  </r>
  <r>
    <x v="7"/>
    <x v="0"/>
    <x v="5"/>
    <x v="1"/>
    <n v="45"/>
    <x v="5"/>
    <s v="PR 89"/>
    <d v="2020-07-07T00:00:00"/>
    <x v="61"/>
    <n v="3"/>
    <s v="On Time"/>
    <s v="PO 89"/>
    <d v="2020-05-27T00:00:00"/>
    <d v="2020-07-22T00:00:00"/>
    <n v="56"/>
    <x v="0"/>
    <n v="1"/>
    <x v="0"/>
    <n v="1.5104166666666667"/>
    <n v="96"/>
    <n v="145"/>
    <n v="145"/>
    <n v="0"/>
  </r>
  <r>
    <x v="3"/>
    <x v="0"/>
    <x v="14"/>
    <x v="5"/>
    <n v="7"/>
    <x v="1"/>
    <s v="PR 90"/>
    <d v="2020-07-08T00:00:00"/>
    <x v="62"/>
    <n v="8"/>
    <s v="Late"/>
    <s v="PO 90"/>
    <d v="2020-07-28T00:00:00"/>
    <d v="2020-09-26T00:00:00"/>
    <n v="60"/>
    <x v="0"/>
    <n v="1"/>
    <x v="0"/>
    <n v="12.287234042553191"/>
    <n v="94"/>
    <n v="1155"/>
    <n v="1155"/>
    <n v="0"/>
  </r>
  <r>
    <x v="1"/>
    <x v="0"/>
    <x v="3"/>
    <x v="4"/>
    <n v="30"/>
    <x v="7"/>
    <s v="PR 91"/>
    <d v="2020-07-09T00:00:00"/>
    <x v="63"/>
    <n v="6"/>
    <s v="Late"/>
    <s v="PO 91"/>
    <d v="2020-07-27T00:00:00"/>
    <d v="2020-09-22T00:00:00"/>
    <n v="57"/>
    <x v="0"/>
    <n v="1"/>
    <x v="0"/>
    <n v="13950"/>
    <n v="7"/>
    <n v="97650"/>
    <n v="97650"/>
    <n v="0"/>
  </r>
  <r>
    <x v="0"/>
    <x v="0"/>
    <x v="4"/>
    <x v="2"/>
    <n v="30"/>
    <x v="3"/>
    <s v="PR 92"/>
    <d v="2020-08-10T00:00:00"/>
    <x v="64"/>
    <n v="2"/>
    <s v="On Time"/>
    <s v="PO 92"/>
    <d v="2020-07-07T00:00:00"/>
    <d v="2020-08-01T00:00:00"/>
    <n v="25"/>
    <x v="1"/>
    <n v="1"/>
    <x v="0"/>
    <n v="62.5"/>
    <n v="4"/>
    <n v="250"/>
    <n v="250"/>
    <n v="0"/>
  </r>
  <r>
    <x v="1"/>
    <x v="2"/>
    <x v="7"/>
    <x v="2"/>
    <n v="60"/>
    <x v="1"/>
    <s v="PR 93"/>
    <d v="2020-08-11T00:00:00"/>
    <x v="65"/>
    <n v="6"/>
    <s v="Late"/>
    <s v="PO 93"/>
    <d v="2020-09-20T00:00:00"/>
    <d v="2020-11-19T00:00:00"/>
    <n v="60"/>
    <x v="1"/>
    <n v="1"/>
    <x v="0"/>
    <n v="1.3770491803278688"/>
    <n v="61"/>
    <n v="84"/>
    <n v="84"/>
    <n v="0"/>
  </r>
  <r>
    <x v="1"/>
    <x v="1"/>
    <x v="0"/>
    <x v="6"/>
    <n v="30"/>
    <x v="0"/>
    <s v="PR 94"/>
    <d v="2020-08-12T00:00:00"/>
    <x v="66"/>
    <n v="6"/>
    <s v="Late"/>
    <s v="PO 94"/>
    <d v="2020-08-07T00:00:00"/>
    <d v="2020-08-08T00:00:00"/>
    <n v="1"/>
    <x v="1"/>
    <n v="1"/>
    <x v="0"/>
    <n v="0.34848484848484851"/>
    <n v="66"/>
    <n v="23"/>
    <n v="23"/>
    <n v="0"/>
  </r>
  <r>
    <x v="0"/>
    <x v="0"/>
    <x v="9"/>
    <x v="5"/>
    <n v="14"/>
    <x v="6"/>
    <s v="PR 95"/>
    <d v="2020-08-13T00:00:00"/>
    <x v="67"/>
    <n v="6"/>
    <s v="Late"/>
    <s v="PO 95"/>
    <d v="2020-09-07T00:00:00"/>
    <d v="2020-09-18T00:00:00"/>
    <n v="11"/>
    <x v="1"/>
    <n v="1"/>
    <x v="0"/>
    <n v="323.07692307692309"/>
    <n v="91"/>
    <n v="29400"/>
    <n v="29400"/>
    <n v="0"/>
  </r>
  <r>
    <x v="0"/>
    <x v="0"/>
    <x v="8"/>
    <x v="2"/>
    <n v="45"/>
    <x v="2"/>
    <s v="PR 96"/>
    <d v="2020-08-14T00:00:00"/>
    <x v="66"/>
    <n v="4"/>
    <s v="Late"/>
    <s v="PO 96"/>
    <d v="2020-08-19T00:00:00"/>
    <d v="2020-09-25T00:00:00"/>
    <n v="37"/>
    <x v="1"/>
    <n v="1"/>
    <x v="0"/>
    <n v="142.1875"/>
    <n v="48"/>
    <n v="6825"/>
    <n v="6825"/>
    <n v="0"/>
  </r>
  <r>
    <x v="0"/>
    <x v="0"/>
    <x v="0"/>
    <x v="1"/>
    <n v="45"/>
    <x v="4"/>
    <s v="PR 97"/>
    <d v="2020-08-15T00:00:00"/>
    <x v="68"/>
    <n v="5"/>
    <s v="Late"/>
    <s v="PO 97"/>
    <d v="2020-08-26T00:00:00"/>
    <d v="2020-10-12T00:00:00"/>
    <n v="47"/>
    <x v="0"/>
    <n v="1"/>
    <x v="0"/>
    <n v="40.543478260869563"/>
    <n v="92"/>
    <n v="3730"/>
    <n v="3730"/>
    <n v="0"/>
  </r>
  <r>
    <x v="0"/>
    <x v="0"/>
    <x v="9"/>
    <x v="4"/>
    <n v="30"/>
    <x v="1"/>
    <s v="PR 98"/>
    <d v="2020-08-16T00:00:00"/>
    <x v="68"/>
    <n v="4"/>
    <s v="Late"/>
    <s v="PO 98"/>
    <d v="2020-08-05T00:00:00"/>
    <d v="2020-08-24T00:00:00"/>
    <n v="19"/>
    <x v="1"/>
    <n v="1"/>
    <x v="0"/>
    <n v="99.75"/>
    <n v="60"/>
    <n v="5985"/>
    <n v="5985"/>
    <n v="0"/>
  </r>
  <r>
    <x v="0"/>
    <x v="0"/>
    <x v="2"/>
    <x v="6"/>
    <n v="45"/>
    <x v="6"/>
    <s v="PR 99"/>
    <d v="2020-08-17T00:00:00"/>
    <x v="69"/>
    <n v="5"/>
    <s v="Late"/>
    <s v="PO 99"/>
    <d v="2020-09-06T00:00:00"/>
    <d v="2020-10-03T00:00:00"/>
    <n v="27"/>
    <x v="1"/>
    <n v="1"/>
    <x v="0"/>
    <n v="396.66666666666669"/>
    <n v="18"/>
    <n v="7140"/>
    <n v="8780"/>
    <n v="1640"/>
  </r>
  <r>
    <x v="0"/>
    <x v="2"/>
    <x v="2"/>
    <x v="5"/>
    <n v="60"/>
    <x v="2"/>
    <s v="PR 100"/>
    <d v="2020-08-18T00:00:00"/>
    <x v="70"/>
    <n v="6"/>
    <s v="Late"/>
    <s v="PO 100"/>
    <d v="2020-08-19T00:00:00"/>
    <d v="2020-08-24T00:00:00"/>
    <n v="5"/>
    <x v="1"/>
    <n v="1"/>
    <x v="0"/>
    <n v="235.45454545454547"/>
    <n v="11"/>
    <n v="2590"/>
    <n v="2590"/>
    <n v="0"/>
  </r>
  <r>
    <x v="1"/>
    <x v="0"/>
    <x v="3"/>
    <x v="2"/>
    <n v="30"/>
    <x v="4"/>
    <s v="PR 101"/>
    <d v="2020-08-19T00:00:00"/>
    <x v="71"/>
    <n v="7"/>
    <s v="Late"/>
    <s v="PO 101"/>
    <d v="2020-08-18T00:00:00"/>
    <m/>
    <s v=""/>
    <x v="2"/>
    <n v="0.85"/>
    <x v="1"/>
    <n v="760"/>
    <n v="59"/>
    <n v="44840"/>
    <n v="42675"/>
    <n v="-2165"/>
  </r>
  <r>
    <x v="0"/>
    <x v="0"/>
    <x v="13"/>
    <x v="3"/>
    <n v="30"/>
    <x v="2"/>
    <s v="PR 102"/>
    <d v="2020-08-20T00:00:00"/>
    <x v="72"/>
    <n v="8"/>
    <s v="Late"/>
    <s v="PO 102"/>
    <d v="2020-08-06T00:00:00"/>
    <d v="2020-09-17T00:00:00"/>
    <n v="42"/>
    <x v="0"/>
    <n v="1"/>
    <x v="0"/>
    <n v="102.5"/>
    <n v="8"/>
    <n v="820"/>
    <n v="820"/>
    <n v="0"/>
  </r>
  <r>
    <x v="0"/>
    <x v="0"/>
    <x v="11"/>
    <x v="1"/>
    <n v="14"/>
    <x v="4"/>
    <s v="PR 103"/>
    <d v="2020-08-21T00:00:00"/>
    <x v="73"/>
    <n v="6"/>
    <s v="Late"/>
    <s v="PO 103"/>
    <d v="2020-08-13T00:00:00"/>
    <d v="2020-08-16T00:00:00"/>
    <n v="3"/>
    <x v="1"/>
    <n v="1"/>
    <x v="0"/>
    <n v="71.338235294117652"/>
    <n v="68"/>
    <n v="4851"/>
    <n v="4851"/>
    <n v="0"/>
  </r>
  <r>
    <x v="1"/>
    <x v="2"/>
    <x v="12"/>
    <x v="6"/>
    <n v="30"/>
    <x v="1"/>
    <s v="PR 104"/>
    <d v="2020-09-22T00:00:00"/>
    <x v="74"/>
    <n v="6"/>
    <s v="Late"/>
    <s v="PO 104"/>
    <d v="2020-09-19T00:00:00"/>
    <d v="2020-09-20T00:00:00"/>
    <n v="1"/>
    <x v="1"/>
    <n v="1"/>
    <x v="0"/>
    <n v="166.4"/>
    <n v="15"/>
    <n v="2496"/>
    <n v="2496"/>
    <n v="0"/>
  </r>
  <r>
    <x v="0"/>
    <x v="2"/>
    <x v="2"/>
    <x v="0"/>
    <n v="45"/>
    <x v="6"/>
    <s v="PR 105"/>
    <d v="2020-09-23T00:00:00"/>
    <x v="75"/>
    <n v="9"/>
    <s v="Late"/>
    <s v="PO 105"/>
    <d v="2020-09-11T00:00:00"/>
    <d v="2020-10-13T00:00:00"/>
    <n v="32"/>
    <x v="1"/>
    <n v="1"/>
    <x v="0"/>
    <n v="230.85714285714286"/>
    <n v="14"/>
    <n v="3232"/>
    <n v="3232"/>
    <n v="0"/>
  </r>
  <r>
    <x v="5"/>
    <x v="0"/>
    <x v="0"/>
    <x v="4"/>
    <n v="30"/>
    <x v="2"/>
    <s v="PR 106"/>
    <d v="2020-09-24T00:00:00"/>
    <x v="74"/>
    <n v="4"/>
    <s v="Late"/>
    <s v="PO 106"/>
    <d v="2020-09-09T00:00:00"/>
    <d v="2020-10-04T00:00:00"/>
    <n v="25"/>
    <x v="1"/>
    <n v="1"/>
    <x v="0"/>
    <n v="275.64285714285717"/>
    <n v="14"/>
    <n v="3859.0000000000005"/>
    <n v="3859.0000000000005"/>
    <n v="0"/>
  </r>
  <r>
    <x v="0"/>
    <x v="0"/>
    <x v="10"/>
    <x v="6"/>
    <n v="45"/>
    <x v="4"/>
    <s v="PR 107"/>
    <d v="2020-09-25T00:00:00"/>
    <x v="75"/>
    <n v="7"/>
    <s v="Late"/>
    <s v="PO 107"/>
    <d v="2020-09-19T00:00:00"/>
    <d v="2020-11-09T00:00:00"/>
    <n v="51"/>
    <x v="0"/>
    <n v="1"/>
    <x v="0"/>
    <n v="81.354838709677423"/>
    <n v="31"/>
    <n v="2522"/>
    <n v="2522"/>
    <n v="0"/>
  </r>
  <r>
    <x v="0"/>
    <x v="0"/>
    <x v="2"/>
    <x v="1"/>
    <n v="45"/>
    <x v="3"/>
    <s v="PR 108"/>
    <d v="2020-09-26T00:00:00"/>
    <x v="75"/>
    <n v="6"/>
    <s v="Late"/>
    <s v="PO 108"/>
    <d v="2020-11-05T00:00:00"/>
    <d v="2020-12-10T00:00:00"/>
    <n v="35"/>
    <x v="1"/>
    <n v="1"/>
    <x v="0"/>
    <n v="398.80766666666665"/>
    <n v="30"/>
    <n v="11964.23"/>
    <n v="11964.23"/>
    <n v="0"/>
  </r>
  <r>
    <x v="0"/>
    <x v="2"/>
    <x v="1"/>
    <x v="5"/>
    <n v="14"/>
    <x v="0"/>
    <s v="PR 109"/>
    <d v="2020-09-27T00:00:00"/>
    <x v="75"/>
    <n v="5"/>
    <s v="Late"/>
    <s v="PO 109"/>
    <d v="2020-09-18T00:00:00"/>
    <d v="2020-10-03T00:00:00"/>
    <n v="15"/>
    <x v="0"/>
    <n v="1"/>
    <x v="0"/>
    <n v="28.287199999999999"/>
    <n v="25"/>
    <n v="707.18"/>
    <n v="-1260.8200000000002"/>
    <n v="-1968"/>
  </r>
  <r>
    <x v="1"/>
    <x v="0"/>
    <x v="0"/>
    <x v="4"/>
    <n v="30"/>
    <x v="4"/>
    <s v="PR 110"/>
    <d v="2020-09-28T00:00:00"/>
    <x v="76"/>
    <n v="6"/>
    <s v="Late"/>
    <s v="PO 110"/>
    <d v="2020-11-16T00:00:00"/>
    <d v="2020-12-11T00:00:00"/>
    <n v="25"/>
    <x v="1"/>
    <n v="1"/>
    <x v="0"/>
    <n v="10.022727272727273"/>
    <n v="22"/>
    <n v="220.5"/>
    <n v="-3553.5"/>
    <n v="-3774"/>
  </r>
  <r>
    <x v="1"/>
    <x v="0"/>
    <x v="14"/>
    <x v="2"/>
    <n v="60"/>
    <x v="6"/>
    <s v="PR 111"/>
    <d v="2020-10-29T00:00:00"/>
    <x v="77"/>
    <n v="5"/>
    <s v="Late"/>
    <s v="PO 111"/>
    <d v="2020-10-12T00:00:00"/>
    <d v="2020-10-30T00:00:00"/>
    <n v="18"/>
    <x v="1"/>
    <n v="1"/>
    <x v="0"/>
    <n v="491.13749999999999"/>
    <n v="28"/>
    <n v="13751.85"/>
    <n v="13751.85"/>
    <n v="0"/>
  </r>
  <r>
    <x v="1"/>
    <x v="1"/>
    <x v="8"/>
    <x v="2"/>
    <n v="30"/>
    <x v="4"/>
    <s v="PR 112"/>
    <d v="2020-10-30T00:00:00"/>
    <x v="78"/>
    <n v="6"/>
    <s v="Late"/>
    <s v="PO 112"/>
    <d v="2020-10-16T00:00:00"/>
    <d v="2020-11-01T00:00:00"/>
    <n v="16"/>
    <x v="1"/>
    <n v="1"/>
    <x v="0"/>
    <n v="37.215189873417721"/>
    <n v="79"/>
    <n v="2940"/>
    <n v="2940"/>
    <n v="0"/>
  </r>
  <r>
    <x v="0"/>
    <x v="1"/>
    <x v="6"/>
    <x v="1"/>
    <n v="45"/>
    <x v="2"/>
    <s v="PR 113"/>
    <d v="2020-10-31T00:00:00"/>
    <x v="79"/>
    <n v="2"/>
    <s v="On Time"/>
    <s v="PO 113"/>
    <d v="2020-10-28T00:00:00"/>
    <d v="2020-12-14T00:00:00"/>
    <n v="47"/>
    <x v="0"/>
    <n v="1"/>
    <x v="0"/>
    <n v="51.227272727272727"/>
    <n v="99"/>
    <n v="5071.5"/>
    <n v="5071.5"/>
    <n v="0"/>
  </r>
  <r>
    <x v="0"/>
    <x v="0"/>
    <x v="4"/>
    <x v="3"/>
    <n v="60"/>
    <x v="5"/>
    <s v="PR 114"/>
    <d v="2020-11-01T00:00:00"/>
    <x v="80"/>
    <n v="7"/>
    <s v="Late"/>
    <s v="PO 114"/>
    <d v="2020-10-31T00:00:00"/>
    <d v="2020-11-25T00:00:00"/>
    <n v="25"/>
    <x v="1"/>
    <n v="1"/>
    <x v="0"/>
    <n v="144.82758620689654"/>
    <n v="58"/>
    <n v="8400"/>
    <n v="8400"/>
    <n v="0"/>
  </r>
  <r>
    <x v="1"/>
    <x v="0"/>
    <x v="5"/>
    <x v="5"/>
    <n v="30"/>
    <x v="3"/>
    <s v="PR 115"/>
    <d v="2020-11-02T00:00:00"/>
    <x v="81"/>
    <n v="5"/>
    <s v="Late"/>
    <s v="PO 115"/>
    <d v="2020-10-29T00:00:00"/>
    <d v="2020-11-20T00:00:00"/>
    <n v="22"/>
    <x v="1"/>
    <n v="1"/>
    <x v="0"/>
    <n v="1120"/>
    <n v="27"/>
    <n v="30240"/>
    <n v="30240"/>
    <n v="0"/>
  </r>
  <r>
    <x v="1"/>
    <x v="0"/>
    <x v="7"/>
    <x v="1"/>
    <n v="45"/>
    <x v="1"/>
    <s v="PR 116"/>
    <d v="2020-11-03T00:00:00"/>
    <x v="80"/>
    <n v="5"/>
    <s v="Late"/>
    <s v="PO 116"/>
    <d v="2020-10-19T00:00:00"/>
    <d v="2020-12-16T00:00:00"/>
    <n v="58"/>
    <x v="0"/>
    <n v="1"/>
    <x v="0"/>
    <n v="3.2025000000000001"/>
    <n v="200"/>
    <n v="640.5"/>
    <n v="1938.5"/>
    <n v="1298"/>
  </r>
  <r>
    <x v="0"/>
    <x v="0"/>
    <x v="9"/>
    <x v="2"/>
    <n v="30"/>
    <x v="5"/>
    <s v="PR 117"/>
    <d v="2020-11-04T00:00:00"/>
    <x v="80"/>
    <n v="4"/>
    <s v="Late"/>
    <s v="PO 117"/>
    <d v="2020-10-20T00:00:00"/>
    <d v="2020-11-17T00:00:00"/>
    <n v="28"/>
    <x v="1"/>
    <n v="1"/>
    <x v="0"/>
    <n v="414"/>
    <n v="81"/>
    <n v="33534"/>
    <n v="37863"/>
    <n v="4329"/>
  </r>
  <r>
    <x v="5"/>
    <x v="0"/>
    <x v="14"/>
    <x v="1"/>
    <n v="45"/>
    <x v="6"/>
    <s v="PR 118"/>
    <d v="2020-12-05T00:00:00"/>
    <x v="82"/>
    <n v="7"/>
    <s v="Late"/>
    <s v="PO 118"/>
    <d v="2020-11-07T00:00:00"/>
    <d v="2020-11-24T00:00:00"/>
    <n v="17"/>
    <x v="1"/>
    <n v="1"/>
    <x v="0"/>
    <n v="19.5"/>
    <n v="35"/>
    <n v="682.5"/>
    <n v="682.5"/>
    <n v="0"/>
  </r>
  <r>
    <x v="0"/>
    <x v="0"/>
    <x v="0"/>
    <x v="3"/>
    <n v="30"/>
    <x v="4"/>
    <s v="PR 119"/>
    <d v="2020-12-06T00:00:00"/>
    <x v="83"/>
    <n v="8"/>
    <s v="Late"/>
    <s v="PO 119"/>
    <d v="2020-12-20T00:00:00"/>
    <d v="2021-02-10T00:00:00"/>
    <n v="52"/>
    <x v="0"/>
    <n v="1"/>
    <x v="0"/>
    <n v="158.15555555555557"/>
    <n v="9"/>
    <n v="1423.4"/>
    <n v="1423.4"/>
    <n v="0"/>
  </r>
  <r>
    <x v="5"/>
    <x v="0"/>
    <x v="5"/>
    <x v="3"/>
    <n v="7"/>
    <x v="1"/>
    <s v="PR 120"/>
    <d v="2020-12-07T00:00:00"/>
    <x v="84"/>
    <n v="4"/>
    <s v="Late"/>
    <s v="PO 120"/>
    <d v="2020-11-19T00:00:00"/>
    <d v="2020-12-03T00:00:00"/>
    <n v="14"/>
    <x v="0"/>
    <n v="1"/>
    <x v="0"/>
    <n v="4000"/>
    <n v="13"/>
    <n v="52000"/>
    <n v="52000"/>
    <n v="0"/>
  </r>
  <r>
    <x v="2"/>
    <x v="0"/>
    <x v="9"/>
    <x v="1"/>
    <n v="14"/>
    <x v="2"/>
    <s v="PR 121"/>
    <d v="2020-12-08T00:00:00"/>
    <x v="85"/>
    <n v="7"/>
    <s v="Late"/>
    <s v="PO 121"/>
    <d v="2021-02-11T00:00:00"/>
    <d v="2021-03-04T00:00:00"/>
    <n v="21"/>
    <x v="0"/>
    <n v="1"/>
    <x v="0"/>
    <n v="12.762608695652174"/>
    <n v="46"/>
    <n v="587.08000000000004"/>
    <n v="587.08000000000004"/>
    <n v="0"/>
  </r>
  <r>
    <x v="1"/>
    <x v="0"/>
    <x v="3"/>
    <x v="2"/>
    <n v="45"/>
    <x v="4"/>
    <s v="PR 122"/>
    <d v="2020-12-09T00:00:00"/>
    <x v="86"/>
    <n v="4"/>
    <s v="Late"/>
    <s v="PO 122"/>
    <d v="2020-12-12T00:00:00"/>
    <d v="2021-02-06T00:00:00"/>
    <n v="56"/>
    <x v="0"/>
    <n v="1"/>
    <x v="0"/>
    <n v="963.75"/>
    <n v="56"/>
    <n v="53970"/>
    <n v="53970"/>
    <n v="0"/>
  </r>
  <r>
    <x v="1"/>
    <x v="2"/>
    <x v="2"/>
    <x v="6"/>
    <n v="30"/>
    <x v="0"/>
    <s v="PR 123"/>
    <d v="2020-12-10T00:00:00"/>
    <x v="82"/>
    <n v="2"/>
    <s v="On Time"/>
    <s v="PO 123"/>
    <d v="2020-12-18T00:00:00"/>
    <d v="2021-02-05T00:00:00"/>
    <n v="49"/>
    <x v="0"/>
    <n v="1"/>
    <x v="0"/>
    <n v="3050"/>
    <n v="1"/>
    <n v="3050"/>
    <n v="1730"/>
    <n v="-1320"/>
  </r>
  <r>
    <x v="1"/>
    <x v="0"/>
    <x v="3"/>
    <x v="5"/>
    <n v="60"/>
    <x v="0"/>
    <s v="PR 124"/>
    <d v="2020-12-11T00:00:00"/>
    <x v="87"/>
    <n v="7"/>
    <s v="Late"/>
    <s v="PO 124"/>
    <d v="2020-11-26T00:00:00"/>
    <d v="2021-01-03T00:00:00"/>
    <n v="38"/>
    <x v="1"/>
    <n v="1"/>
    <x v="0"/>
    <n v="226.28795180722892"/>
    <n v="83"/>
    <n v="18781.900000000001"/>
    <n v="18368.900000000001"/>
    <n v="-413"/>
  </r>
  <r>
    <x v="0"/>
    <x v="0"/>
    <x v="4"/>
    <x v="4"/>
    <n v="30"/>
    <x v="2"/>
    <s v="PR 125"/>
    <d v="2020-12-12T00:00:00"/>
    <x v="88"/>
    <n v="7"/>
    <s v="Late"/>
    <s v="PO 125"/>
    <d v="2020-12-08T00:00:00"/>
    <d v="2020-12-30T00:00:00"/>
    <n v="22"/>
    <x v="1"/>
    <n v="1"/>
    <x v="0"/>
    <n v="1732.5"/>
    <n v="20"/>
    <n v="34650"/>
    <n v="34650"/>
    <n v="0"/>
  </r>
  <r>
    <x v="9"/>
    <x v="0"/>
    <x v="0"/>
    <x v="6"/>
    <n v="45"/>
    <x v="4"/>
    <s v="PR 126"/>
    <d v="2020-12-13T00:00:00"/>
    <x v="89"/>
    <n v="4"/>
    <s v="Late"/>
    <s v="PO 126"/>
    <d v="2020-11-22T00:00:00"/>
    <d v="2020-12-06T00:00:00"/>
    <n v="14"/>
    <x v="1"/>
    <n v="1"/>
    <x v="0"/>
    <n v="31.276595744680851"/>
    <n v="47"/>
    <n v="1470"/>
    <n v="1470"/>
    <n v="0"/>
  </r>
  <r>
    <x v="0"/>
    <x v="0"/>
    <x v="2"/>
    <x v="1"/>
    <n v="45"/>
    <x v="4"/>
    <s v="PR 127"/>
    <d v="2020-12-14T00:00:00"/>
    <x v="90"/>
    <n v="2"/>
    <s v="On Time"/>
    <s v="PO 127"/>
    <d v="2020-12-11T00:00:00"/>
    <d v="2021-01-03T00:00:00"/>
    <n v="23"/>
    <x v="1"/>
    <n v="1"/>
    <x v="0"/>
    <n v="85.909090909090907"/>
    <n v="22"/>
    <n v="1890"/>
    <n v="1890"/>
    <n v="0"/>
  </r>
  <r>
    <x v="0"/>
    <x v="0"/>
    <x v="3"/>
    <x v="6"/>
    <n v="60"/>
    <x v="2"/>
    <s v="PR 128"/>
    <d v="2020-12-15T00:00:00"/>
    <x v="91"/>
    <n v="5"/>
    <s v="Late"/>
    <s v="PO 128"/>
    <d v="2020-12-09T00:00:00"/>
    <d v="2020-12-30T00:00:00"/>
    <n v="21"/>
    <x v="1"/>
    <n v="1"/>
    <x v="0"/>
    <n v="566.51162790697674"/>
    <n v="43"/>
    <n v="24360"/>
    <n v="24360"/>
    <n v="0"/>
  </r>
  <r>
    <x v="0"/>
    <x v="0"/>
    <x v="0"/>
    <x v="3"/>
    <n v="30"/>
    <x v="4"/>
    <s v="PR 129"/>
    <d v="2020-12-16T00:00:00"/>
    <x v="92"/>
    <n v="5"/>
    <s v="Late"/>
    <s v="PO 129"/>
    <d v="2020-12-09T00:00:00"/>
    <d v="2020-12-12T00:00:00"/>
    <n v="3"/>
    <x v="1"/>
    <n v="1"/>
    <x v="0"/>
    <n v="2361"/>
    <n v="35"/>
    <n v="82635"/>
    <n v="82635"/>
    <n v="0"/>
  </r>
  <r>
    <x v="0"/>
    <x v="0"/>
    <x v="2"/>
    <x v="4"/>
    <n v="30"/>
    <x v="7"/>
    <s v="PR 130"/>
    <d v="2020-12-17T00:00:00"/>
    <x v="93"/>
    <n v="7"/>
    <s v="Late"/>
    <s v="PO 130"/>
    <d v="2021-01-23T00:00:00"/>
    <d v="2021-02-12T00:00:00"/>
    <n v="20"/>
    <x v="1"/>
    <n v="1"/>
    <x v="0"/>
    <n v="34.054054054054056"/>
    <n v="74"/>
    <n v="2520"/>
    <n v="2520"/>
    <n v="0"/>
  </r>
  <r>
    <x v="5"/>
    <x v="0"/>
    <x v="4"/>
    <x v="5"/>
    <n v="14"/>
    <x v="6"/>
    <s v="PR 131"/>
    <d v="2020-12-18T00:00:00"/>
    <x v="94"/>
    <n v="4"/>
    <s v="Late"/>
    <s v="PO 131"/>
    <d v="2020-11-23T00:00:00"/>
    <d v="2020-11-27T00:00:00"/>
    <n v="4"/>
    <x v="1"/>
    <n v="1"/>
    <x v="0"/>
    <n v="1953"/>
    <n v="50"/>
    <n v="97650"/>
    <n v="97650"/>
    <n v="0"/>
  </r>
  <r>
    <x v="0"/>
    <x v="0"/>
    <x v="14"/>
    <x v="4"/>
    <n v="30"/>
    <x v="7"/>
    <s v="PR 132"/>
    <d v="2020-12-19T00:00:00"/>
    <x v="93"/>
    <n v="5"/>
    <s v="Late"/>
    <s v="PO 132"/>
    <d v="2020-11-11T00:00:00"/>
    <d v="2020-12-09T00:00:00"/>
    <n v="28"/>
    <x v="1"/>
    <n v="1"/>
    <x v="0"/>
    <n v="4221.1044736842105"/>
    <n v="38"/>
    <n v="160401.97"/>
    <n v="160401.97"/>
    <n v="0"/>
  </r>
  <r>
    <x v="1"/>
    <x v="0"/>
    <x v="8"/>
    <x v="2"/>
    <n v="14"/>
    <x v="1"/>
    <s v="PR 133"/>
    <d v="2020-12-20T00:00:00"/>
    <x v="93"/>
    <n v="4"/>
    <s v="Late"/>
    <s v="PO 133"/>
    <d v="2020-12-12T00:00:00"/>
    <d v="2021-01-24T00:00:00"/>
    <n v="43"/>
    <x v="0"/>
    <n v="1"/>
    <x v="0"/>
    <n v="3.36"/>
    <n v="500"/>
    <n v="1680"/>
    <n v="3293"/>
    <n v="1613"/>
  </r>
  <r>
    <x v="1"/>
    <x v="0"/>
    <x v="0"/>
    <x v="5"/>
    <n v="14"/>
    <x v="0"/>
    <s v="PR 134"/>
    <d v="2020-12-21T00:00:00"/>
    <x v="95"/>
    <n v="2"/>
    <s v="On Time"/>
    <s v="PO 134"/>
    <d v="2020-12-20T00:00:00"/>
    <d v="2021-01-27T00:00:00"/>
    <n v="38"/>
    <x v="0"/>
    <n v="1"/>
    <x v="0"/>
    <n v="28.571428571428573"/>
    <n v="21"/>
    <n v="600"/>
    <n v="1540"/>
    <n v="940"/>
  </r>
  <r>
    <x v="9"/>
    <x v="0"/>
    <x v="2"/>
    <x v="2"/>
    <n v="30"/>
    <x v="5"/>
    <s v="PR 135"/>
    <d v="2021-01-22T00:00:00"/>
    <x v="96"/>
    <n v="3"/>
    <s v="On Time"/>
    <s v="PO 135"/>
    <d v="2021-01-24T00:00:00"/>
    <d v="2021-03-09T00:00:00"/>
    <n v="44"/>
    <x v="0"/>
    <n v="1"/>
    <x v="0"/>
    <n v="102985.07462686567"/>
    <n v="67"/>
    <n v="6900000"/>
    <n v="6900000"/>
    <n v="0"/>
  </r>
  <r>
    <x v="5"/>
    <x v="0"/>
    <x v="2"/>
    <x v="1"/>
    <n v="14"/>
    <x v="2"/>
    <s v="PR 136"/>
    <d v="2021-01-23T00:00:00"/>
    <x v="97"/>
    <n v="6"/>
    <s v="Late"/>
    <s v="PO 136"/>
    <d v="2021-01-09T00:00:00"/>
    <d v="2021-02-20T00:00:00"/>
    <n v="42"/>
    <x v="0"/>
    <n v="1"/>
    <x v="0"/>
    <n v="7.5"/>
    <n v="28"/>
    <n v="210"/>
    <n v="210"/>
    <n v="0"/>
  </r>
  <r>
    <x v="0"/>
    <x v="2"/>
    <x v="3"/>
    <x v="3"/>
    <n v="30"/>
    <x v="1"/>
    <s v="PR 137"/>
    <d v="2021-01-24T00:00:00"/>
    <x v="98"/>
    <n v="2"/>
    <s v="On Time"/>
    <s v="PO 137"/>
    <d v="2021-02-15T00:00:00"/>
    <d v="2021-04-16T00:00:00"/>
    <n v="60"/>
    <x v="0"/>
    <n v="1"/>
    <x v="0"/>
    <n v="9.882352941176471"/>
    <n v="51"/>
    <n v="504"/>
    <n v="504"/>
    <n v="0"/>
  </r>
  <r>
    <x v="0"/>
    <x v="0"/>
    <x v="0"/>
    <x v="5"/>
    <n v="45"/>
    <x v="7"/>
    <s v="PR 138"/>
    <d v="2021-01-25T00:00:00"/>
    <x v="99"/>
    <n v="3"/>
    <s v="On Time"/>
    <s v="PO 138"/>
    <d v="2021-03-11T00:00:00"/>
    <d v="2021-04-09T00:00:00"/>
    <n v="29"/>
    <x v="1"/>
    <n v="1"/>
    <x v="0"/>
    <n v="35.301724137931032"/>
    <n v="58"/>
    <n v="2047.4999999999998"/>
    <n v="2047.4999999999998"/>
    <n v="0"/>
  </r>
  <r>
    <x v="0"/>
    <x v="0"/>
    <x v="9"/>
    <x v="2"/>
    <n v="30"/>
    <x v="3"/>
    <s v="PR 139"/>
    <d v="2021-02-26T00:00:00"/>
    <x v="100"/>
    <n v="7"/>
    <s v="Late"/>
    <s v="PO 139"/>
    <d v="2021-02-23T00:00:00"/>
    <m/>
    <s v=""/>
    <x v="2"/>
    <n v="0.85"/>
    <x v="1"/>
    <n v="102.375"/>
    <n v="4"/>
    <n v="409.5"/>
    <n v="7741.5"/>
    <n v="7332"/>
  </r>
  <r>
    <x v="1"/>
    <x v="0"/>
    <x v="1"/>
    <x v="0"/>
    <n v="7"/>
    <x v="2"/>
    <s v="PR 140"/>
    <d v="2021-02-27T00:00:00"/>
    <x v="101"/>
    <n v="4"/>
    <s v="Late"/>
    <s v="PO 140"/>
    <d v="2021-04-10T00:00:00"/>
    <d v="2021-04-27T00:00:00"/>
    <n v="17"/>
    <x v="0"/>
    <n v="1"/>
    <x v="0"/>
    <n v="273.71186440677968"/>
    <n v="59"/>
    <n v="16149.000000000002"/>
    <n v="15034.000000000002"/>
    <n v="-1115"/>
  </r>
  <r>
    <x v="1"/>
    <x v="0"/>
    <x v="6"/>
    <x v="3"/>
    <n v="30"/>
    <x v="4"/>
    <s v="PR 141"/>
    <d v="2021-02-28T00:00:00"/>
    <x v="100"/>
    <n v="5"/>
    <s v="Late"/>
    <s v="PO 141"/>
    <d v="2021-01-18T00:00:00"/>
    <d v="2021-01-27T00:00:00"/>
    <n v="9"/>
    <x v="1"/>
    <n v="1"/>
    <x v="0"/>
    <n v="706.53333333333342"/>
    <n v="27"/>
    <n v="19076.400000000001"/>
    <n v="19076.400000000001"/>
    <n v="0"/>
  </r>
  <r>
    <x v="5"/>
    <x v="0"/>
    <x v="0"/>
    <x v="4"/>
    <n v="14"/>
    <x v="6"/>
    <s v="PR 142"/>
    <d v="2021-03-01T00:00:00"/>
    <x v="102"/>
    <n v="6"/>
    <s v="Late"/>
    <s v="PO 142"/>
    <d v="2021-04-19T00:00:00"/>
    <d v="2021-05-22T00:00:00"/>
    <n v="33"/>
    <x v="0"/>
    <n v="1"/>
    <x v="0"/>
    <n v="11.285714285714286"/>
    <n v="14"/>
    <n v="158"/>
    <n v="481"/>
    <n v="323"/>
  </r>
  <r>
    <x v="0"/>
    <x v="0"/>
    <x v="1"/>
    <x v="4"/>
    <n v="30"/>
    <x v="2"/>
    <s v="PR 143"/>
    <d v="2021-04-02T00:00:00"/>
    <x v="103"/>
    <n v="9"/>
    <s v="Late"/>
    <s v="PO 143"/>
    <d v="2021-03-18T00:00:00"/>
    <d v="2021-03-28T00:00:00"/>
    <n v="10"/>
    <x v="1"/>
    <n v="1"/>
    <x v="0"/>
    <n v="144.375"/>
    <n v="36"/>
    <n v="5197.5"/>
    <n v="11004.5"/>
    <n v="5807"/>
  </r>
  <r>
    <x v="5"/>
    <x v="0"/>
    <x v="13"/>
    <x v="1"/>
    <n v="45"/>
    <x v="4"/>
    <s v="PR 144"/>
    <d v="2021-04-03T00:00:00"/>
    <x v="104"/>
    <n v="2"/>
    <s v="On Time"/>
    <s v="PO 144"/>
    <d v="2021-05-10T00:00:00"/>
    <d v="2021-06-22T00:00:00"/>
    <n v="43"/>
    <x v="1"/>
    <n v="1"/>
    <x v="0"/>
    <n v="16.75531914893617"/>
    <n v="47"/>
    <n v="787.5"/>
    <n v="8308.5"/>
    <n v="7521"/>
  </r>
  <r>
    <x v="5"/>
    <x v="0"/>
    <x v="2"/>
    <x v="2"/>
    <n v="30"/>
    <x v="2"/>
    <s v="PR 145"/>
    <d v="2021-04-04T00:00:00"/>
    <x v="103"/>
    <n v="7"/>
    <s v="Late"/>
    <s v="PO 145"/>
    <d v="2021-05-20T00:00:00"/>
    <d v="2021-07-08T00:00:00"/>
    <n v="49"/>
    <x v="0"/>
    <n v="1"/>
    <x v="0"/>
    <n v="12266.666666666666"/>
    <n v="75"/>
    <n v="920000"/>
    <n v="920000"/>
    <n v="0"/>
  </r>
  <r>
    <x v="0"/>
    <x v="0"/>
    <x v="10"/>
    <x v="2"/>
    <n v="30"/>
    <x v="4"/>
    <s v="PR 146"/>
    <d v="2021-04-05T00:00:00"/>
    <x v="103"/>
    <n v="6"/>
    <s v="Late"/>
    <s v="PO 146"/>
    <d v="2021-04-28T00:00:00"/>
    <d v="2021-06-03T00:00:00"/>
    <n v="36"/>
    <x v="0"/>
    <n v="1"/>
    <x v="0"/>
    <n v="79.704545454545453"/>
    <n v="44"/>
    <n v="3507"/>
    <n v="947"/>
    <n v="-2560"/>
  </r>
  <r>
    <x v="0"/>
    <x v="0"/>
    <x v="11"/>
    <x v="5"/>
    <n v="14"/>
    <x v="5"/>
    <s v="PR 147"/>
    <d v="2021-05-06T00:00:00"/>
    <x v="105"/>
    <n v="6"/>
    <s v="Late"/>
    <s v="PO 147"/>
    <d v="2021-05-24T00:00:00"/>
    <d v="2021-06-14T00:00:00"/>
    <n v="21"/>
    <x v="0"/>
    <n v="1"/>
    <x v="0"/>
    <n v="96.939393939393938"/>
    <n v="99"/>
    <n v="9597"/>
    <n v="9597"/>
    <n v="0"/>
  </r>
  <r>
    <x v="0"/>
    <x v="0"/>
    <x v="9"/>
    <x v="5"/>
    <n v="14"/>
    <x v="2"/>
    <s v="PR 148"/>
    <d v="2021-05-07T00:00:00"/>
    <x v="106"/>
    <n v="8"/>
    <s v="Late"/>
    <s v="PO 148"/>
    <d v="2021-06-11T00:00:00"/>
    <d v="2021-07-22T00:00:00"/>
    <n v="41"/>
    <x v="0"/>
    <n v="1"/>
    <x v="0"/>
    <n v="193.09090909090909"/>
    <n v="77"/>
    <n v="14868"/>
    <n v="14868"/>
    <n v="0"/>
  </r>
  <r>
    <x v="0"/>
    <x v="0"/>
    <x v="14"/>
    <x v="2"/>
    <n v="60"/>
    <x v="4"/>
    <s v="PR 149"/>
    <d v="2021-05-08T00:00:00"/>
    <x v="107"/>
    <n v="6"/>
    <s v="Late"/>
    <s v="PO 149"/>
    <d v="2021-04-18T00:00:00"/>
    <d v="2021-05-24T00:00:00"/>
    <n v="36"/>
    <x v="1"/>
    <n v="1"/>
    <x v="0"/>
    <n v="13305.084745762711"/>
    <n v="59"/>
    <n v="785000"/>
    <n v="787022"/>
    <n v="2022"/>
  </r>
  <r>
    <x v="5"/>
    <x v="0"/>
    <x v="6"/>
    <x v="6"/>
    <n v="30"/>
    <x v="2"/>
    <s v="PR 150"/>
    <d v="2021-06-09T00:00:00"/>
    <x v="108"/>
    <n v="5"/>
    <s v="Late"/>
    <s v="PO 150"/>
    <d v="2021-07-23T00:00:00"/>
    <d v="2021-08-20T00:00:00"/>
    <n v="28"/>
    <x v="1"/>
    <n v="1"/>
    <x v="0"/>
    <n v="95.869565217391298"/>
    <n v="23"/>
    <n v="2205"/>
    <n v="7188"/>
    <n v="4983"/>
  </r>
  <r>
    <x v="0"/>
    <x v="0"/>
    <x v="8"/>
    <x v="3"/>
    <n v="45"/>
    <x v="1"/>
    <s v="PR 151"/>
    <d v="2021-06-10T00:00:00"/>
    <x v="109"/>
    <n v="6"/>
    <s v="Late"/>
    <s v="PO 151"/>
    <d v="2021-07-13T00:00:00"/>
    <d v="2021-09-06T00:00:00"/>
    <n v="55"/>
    <x v="0"/>
    <n v="1"/>
    <x v="0"/>
    <n v="30.692307692307693"/>
    <n v="65"/>
    <n v="1995"/>
    <n v="5692"/>
    <n v="3697"/>
  </r>
  <r>
    <x v="3"/>
    <x v="0"/>
    <x v="10"/>
    <x v="1"/>
    <n v="14"/>
    <x v="2"/>
    <s v="PR 152"/>
    <d v="2021-06-11T00:00:00"/>
    <x v="109"/>
    <n v="5"/>
    <s v="Late"/>
    <s v="PO 152"/>
    <d v="2021-06-22T00:00:00"/>
    <d v="2021-07-26T00:00:00"/>
    <n v="34"/>
    <x v="0"/>
    <n v="1"/>
    <x v="0"/>
    <n v="169.61538461538461"/>
    <n v="26"/>
    <n v="4410"/>
    <n v="4410"/>
    <n v="0"/>
  </r>
  <r>
    <x v="5"/>
    <x v="0"/>
    <x v="4"/>
    <x v="5"/>
    <n v="30"/>
    <x v="4"/>
    <s v="PR 153"/>
    <d v="2021-06-12T00:00:00"/>
    <x v="110"/>
    <n v="7"/>
    <s v="Late"/>
    <s v="PO 153"/>
    <d v="2021-06-08T00:00:00"/>
    <d v="2021-07-11T00:00:00"/>
    <n v="33"/>
    <x v="0"/>
    <n v="1"/>
    <x v="0"/>
    <n v="29.647058823529413"/>
    <n v="17"/>
    <n v="504"/>
    <n v="504"/>
    <n v="0"/>
  </r>
  <r>
    <x v="9"/>
    <x v="0"/>
    <x v="9"/>
    <x v="5"/>
    <n v="14"/>
    <x v="6"/>
    <s v="PR 154"/>
    <d v="2021-06-13T00:00:00"/>
    <x v="111"/>
    <n v="8"/>
    <s v="Late"/>
    <s v="PO 154"/>
    <d v="2021-05-24T00:00:00"/>
    <d v="2021-06-05T00:00:00"/>
    <n v="12"/>
    <x v="1"/>
    <n v="1"/>
    <x v="0"/>
    <n v="50"/>
    <n v="34"/>
    <n v="1700"/>
    <n v="1700"/>
    <n v="0"/>
  </r>
  <r>
    <x v="1"/>
    <x v="0"/>
    <x v="6"/>
    <x v="1"/>
    <n v="45"/>
    <x v="2"/>
    <s v="PR 155"/>
    <d v="2021-07-14T00:00:00"/>
    <x v="112"/>
    <n v="6"/>
    <s v="Late"/>
    <s v="PO 155"/>
    <d v="2021-07-11T00:00:00"/>
    <d v="2021-08-01T00:00:00"/>
    <n v="21"/>
    <x v="1"/>
    <n v="1"/>
    <x v="0"/>
    <n v="271.8"/>
    <n v="7"/>
    <n v="1902.6000000000001"/>
    <n v="1902.6000000000001"/>
    <n v="0"/>
  </r>
  <r>
    <x v="1"/>
    <x v="0"/>
    <x v="7"/>
    <x v="6"/>
    <n v="45"/>
    <x v="4"/>
    <s v="PR 156"/>
    <d v="2021-07-15T00:00:00"/>
    <x v="113"/>
    <n v="7"/>
    <s v="Late"/>
    <s v="PO 156"/>
    <d v="2021-06-22T00:00:00"/>
    <d v="2021-07-18T00:00:00"/>
    <n v="26"/>
    <x v="1"/>
    <n v="1"/>
    <x v="0"/>
    <n v="621.71052631578948"/>
    <n v="38"/>
    <n v="23625"/>
    <n v="23625"/>
    <n v="0"/>
  </r>
  <r>
    <x v="1"/>
    <x v="0"/>
    <x v="1"/>
    <x v="3"/>
    <n v="30"/>
    <x v="2"/>
    <s v="PR 157"/>
    <d v="2021-07-16T00:00:00"/>
    <x v="114"/>
    <n v="8"/>
    <s v="Late"/>
    <s v="PO 157"/>
    <d v="2021-07-19T00:00:00"/>
    <d v="2021-09-14T00:00:00"/>
    <n v="57"/>
    <x v="0"/>
    <n v="1"/>
    <x v="0"/>
    <n v="12600"/>
    <n v="25"/>
    <n v="315000"/>
    <n v="322910"/>
    <n v="7910"/>
  </r>
  <r>
    <x v="0"/>
    <x v="0"/>
    <x v="10"/>
    <x v="6"/>
    <n v="45"/>
    <x v="1"/>
    <s v="PR 158"/>
    <d v="2021-07-17T00:00:00"/>
    <x v="114"/>
    <n v="7"/>
    <s v="Late"/>
    <s v="PO 158"/>
    <d v="2021-07-17T00:00:00"/>
    <d v="2021-08-24T00:00:00"/>
    <n v="38"/>
    <x v="1"/>
    <n v="1"/>
    <x v="0"/>
    <n v="13000"/>
    <n v="9"/>
    <n v="117000"/>
    <n v="117000"/>
    <n v="0"/>
  </r>
  <r>
    <x v="0"/>
    <x v="0"/>
    <x v="8"/>
    <x v="5"/>
    <n v="14"/>
    <x v="7"/>
    <s v="PR 159"/>
    <d v="2021-07-18T00:00:00"/>
    <x v="115"/>
    <n v="3"/>
    <s v="On Time"/>
    <s v="PO 159"/>
    <d v="2021-07-23T00:00:00"/>
    <d v="2021-08-08T00:00:00"/>
    <n v="16"/>
    <x v="0"/>
    <n v="1"/>
    <x v="0"/>
    <n v="1269.2307692307693"/>
    <n v="13"/>
    <n v="16500"/>
    <n v="16500"/>
    <n v="0"/>
  </r>
  <r>
    <x v="1"/>
    <x v="0"/>
    <x v="5"/>
    <x v="4"/>
    <n v="30"/>
    <x v="3"/>
    <s v="PR 160"/>
    <d v="2021-08-19T00:00:00"/>
    <x v="116"/>
    <n v="5"/>
    <s v="Late"/>
    <s v="PO 160"/>
    <d v="2021-09-01T00:00:00"/>
    <d v="2021-09-15T00:00:00"/>
    <n v="14"/>
    <x v="1"/>
    <n v="1"/>
    <x v="0"/>
    <n v="277.51724137931035"/>
    <n v="58"/>
    <n v="16096"/>
    <n v="13721"/>
    <n v="-2375"/>
  </r>
  <r>
    <x v="0"/>
    <x v="0"/>
    <x v="14"/>
    <x v="2"/>
    <n v="30"/>
    <x v="3"/>
    <s v="PR 161"/>
    <d v="2021-08-20T00:00:00"/>
    <x v="117"/>
    <n v="6"/>
    <s v="Late"/>
    <s v="PO 161"/>
    <d v="2021-08-15T00:00:00"/>
    <d v="2021-09-09T00:00:00"/>
    <n v="25"/>
    <x v="1"/>
    <n v="1"/>
    <x v="0"/>
    <n v="37.227272727272727"/>
    <n v="99"/>
    <n v="3685.5"/>
    <n v="3693.5"/>
    <n v="8"/>
  </r>
  <r>
    <x v="0"/>
    <x v="0"/>
    <x v="2"/>
    <x v="2"/>
    <n v="30"/>
    <x v="1"/>
    <s v="PR 162"/>
    <d v="2021-08-21T00:00:00"/>
    <x v="118"/>
    <n v="9"/>
    <s v="Late"/>
    <s v="PO 162"/>
    <d v="2021-09-01T00:00:00"/>
    <d v="2021-10-17T00:00:00"/>
    <n v="46"/>
    <x v="0"/>
    <n v="1"/>
    <x v="0"/>
    <n v="79.296875"/>
    <n v="96"/>
    <n v="7612.5"/>
    <n v="2778.5"/>
    <n v="-4834"/>
  </r>
  <r>
    <x v="0"/>
    <x v="0"/>
    <x v="4"/>
    <x v="5"/>
    <n v="14"/>
    <x v="7"/>
    <s v="PR 163"/>
    <d v="2021-08-22T00:00:00"/>
    <x v="119"/>
    <n v="6"/>
    <s v="Late"/>
    <s v="PO 163"/>
    <d v="2021-09-25T00:00:00"/>
    <d v="2021-10-15T00:00:00"/>
    <n v="20"/>
    <x v="0"/>
    <n v="1"/>
    <x v="0"/>
    <n v="9.2307692307692299"/>
    <n v="91"/>
    <n v="839.99999999999989"/>
    <n v="839.99999999999989"/>
    <n v="0"/>
  </r>
  <r>
    <x v="6"/>
    <x v="0"/>
    <x v="1"/>
    <x v="5"/>
    <n v="14"/>
    <x v="1"/>
    <s v="PR 164"/>
    <d v="2021-08-23T00:00:00"/>
    <x v="120"/>
    <n v="4"/>
    <s v="Late"/>
    <s v="PO 164"/>
    <d v="2021-09-11T00:00:00"/>
    <d v="2021-10-29T00:00:00"/>
    <n v="48"/>
    <x v="0"/>
    <n v="1"/>
    <x v="0"/>
    <n v="3200"/>
    <n v="18"/>
    <n v="57600"/>
    <n v="59061"/>
    <n v="1461"/>
  </r>
  <r>
    <x v="7"/>
    <x v="0"/>
    <x v="10"/>
    <x v="4"/>
    <n v="30"/>
    <x v="2"/>
    <s v="PR 165"/>
    <d v="2021-09-24T00:00:00"/>
    <x v="121"/>
    <n v="7"/>
    <s v="Late"/>
    <s v="PO 165"/>
    <d v="2021-09-05T00:00:00"/>
    <d v="2021-10-14T00:00:00"/>
    <n v="39"/>
    <x v="0"/>
    <n v="1"/>
    <x v="0"/>
    <n v="434.48275862068965"/>
    <n v="58"/>
    <n v="25200"/>
    <n v="25200"/>
    <n v="0"/>
  </r>
  <r>
    <x v="7"/>
    <x v="0"/>
    <x v="9"/>
    <x v="2"/>
    <n v="30"/>
    <x v="1"/>
    <s v="PR 166"/>
    <d v="2021-09-25T00:00:00"/>
    <x v="122"/>
    <n v="5"/>
    <s v="Late"/>
    <s v="PO 166"/>
    <d v="2021-08-31T00:00:00"/>
    <d v="2021-09-02T00:00:00"/>
    <n v="2"/>
    <x v="1"/>
    <n v="1"/>
    <x v="0"/>
    <n v="456.25777777777773"/>
    <n v="72"/>
    <n v="32850.559999999998"/>
    <n v="32850.559999999998"/>
    <n v="0"/>
  </r>
  <r>
    <x v="1"/>
    <x v="0"/>
    <x v="2"/>
    <x v="1"/>
    <n v="45"/>
    <x v="7"/>
    <s v="PR 167"/>
    <d v="2021-09-26T00:00:00"/>
    <x v="121"/>
    <n v="5"/>
    <s v="Late"/>
    <s v="PO 167"/>
    <d v="2021-09-12T00:00:00"/>
    <d v="2021-10-08T00:00:00"/>
    <n v="26"/>
    <x v="1"/>
    <n v="1"/>
    <x v="0"/>
    <n v="990"/>
    <n v="35"/>
    <n v="34650"/>
    <n v="34650"/>
    <n v="0"/>
  </r>
  <r>
    <x v="1"/>
    <x v="0"/>
    <x v="1"/>
    <x v="3"/>
    <n v="30"/>
    <x v="3"/>
    <s v="PR 168"/>
    <d v="2021-09-27T00:00:00"/>
    <x v="123"/>
    <n v="9"/>
    <s v="Late"/>
    <s v="PO 168"/>
    <d v="2021-10-05T00:00:00"/>
    <d v="2021-10-31T00:00:00"/>
    <n v="26"/>
    <x v="1"/>
    <n v="1"/>
    <x v="0"/>
    <n v="2.2050000000000001"/>
    <n v="1000"/>
    <n v="2205"/>
    <n v="2205"/>
    <n v="0"/>
  </r>
  <r>
    <x v="1"/>
    <x v="0"/>
    <x v="8"/>
    <x v="6"/>
    <n v="45"/>
    <x v="6"/>
    <s v="PR 169"/>
    <d v="2021-10-28T00:00:00"/>
    <x v="124"/>
    <n v="6"/>
    <s v="Late"/>
    <s v="PO 169"/>
    <d v="2021-11-23T00:00:00"/>
    <d v="2021-12-31T00:00:00"/>
    <n v="38"/>
    <x v="1"/>
    <n v="1"/>
    <x v="0"/>
    <n v="73.5"/>
    <n v="36"/>
    <n v="2646"/>
    <n v="2646"/>
    <n v="0"/>
  </r>
  <r>
    <x v="1"/>
    <x v="0"/>
    <x v="3"/>
    <x v="0"/>
    <n v="60"/>
    <x v="0"/>
    <s v="PR 170"/>
    <d v="2021-10-29T00:00:00"/>
    <x v="125"/>
    <n v="7"/>
    <s v="Late"/>
    <s v="PO 170"/>
    <d v="2021-11-04T00:00:00"/>
    <d v="2022-01-01T00:00:00"/>
    <n v="58"/>
    <x v="1"/>
    <n v="1"/>
    <x v="0"/>
    <n v="108"/>
    <n v="86"/>
    <n v="9288"/>
    <n v="9288"/>
    <n v="0"/>
  </r>
  <r>
    <x v="1"/>
    <x v="0"/>
    <x v="7"/>
    <x v="2"/>
    <n v="45"/>
    <x v="2"/>
    <s v="PR 171"/>
    <d v="2021-10-30T00:00:00"/>
    <x v="126"/>
    <n v="5"/>
    <s v="Late"/>
    <s v="PO 171"/>
    <d v="2021-11-01T00:00:00"/>
    <d v="2021-12-17T00:00:00"/>
    <n v="46"/>
    <x v="0"/>
    <n v="1"/>
    <x v="0"/>
    <n v="296.47058823529414"/>
    <n v="85"/>
    <n v="25200.000000000004"/>
    <n v="25200.000000000004"/>
    <n v="0"/>
  </r>
  <r>
    <x v="0"/>
    <x v="0"/>
    <x v="7"/>
    <x v="4"/>
    <n v="60"/>
    <x v="1"/>
    <s v="PR 172"/>
    <d v="2021-10-31T00:00:00"/>
    <x v="127"/>
    <n v="6"/>
    <s v="Late"/>
    <s v="PO 172"/>
    <d v="2021-12-20T00:00:00"/>
    <d v="2021-12-26T00:00:00"/>
    <n v="6"/>
    <x v="1"/>
    <n v="1"/>
    <x v="0"/>
    <n v="40.341463414634148"/>
    <n v="82"/>
    <n v="3308"/>
    <n v="6527"/>
    <n v="3219"/>
  </r>
  <r>
    <x v="1"/>
    <x v="0"/>
    <x v="9"/>
    <x v="3"/>
    <n v="60"/>
    <x v="7"/>
    <s v="PR 173"/>
    <d v="2021-11-01T00:00:00"/>
    <x v="126"/>
    <n v="3"/>
    <s v="On Time"/>
    <s v="PO 173"/>
    <d v="2021-09-25T00:00:00"/>
    <d v="2021-11-16T00:00:00"/>
    <n v="52"/>
    <x v="1"/>
    <n v="1"/>
    <x v="0"/>
    <n v="9.2857142857142865"/>
    <n v="70"/>
    <n v="650"/>
    <n v="650"/>
    <n v="0"/>
  </r>
  <r>
    <x v="0"/>
    <x v="0"/>
    <x v="6"/>
    <x v="5"/>
    <n v="60"/>
    <x v="3"/>
    <s v="PR 174"/>
    <d v="2021-12-01T00:00:00"/>
    <x v="128"/>
    <n v="5"/>
    <s v="Late"/>
    <s v="PO 174"/>
    <d v="2021-11-26T00:00:00"/>
    <d v="2021-12-09T00:00:00"/>
    <n v="13"/>
    <x v="1"/>
    <n v="1"/>
    <x v="0"/>
    <n v="13.237078651685392"/>
    <n v="89"/>
    <n v="1178.0999999999999"/>
    <n v="1178.0999999999999"/>
    <n v="0"/>
  </r>
  <r>
    <x v="0"/>
    <x v="0"/>
    <x v="0"/>
    <x v="6"/>
    <n v="45"/>
    <x v="2"/>
    <s v="PR 175"/>
    <d v="2021-12-02T00:00:00"/>
    <x v="129"/>
    <n v="6"/>
    <s v="Late"/>
    <s v="PO 175"/>
    <d v="2021-10-25T00:00:00"/>
    <d v="2021-11-27T00:00:00"/>
    <n v="33"/>
    <x v="1"/>
    <n v="1"/>
    <x v="0"/>
    <n v="138.375"/>
    <n v="14"/>
    <n v="1937.25"/>
    <n v="1937.25"/>
    <n v="0"/>
  </r>
  <r>
    <x v="1"/>
    <x v="0"/>
    <x v="4"/>
    <x v="2"/>
    <n v="14"/>
    <x v="3"/>
    <s v="PR 176"/>
    <d v="2021-12-03T00:00:00"/>
    <x v="130"/>
    <n v="7"/>
    <s v="Late"/>
    <s v="PO 176"/>
    <d v="2021-11-30T00:00:00"/>
    <d v="2021-12-30T00:00:00"/>
    <n v="30"/>
    <x v="0"/>
    <n v="1"/>
    <x v="0"/>
    <n v="43000"/>
    <n v="29"/>
    <n v="1247000"/>
    <n v="1255757"/>
    <n v="8757"/>
  </r>
  <r>
    <x v="0"/>
    <x v="0"/>
    <x v="14"/>
    <x v="3"/>
    <n v="45"/>
    <x v="3"/>
    <s v="PR 177"/>
    <d v="2022-01-04T00:00:00"/>
    <x v="131"/>
    <n v="8"/>
    <s v="Late"/>
    <s v="PO 177"/>
    <d v="2021-12-23T00:00:00"/>
    <d v="2021-12-29T00:00:00"/>
    <n v="6"/>
    <x v="1"/>
    <n v="1"/>
    <x v="0"/>
    <n v="95.752840909090907"/>
    <n v="88"/>
    <n v="8426.25"/>
    <n v="8426.25"/>
    <n v="0"/>
  </r>
  <r>
    <x v="5"/>
    <x v="0"/>
    <x v="3"/>
    <x v="2"/>
    <n v="30"/>
    <x v="0"/>
    <s v="PR 178"/>
    <d v="2022-01-05T00:00:00"/>
    <x v="132"/>
    <n v="6"/>
    <s v="Late"/>
    <s v="PO 178"/>
    <d v="2022-01-19T00:00:00"/>
    <d v="2022-02-02T00:00:00"/>
    <n v="14"/>
    <x v="1"/>
    <n v="1"/>
    <x v="0"/>
    <n v="291.66666666666669"/>
    <n v="72"/>
    <n v="21000"/>
    <n v="21000"/>
    <n v="0"/>
  </r>
  <r>
    <x v="5"/>
    <x v="0"/>
    <x v="4"/>
    <x v="1"/>
    <n v="45"/>
    <x v="7"/>
    <s v="PR 179"/>
    <d v="2022-01-06T00:00:00"/>
    <x v="133"/>
    <n v="9"/>
    <s v="Late"/>
    <s v="PO 179"/>
    <d v="2021-12-11T00:00:00"/>
    <d v="2021-12-19T00:00:00"/>
    <n v="8"/>
    <x v="1"/>
    <n v="1"/>
    <x v="0"/>
    <n v="1051.0275675675675"/>
    <n v="74"/>
    <n v="77776.039999999994"/>
    <n v="77776.039999999994"/>
    <n v="0"/>
  </r>
  <r>
    <x v="0"/>
    <x v="0"/>
    <x v="5"/>
    <x v="1"/>
    <n v="30"/>
    <x v="6"/>
    <s v="PR 180"/>
    <d v="2022-01-07T00:00:00"/>
    <x v="132"/>
    <n v="4"/>
    <s v="Late"/>
    <s v="PO 180"/>
    <d v="2022-02-24T00:00:00"/>
    <m/>
    <s v=""/>
    <x v="2"/>
    <n v="0.55000000000000004"/>
    <x v="1"/>
    <n v="31.27269230769231"/>
    <n v="52"/>
    <n v="1626.18"/>
    <n v="1626.18"/>
    <n v="0"/>
  </r>
  <r>
    <x v="0"/>
    <x v="0"/>
    <x v="9"/>
    <x v="5"/>
    <n v="7"/>
    <x v="0"/>
    <s v="PR 181"/>
    <d v="2022-01-08T00:00:00"/>
    <x v="134"/>
    <n v="6"/>
    <s v="Late"/>
    <s v="PO 181"/>
    <d v="2022-01-22T00:00:00"/>
    <d v="2022-01-29T00:00:00"/>
    <n v="7"/>
    <x v="1"/>
    <n v="1"/>
    <x v="0"/>
    <n v="20.073529411764707"/>
    <n v="68"/>
    <n v="1365"/>
    <n v="1365"/>
    <n v="0"/>
  </r>
  <r>
    <x v="0"/>
    <x v="0"/>
    <x v="2"/>
    <x v="6"/>
    <n v="45"/>
    <x v="7"/>
    <s v="PR 182"/>
    <d v="2022-01-09T00:00:00"/>
    <x v="134"/>
    <n v="5"/>
    <s v="Late"/>
    <s v="PO 182"/>
    <d v="2022-01-20T00:00:00"/>
    <m/>
    <s v=""/>
    <x v="2"/>
    <n v="0.85"/>
    <x v="1"/>
    <n v="49"/>
    <n v="18"/>
    <n v="882"/>
    <n v="882"/>
    <n v="0"/>
  </r>
  <r>
    <x v="1"/>
    <x v="0"/>
    <x v="3"/>
    <x v="3"/>
    <n v="30"/>
    <x v="5"/>
    <s v="PR 183"/>
    <d v="2022-01-10T00:00:00"/>
    <x v="134"/>
    <n v="4"/>
    <s v="Late"/>
    <s v="PO 183"/>
    <d v="2022-01-17T00:00:00"/>
    <d v="2022-02-27T00:00:00"/>
    <n v="41"/>
    <x v="0"/>
    <n v="1"/>
    <x v="0"/>
    <n v="1.2384615384615383"/>
    <n v="78"/>
    <n v="96.59999999999998"/>
    <n v="96.59999999999998"/>
    <n v="0"/>
  </r>
  <r>
    <x v="0"/>
    <x v="0"/>
    <x v="12"/>
    <x v="4"/>
    <n v="30"/>
    <x v="6"/>
    <s v="PR 184"/>
    <d v="2022-01-11T00:00:00"/>
    <x v="133"/>
    <n v="4"/>
    <s v="Late"/>
    <s v="PO 184"/>
    <d v="2022-03-10T00:00:00"/>
    <d v="2022-04-04T00:00:00"/>
    <n v="25"/>
    <x v="1"/>
    <n v="1"/>
    <x v="0"/>
    <n v="1050"/>
    <n v="7"/>
    <n v="7350"/>
    <n v="7087"/>
    <n v="-263"/>
  </r>
  <r>
    <x v="0"/>
    <x v="0"/>
    <x v="2"/>
    <x v="6"/>
    <n v="45"/>
    <x v="3"/>
    <s v="PR 185"/>
    <d v="2022-01-12T00:00:00"/>
    <x v="135"/>
    <n v="5"/>
    <s v="Late"/>
    <s v="PO 185"/>
    <d v="2021-12-09T00:00:00"/>
    <d v="2022-01-16T00:00:00"/>
    <n v="38"/>
    <x v="1"/>
    <n v="1"/>
    <x v="0"/>
    <n v="65.032258064516128"/>
    <n v="62"/>
    <n v="4032"/>
    <n v="1923"/>
    <n v="-2109"/>
  </r>
  <r>
    <x v="7"/>
    <x v="0"/>
    <x v="2"/>
    <x v="1"/>
    <n v="45"/>
    <x v="0"/>
    <s v="PR 186"/>
    <d v="2022-01-13T00:00:00"/>
    <x v="135"/>
    <n v="4"/>
    <s v="Late"/>
    <s v="PO 186"/>
    <d v="2022-01-19T00:00:00"/>
    <d v="2022-02-04T00:00:00"/>
    <n v="16"/>
    <x v="1"/>
    <n v="1"/>
    <x v="0"/>
    <n v="4375"/>
    <n v="80"/>
    <n v="350000"/>
    <n v="350000"/>
    <n v="0"/>
  </r>
  <r>
    <x v="7"/>
    <x v="0"/>
    <x v="1"/>
    <x v="4"/>
    <n v="30"/>
    <x v="1"/>
    <s v="PR 187"/>
    <d v="2022-01-14T00:00:00"/>
    <x v="136"/>
    <n v="6"/>
    <s v="Late"/>
    <s v="PO 187"/>
    <d v="2022-02-19T00:00:00"/>
    <d v="2022-04-07T00:00:00"/>
    <n v="47"/>
    <x v="0"/>
    <n v="1"/>
    <x v="0"/>
    <n v="186.03529411764706"/>
    <n v="85"/>
    <n v="15813"/>
    <n v="25300"/>
    <n v="9487"/>
  </r>
  <r>
    <x v="0"/>
    <x v="0"/>
    <x v="2"/>
    <x v="5"/>
    <n v="14"/>
    <x v="5"/>
    <s v="PR 188"/>
    <d v="2022-01-15T00:00:00"/>
    <x v="137"/>
    <n v="7"/>
    <s v="Late"/>
    <s v="PO 188"/>
    <d v="2021-12-22T00:00:00"/>
    <d v="2022-02-15T00:00:00"/>
    <n v="55"/>
    <x v="0"/>
    <n v="1"/>
    <x v="0"/>
    <n v="66.72229999999999"/>
    <n v="100"/>
    <n v="6672.2299999999987"/>
    <n v="8501.23"/>
    <n v="1829.0000000000009"/>
  </r>
  <r>
    <x v="0"/>
    <x v="0"/>
    <x v="0"/>
    <x v="1"/>
    <n v="45"/>
    <x v="1"/>
    <s v="PR 189"/>
    <d v="2022-01-16T00:00:00"/>
    <x v="138"/>
    <n v="2"/>
    <s v="On Time"/>
    <s v="PO 189"/>
    <d v="2022-02-04T00:00:00"/>
    <m/>
    <s v=""/>
    <x v="2"/>
    <n v="0.88"/>
    <x v="1"/>
    <n v="65.625"/>
    <n v="92"/>
    <n v="6037.5"/>
    <n v="6037.5"/>
    <n v="0"/>
  </r>
  <r>
    <x v="5"/>
    <x v="0"/>
    <x v="6"/>
    <x v="3"/>
    <n v="30"/>
    <x v="6"/>
    <s v="PR 190"/>
    <d v="2022-01-17T00:00:00"/>
    <x v="137"/>
    <n v="5"/>
    <s v="Late"/>
    <s v="PO 190"/>
    <d v="2021-12-17T00:00:00"/>
    <d v="2022-01-10T00:00:00"/>
    <n v="24"/>
    <x v="1"/>
    <n v="1"/>
    <x v="0"/>
    <n v="15750"/>
    <n v="31"/>
    <n v="488250"/>
    <n v="488250"/>
    <n v="0"/>
  </r>
  <r>
    <x v="0"/>
    <x v="0"/>
    <x v="8"/>
    <x v="4"/>
    <n v="30"/>
    <x v="2"/>
    <s v="PR 191"/>
    <d v="2022-01-18T00:00:00"/>
    <x v="139"/>
    <n v="7"/>
    <s v="Late"/>
    <s v="PO 191"/>
    <d v="2022-02-12T00:00:00"/>
    <d v="2022-02-26T00:00:00"/>
    <n v="14"/>
    <x v="1"/>
    <n v="1"/>
    <x v="0"/>
    <n v="28.53846153846154"/>
    <n v="39"/>
    <n v="1113"/>
    <n v="1113"/>
    <n v="0"/>
  </r>
  <r>
    <x v="0"/>
    <x v="0"/>
    <x v="14"/>
    <x v="2"/>
    <n v="14"/>
    <x v="4"/>
    <s v="PR 192"/>
    <d v="2022-01-19T00:00:00"/>
    <x v="137"/>
    <n v="3"/>
    <s v="On Time"/>
    <s v="PO 192"/>
    <d v="2021-12-16T00:00:00"/>
    <d v="2022-01-21T00:00:00"/>
    <n v="36"/>
    <x v="0"/>
    <n v="1"/>
    <x v="0"/>
    <n v="4134"/>
    <n v="24"/>
    <n v="99216"/>
    <n v="99216"/>
    <n v="0"/>
  </r>
  <r>
    <x v="0"/>
    <x v="0"/>
    <x v="5"/>
    <x v="3"/>
    <n v="30"/>
    <x v="3"/>
    <s v="PR 193"/>
    <d v="2022-01-20T00:00:00"/>
    <x v="140"/>
    <n v="4"/>
    <s v="Late"/>
    <s v="PO 193"/>
    <d v="2022-02-04T00:00:00"/>
    <d v="2022-02-16T00:00:00"/>
    <n v="12"/>
    <x v="1"/>
    <n v="1"/>
    <x v="0"/>
    <n v="176.12903225806451"/>
    <n v="93"/>
    <n v="16380"/>
    <n v="16380"/>
    <n v="0"/>
  </r>
  <r>
    <x v="0"/>
    <x v="0"/>
    <x v="9"/>
    <x v="5"/>
    <n v="14"/>
    <x v="4"/>
    <s v="PR 194"/>
    <d v="2022-01-21T00:00:00"/>
    <x v="141"/>
    <n v="5"/>
    <s v="Late"/>
    <s v="PO 194"/>
    <d v="2022-01-17T00:00:00"/>
    <d v="2022-02-04T00:00:00"/>
    <n v="18"/>
    <x v="0"/>
    <n v="1"/>
    <x v="0"/>
    <n v="195.79411764705881"/>
    <n v="68"/>
    <n v="13314"/>
    <n v="13314"/>
    <n v="0"/>
  </r>
  <r>
    <x v="0"/>
    <x v="0"/>
    <x v="8"/>
    <x v="6"/>
    <n v="45"/>
    <x v="1"/>
    <s v="PR 195"/>
    <d v="2022-01-22T00:00:00"/>
    <x v="142"/>
    <n v="5"/>
    <s v="Late"/>
    <s v="PO 195"/>
    <d v="2021-12-19T00:00:00"/>
    <d v="2022-01-05T00:00:00"/>
    <n v="17"/>
    <x v="1"/>
    <n v="1"/>
    <x v="0"/>
    <n v="1026.875"/>
    <n v="24"/>
    <n v="24645"/>
    <n v="24645"/>
    <n v="0"/>
  </r>
  <r>
    <x v="0"/>
    <x v="0"/>
    <x v="7"/>
    <x v="0"/>
    <n v="30"/>
    <x v="0"/>
    <s v="PR 196"/>
    <d v="2022-01-23T00:00:00"/>
    <x v="143"/>
    <n v="8"/>
    <s v="Late"/>
    <s v="PO 196"/>
    <d v="2022-01-29T00:00:00"/>
    <d v="2022-01-31T00:00:00"/>
    <n v="2"/>
    <x v="1"/>
    <n v="1"/>
    <x v="0"/>
    <n v="1440"/>
    <n v="4"/>
    <n v="5760"/>
    <n v="5760"/>
    <n v="0"/>
  </r>
  <r>
    <x v="1"/>
    <x v="0"/>
    <x v="0"/>
    <x v="1"/>
    <n v="45"/>
    <x v="2"/>
    <s v="PR 197"/>
    <d v="2022-01-24T00:00:00"/>
    <x v="144"/>
    <n v="5"/>
    <s v="Late"/>
    <s v="PO 197"/>
    <d v="2021-12-23T00:00:00"/>
    <d v="2022-01-20T00:00:00"/>
    <n v="28"/>
    <x v="1"/>
    <n v="1"/>
    <x v="0"/>
    <n v="947.4"/>
    <n v="14"/>
    <n v="13263.6"/>
    <n v="13263.6"/>
    <n v="0"/>
  </r>
  <r>
    <x v="0"/>
    <x v="0"/>
    <x v="7"/>
    <x v="6"/>
    <n v="30"/>
    <x v="1"/>
    <s v="PR 198"/>
    <d v="2022-01-25T00:00:00"/>
    <x v="144"/>
    <n v="4"/>
    <s v="Late"/>
    <s v="PO 198"/>
    <d v="2021-12-26T00:00:00"/>
    <d v="2022-02-19T00:00:00"/>
    <n v="55"/>
    <x v="0"/>
    <n v="1"/>
    <x v="0"/>
    <n v="280"/>
    <n v="3"/>
    <n v="840"/>
    <n v="-3339"/>
    <n v="-4179"/>
  </r>
  <r>
    <x v="0"/>
    <x v="0"/>
    <x v="1"/>
    <x v="5"/>
    <n v="14"/>
    <x v="7"/>
    <s v="PR 199"/>
    <d v="2022-01-26T00:00:00"/>
    <x v="145"/>
    <n v="7"/>
    <s v="Late"/>
    <s v="PO 199"/>
    <d v="2022-02-10T00:00:00"/>
    <d v="2022-02-19T00:00:00"/>
    <n v="9"/>
    <x v="1"/>
    <n v="1"/>
    <x v="0"/>
    <n v="3.1111111111111112"/>
    <n v="54"/>
    <n v="168"/>
    <n v="168"/>
    <n v="0"/>
  </r>
  <r>
    <x v="0"/>
    <x v="0"/>
    <x v="10"/>
    <x v="6"/>
    <n v="30"/>
    <x v="3"/>
    <s v="PR 200"/>
    <d v="2022-01-27T00:00:00"/>
    <x v="145"/>
    <n v="6"/>
    <s v="Late"/>
    <s v="PO 200"/>
    <d v="2022-01-27T00:00:00"/>
    <d v="2022-03-14T00:00:00"/>
    <n v="46"/>
    <x v="0"/>
    <n v="1"/>
    <x v="0"/>
    <n v="157.5"/>
    <n v="3"/>
    <n v="472.5"/>
    <n v="-1967.5"/>
    <n v="-2440"/>
  </r>
  <r>
    <x v="0"/>
    <x v="0"/>
    <x v="13"/>
    <x v="2"/>
    <n v="45"/>
    <x v="3"/>
    <s v="PR 201"/>
    <d v="2022-01-28T00:00:00"/>
    <x v="146"/>
    <n v="7"/>
    <s v="Late"/>
    <s v="PO 201"/>
    <d v="2022-01-24T00:00:00"/>
    <d v="2022-02-14T00:00:00"/>
    <n v="21"/>
    <x v="1"/>
    <n v="1"/>
    <x v="0"/>
    <n v="34.6875"/>
    <n v="56"/>
    <n v="1942.5"/>
    <n v="-1366.5"/>
    <n v="-3309"/>
  </r>
  <r>
    <x v="0"/>
    <x v="1"/>
    <x v="11"/>
    <x v="4"/>
    <n v="60"/>
    <x v="2"/>
    <s v="PR 202"/>
    <d v="2022-01-29T00:00:00"/>
    <x v="147"/>
    <n v="9"/>
    <s v="Late"/>
    <s v="PO 202"/>
    <d v="2022-02-11T00:00:00"/>
    <d v="2022-04-11T00:00:00"/>
    <n v="59"/>
    <x v="1"/>
    <n v="1"/>
    <x v="0"/>
    <n v="23.013698630136986"/>
    <n v="73"/>
    <n v="1680"/>
    <n v="1680"/>
    <n v="0"/>
  </r>
  <r>
    <x v="0"/>
    <x v="0"/>
    <x v="2"/>
    <x v="1"/>
    <n v="60"/>
    <x v="1"/>
    <s v="PR 203"/>
    <d v="2022-01-30T00:00:00"/>
    <x v="148"/>
    <n v="7"/>
    <s v="Late"/>
    <s v="PO 203"/>
    <d v="2022-02-15T00:00:00"/>
    <d v="2022-03-22T00:00:00"/>
    <n v="35"/>
    <x v="1"/>
    <n v="1"/>
    <x v="0"/>
    <n v="218.75"/>
    <n v="12"/>
    <n v="2625"/>
    <n v="6260"/>
    <n v="3635"/>
  </r>
  <r>
    <x v="0"/>
    <x v="0"/>
    <x v="10"/>
    <x v="3"/>
    <n v="60"/>
    <x v="7"/>
    <s v="PR 204"/>
    <d v="2022-01-31T00:00:00"/>
    <x v="147"/>
    <n v="7"/>
    <s v="Late"/>
    <s v="PO 204"/>
    <d v="2022-03-02T00:00:00"/>
    <d v="2022-04-28T00:00:00"/>
    <n v="57"/>
    <x v="1"/>
    <n v="1"/>
    <x v="0"/>
    <n v="205"/>
    <n v="20"/>
    <n v="4100"/>
    <n v="4100"/>
    <n v="0"/>
  </r>
  <r>
    <x v="0"/>
    <x v="0"/>
    <x v="5"/>
    <x v="6"/>
    <n v="30"/>
    <x v="3"/>
    <s v="PR 205"/>
    <d v="2022-02-01T00:00:00"/>
    <x v="149"/>
    <n v="8"/>
    <s v="Late"/>
    <s v="PO 205"/>
    <d v="2022-01-28T00:00:00"/>
    <d v="2022-02-18T00:00:00"/>
    <n v="21"/>
    <x v="1"/>
    <n v="1"/>
    <x v="0"/>
    <n v="52.5"/>
    <n v="7"/>
    <n v="367.5"/>
    <n v="782.5"/>
    <n v="415"/>
  </r>
  <r>
    <x v="1"/>
    <x v="0"/>
    <x v="6"/>
    <x v="5"/>
    <n v="14"/>
    <x v="4"/>
    <s v="PR 206"/>
    <d v="2022-02-02T00:00:00"/>
    <x v="150"/>
    <n v="3"/>
    <s v="On Time"/>
    <s v="PO 206"/>
    <d v="2022-02-17T00:00:00"/>
    <d v="2022-04-13T00:00:00"/>
    <n v="55"/>
    <x v="0"/>
    <n v="1"/>
    <x v="0"/>
    <n v="8717.5"/>
    <n v="22"/>
    <n v="191785"/>
    <n v="191785"/>
    <n v="0"/>
  </r>
  <r>
    <x v="7"/>
    <x v="0"/>
    <x v="5"/>
    <x v="2"/>
    <n v="30"/>
    <x v="6"/>
    <s v="PR 207"/>
    <d v="2022-02-03T00:00:00"/>
    <x v="151"/>
    <n v="7"/>
    <s v="Late"/>
    <s v="PO 207"/>
    <d v="2022-02-18T00:00:00"/>
    <d v="2022-04-16T00:00:00"/>
    <n v="57"/>
    <x v="0"/>
    <n v="1"/>
    <x v="0"/>
    <n v="168.23074468085107"/>
    <n v="94"/>
    <n v="15813.69"/>
    <n v="15813.69"/>
    <n v="0"/>
  </r>
  <r>
    <x v="0"/>
    <x v="0"/>
    <x v="14"/>
    <x v="1"/>
    <n v="45"/>
    <x v="2"/>
    <s v="PR 208"/>
    <d v="2022-02-04T00:00:00"/>
    <x v="149"/>
    <n v="5"/>
    <s v="Late"/>
    <s v="PO 208"/>
    <d v="2021-12-23T00:00:00"/>
    <d v="2022-01-10T00:00:00"/>
    <n v="18"/>
    <x v="1"/>
    <n v="1"/>
    <x v="0"/>
    <n v="0.56000000000000005"/>
    <n v="15000"/>
    <n v="8400"/>
    <n v="16397"/>
    <n v="7997"/>
  </r>
  <r>
    <x v="0"/>
    <x v="0"/>
    <x v="2"/>
    <x v="3"/>
    <n v="30"/>
    <x v="6"/>
    <s v="PR 209"/>
    <d v="2022-03-05T00:00:00"/>
    <x v="152"/>
    <n v="7"/>
    <s v="Late"/>
    <s v="PO 209"/>
    <d v="2022-02-11T00:00:00"/>
    <d v="2022-02-16T00:00:00"/>
    <n v="5"/>
    <x v="1"/>
    <n v="1"/>
    <x v="0"/>
    <n v="9.2010309278350508"/>
    <n v="97"/>
    <n v="892.49999999999989"/>
    <n v="3895.5"/>
    <n v="3003"/>
  </r>
  <r>
    <x v="0"/>
    <x v="0"/>
    <x v="8"/>
    <x v="3"/>
    <n v="14"/>
    <x v="2"/>
    <s v="PR 210"/>
    <d v="2022-03-06T00:00:00"/>
    <x v="153"/>
    <n v="5"/>
    <s v="Late"/>
    <s v="PO 210"/>
    <d v="2022-04-09T00:00:00"/>
    <d v="2022-04-21T00:00:00"/>
    <n v="12"/>
    <x v="1"/>
    <n v="1"/>
    <x v="0"/>
    <n v="592.5"/>
    <n v="7"/>
    <n v="4147.5"/>
    <n v="4147.5"/>
    <n v="0"/>
  </r>
  <r>
    <x v="0"/>
    <x v="0"/>
    <x v="1"/>
    <x v="5"/>
    <n v="45"/>
    <x v="6"/>
    <s v="PR 211"/>
    <d v="2022-03-07T00:00:00"/>
    <x v="154"/>
    <n v="2"/>
    <s v="On Time"/>
    <s v="PO 211"/>
    <d v="2022-03-16T00:00:00"/>
    <m/>
    <s v=""/>
    <x v="2"/>
    <n v="0.59"/>
    <x v="1"/>
    <n v="24.137931034482758"/>
    <n v="58"/>
    <n v="1400"/>
    <n v="6902"/>
    <n v="5502"/>
  </r>
  <r>
    <x v="6"/>
    <x v="0"/>
    <x v="4"/>
    <x v="4"/>
    <n v="30"/>
    <x v="2"/>
    <s v="PR 212"/>
    <d v="2022-03-08T00:00:00"/>
    <x v="155"/>
    <n v="5"/>
    <s v="Late"/>
    <s v="PO 212"/>
    <d v="2022-03-24T00:00:00"/>
    <d v="2022-05-08T00:00:00"/>
    <n v="45"/>
    <x v="0"/>
    <n v="1"/>
    <x v="0"/>
    <n v="86.069767441860463"/>
    <n v="86"/>
    <n v="7402"/>
    <n v="7406"/>
    <n v="4"/>
  </r>
  <r>
    <x v="0"/>
    <x v="0"/>
    <x v="14"/>
    <x v="6"/>
    <n v="45"/>
    <x v="4"/>
    <s v="PR 213"/>
    <d v="2022-03-09T00:00:00"/>
    <x v="152"/>
    <n v="3"/>
    <s v="On Time"/>
    <s v="PO 213"/>
    <d v="2022-01-30T00:00:00"/>
    <d v="2022-03-26T00:00:00"/>
    <n v="55"/>
    <x v="0"/>
    <n v="1"/>
    <x v="0"/>
    <n v="10.438953488372093"/>
    <n v="86"/>
    <n v="897.75"/>
    <n v="10823.75"/>
    <n v="9926"/>
  </r>
  <r>
    <x v="1"/>
    <x v="0"/>
    <x v="14"/>
    <x v="2"/>
    <n v="30"/>
    <x v="2"/>
    <s v="PR 214"/>
    <d v="2022-03-10T00:00:00"/>
    <x v="156"/>
    <n v="7"/>
    <s v="Late"/>
    <s v="PO 214"/>
    <d v="2022-02-20T00:00:00"/>
    <d v="2022-04-06T00:00:00"/>
    <n v="45"/>
    <x v="0"/>
    <n v="1"/>
    <x v="0"/>
    <n v="180.85106382978722"/>
    <n v="94"/>
    <n v="17000"/>
    <n v="17000"/>
    <n v="0"/>
  </r>
  <r>
    <x v="1"/>
    <x v="0"/>
    <x v="5"/>
    <x v="4"/>
    <n v="30"/>
    <x v="1"/>
    <s v="PR 215"/>
    <d v="2022-03-11T00:00:00"/>
    <x v="156"/>
    <n v="6"/>
    <s v="Late"/>
    <s v="PO 215"/>
    <d v="2022-04-13T00:00:00"/>
    <d v="2022-05-29T00:00:00"/>
    <n v="46"/>
    <x v="0"/>
    <n v="1"/>
    <x v="0"/>
    <n v="59.793814432989691"/>
    <n v="97"/>
    <n v="5800"/>
    <n v="5800"/>
    <n v="0"/>
  </r>
  <r>
    <x v="0"/>
    <x v="0"/>
    <x v="3"/>
    <x v="5"/>
    <n v="14"/>
    <x v="7"/>
    <s v="PR 216"/>
    <d v="2022-03-12T00:00:00"/>
    <x v="157"/>
    <n v="4"/>
    <s v="Late"/>
    <s v="PO 216"/>
    <d v="2022-03-26T00:00:00"/>
    <d v="2022-04-24T00:00:00"/>
    <n v="29"/>
    <x v="0"/>
    <n v="1"/>
    <x v="0"/>
    <n v="862.90322580645159"/>
    <n v="62"/>
    <n v="53500"/>
    <n v="53500"/>
    <n v="0"/>
  </r>
  <r>
    <x v="0"/>
    <x v="0"/>
    <x v="5"/>
    <x v="5"/>
    <n v="7"/>
    <x v="3"/>
    <s v="PR 217"/>
    <d v="2022-03-13T00:00:00"/>
    <x v="158"/>
    <n v="9"/>
    <s v="Late"/>
    <s v="PO 217"/>
    <d v="2022-03-17T00:00:00"/>
    <d v="2022-04-28T00:00:00"/>
    <n v="42"/>
    <x v="0"/>
    <n v="1"/>
    <x v="0"/>
    <n v="1461.6"/>
    <n v="4"/>
    <n v="5846.4"/>
    <n v="5846.4"/>
    <n v="0"/>
  </r>
  <r>
    <x v="0"/>
    <x v="0"/>
    <x v="4"/>
    <x v="6"/>
    <n v="45"/>
    <x v="5"/>
    <s v="PR 218"/>
    <d v="2022-03-14T00:00:00"/>
    <x v="159"/>
    <n v="7"/>
    <s v="Late"/>
    <s v="PO 218"/>
    <d v="2022-03-11T00:00:00"/>
    <d v="2022-05-04T00:00:00"/>
    <n v="54"/>
    <x v="0"/>
    <n v="1"/>
    <x v="0"/>
    <n v="24.476666666666667"/>
    <n v="90"/>
    <n v="2202.9"/>
    <n v="7524.9"/>
    <n v="5322"/>
  </r>
  <r>
    <x v="0"/>
    <x v="2"/>
    <x v="3"/>
    <x v="5"/>
    <n v="14"/>
    <x v="7"/>
    <s v="PR 219"/>
    <d v="2022-03-15T00:00:00"/>
    <x v="160"/>
    <n v="5"/>
    <s v="Late"/>
    <s v="PO 219"/>
    <d v="2022-03-29T00:00:00"/>
    <d v="2022-05-18T00:00:00"/>
    <n v="50"/>
    <x v="0"/>
    <n v="1"/>
    <x v="0"/>
    <n v="177.77777777777777"/>
    <n v="9"/>
    <n v="1600"/>
    <n v="11571"/>
    <n v="9971"/>
  </r>
  <r>
    <x v="0"/>
    <x v="1"/>
    <x v="9"/>
    <x v="2"/>
    <n v="30"/>
    <x v="1"/>
    <s v="PR 220"/>
    <d v="2022-03-16T00:00:00"/>
    <x v="161"/>
    <n v="3"/>
    <s v="On Time"/>
    <s v="PO 220"/>
    <d v="2022-04-22T00:00:00"/>
    <d v="2022-06-17T00:00:00"/>
    <n v="56"/>
    <x v="0"/>
    <n v="1"/>
    <x v="0"/>
    <n v="45"/>
    <n v="20"/>
    <n v="900"/>
    <n v="900"/>
    <n v="0"/>
  </r>
  <r>
    <x v="0"/>
    <x v="0"/>
    <x v="4"/>
    <x v="1"/>
    <n v="45"/>
    <x v="5"/>
    <s v="PR 221"/>
    <d v="2022-03-17T00:00:00"/>
    <x v="162"/>
    <n v="8"/>
    <s v="Late"/>
    <s v="PO 221"/>
    <d v="2022-04-02T00:00:00"/>
    <d v="2022-06-01T00:00:00"/>
    <n v="60"/>
    <x v="0"/>
    <n v="1"/>
    <x v="0"/>
    <n v="60.556486486486492"/>
    <n v="37"/>
    <n v="2240.59"/>
    <n v="7358.59"/>
    <n v="5118"/>
  </r>
  <r>
    <x v="5"/>
    <x v="0"/>
    <x v="5"/>
    <x v="5"/>
    <n v="14"/>
    <x v="2"/>
    <s v="PR 222"/>
    <d v="2022-04-18T00:00:00"/>
    <x v="163"/>
    <n v="7"/>
    <s v="Late"/>
    <s v="PO 222"/>
    <d v="2022-05-01T00:00:00"/>
    <d v="2022-06-24T00:00:00"/>
    <n v="54"/>
    <x v="0"/>
    <n v="1"/>
    <x v="0"/>
    <n v="798.91304347826087"/>
    <n v="46"/>
    <n v="36750"/>
    <n v="33529"/>
    <n v="-3221"/>
  </r>
  <r>
    <x v="5"/>
    <x v="0"/>
    <x v="0"/>
    <x v="4"/>
    <n v="30"/>
    <x v="4"/>
    <s v="PR 223"/>
    <d v="2022-04-19T00:00:00"/>
    <x v="163"/>
    <n v="6"/>
    <s v="Late"/>
    <s v="PO 223"/>
    <d v="2022-05-13T00:00:00"/>
    <d v="2022-06-29T00:00:00"/>
    <n v="47"/>
    <x v="0"/>
    <n v="1"/>
    <x v="0"/>
    <n v="1025.6410256410256"/>
    <n v="78"/>
    <n v="80000"/>
    <n v="80000"/>
    <n v="0"/>
  </r>
  <r>
    <x v="1"/>
    <x v="0"/>
    <x v="4"/>
    <x v="5"/>
    <n v="14"/>
    <x v="3"/>
    <s v="PR 224"/>
    <d v="2022-04-20T00:00:00"/>
    <x v="163"/>
    <n v="5"/>
    <s v="Late"/>
    <s v="PO 224"/>
    <d v="2022-04-23T00:00:00"/>
    <d v="2022-05-27T00:00:00"/>
    <n v="34"/>
    <x v="0"/>
    <n v="1"/>
    <x v="0"/>
    <n v="5888.8888888888887"/>
    <n v="27"/>
    <n v="159000"/>
    <n v="161120"/>
    <n v="2120"/>
  </r>
  <r>
    <x v="5"/>
    <x v="0"/>
    <x v="3"/>
    <x v="2"/>
    <n v="30"/>
    <x v="6"/>
    <s v="PR 225"/>
    <d v="2022-04-21T00:00:00"/>
    <x v="164"/>
    <n v="9"/>
    <s v="Late"/>
    <s v="PO 225"/>
    <d v="2022-04-22T00:00:00"/>
    <d v="2022-05-31T00:00:00"/>
    <n v="39"/>
    <x v="0"/>
    <n v="1"/>
    <x v="0"/>
    <n v="2763.1578947368421"/>
    <n v="95"/>
    <n v="262500"/>
    <n v="262500"/>
    <n v="0"/>
  </r>
  <r>
    <x v="6"/>
    <x v="0"/>
    <x v="4"/>
    <x v="2"/>
    <n v="7"/>
    <x v="2"/>
    <s v="PR 226"/>
    <d v="2022-04-22T00:00:00"/>
    <x v="165"/>
    <n v="1"/>
    <s v="On Time"/>
    <s v="PO 226"/>
    <d v="2022-03-09T00:00:00"/>
    <d v="2022-04-24T00:00:00"/>
    <n v="46"/>
    <x v="0"/>
    <n v="1"/>
    <x v="0"/>
    <n v="1645"/>
    <n v="30"/>
    <n v="49350"/>
    <n v="49350"/>
    <n v="0"/>
  </r>
  <r>
    <x v="5"/>
    <x v="0"/>
    <x v="2"/>
    <x v="1"/>
    <n v="60"/>
    <x v="5"/>
    <s v="PR 227"/>
    <d v="2022-04-23T00:00:00"/>
    <x v="166"/>
    <n v="6"/>
    <s v="Late"/>
    <s v="PO 227"/>
    <d v="2022-06-08T00:00:00"/>
    <d v="2022-07-27T00:00:00"/>
    <n v="49"/>
    <x v="1"/>
    <n v="1"/>
    <x v="0"/>
    <n v="48"/>
    <n v="70"/>
    <n v="3360"/>
    <n v="21"/>
    <n v="-3339"/>
  </r>
  <r>
    <x v="1"/>
    <x v="0"/>
    <x v="3"/>
    <x v="4"/>
    <n v="14"/>
    <x v="5"/>
    <s v="PR 228"/>
    <d v="2022-04-24T00:00:00"/>
    <x v="167"/>
    <n v="3"/>
    <s v="On Time"/>
    <s v="PO 228"/>
    <d v="2022-05-02T00:00:00"/>
    <d v="2022-06-05T00:00:00"/>
    <n v="34"/>
    <x v="0"/>
    <n v="1"/>
    <x v="0"/>
    <n v="247.41379310344828"/>
    <n v="87"/>
    <n v="21525"/>
    <n v="21525"/>
    <n v="0"/>
  </r>
  <r>
    <x v="5"/>
    <x v="0"/>
    <x v="9"/>
    <x v="6"/>
    <n v="45"/>
    <x v="2"/>
    <s v="PR 229"/>
    <d v="2022-04-25T00:00:00"/>
    <x v="168"/>
    <n v="6"/>
    <s v="Late"/>
    <s v="PO 229"/>
    <d v="2022-05-14T00:00:00"/>
    <d v="2022-06-04T00:00:00"/>
    <n v="21"/>
    <x v="1"/>
    <n v="1"/>
    <x v="0"/>
    <n v="1354.8387096774193"/>
    <n v="93"/>
    <n v="125999.99999999999"/>
    <n v="123739.99999999999"/>
    <n v="-2260"/>
  </r>
  <r>
    <x v="0"/>
    <x v="0"/>
    <x v="10"/>
    <x v="6"/>
    <n v="45"/>
    <x v="1"/>
    <s v="PR 230"/>
    <d v="2022-04-26T00:00:00"/>
    <x v="168"/>
    <n v="5"/>
    <s v="Late"/>
    <s v="PO 230"/>
    <d v="2022-05-03T00:00:00"/>
    <d v="2022-06-11T00:00:00"/>
    <n v="39"/>
    <x v="1"/>
    <n v="1"/>
    <x v="0"/>
    <n v="67.989999999999995"/>
    <n v="100"/>
    <n v="6798.9999999999991"/>
    <n v="6798.9999999999991"/>
    <n v="0"/>
  </r>
  <r>
    <x v="0"/>
    <x v="0"/>
    <x v="7"/>
    <x v="1"/>
    <n v="45"/>
    <x v="7"/>
    <s v="PR 231"/>
    <d v="2022-04-27T00:00:00"/>
    <x v="168"/>
    <n v="4"/>
    <s v="Late"/>
    <s v="PO 231"/>
    <d v="2022-03-27T00:00:00"/>
    <d v="2022-05-13T00:00:00"/>
    <n v="47"/>
    <x v="0"/>
    <n v="1"/>
    <x v="0"/>
    <n v="32.8125"/>
    <n v="96"/>
    <n v="3150"/>
    <n v="3150"/>
    <n v="0"/>
  </r>
  <r>
    <x v="0"/>
    <x v="0"/>
    <x v="8"/>
    <x v="2"/>
    <n v="30"/>
    <x v="3"/>
    <s v="PR 232"/>
    <d v="2022-04-28T00:00:00"/>
    <x v="169"/>
    <n v="4"/>
    <s v="Late"/>
    <s v="PO 232"/>
    <d v="2022-05-15T00:00:00"/>
    <d v="2022-06-02T00:00:00"/>
    <n v="18"/>
    <x v="1"/>
    <n v="1"/>
    <x v="0"/>
    <n v="130.11428571428573"/>
    <n v="49"/>
    <n v="6375.6"/>
    <n v="6375.6"/>
    <n v="0"/>
  </r>
  <r>
    <x v="0"/>
    <x v="2"/>
    <x v="0"/>
    <x v="6"/>
    <n v="30"/>
    <x v="3"/>
    <s v="PR 233"/>
    <d v="2022-04-29T00:00:00"/>
    <x v="170"/>
    <n v="9"/>
    <s v="Late"/>
    <s v="PO 233"/>
    <d v="2022-05-09T00:00:00"/>
    <d v="2022-06-05T00:00:00"/>
    <n v="27"/>
    <x v="1"/>
    <n v="1"/>
    <x v="0"/>
    <n v="23.995081967213114"/>
    <n v="61"/>
    <n v="1463.7"/>
    <n v="1463.7"/>
    <n v="0"/>
  </r>
  <r>
    <x v="0"/>
    <x v="1"/>
    <x v="2"/>
    <x v="3"/>
    <n v="14"/>
    <x v="5"/>
    <s v="PR 234"/>
    <d v="2022-05-30T00:00:00"/>
    <x v="171"/>
    <n v="6"/>
    <s v="Late"/>
    <s v="PO 234"/>
    <d v="2022-06-04T00:00:00"/>
    <d v="2022-07-02T00:00:00"/>
    <n v="28"/>
    <x v="0"/>
    <n v="1"/>
    <x v="0"/>
    <n v="39.120000000000005"/>
    <n v="35"/>
    <n v="1369.2000000000003"/>
    <n v="1369.2000000000003"/>
    <n v="0"/>
  </r>
  <r>
    <x v="0"/>
    <x v="0"/>
    <x v="3"/>
    <x v="3"/>
    <n v="30"/>
    <x v="7"/>
    <s v="PR 235"/>
    <d v="2022-05-31T00:00:00"/>
    <x v="172"/>
    <n v="0"/>
    <s v="On Time"/>
    <s v="PO 235"/>
    <d v="2022-06-14T00:00:00"/>
    <d v="2022-07-22T00:00:00"/>
    <n v="38"/>
    <x v="0"/>
    <n v="1"/>
    <x v="0"/>
    <n v="12.51063829787234"/>
    <n v="47"/>
    <n v="588"/>
    <n v="588"/>
    <n v="0"/>
  </r>
  <r>
    <x v="0"/>
    <x v="2"/>
    <x v="1"/>
    <x v="5"/>
    <n v="14"/>
    <x v="1"/>
    <s v="PR 236"/>
    <d v="2022-06-01T00:00:00"/>
    <x v="171"/>
    <n v="4"/>
    <s v="Late"/>
    <s v="PO 236"/>
    <d v="2022-05-06T00:00:00"/>
    <d v="2022-06-15T00:00:00"/>
    <n v="40"/>
    <x v="0"/>
    <n v="1"/>
    <x v="0"/>
    <n v="57.033181818181816"/>
    <n v="22"/>
    <n v="1254.73"/>
    <n v="-51.269999999999982"/>
    <n v="-1306"/>
  </r>
  <r>
    <x v="5"/>
    <x v="0"/>
    <x v="6"/>
    <x v="4"/>
    <n v="30"/>
    <x v="6"/>
    <s v="PR 237"/>
    <d v="2022-06-02T00:00:00"/>
    <x v="173"/>
    <n v="9"/>
    <s v="Late"/>
    <s v="PO 237"/>
    <d v="2022-07-06T00:00:00"/>
    <d v="2022-07-17T00:00:00"/>
    <n v="11"/>
    <x v="1"/>
    <n v="1"/>
    <x v="0"/>
    <n v="26.315789473684209"/>
    <n v="95"/>
    <n v="2500"/>
    <n v="3954"/>
    <n v="1454"/>
  </r>
  <r>
    <x v="0"/>
    <x v="0"/>
    <x v="3"/>
    <x v="0"/>
    <n v="60"/>
    <x v="6"/>
    <s v="PR 238"/>
    <d v="2022-06-03T00:00:00"/>
    <x v="174"/>
    <n v="5"/>
    <s v="Late"/>
    <s v="PO 238"/>
    <d v="2022-08-02T00:00:00"/>
    <d v="2022-09-08T00:00:00"/>
    <n v="37"/>
    <x v="1"/>
    <n v="1"/>
    <x v="0"/>
    <n v="562.5"/>
    <n v="8"/>
    <n v="4500"/>
    <n v="4500"/>
    <n v="0"/>
  </r>
  <r>
    <x v="1"/>
    <x v="1"/>
    <x v="0"/>
    <x v="1"/>
    <n v="45"/>
    <x v="2"/>
    <s v="PR 239"/>
    <d v="2022-06-04T00:00:00"/>
    <x v="175"/>
    <n v="0"/>
    <s v="On Time"/>
    <s v="PO 239"/>
    <d v="2022-07-13T00:00:00"/>
    <d v="2022-08-23T00:00:00"/>
    <n v="41"/>
    <x v="1"/>
    <n v="1"/>
    <x v="0"/>
    <n v="9921.0526315789466"/>
    <n v="38"/>
    <n v="377000"/>
    <n v="377000"/>
    <n v="0"/>
  </r>
  <r>
    <x v="6"/>
    <x v="1"/>
    <x v="14"/>
    <x v="5"/>
    <n v="14"/>
    <x v="4"/>
    <s v="PR 240"/>
    <d v="2022-06-05T00:00:00"/>
    <x v="171"/>
    <n v="0"/>
    <s v="On Time"/>
    <s v="PO 240"/>
    <d v="2022-06-08T00:00:00"/>
    <d v="2022-07-25T00:00:00"/>
    <n v="47"/>
    <x v="0"/>
    <n v="1"/>
    <x v="0"/>
    <n v="793.65079365079362"/>
    <n v="63"/>
    <n v="50000"/>
    <n v="50000"/>
    <n v="0"/>
  </r>
  <r>
    <x v="0"/>
    <x v="0"/>
    <x v="5"/>
    <x v="5"/>
    <n v="30"/>
    <x v="6"/>
    <s v="PR 241"/>
    <d v="2022-07-06T00:00:00"/>
    <x v="176"/>
    <n v="0"/>
    <s v="On Time"/>
    <s v="PO 241"/>
    <d v="2022-07-29T00:00:00"/>
    <d v="2022-09-20T00:00:00"/>
    <n v="53"/>
    <x v="0"/>
    <n v="1"/>
    <x v="0"/>
    <n v="14.285714285714286"/>
    <n v="35"/>
    <n v="500"/>
    <n v="500"/>
    <n v="0"/>
  </r>
  <r>
    <x v="0"/>
    <x v="0"/>
    <x v="4"/>
    <x v="2"/>
    <n v="30"/>
    <x v="6"/>
    <s v="PR 242"/>
    <d v="2022-07-07T00:00:00"/>
    <x v="177"/>
    <n v="5"/>
    <s v="Late"/>
    <s v="PO 242"/>
    <d v="2022-07-03T00:00:00"/>
    <d v="2022-08-03T00:00:00"/>
    <n v="31"/>
    <x v="0"/>
    <n v="1"/>
    <x v="0"/>
    <n v="16.071428571428573"/>
    <n v="56"/>
    <n v="900.00000000000011"/>
    <n v="900.00000000000011"/>
    <n v="0"/>
  </r>
  <r>
    <x v="7"/>
    <x v="0"/>
    <x v="2"/>
    <x v="6"/>
    <n v="45"/>
    <x v="2"/>
    <s v="PR 243"/>
    <d v="2022-07-08T00:00:00"/>
    <x v="178"/>
    <n v="2"/>
    <s v="On Time"/>
    <s v="PO 243"/>
    <d v="2022-07-12T00:00:00"/>
    <d v="2022-08-03T00:00:00"/>
    <n v="22"/>
    <x v="1"/>
    <n v="1"/>
    <x v="0"/>
    <n v="40000"/>
    <n v="50"/>
    <n v="2000000"/>
    <n v="2000000"/>
    <n v="0"/>
  </r>
  <r>
    <x v="5"/>
    <x v="0"/>
    <x v="9"/>
    <x v="4"/>
    <n v="30"/>
    <x v="0"/>
    <s v="PR 244"/>
    <d v="2022-07-09T00:00:00"/>
    <x v="179"/>
    <n v="4"/>
    <s v="Late"/>
    <s v="PO 244"/>
    <d v="2022-07-26T00:00:00"/>
    <d v="2022-08-04T00:00:00"/>
    <n v="9"/>
    <x v="1"/>
    <n v="1"/>
    <x v="0"/>
    <n v="7904.034090909091"/>
    <n v="88"/>
    <n v="695555"/>
    <n v="695555"/>
    <n v="0"/>
  </r>
  <r>
    <x v="5"/>
    <x v="0"/>
    <x v="0"/>
    <x v="6"/>
    <n v="14"/>
    <x v="2"/>
    <s v="PR 245"/>
    <d v="2022-07-10T00:00:00"/>
    <x v="180"/>
    <n v="8"/>
    <s v="Late"/>
    <s v="PO 245"/>
    <d v="2022-06-19T00:00:00"/>
    <m/>
    <s v=""/>
    <x v="2"/>
    <n v="0.9"/>
    <x v="1"/>
    <n v="23.210526315789473"/>
    <n v="95"/>
    <n v="2205"/>
    <n v="1981"/>
    <n v="-224"/>
  </r>
  <r>
    <x v="0"/>
    <x v="2"/>
    <x v="2"/>
    <x v="3"/>
    <n v="30"/>
    <x v="4"/>
    <s v="PR 246"/>
    <d v="2022-07-11T00:00:00"/>
    <x v="181"/>
    <n v="0"/>
    <s v="On Time"/>
    <s v="PO 246"/>
    <d v="2022-09-09T00:00:00"/>
    <d v="2022-10-02T00:00:00"/>
    <n v="23"/>
    <x v="1"/>
    <n v="1"/>
    <x v="0"/>
    <n v="29.602409638554217"/>
    <n v="83"/>
    <n v="2457"/>
    <n v="1440"/>
    <n v="-1017"/>
  </r>
  <r>
    <x v="0"/>
    <x v="0"/>
    <x v="9"/>
    <x v="2"/>
    <n v="30"/>
    <x v="2"/>
    <s v="PR 247"/>
    <d v="2022-07-12T00:00:00"/>
    <x v="177"/>
    <n v="0"/>
    <s v="On Time"/>
    <s v="PO 247"/>
    <d v="2022-06-22T00:00:00"/>
    <d v="2022-07-23T00:00:00"/>
    <n v="31"/>
    <x v="0"/>
    <n v="1"/>
    <x v="0"/>
    <n v="921.0526315789474"/>
    <n v="76"/>
    <n v="70000"/>
    <n v="70000"/>
    <n v="0"/>
  </r>
  <r>
    <x v="0"/>
    <x v="0"/>
    <x v="0"/>
    <x v="6"/>
    <n v="45"/>
    <x v="6"/>
    <s v="PR 248"/>
    <d v="2022-07-13T00:00:00"/>
    <x v="182"/>
    <n v="3"/>
    <s v="On Time"/>
    <s v="PO 248"/>
    <d v="2022-08-09T00:00:00"/>
    <d v="2022-08-15T00:00:00"/>
    <n v="6"/>
    <x v="1"/>
    <n v="1"/>
    <x v="0"/>
    <n v="240.72222222222223"/>
    <n v="36"/>
    <n v="8666"/>
    <n v="8666"/>
    <n v="0"/>
  </r>
  <r>
    <x v="3"/>
    <x v="0"/>
    <x v="12"/>
    <x v="2"/>
    <n v="30"/>
    <x v="2"/>
    <s v="PR 249"/>
    <d v="2022-07-14T00:00:00"/>
    <x v="183"/>
    <n v="6"/>
    <s v="Late"/>
    <s v="PO 249"/>
    <d v="2022-08-22T00:00:00"/>
    <d v="2022-10-21T00:00:00"/>
    <n v="60"/>
    <x v="0"/>
    <n v="1"/>
    <x v="0"/>
    <n v="42.5"/>
    <n v="40"/>
    <n v="1700"/>
    <n v="1700"/>
    <n v="0"/>
  </r>
  <r>
    <x v="7"/>
    <x v="0"/>
    <x v="11"/>
    <x v="4"/>
    <n v="30"/>
    <x v="2"/>
    <s v="PR 250"/>
    <d v="2022-08-15T00:00:00"/>
    <x v="184"/>
    <n v="6"/>
    <s v="Late"/>
    <s v="PO 250"/>
    <d v="2022-09-01T00:00:00"/>
    <d v="2022-09-27T00:00:00"/>
    <n v="26"/>
    <x v="1"/>
    <n v="1"/>
    <x v="0"/>
    <n v="6.333333333333333"/>
    <n v="300"/>
    <n v="1900"/>
    <n v="1900"/>
    <n v="0"/>
  </r>
  <r>
    <x v="1"/>
    <x v="0"/>
    <x v="9"/>
    <x v="6"/>
    <n v="45"/>
    <x v="1"/>
    <s v="PR 251"/>
    <d v="2022-08-16T00:00:00"/>
    <x v="185"/>
    <n v="3"/>
    <s v="On Time"/>
    <s v="PO 251"/>
    <d v="2022-09-09T00:00:00"/>
    <d v="2022-09-25T00:00:00"/>
    <n v="16"/>
    <x v="1"/>
    <n v="1"/>
    <x v="0"/>
    <n v="331.97183098591552"/>
    <n v="71"/>
    <n v="23570"/>
    <n v="23570"/>
    <n v="0"/>
  </r>
  <r>
    <x v="1"/>
    <x v="0"/>
    <x v="2"/>
    <x v="3"/>
    <n v="30"/>
    <x v="7"/>
    <s v="PR 252"/>
    <d v="2022-08-17T00:00:00"/>
    <x v="186"/>
    <n v="6"/>
    <s v="Late"/>
    <s v="PO 252"/>
    <d v="2022-08-19T00:00:00"/>
    <d v="2022-10-06T00:00:00"/>
    <n v="48"/>
    <x v="0"/>
    <n v="1"/>
    <x v="0"/>
    <n v="38.546875"/>
    <n v="64"/>
    <n v="2467"/>
    <n v="2467"/>
    <n v="0"/>
  </r>
  <r>
    <x v="0"/>
    <x v="0"/>
    <x v="4"/>
    <x v="5"/>
    <n v="7"/>
    <x v="3"/>
    <s v="PR 253"/>
    <d v="2022-08-18T00:00:00"/>
    <x v="187"/>
    <n v="8"/>
    <s v="Late"/>
    <s v="PO 253"/>
    <d v="2022-08-30T00:00:00"/>
    <d v="2022-10-09T00:00:00"/>
    <n v="40"/>
    <x v="0"/>
    <n v="1"/>
    <x v="0"/>
    <n v="218"/>
    <n v="5"/>
    <n v="1090"/>
    <n v="1090"/>
    <n v="0"/>
  </r>
  <r>
    <x v="0"/>
    <x v="0"/>
    <x v="1"/>
    <x v="1"/>
    <n v="45"/>
    <x v="1"/>
    <s v="PR 254"/>
    <d v="2022-08-19T00:00:00"/>
    <x v="185"/>
    <n v="0"/>
    <s v="On Time"/>
    <s v="PO 254"/>
    <d v="2022-08-23T00:00:00"/>
    <d v="2022-10-16T00:00:00"/>
    <n v="54"/>
    <x v="0"/>
    <n v="1"/>
    <x v="0"/>
    <n v="631.71428571428567"/>
    <n v="7"/>
    <n v="4422"/>
    <n v="4422"/>
    <n v="0"/>
  </r>
  <r>
    <x v="1"/>
    <x v="0"/>
    <x v="9"/>
    <x v="1"/>
    <n v="60"/>
    <x v="2"/>
    <s v="PR 255"/>
    <d v="2022-08-20T00:00:00"/>
    <x v="188"/>
    <n v="5"/>
    <s v="Late"/>
    <s v="PO 255"/>
    <d v="2022-09-20T00:00:00"/>
    <d v="2022-11-09T00:00:00"/>
    <n v="50"/>
    <x v="1"/>
    <n v="1"/>
    <x v="0"/>
    <n v="39.253333333333337"/>
    <n v="90"/>
    <n v="3532.8"/>
    <n v="3532.8"/>
    <n v="0"/>
  </r>
  <r>
    <x v="1"/>
    <x v="0"/>
    <x v="1"/>
    <x v="5"/>
    <n v="30"/>
    <x v="4"/>
    <s v="PR 256"/>
    <d v="2022-08-21T00:00:00"/>
    <x v="189"/>
    <n v="6"/>
    <s v="Late"/>
    <s v="PO 256"/>
    <d v="2022-09-22T00:00:00"/>
    <d v="2022-09-27T00:00:00"/>
    <n v="5"/>
    <x v="1"/>
    <n v="1"/>
    <x v="0"/>
    <n v="6557.377049180328"/>
    <n v="61"/>
    <n v="400000"/>
    <n v="400000"/>
    <n v="0"/>
  </r>
  <r>
    <x v="0"/>
    <x v="0"/>
    <x v="10"/>
    <x v="3"/>
    <n v="30"/>
    <x v="6"/>
    <s v="PR 257"/>
    <d v="2022-09-22T00:00:00"/>
    <x v="190"/>
    <n v="0"/>
    <s v="On Time"/>
    <s v="PO 257"/>
    <d v="2022-10-06T00:00:00"/>
    <d v="2022-10-30T00:00:00"/>
    <n v="24"/>
    <x v="1"/>
    <n v="1"/>
    <x v="0"/>
    <n v="5.6790123456790127"/>
    <n v="81"/>
    <n v="460"/>
    <n v="460"/>
    <n v="0"/>
  </r>
  <r>
    <x v="1"/>
    <x v="0"/>
    <x v="7"/>
    <x v="6"/>
    <n v="60"/>
    <x v="2"/>
    <s v="PR 258"/>
    <d v="2022-09-23T00:00:00"/>
    <x v="191"/>
    <n v="2"/>
    <s v="On Time"/>
    <s v="PO 258"/>
    <d v="2022-09-12T00:00:00"/>
    <d v="2022-11-01T00:00:00"/>
    <n v="50"/>
    <x v="1"/>
    <n v="1"/>
    <x v="0"/>
    <n v="441.1764705882353"/>
    <n v="68"/>
    <n v="30000"/>
    <n v="30000"/>
    <n v="0"/>
  </r>
  <r>
    <x v="5"/>
    <x v="0"/>
    <x v="4"/>
    <x v="6"/>
    <n v="45"/>
    <x v="4"/>
    <s v="PR 259"/>
    <d v="2022-09-24T00:00:00"/>
    <x v="192"/>
    <n v="2"/>
    <s v="On Time"/>
    <s v="PO 259"/>
    <d v="2022-11-18T00:00:00"/>
    <d v="2022-12-04T00:00:00"/>
    <n v="16"/>
    <x v="1"/>
    <n v="1"/>
    <x v="0"/>
    <n v="4656.25"/>
    <n v="32"/>
    <n v="149000"/>
    <n v="149000"/>
    <n v="0"/>
  </r>
  <r>
    <x v="0"/>
    <x v="2"/>
    <x v="2"/>
    <x v="5"/>
    <n v="7"/>
    <x v="2"/>
    <s v="PR 260"/>
    <d v="2022-09-25T00:00:00"/>
    <x v="191"/>
    <n v="0"/>
    <s v="On Time"/>
    <s v="PO 260"/>
    <d v="2022-09-12T00:00:00"/>
    <d v="2022-09-23T00:00:00"/>
    <n v="11"/>
    <x v="0"/>
    <n v="1"/>
    <x v="0"/>
    <n v="7500"/>
    <n v="18"/>
    <n v="135000"/>
    <n v="135000"/>
    <n v="0"/>
  </r>
  <r>
    <x v="6"/>
    <x v="0"/>
    <x v="1"/>
    <x v="2"/>
    <n v="30"/>
    <x v="2"/>
    <s v="PR 261"/>
    <d v="2022-09-26T00:00:00"/>
    <x v="193"/>
    <n v="7"/>
    <s v="Late"/>
    <s v="PO 261"/>
    <d v="2022-09-27T00:00:00"/>
    <d v="2022-11-06T00:00:00"/>
    <n v="40"/>
    <x v="0"/>
    <n v="1"/>
    <x v="0"/>
    <n v="2253.5211267605632"/>
    <n v="71"/>
    <n v="160000"/>
    <n v="155295"/>
    <n v="-4705"/>
  </r>
  <r>
    <x v="1"/>
    <x v="0"/>
    <x v="14"/>
    <x v="1"/>
    <n v="14"/>
    <x v="1"/>
    <s v="PR 262"/>
    <d v="2022-09-27T00:00:00"/>
    <x v="194"/>
    <n v="4"/>
    <s v="Late"/>
    <s v="PO 262"/>
    <d v="2022-10-30T00:00:00"/>
    <d v="2022-12-21T00:00:00"/>
    <n v="52"/>
    <x v="0"/>
    <n v="1"/>
    <x v="0"/>
    <n v="12"/>
    <n v="250"/>
    <n v="3000"/>
    <n v="3000"/>
    <n v="0"/>
  </r>
  <r>
    <x v="3"/>
    <x v="0"/>
    <x v="5"/>
    <x v="3"/>
    <n v="30"/>
    <x v="7"/>
    <s v="PR 263"/>
    <d v="2022-10-28T00:00:00"/>
    <x v="195"/>
    <n v="4"/>
    <s v="Late"/>
    <s v="PO 263"/>
    <d v="2022-09-15T00:00:00"/>
    <d v="2022-10-05T00:00:00"/>
    <n v="20"/>
    <x v="1"/>
    <n v="1"/>
    <x v="0"/>
    <n v="68.055555555555557"/>
    <n v="36"/>
    <n v="2450"/>
    <n v="2450"/>
    <n v="0"/>
  </r>
  <r>
    <x v="0"/>
    <x v="0"/>
    <x v="3"/>
    <x v="3"/>
    <n v="30"/>
    <x v="3"/>
    <s v="PR 264"/>
    <d v="2022-10-29T00:00:00"/>
    <x v="196"/>
    <n v="0"/>
    <s v="On Time"/>
    <s v="PO 264"/>
    <d v="2022-10-06T00:00:00"/>
    <m/>
    <s v=""/>
    <x v="2"/>
    <n v="0.45"/>
    <x v="1"/>
    <n v="215"/>
    <n v="200"/>
    <n v="43000"/>
    <n v="43000"/>
    <n v="0"/>
  </r>
  <r>
    <x v="0"/>
    <x v="1"/>
    <x v="13"/>
    <x v="5"/>
    <n v="14"/>
    <x v="6"/>
    <s v="PR 265"/>
    <d v="2022-10-30T00:00:00"/>
    <x v="197"/>
    <n v="1"/>
    <s v="On Time"/>
    <s v="PO 265"/>
    <d v="2022-10-24T00:00:00"/>
    <d v="2022-12-23T00:00:00"/>
    <n v="60"/>
    <x v="0"/>
    <n v="1"/>
    <x v="0"/>
    <n v="107.12280701754386"/>
    <n v="57"/>
    <n v="6106"/>
    <n v="6106"/>
    <n v="0"/>
  </r>
  <r>
    <x v="0"/>
    <x v="0"/>
    <x v="8"/>
    <x v="6"/>
    <n v="45"/>
    <x v="2"/>
    <s v="PR 266"/>
    <d v="2022-10-31T00:00:00"/>
    <x v="197"/>
    <n v="0"/>
    <s v="On Time"/>
    <s v="PO 266"/>
    <d v="2022-11-27T00:00:00"/>
    <d v="2023-01-11T00:00:00"/>
    <n v="45"/>
    <x v="1"/>
    <n v="1"/>
    <x v="0"/>
    <n v="2000"/>
    <n v="10"/>
    <n v="20000"/>
    <n v="20000"/>
    <n v="0"/>
  </r>
  <r>
    <x v="0"/>
    <x v="0"/>
    <x v="6"/>
    <x v="6"/>
    <n v="30"/>
    <x v="4"/>
    <s v="PR 267"/>
    <d v="2022-11-01T00:00:00"/>
    <x v="198"/>
    <n v="5"/>
    <s v="Late"/>
    <s v="PO 267"/>
    <d v="2022-11-10T00:00:00"/>
    <d v="2022-11-30T00:00:00"/>
    <n v="20"/>
    <x v="1"/>
    <n v="1"/>
    <x v="0"/>
    <n v="71.428571428571431"/>
    <n v="14"/>
    <n v="1000"/>
    <n v="1000"/>
    <n v="0"/>
  </r>
  <r>
    <x v="5"/>
    <x v="0"/>
    <x v="14"/>
    <x v="5"/>
    <n v="14"/>
    <x v="6"/>
    <s v="PR 268"/>
    <d v="2022-11-02T00:00:00"/>
    <x v="199"/>
    <n v="7"/>
    <s v="Late"/>
    <s v="PO 268"/>
    <d v="2022-09-13T00:00:00"/>
    <d v="2022-10-15T00:00:00"/>
    <n v="32"/>
    <x v="0"/>
    <n v="1"/>
    <x v="0"/>
    <n v="64.86486486486487"/>
    <n v="37"/>
    <n v="2400"/>
    <n v="2400"/>
    <n v="0"/>
  </r>
  <r>
    <x v="0"/>
    <x v="0"/>
    <x v="3"/>
    <x v="5"/>
    <n v="7"/>
    <x v="2"/>
    <s v="PR 269"/>
    <d v="2022-11-03T00:00:00"/>
    <x v="198"/>
    <n v="3"/>
    <s v="On Time"/>
    <s v="PO 269"/>
    <d v="2022-11-12T00:00:00"/>
    <d v="2022-11-26T00:00:00"/>
    <n v="14"/>
    <x v="0"/>
    <n v="1"/>
    <x v="0"/>
    <n v="86.896551724137936"/>
    <n v="29"/>
    <n v="2520"/>
    <n v="2520"/>
    <n v="0"/>
  </r>
  <r>
    <x v="1"/>
    <x v="0"/>
    <x v="6"/>
    <x v="0"/>
    <n v="45"/>
    <x v="4"/>
    <s v="PR 291"/>
    <d v="2022-12-04T00:00:00"/>
    <x v="200"/>
    <n v="2"/>
    <s v="On Time"/>
    <s v="PO 291"/>
    <d v="2023-01-26T00:00:00"/>
    <d v="2023-01-30T00:00:00"/>
    <n v="4"/>
    <x v="1"/>
    <n v="1"/>
    <x v="0"/>
    <n v="1315.7894736842106"/>
    <n v="38"/>
    <n v="50000.000000000007"/>
    <n v="50000.000000000007"/>
    <n v="0"/>
  </r>
  <r>
    <x v="0"/>
    <x v="2"/>
    <x v="12"/>
    <x v="1"/>
    <n v="45"/>
    <x v="2"/>
    <s v="PR 298"/>
    <d v="2022-12-05T00:00:00"/>
    <x v="201"/>
    <n v="6"/>
    <s v="Late"/>
    <s v="PO 298"/>
    <d v="2023-02-06T00:00:00"/>
    <d v="2023-03-13T00:00:00"/>
    <n v="35"/>
    <x v="1"/>
    <n v="1"/>
    <x v="0"/>
    <n v="3341.0526315789475"/>
    <n v="19"/>
    <n v="63480"/>
    <n v="59970"/>
    <n v="-3510"/>
  </r>
  <r>
    <x v="0"/>
    <x v="0"/>
    <x v="2"/>
    <x v="1"/>
    <n v="45"/>
    <x v="1"/>
    <s v="PR 272"/>
    <d v="2022-12-06T00:00:00"/>
    <x v="201"/>
    <n v="5"/>
    <s v="Late"/>
    <s v="PO 272"/>
    <d v="2022-11-24T00:00:00"/>
    <d v="2022-12-12T00:00:00"/>
    <n v="18"/>
    <x v="1"/>
    <n v="1"/>
    <x v="0"/>
    <n v="143.33333333333334"/>
    <n v="30"/>
    <n v="4300"/>
    <n v="4300"/>
    <n v="0"/>
  </r>
  <r>
    <x v="5"/>
    <x v="0"/>
    <x v="9"/>
    <x v="2"/>
    <n v="30"/>
    <x v="7"/>
    <s v="PR 270"/>
    <d v="2022-12-07T00:00:00"/>
    <x v="202"/>
    <n v="9"/>
    <s v="Late"/>
    <s v="PO 270"/>
    <d v="2023-01-03T00:00:00"/>
    <d v="2023-02-22T00:00:00"/>
    <n v="50"/>
    <x v="0"/>
    <n v="1"/>
    <x v="0"/>
    <n v="19607.843137254902"/>
    <n v="51"/>
    <n v="1000000"/>
    <n v="1000000"/>
    <n v="0"/>
  </r>
  <r>
    <x v="9"/>
    <x v="0"/>
    <x v="6"/>
    <x v="4"/>
    <n v="30"/>
    <x v="3"/>
    <s v="PR 274"/>
    <d v="2022-12-08T00:00:00"/>
    <x v="203"/>
    <n v="7"/>
    <s v="Late"/>
    <s v="PO 274"/>
    <d v="2022-12-18T00:00:00"/>
    <d v="2023-02-03T00:00:00"/>
    <n v="47"/>
    <x v="0"/>
    <n v="1"/>
    <x v="0"/>
    <n v="179"/>
    <n v="10"/>
    <n v="1790"/>
    <n v="1790"/>
    <n v="0"/>
  </r>
  <r>
    <x v="7"/>
    <x v="0"/>
    <x v="0"/>
    <x v="4"/>
    <n v="30"/>
    <x v="6"/>
    <s v="PR 275"/>
    <d v="2022-12-09T00:00:00"/>
    <x v="204"/>
    <n v="3"/>
    <s v="On Time"/>
    <s v="PO 275"/>
    <d v="2022-11-14T00:00:00"/>
    <d v="2022-12-22T00:00:00"/>
    <n v="38"/>
    <x v="0"/>
    <n v="1"/>
    <x v="0"/>
    <n v="30000"/>
    <n v="100"/>
    <n v="3000000"/>
    <n v="3000000"/>
    <n v="0"/>
  </r>
  <r>
    <x v="1"/>
    <x v="0"/>
    <x v="5"/>
    <x v="4"/>
    <n v="14"/>
    <x v="1"/>
    <s v="PR 276"/>
    <d v="2022-12-10T00:00:00"/>
    <x v="205"/>
    <n v="7"/>
    <s v="Late"/>
    <s v="PO 276"/>
    <d v="2022-12-05T00:00:00"/>
    <d v="2023-01-06T00:00:00"/>
    <n v="32"/>
    <x v="0"/>
    <n v="1"/>
    <x v="0"/>
    <n v="5279.7866666666669"/>
    <n v="3"/>
    <n v="15839.36"/>
    <n v="14517.36"/>
    <n v="-1322"/>
  </r>
  <r>
    <x v="5"/>
    <x v="0"/>
    <x v="8"/>
    <x v="5"/>
    <n v="14"/>
    <x v="0"/>
    <s v="PR 282"/>
    <d v="2022-12-11T00:00:00"/>
    <x v="206"/>
    <n v="2"/>
    <s v="On Time"/>
    <s v="PO 282"/>
    <d v="2023-01-19T00:00:00"/>
    <d v="2023-02-24T00:00:00"/>
    <n v="36"/>
    <x v="0"/>
    <n v="1"/>
    <x v="0"/>
    <n v="58.902439024390247"/>
    <n v="41"/>
    <n v="2415"/>
    <n v="2415"/>
    <n v="0"/>
  </r>
  <r>
    <x v="0"/>
    <x v="0"/>
    <x v="7"/>
    <x v="5"/>
    <n v="7"/>
    <x v="1"/>
    <s v="PR 278"/>
    <d v="2022-12-12T00:00:00"/>
    <x v="204"/>
    <n v="0"/>
    <s v="On Time"/>
    <s v="PO 278"/>
    <d v="2022-12-19T00:00:00"/>
    <d v="2023-01-16T00:00:00"/>
    <n v="28"/>
    <x v="0"/>
    <n v="1"/>
    <x v="0"/>
    <n v="143.75"/>
    <n v="8"/>
    <n v="1150"/>
    <n v="1150"/>
    <n v="0"/>
  </r>
  <r>
    <x v="0"/>
    <x v="0"/>
    <x v="2"/>
    <x v="6"/>
    <n v="30"/>
    <x v="4"/>
    <s v="PR 310"/>
    <d v="2023-01-13T00:00:00"/>
    <x v="207"/>
    <n v="0"/>
    <s v="On Time"/>
    <s v="PO 310"/>
    <d v="2023-02-18T00:00:00"/>
    <d v="2023-04-11T00:00:00"/>
    <n v="52"/>
    <x v="0"/>
    <n v="1"/>
    <x v="0"/>
    <n v="51.935483870967744"/>
    <n v="62"/>
    <n v="3220"/>
    <n v="5083"/>
    <n v="1863"/>
  </r>
  <r>
    <x v="0"/>
    <x v="0"/>
    <x v="2"/>
    <x v="1"/>
    <n v="60"/>
    <x v="2"/>
    <s v="PR 309"/>
    <d v="2023-01-14T00:00:00"/>
    <x v="208"/>
    <n v="0"/>
    <s v="On Time"/>
    <s v="PO 309"/>
    <d v="2023-02-15T00:00:00"/>
    <d v="2023-04-12T00:00:00"/>
    <n v="56"/>
    <x v="1"/>
    <n v="1"/>
    <x v="0"/>
    <n v="13.26923076923077"/>
    <n v="78"/>
    <n v="1035"/>
    <n v="-1005"/>
    <n v="-2040"/>
  </r>
  <r>
    <x v="7"/>
    <x v="0"/>
    <x v="3"/>
    <x v="2"/>
    <n v="45"/>
    <x v="6"/>
    <s v="PR 281"/>
    <d v="2023-01-15T00:00:00"/>
    <x v="209"/>
    <n v="0"/>
    <s v="On Time"/>
    <s v="PO 281"/>
    <d v="2022-12-28T00:00:00"/>
    <d v="2023-02-22T00:00:00"/>
    <n v="56"/>
    <x v="0"/>
    <n v="1"/>
    <x v="0"/>
    <n v="240.84615384615384"/>
    <n v="39"/>
    <n v="9393"/>
    <n v="9393"/>
    <n v="0"/>
  </r>
  <r>
    <x v="1"/>
    <x v="0"/>
    <x v="1"/>
    <x v="3"/>
    <n v="30"/>
    <x v="6"/>
    <s v="PR 271"/>
    <d v="2023-01-16T00:00:00"/>
    <x v="210"/>
    <n v="1"/>
    <s v="On Time"/>
    <s v="PO 271"/>
    <d v="2023-01-07T00:00:00"/>
    <d v="2023-02-12T00:00:00"/>
    <n v="36"/>
    <x v="0"/>
    <n v="1"/>
    <x v="0"/>
    <n v="23.4025"/>
    <n v="120"/>
    <n v="2808.3"/>
    <n v="2808.3"/>
    <n v="0"/>
  </r>
  <r>
    <x v="3"/>
    <x v="0"/>
    <x v="2"/>
    <x v="5"/>
    <n v="7"/>
    <x v="2"/>
    <s v="PR 302"/>
    <d v="2023-01-17T00:00:00"/>
    <x v="211"/>
    <n v="1"/>
    <s v="On Time"/>
    <s v="PO 302"/>
    <d v="2023-02-08T00:00:00"/>
    <d v="2023-02-16T00:00:00"/>
    <n v="8"/>
    <x v="0"/>
    <n v="1"/>
    <x v="0"/>
    <n v="1440"/>
    <n v="75"/>
    <n v="108000"/>
    <n v="108000"/>
    <n v="0"/>
  </r>
  <r>
    <x v="1"/>
    <x v="0"/>
    <x v="2"/>
    <x v="3"/>
    <n v="14"/>
    <x v="4"/>
    <s v="PR 297"/>
    <d v="2023-01-18T00:00:00"/>
    <x v="212"/>
    <n v="1"/>
    <s v="On Time"/>
    <s v="PO 297"/>
    <d v="2023-02-04T00:00:00"/>
    <d v="2023-02-16T00:00:00"/>
    <n v="12"/>
    <x v="1"/>
    <n v="1"/>
    <x v="0"/>
    <n v="26.914893617021278"/>
    <n v="47"/>
    <n v="1265"/>
    <n v="-644"/>
    <n v="-1909"/>
  </r>
  <r>
    <x v="5"/>
    <x v="0"/>
    <x v="0"/>
    <x v="6"/>
    <n v="45"/>
    <x v="4"/>
    <s v="PR 285"/>
    <d v="2023-01-19T00:00:00"/>
    <x v="213"/>
    <n v="1"/>
    <s v="On Time"/>
    <s v="PO 285"/>
    <d v="2022-12-27T00:00:00"/>
    <d v="2022-12-29T00:00:00"/>
    <n v="2"/>
    <x v="1"/>
    <n v="1"/>
    <x v="0"/>
    <n v="9484.8484848484841"/>
    <n v="66"/>
    <n v="626000"/>
    <n v="626000"/>
    <n v="0"/>
  </r>
  <r>
    <x v="1"/>
    <x v="2"/>
    <x v="8"/>
    <x v="5"/>
    <n v="14"/>
    <x v="2"/>
    <s v="PR 286"/>
    <d v="2023-01-20T00:00:00"/>
    <x v="214"/>
    <n v="6"/>
    <s v="Late"/>
    <s v="PO 286"/>
    <d v="2022-12-10T00:00:00"/>
    <d v="2023-01-26T00:00:00"/>
    <n v="47"/>
    <x v="0"/>
    <n v="1"/>
    <x v="0"/>
    <n v="1740.8999999999999"/>
    <n v="3"/>
    <n v="5222.7"/>
    <n v="5222.7"/>
    <n v="0"/>
  </r>
  <r>
    <x v="0"/>
    <x v="0"/>
    <x v="8"/>
    <x v="3"/>
    <n v="30"/>
    <x v="1"/>
    <s v="PR 301"/>
    <d v="2023-01-21T00:00:00"/>
    <x v="215"/>
    <n v="4"/>
    <s v="Late"/>
    <s v="PO 301"/>
    <d v="2023-02-07T00:00:00"/>
    <d v="2023-03-09T00:00:00"/>
    <n v="30"/>
    <x v="1"/>
    <n v="1"/>
    <x v="0"/>
    <n v="32.324324324324323"/>
    <n v="74"/>
    <n v="2392"/>
    <n v="2392"/>
    <n v="0"/>
  </r>
  <r>
    <x v="5"/>
    <x v="0"/>
    <x v="11"/>
    <x v="2"/>
    <n v="30"/>
    <x v="7"/>
    <s v="PR 280"/>
    <d v="2023-01-22T00:00:00"/>
    <x v="216"/>
    <n v="7"/>
    <s v="Late"/>
    <s v="PO 280"/>
    <d v="2023-01-18T00:00:00"/>
    <d v="2023-01-19T00:00:00"/>
    <n v="1"/>
    <x v="1"/>
    <n v="1"/>
    <x v="0"/>
    <n v="219.04761904761904"/>
    <n v="21"/>
    <n v="4600"/>
    <n v="4600"/>
    <n v="0"/>
  </r>
  <r>
    <x v="0"/>
    <x v="0"/>
    <x v="8"/>
    <x v="6"/>
    <n v="60"/>
    <x v="3"/>
    <s v="PR 320"/>
    <d v="2023-01-23T00:00:00"/>
    <x v="217"/>
    <n v="8"/>
    <s v="Late"/>
    <s v="PO 320"/>
    <d v="2023-02-28T00:00:00"/>
    <d v="2023-04-28T00:00:00"/>
    <n v="59"/>
    <x v="1"/>
    <n v="1"/>
    <x v="0"/>
    <n v="310.3174603174603"/>
    <n v="63"/>
    <n v="19550"/>
    <n v="19550"/>
    <n v="0"/>
  </r>
  <r>
    <x v="1"/>
    <x v="0"/>
    <x v="13"/>
    <x v="4"/>
    <n v="30"/>
    <x v="5"/>
    <s v="PR 315"/>
    <d v="2023-01-24T00:00:00"/>
    <x v="218"/>
    <n v="6"/>
    <s v="Late"/>
    <s v="PO 315"/>
    <d v="2023-02-25T00:00:00"/>
    <d v="2023-03-24T00:00:00"/>
    <n v="27"/>
    <x v="1"/>
    <n v="1"/>
    <x v="0"/>
    <n v="4267.9375"/>
    <n v="28"/>
    <n v="119502.25"/>
    <n v="119502.25"/>
    <n v="0"/>
  </r>
  <r>
    <x v="0"/>
    <x v="0"/>
    <x v="1"/>
    <x v="5"/>
    <n v="14"/>
    <x v="0"/>
    <s v="PR 304"/>
    <d v="2023-01-25T00:00:00"/>
    <x v="219"/>
    <n v="8"/>
    <s v="Late"/>
    <s v="PO 304"/>
    <d v="2023-02-11T00:00:00"/>
    <d v="2023-02-17T00:00:00"/>
    <n v="6"/>
    <x v="1"/>
    <n v="1"/>
    <x v="0"/>
    <n v="87.5"/>
    <n v="46"/>
    <n v="4025"/>
    <n v="3066"/>
    <n v="-959"/>
  </r>
  <r>
    <x v="5"/>
    <x v="0"/>
    <x v="2"/>
    <x v="6"/>
    <n v="45"/>
    <x v="6"/>
    <s v="PR 292"/>
    <d v="2023-01-26T00:00:00"/>
    <x v="220"/>
    <n v="9"/>
    <s v="Late"/>
    <s v="PO 292"/>
    <d v="2023-01-26T00:00:00"/>
    <d v="2023-02-21T00:00:00"/>
    <n v="26"/>
    <x v="1"/>
    <n v="1"/>
    <x v="0"/>
    <n v="90.196078431372555"/>
    <n v="51"/>
    <n v="4600"/>
    <n v="4600"/>
    <n v="0"/>
  </r>
  <r>
    <x v="6"/>
    <x v="0"/>
    <x v="7"/>
    <x v="1"/>
    <n v="30"/>
    <x v="2"/>
    <s v="PR 279"/>
    <d v="2023-01-27T00:00:00"/>
    <x v="217"/>
    <n v="4"/>
    <s v="Late"/>
    <s v="PO 279"/>
    <d v="2023-01-12T00:00:00"/>
    <d v="2023-01-20T00:00:00"/>
    <n v="8"/>
    <x v="1"/>
    <n v="1"/>
    <x v="0"/>
    <n v="2840.5"/>
    <n v="100"/>
    <n v="284050"/>
    <n v="284050"/>
    <n v="0"/>
  </r>
  <r>
    <x v="1"/>
    <x v="0"/>
    <x v="6"/>
    <x v="3"/>
    <n v="45"/>
    <x v="4"/>
    <s v="PR 288"/>
    <d v="2023-01-28T00:00:00"/>
    <x v="221"/>
    <n v="8"/>
    <s v="Late"/>
    <s v="PO 288"/>
    <d v="2023-01-24T00:00:00"/>
    <d v="2023-02-26T00:00:00"/>
    <n v="33"/>
    <x v="1"/>
    <n v="1"/>
    <x v="0"/>
    <n v="138.23529411764707"/>
    <n v="34"/>
    <n v="4700"/>
    <n v="4700"/>
    <n v="0"/>
  </r>
  <r>
    <x v="1"/>
    <x v="1"/>
    <x v="3"/>
    <x v="6"/>
    <n v="45"/>
    <x v="6"/>
    <s v="PR 300"/>
    <d v="2023-01-29T00:00:00"/>
    <x v="222"/>
    <n v="9"/>
    <s v="Late"/>
    <s v="PO 300"/>
    <d v="2023-02-06T00:00:00"/>
    <d v="2023-02-12T00:00:00"/>
    <n v="6"/>
    <x v="1"/>
    <n v="1"/>
    <x v="0"/>
    <n v="62.5"/>
    <n v="88"/>
    <n v="5500"/>
    <n v="4637"/>
    <n v="-863"/>
  </r>
  <r>
    <x v="5"/>
    <x v="0"/>
    <x v="10"/>
    <x v="5"/>
    <n v="7"/>
    <x v="2"/>
    <s v="PR 324"/>
    <d v="2023-01-30T00:00:00"/>
    <x v="223"/>
    <n v="4"/>
    <s v="Late"/>
    <s v="PO 324"/>
    <d v="2023-03-02T00:00:00"/>
    <d v="2023-04-26T00:00:00"/>
    <n v="55"/>
    <x v="0"/>
    <n v="1"/>
    <x v="0"/>
    <n v="8602.5833333333339"/>
    <n v="36"/>
    <n v="309693"/>
    <n v="309693"/>
    <n v="0"/>
  </r>
  <r>
    <x v="1"/>
    <x v="0"/>
    <x v="14"/>
    <x v="3"/>
    <n v="30"/>
    <x v="4"/>
    <s v="PR 284"/>
    <d v="2023-01-31T00:00:00"/>
    <x v="220"/>
    <n v="4"/>
    <s v="Late"/>
    <s v="PO 284"/>
    <d v="2023-01-21T00:00:00"/>
    <m/>
    <s v=""/>
    <x v="2"/>
    <n v="0.44"/>
    <x v="1"/>
    <n v="56.164383561643838"/>
    <n v="73"/>
    <n v="4100"/>
    <n v="4100"/>
    <n v="0"/>
  </r>
  <r>
    <x v="0"/>
    <x v="0"/>
    <x v="5"/>
    <x v="4"/>
    <n v="14"/>
    <x v="6"/>
    <s v="PR 327"/>
    <d v="2023-02-01T00:00:00"/>
    <x v="224"/>
    <n v="8"/>
    <s v="Late"/>
    <s v="PO 327"/>
    <d v="2023-03-05T00:00:00"/>
    <m/>
    <s v=""/>
    <x v="2"/>
    <n v="0.6"/>
    <x v="1"/>
    <n v="121.73913043478261"/>
    <n v="46"/>
    <n v="5600"/>
    <n v="5600"/>
    <n v="0"/>
  </r>
  <r>
    <x v="0"/>
    <x v="0"/>
    <x v="4"/>
    <x v="3"/>
    <n v="30"/>
    <x v="0"/>
    <s v="PR 299"/>
    <d v="2023-02-02T00:00:00"/>
    <x v="223"/>
    <n v="1"/>
    <s v="On Time"/>
    <s v="PO 299"/>
    <d v="2022-12-26T00:00:00"/>
    <d v="2023-02-16T00:00:00"/>
    <n v="52"/>
    <x v="0"/>
    <n v="1"/>
    <x v="0"/>
    <n v="3549"/>
    <n v="2"/>
    <n v="7098"/>
    <n v="3103"/>
    <n v="-3995"/>
  </r>
  <r>
    <x v="0"/>
    <x v="1"/>
    <x v="7"/>
    <x v="4"/>
    <n v="30"/>
    <x v="2"/>
    <s v="PR 293"/>
    <d v="2023-02-03T00:00:00"/>
    <x v="224"/>
    <n v="6"/>
    <s v="Late"/>
    <s v="PO 293"/>
    <d v="2023-01-26T00:00:00"/>
    <d v="2023-01-29T00:00:00"/>
    <n v="3"/>
    <x v="1"/>
    <n v="1"/>
    <x v="0"/>
    <n v="120.11111111111111"/>
    <n v="63"/>
    <n v="7567"/>
    <n v="3854"/>
    <n v="-3713"/>
  </r>
  <r>
    <x v="0"/>
    <x v="2"/>
    <x v="7"/>
    <x v="6"/>
    <n v="30"/>
    <x v="4"/>
    <s v="PR 294"/>
    <d v="2023-02-04T00:00:00"/>
    <x v="224"/>
    <n v="5"/>
    <s v="Late"/>
    <s v="PO 294"/>
    <d v="2023-01-26T00:00:00"/>
    <d v="2023-02-26T00:00:00"/>
    <n v="31"/>
    <x v="0"/>
    <n v="1"/>
    <x v="0"/>
    <n v="243.49285714285713"/>
    <n v="35"/>
    <n v="8522.25"/>
    <n v="8522.25"/>
    <n v="0"/>
  </r>
  <r>
    <x v="1"/>
    <x v="0"/>
    <x v="8"/>
    <x v="5"/>
    <n v="14"/>
    <x v="5"/>
    <s v="PR 322"/>
    <d v="2023-02-05T00:00:00"/>
    <x v="225"/>
    <n v="3"/>
    <s v="On Time"/>
    <s v="PO 322"/>
    <d v="2023-03-01T00:00:00"/>
    <d v="2023-03-23T00:00:00"/>
    <n v="22"/>
    <x v="0"/>
    <n v="1"/>
    <x v="0"/>
    <n v="309.13978494623655"/>
    <n v="93"/>
    <n v="28750"/>
    <n v="28750"/>
    <n v="0"/>
  </r>
  <r>
    <x v="0"/>
    <x v="0"/>
    <x v="6"/>
    <x v="6"/>
    <n v="45"/>
    <x v="7"/>
    <s v="PR 273"/>
    <d v="2023-02-06T00:00:00"/>
    <x v="225"/>
    <n v="2"/>
    <s v="On Time"/>
    <s v="PO 273"/>
    <d v="2023-01-10T00:00:00"/>
    <d v="2023-01-22T00:00:00"/>
    <n v="12"/>
    <x v="1"/>
    <n v="1"/>
    <x v="0"/>
    <n v="178.48972222222221"/>
    <n v="36"/>
    <n v="6425.6299999999992"/>
    <n v="6425.6299999999992"/>
    <n v="0"/>
  </r>
  <r>
    <x v="0"/>
    <x v="0"/>
    <x v="10"/>
    <x v="0"/>
    <n v="45"/>
    <x v="3"/>
    <s v="PR 287"/>
    <d v="2023-02-07T00:00:00"/>
    <x v="226"/>
    <n v="6"/>
    <s v="Late"/>
    <s v="PO 287"/>
    <d v="2023-01-22T00:00:00"/>
    <d v="2023-03-20T00:00:00"/>
    <n v="57"/>
    <x v="0"/>
    <n v="1"/>
    <x v="0"/>
    <n v="288.09523809523807"/>
    <n v="42"/>
    <n v="12100"/>
    <n v="12100"/>
    <n v="0"/>
  </r>
  <r>
    <x v="0"/>
    <x v="0"/>
    <x v="1"/>
    <x v="2"/>
    <n v="30"/>
    <x v="2"/>
    <s v="PR 295"/>
    <d v="2023-02-08T00:00:00"/>
    <x v="225"/>
    <n v="0"/>
    <s v="On Time"/>
    <s v="PO 295"/>
    <d v="2023-02-01T00:00:00"/>
    <d v="2023-03-05T00:00:00"/>
    <n v="32"/>
    <x v="0"/>
    <n v="1"/>
    <x v="0"/>
    <n v="128.06818181818181"/>
    <n v="88"/>
    <n v="11270"/>
    <n v="16764"/>
    <n v="5494"/>
  </r>
  <r>
    <x v="3"/>
    <x v="0"/>
    <x v="14"/>
    <x v="1"/>
    <n v="30"/>
    <x v="4"/>
    <s v="PR 289"/>
    <d v="2023-02-09T00:00:00"/>
    <x v="227"/>
    <n v="1"/>
    <s v="On Time"/>
    <s v="PO 289"/>
    <d v="2023-01-24T00:00:00"/>
    <d v="2023-03-22T00:00:00"/>
    <n v="57"/>
    <x v="0"/>
    <n v="1"/>
    <x v="0"/>
    <n v="294.11764705882354"/>
    <n v="17"/>
    <n v="5000"/>
    <n v="5000"/>
    <n v="0"/>
  </r>
  <r>
    <x v="5"/>
    <x v="0"/>
    <x v="14"/>
    <x v="5"/>
    <n v="30"/>
    <x v="0"/>
    <s v="PR 313"/>
    <d v="2023-02-10T00:00:00"/>
    <x v="228"/>
    <n v="1"/>
    <s v="On Time"/>
    <s v="PO 313"/>
    <d v="2023-02-20T00:00:00"/>
    <d v="2023-04-05T00:00:00"/>
    <n v="44"/>
    <x v="0"/>
    <n v="1"/>
    <x v="0"/>
    <n v="25000"/>
    <n v="80"/>
    <n v="2000000"/>
    <n v="2006943"/>
    <n v="6943"/>
  </r>
  <r>
    <x v="5"/>
    <x v="0"/>
    <x v="1"/>
    <x v="3"/>
    <n v="60"/>
    <x v="2"/>
    <s v="PR 308"/>
    <d v="2023-02-11T00:00:00"/>
    <x v="228"/>
    <n v="0"/>
    <s v="On Time"/>
    <s v="PO 308"/>
    <d v="2023-03-11T00:00:00"/>
    <m/>
    <s v=""/>
    <x v="2"/>
    <n v="0.95"/>
    <x v="1"/>
    <n v="70.840909090909093"/>
    <n v="44"/>
    <n v="3117"/>
    <n v="12963"/>
    <n v="9846"/>
  </r>
  <r>
    <x v="1"/>
    <x v="0"/>
    <x v="3"/>
    <x v="6"/>
    <n v="45"/>
    <x v="2"/>
    <s v="PR 296"/>
    <d v="2023-02-12T00:00:00"/>
    <x v="229"/>
    <n v="2"/>
    <s v="On Time"/>
    <s v="PO 296"/>
    <d v="2023-02-02T00:00:00"/>
    <d v="2023-02-05T00:00:00"/>
    <n v="3"/>
    <x v="1"/>
    <n v="1"/>
    <x v="0"/>
    <n v="460"/>
    <n v="78"/>
    <n v="35880"/>
    <n v="37738"/>
    <n v="1858"/>
  </r>
  <r>
    <x v="5"/>
    <x v="0"/>
    <x v="4"/>
    <x v="3"/>
    <n v="45"/>
    <x v="4"/>
    <s v="PR 335"/>
    <d v="2023-02-13T00:00:00"/>
    <x v="230"/>
    <n v="7"/>
    <s v="Late"/>
    <s v="PO 335"/>
    <d v="2023-03-18T00:00:00"/>
    <d v="2023-03-23T00:00:00"/>
    <n v="5"/>
    <x v="1"/>
    <n v="1"/>
    <x v="0"/>
    <n v="888.61111111111109"/>
    <n v="54"/>
    <n v="47985"/>
    <n v="47985"/>
    <n v="0"/>
  </r>
  <r>
    <x v="1"/>
    <x v="0"/>
    <x v="8"/>
    <x v="2"/>
    <n v="60"/>
    <x v="5"/>
    <s v="PR 283"/>
    <d v="2023-02-14T00:00:00"/>
    <x v="231"/>
    <n v="7"/>
    <s v="Late"/>
    <s v="PO 283"/>
    <d v="2023-01-19T00:00:00"/>
    <d v="2023-02-16T00:00:00"/>
    <n v="28"/>
    <x v="1"/>
    <n v="1"/>
    <x v="0"/>
    <n v="79.411764705882348"/>
    <n v="85"/>
    <n v="6750"/>
    <n v="6750"/>
    <n v="0"/>
  </r>
  <r>
    <x v="0"/>
    <x v="0"/>
    <x v="5"/>
    <x v="6"/>
    <n v="60"/>
    <x v="1"/>
    <s v="PR 337"/>
    <d v="2023-02-15T00:00:00"/>
    <x v="231"/>
    <n v="6"/>
    <s v="Late"/>
    <s v="PO 337"/>
    <d v="2023-03-21T00:00:00"/>
    <d v="2023-03-25T00:00:00"/>
    <n v="4"/>
    <x v="1"/>
    <n v="1"/>
    <x v="0"/>
    <n v="24.010989010989011"/>
    <n v="91"/>
    <n v="2185"/>
    <n v="2185"/>
    <n v="0"/>
  </r>
  <r>
    <x v="0"/>
    <x v="1"/>
    <x v="1"/>
    <x v="5"/>
    <n v="14"/>
    <x v="6"/>
    <s v="PR 314"/>
    <d v="2023-02-16T00:00:00"/>
    <x v="232"/>
    <n v="2"/>
    <s v="On Time"/>
    <s v="PO 314"/>
    <d v="2023-02-23T00:00:00"/>
    <d v="2023-04-07T00:00:00"/>
    <n v="43"/>
    <x v="0"/>
    <n v="1"/>
    <x v="0"/>
    <n v="2157.4712643678163"/>
    <n v="87"/>
    <n v="187700.00000000003"/>
    <n v="187700.00000000003"/>
    <n v="0"/>
  </r>
  <r>
    <x v="0"/>
    <x v="0"/>
    <x v="9"/>
    <x v="1"/>
    <n v="45"/>
    <x v="2"/>
    <s v="PR 330"/>
    <d v="2023-02-17T00:00:00"/>
    <x v="233"/>
    <n v="7"/>
    <s v="Late"/>
    <s v="PO 330"/>
    <d v="2023-03-11T00:00:00"/>
    <d v="2023-03-18T00:00:00"/>
    <n v="7"/>
    <x v="1"/>
    <n v="1"/>
    <x v="0"/>
    <n v="8.5820895522388057"/>
    <n v="67"/>
    <n v="575"/>
    <n v="575"/>
    <n v="0"/>
  </r>
  <r>
    <x v="5"/>
    <x v="0"/>
    <x v="3"/>
    <x v="6"/>
    <n v="30"/>
    <x v="4"/>
    <s v="PR 338"/>
    <d v="2023-02-18T00:00:00"/>
    <x v="234"/>
    <n v="5"/>
    <s v="Late"/>
    <s v="PO 338"/>
    <d v="2023-03-23T00:00:00"/>
    <d v="2023-04-24T00:00:00"/>
    <n v="32"/>
    <x v="0"/>
    <n v="1"/>
    <x v="0"/>
    <n v="54.846153846153847"/>
    <n v="65"/>
    <n v="3565"/>
    <n v="3565"/>
    <n v="0"/>
  </r>
  <r>
    <x v="5"/>
    <x v="0"/>
    <x v="4"/>
    <x v="3"/>
    <n v="30"/>
    <x v="4"/>
    <s v="PR 305"/>
    <d v="2023-02-19T00:00:00"/>
    <x v="230"/>
    <n v="1"/>
    <s v="On Time"/>
    <s v="PO 305"/>
    <d v="2023-02-13T00:00:00"/>
    <d v="2023-03-31T00:00:00"/>
    <n v="46"/>
    <x v="0"/>
    <n v="1"/>
    <x v="0"/>
    <n v="3974.2647058823532"/>
    <n v="68"/>
    <n v="270250"/>
    <n v="270250"/>
    <n v="0"/>
  </r>
  <r>
    <x v="1"/>
    <x v="0"/>
    <x v="2"/>
    <x v="2"/>
    <n v="7"/>
    <x v="6"/>
    <s v="PR 328"/>
    <d v="2023-02-20T00:00:00"/>
    <x v="235"/>
    <n v="5"/>
    <s v="Late"/>
    <s v="PO 328"/>
    <d v="2023-03-06T00:00:00"/>
    <d v="2023-04-21T00:00:00"/>
    <n v="46"/>
    <x v="0"/>
    <n v="1"/>
    <x v="0"/>
    <n v="312.5"/>
    <n v="92"/>
    <n v="28750"/>
    <n v="28750"/>
    <n v="0"/>
  </r>
  <r>
    <x v="0"/>
    <x v="0"/>
    <x v="0"/>
    <x v="6"/>
    <n v="45"/>
    <x v="2"/>
    <s v="PR 356"/>
    <d v="2023-02-21T00:00:00"/>
    <x v="236"/>
    <n v="7"/>
    <s v="Late"/>
    <s v="PO 356"/>
    <d v="2023-04-17T00:00:00"/>
    <d v="2023-06-07T00:00:00"/>
    <n v="51"/>
    <x v="0"/>
    <n v="1"/>
    <x v="0"/>
    <n v="96.075949367088612"/>
    <n v="79"/>
    <n v="7590"/>
    <n v="7590"/>
    <n v="0"/>
  </r>
  <r>
    <x v="1"/>
    <x v="0"/>
    <x v="2"/>
    <x v="5"/>
    <n v="14"/>
    <x v="1"/>
    <s v="PR 353"/>
    <d v="2023-02-28T00:00:00"/>
    <x v="237"/>
    <n v="1"/>
    <s v="On Time"/>
    <s v="PO 353"/>
    <d v="2023-04-13T00:00:00"/>
    <d v="2023-05-08T00:00:00"/>
    <n v="25"/>
    <x v="0"/>
    <n v="1"/>
    <x v="0"/>
    <n v="318.73238095238094"/>
    <n v="21"/>
    <n v="6693.3799999999992"/>
    <n v="14197.38"/>
    <n v="7504"/>
  </r>
  <r>
    <x v="5"/>
    <x v="3"/>
    <x v="9"/>
    <x v="3"/>
    <n v="30"/>
    <x v="7"/>
    <s v="PR 277"/>
    <d v="2023-02-23T00:00:00"/>
    <x v="236"/>
    <n v="5"/>
    <s v="Late"/>
    <s v="PO 277"/>
    <d v="2023-01-11T00:00:00"/>
    <d v="2023-01-23T00:00:00"/>
    <n v="12"/>
    <x v="1"/>
    <n v="1"/>
    <x v="0"/>
    <n v="43065.703125"/>
    <n v="64"/>
    <n v="2756205"/>
    <n v="2756205"/>
    <n v="0"/>
  </r>
  <r>
    <x v="5"/>
    <x v="0"/>
    <x v="0"/>
    <x v="2"/>
    <n v="30"/>
    <x v="3"/>
    <s v="PR 290"/>
    <d v="2023-02-24T00:00:00"/>
    <x v="238"/>
    <n v="8"/>
    <s v="Late"/>
    <s v="PO 290"/>
    <d v="2023-01-24T00:00:00"/>
    <d v="2023-03-24T00:00:00"/>
    <n v="59"/>
    <x v="0"/>
    <n v="1"/>
    <x v="0"/>
    <n v="74.193548387096769"/>
    <n v="62"/>
    <n v="4600"/>
    <n v="4600"/>
    <n v="0"/>
  </r>
  <r>
    <x v="5"/>
    <x v="0"/>
    <x v="10"/>
    <x v="4"/>
    <n v="30"/>
    <x v="2"/>
    <s v="PR 319"/>
    <d v="2023-02-26T00:00:00"/>
    <x v="239"/>
    <n v="7"/>
    <s v="Late"/>
    <s v="PO 319"/>
    <d v="2023-02-27T00:00:00"/>
    <d v="2023-04-03T00:00:00"/>
    <n v="35"/>
    <x v="0"/>
    <n v="1"/>
    <x v="0"/>
    <n v="1531.4634146341464"/>
    <n v="82"/>
    <n v="125580"/>
    <n v="125580"/>
    <n v="0"/>
  </r>
  <r>
    <x v="1"/>
    <x v="0"/>
    <x v="8"/>
    <x v="1"/>
    <n v="30"/>
    <x v="6"/>
    <s v="PR 323"/>
    <d v="2023-02-27T00:00:00"/>
    <x v="239"/>
    <n v="6"/>
    <s v="Late"/>
    <s v="PO 323"/>
    <d v="2023-03-01T00:00:00"/>
    <d v="2023-04-22T00:00:00"/>
    <n v="52"/>
    <x v="0"/>
    <n v="1"/>
    <x v="0"/>
    <n v="27540"/>
    <n v="70"/>
    <n v="1927800"/>
    <n v="1927800"/>
    <n v="0"/>
  </r>
  <r>
    <x v="1"/>
    <x v="0"/>
    <x v="6"/>
    <x v="4"/>
    <n v="60"/>
    <x v="3"/>
    <s v="PR 326"/>
    <d v="2023-02-28T00:00:00"/>
    <x v="237"/>
    <n v="1"/>
    <s v="On Time"/>
    <s v="PO 326"/>
    <d v="2023-03-04T00:00:00"/>
    <d v="2023-04-01T00:00:00"/>
    <n v="28"/>
    <x v="1"/>
    <n v="1"/>
    <x v="0"/>
    <n v="1940.625"/>
    <n v="16"/>
    <n v="31050"/>
    <n v="31050"/>
    <n v="0"/>
  </r>
  <r>
    <x v="0"/>
    <x v="1"/>
    <x v="7"/>
    <x v="4"/>
    <n v="60"/>
    <x v="4"/>
    <s v="PR 363"/>
    <d v="2023-02-28T00:00:00"/>
    <x v="240"/>
    <n v="3"/>
    <s v="On Time"/>
    <s v="PO 363"/>
    <d v="2023-04-26T00:00:00"/>
    <d v="2023-05-19T00:00:00"/>
    <n v="23"/>
    <x v="1"/>
    <n v="1"/>
    <x v="0"/>
    <n v="333.40106666666668"/>
    <n v="150"/>
    <n v="50010.16"/>
    <n v="50010.16"/>
    <n v="0"/>
  </r>
  <r>
    <x v="0"/>
    <x v="2"/>
    <x v="1"/>
    <x v="5"/>
    <n v="14"/>
    <x v="3"/>
    <s v="PR 359"/>
    <d v="2023-03-01T00:00:00"/>
    <x v="241"/>
    <n v="7"/>
    <s v="Late"/>
    <s v="PO 359"/>
    <d v="2023-04-21T00:00:00"/>
    <d v="2023-06-16T00:00:00"/>
    <n v="56"/>
    <x v="0"/>
    <n v="1"/>
    <x v="0"/>
    <n v="73.135964912280699"/>
    <n v="57"/>
    <n v="4168.75"/>
    <n v="4168.75"/>
    <n v="0"/>
  </r>
  <r>
    <x v="9"/>
    <x v="0"/>
    <x v="5"/>
    <x v="3"/>
    <n v="30"/>
    <x v="6"/>
    <s v="PR 316"/>
    <d v="2023-03-02T00:00:00"/>
    <x v="241"/>
    <n v="6"/>
    <s v="Late"/>
    <s v="PO 316"/>
    <d v="2023-02-25T00:00:00"/>
    <m/>
    <s v=""/>
    <x v="2"/>
    <n v="0.42"/>
    <x v="1"/>
    <n v="191.66666666666666"/>
    <n v="48"/>
    <n v="9200"/>
    <n v="9200"/>
    <n v="0"/>
  </r>
  <r>
    <x v="0"/>
    <x v="0"/>
    <x v="14"/>
    <x v="5"/>
    <n v="45"/>
    <x v="2"/>
    <s v="PR 354"/>
    <d v="2023-03-03T00:00:00"/>
    <x v="242"/>
    <n v="6"/>
    <s v="Late"/>
    <s v="PO 354"/>
    <d v="2023-04-13T00:00:00"/>
    <d v="2023-06-12T00:00:00"/>
    <n v="60"/>
    <x v="0"/>
    <n v="1"/>
    <x v="0"/>
    <n v="213.57142857142858"/>
    <n v="21"/>
    <n v="4485"/>
    <n v="4485"/>
    <n v="0"/>
  </r>
  <r>
    <x v="0"/>
    <x v="0"/>
    <x v="4"/>
    <x v="6"/>
    <n v="14"/>
    <x v="4"/>
    <s v="PR 344"/>
    <d v="2023-03-04T00:00:00"/>
    <x v="243"/>
    <n v="2"/>
    <s v="On Time"/>
    <s v="PO 344"/>
    <d v="2023-03-25T00:00:00"/>
    <d v="2023-04-24T00:00:00"/>
    <n v="30"/>
    <x v="0"/>
    <n v="1"/>
    <x v="0"/>
    <n v="38.8125"/>
    <n v="80"/>
    <n v="3105"/>
    <n v="3105"/>
    <n v="0"/>
  </r>
  <r>
    <x v="0"/>
    <x v="0"/>
    <x v="3"/>
    <x v="3"/>
    <n v="30"/>
    <x v="4"/>
    <s v="PR 303"/>
    <d v="2023-03-05T00:00:00"/>
    <x v="244"/>
    <n v="5"/>
    <s v="Late"/>
    <s v="PO 303"/>
    <d v="2023-02-09T00:00:00"/>
    <d v="2023-04-02T00:00:00"/>
    <n v="52"/>
    <x v="0"/>
    <n v="1"/>
    <x v="0"/>
    <n v="169.94444444444446"/>
    <n v="9"/>
    <n v="1529.5"/>
    <n v="10220.5"/>
    <n v="8691"/>
  </r>
  <r>
    <x v="5"/>
    <x v="0"/>
    <x v="6"/>
    <x v="6"/>
    <n v="45"/>
    <x v="7"/>
    <s v="PR 355"/>
    <d v="2023-03-06T00:00:00"/>
    <x v="245"/>
    <n v="5"/>
    <s v="Late"/>
    <s v="PO 355"/>
    <d v="2023-04-15T00:00:00"/>
    <d v="2023-05-18T00:00:00"/>
    <n v="33"/>
    <x v="1"/>
    <n v="1"/>
    <x v="0"/>
    <n v="381.438813559322"/>
    <n v="59"/>
    <n v="22504.89"/>
    <n v="22504.89"/>
    <n v="0"/>
  </r>
  <r>
    <x v="1"/>
    <x v="0"/>
    <x v="2"/>
    <x v="0"/>
    <n v="30"/>
    <x v="7"/>
    <s v="PR 339"/>
    <d v="2023-03-07T00:00:00"/>
    <x v="246"/>
    <n v="6"/>
    <s v="Late"/>
    <s v="PO 339"/>
    <d v="2023-03-23T00:00:00"/>
    <d v="2023-04-01T00:00:00"/>
    <n v="9"/>
    <x v="1"/>
    <n v="1"/>
    <x v="0"/>
    <n v="294.3174603174603"/>
    <n v="63"/>
    <n v="18542"/>
    <n v="18542"/>
    <n v="0"/>
  </r>
  <r>
    <x v="0"/>
    <x v="0"/>
    <x v="8"/>
    <x v="0"/>
    <n v="45"/>
    <x v="5"/>
    <s v="PR 345"/>
    <d v="2023-03-08T00:00:00"/>
    <x v="247"/>
    <n v="8"/>
    <s v="Late"/>
    <s v="PO 345"/>
    <d v="2023-03-27T00:00:00"/>
    <d v="2023-04-22T00:00:00"/>
    <n v="26"/>
    <x v="1"/>
    <n v="1"/>
    <x v="0"/>
    <n v="31.609756097560975"/>
    <n v="41"/>
    <n v="1296"/>
    <n v="1296"/>
    <n v="0"/>
  </r>
  <r>
    <x v="0"/>
    <x v="0"/>
    <x v="5"/>
    <x v="5"/>
    <n v="14"/>
    <x v="3"/>
    <s v="PR 306"/>
    <d v="2023-03-09T00:00:00"/>
    <x v="248"/>
    <n v="3"/>
    <s v="On Time"/>
    <s v="PO 306"/>
    <d v="2023-02-13T00:00:00"/>
    <d v="2023-04-10T00:00:00"/>
    <n v="56"/>
    <x v="0"/>
    <n v="1"/>
    <x v="0"/>
    <n v="208.56818181818181"/>
    <n v="11"/>
    <n v="2294.25"/>
    <n v="2294.25"/>
    <n v="0"/>
  </r>
  <r>
    <x v="0"/>
    <x v="0"/>
    <x v="10"/>
    <x v="5"/>
    <n v="14"/>
    <x v="6"/>
    <s v="PR 321"/>
    <d v="2023-03-10T00:00:00"/>
    <x v="244"/>
    <n v="0"/>
    <s v="On Time"/>
    <s v="PO 321"/>
    <d v="2023-02-28T00:00:00"/>
    <d v="2023-03-29T00:00:00"/>
    <n v="29"/>
    <x v="0"/>
    <n v="1"/>
    <x v="0"/>
    <n v="40.734177215189874"/>
    <n v="79"/>
    <n v="3218"/>
    <n v="3218"/>
    <n v="0"/>
  </r>
  <r>
    <x v="0"/>
    <x v="0"/>
    <x v="14"/>
    <x v="3"/>
    <n v="14"/>
    <x v="2"/>
    <s v="PR 360"/>
    <d v="2023-03-11T00:00:00"/>
    <x v="245"/>
    <n v="0"/>
    <s v="On Time"/>
    <s v="PO 360"/>
    <d v="2023-04-22T00:00:00"/>
    <d v="2023-05-12T00:00:00"/>
    <n v="20"/>
    <x v="0"/>
    <n v="1"/>
    <x v="0"/>
    <n v="7.5"/>
    <n v="70"/>
    <n v="525"/>
    <n v="525"/>
    <n v="0"/>
  </r>
  <r>
    <x v="9"/>
    <x v="0"/>
    <x v="6"/>
    <x v="1"/>
    <n v="30"/>
    <x v="4"/>
    <s v="PR 343"/>
    <d v="2023-03-12T00:00:00"/>
    <x v="248"/>
    <n v="0"/>
    <s v="On Time"/>
    <s v="PO 343"/>
    <d v="2023-03-24T00:00:00"/>
    <d v="2023-05-11T00:00:00"/>
    <n v="48"/>
    <x v="0"/>
    <n v="1"/>
    <x v="0"/>
    <n v="0.96250000000000002"/>
    <n v="600"/>
    <n v="577.5"/>
    <n v="577.5"/>
    <n v="0"/>
  </r>
  <r>
    <x v="1"/>
    <x v="0"/>
    <x v="5"/>
    <x v="6"/>
    <n v="45"/>
    <x v="1"/>
    <s v="PR 317"/>
    <d v="2023-03-13T00:00:00"/>
    <x v="246"/>
    <n v="0"/>
    <s v="On Time"/>
    <s v="PO 317"/>
    <d v="2023-02-25T00:00:00"/>
    <d v="2023-04-03T00:00:00"/>
    <n v="37"/>
    <x v="1"/>
    <n v="1"/>
    <x v="0"/>
    <n v="2919.2307692307691"/>
    <n v="78"/>
    <n v="227700"/>
    <n v="227700"/>
    <n v="0"/>
  </r>
  <r>
    <x v="5"/>
    <x v="0"/>
    <x v="9"/>
    <x v="2"/>
    <n v="30"/>
    <x v="2"/>
    <s v="PR 332"/>
    <d v="2023-03-14T00:00:00"/>
    <x v="247"/>
    <n v="2"/>
    <s v="On Time"/>
    <s v="PO 332"/>
    <d v="2023-03-14T00:00:00"/>
    <d v="2023-04-30T00:00:00"/>
    <n v="47"/>
    <x v="0"/>
    <n v="1"/>
    <x v="0"/>
    <n v="409.3360465116279"/>
    <n v="43"/>
    <n v="17601.45"/>
    <n v="17601.45"/>
    <n v="0"/>
  </r>
  <r>
    <x v="0"/>
    <x v="0"/>
    <x v="2"/>
    <x v="1"/>
    <n v="45"/>
    <x v="4"/>
    <s v="PR 325"/>
    <d v="2023-03-15T00:00:00"/>
    <x v="249"/>
    <n v="3"/>
    <s v="On Time"/>
    <s v="PO 325"/>
    <d v="2023-03-03T00:00:00"/>
    <d v="2023-03-05T00:00:00"/>
    <n v="2"/>
    <x v="1"/>
    <n v="1"/>
    <x v="0"/>
    <n v="1.7796610169491525"/>
    <n v="59"/>
    <n v="105"/>
    <n v="105"/>
    <n v="0"/>
  </r>
  <r>
    <x v="0"/>
    <x v="0"/>
    <x v="3"/>
    <x v="5"/>
    <n v="14"/>
    <x v="7"/>
    <s v="PR 358"/>
    <d v="2023-03-16T00:00:00"/>
    <x v="250"/>
    <n v="6"/>
    <s v="Late"/>
    <s v="PO 358"/>
    <d v="2023-04-18T00:00:00"/>
    <d v="2023-06-09T00:00:00"/>
    <n v="52"/>
    <x v="0"/>
    <n v="1"/>
    <x v="0"/>
    <n v="397.43589743589746"/>
    <n v="78"/>
    <n v="31000"/>
    <n v="31000"/>
    <n v="0"/>
  </r>
  <r>
    <x v="5"/>
    <x v="0"/>
    <x v="5"/>
    <x v="6"/>
    <n v="45"/>
    <x v="6"/>
    <s v="PR 333"/>
    <d v="2023-03-17T00:00:00"/>
    <x v="251"/>
    <n v="3"/>
    <s v="On Time"/>
    <s v="PO 333"/>
    <d v="2023-03-16T00:00:00"/>
    <d v="2023-04-25T00:00:00"/>
    <n v="40"/>
    <x v="1"/>
    <n v="1"/>
    <x v="0"/>
    <n v="193905.65627906975"/>
    <n v="43"/>
    <n v="8337943.2199999988"/>
    <n v="8337943.2199999988"/>
    <n v="0"/>
  </r>
  <r>
    <x v="0"/>
    <x v="0"/>
    <x v="7"/>
    <x v="5"/>
    <n v="14"/>
    <x v="2"/>
    <s v="PR 340"/>
    <d v="2023-03-18T00:00:00"/>
    <x v="251"/>
    <n v="2"/>
    <s v="On Time"/>
    <s v="PO 340"/>
    <d v="2023-03-23T00:00:00"/>
    <d v="2023-05-21T00:00:00"/>
    <n v="59"/>
    <x v="0"/>
    <n v="1"/>
    <x v="0"/>
    <n v="105"/>
    <n v="55"/>
    <n v="5775"/>
    <n v="3593"/>
    <n v="-2182"/>
  </r>
  <r>
    <x v="1"/>
    <x v="0"/>
    <x v="12"/>
    <x v="6"/>
    <n v="45"/>
    <x v="4"/>
    <s v="PR 341"/>
    <d v="2023-03-19T00:00:00"/>
    <x v="252"/>
    <n v="8"/>
    <s v="Late"/>
    <s v="PO 341"/>
    <d v="2023-03-23T00:00:00"/>
    <d v="2023-05-10T00:00:00"/>
    <n v="48"/>
    <x v="0"/>
    <n v="1"/>
    <x v="0"/>
    <n v="48.057692307692307"/>
    <n v="52"/>
    <n v="2499"/>
    <n v="7033"/>
    <n v="4534"/>
  </r>
  <r>
    <x v="0"/>
    <x v="0"/>
    <x v="4"/>
    <x v="6"/>
    <n v="45"/>
    <x v="4"/>
    <s v="PR 342"/>
    <d v="2023-03-20T00:00:00"/>
    <x v="253"/>
    <n v="6"/>
    <s v="Late"/>
    <s v="PO 342"/>
    <d v="2023-03-23T00:00:00"/>
    <d v="2023-04-02T00:00:00"/>
    <n v="10"/>
    <x v="1"/>
    <n v="1"/>
    <x v="0"/>
    <n v="280"/>
    <n v="39"/>
    <n v="10920"/>
    <n v="10341"/>
    <n v="-579"/>
  </r>
  <r>
    <x v="0"/>
    <x v="0"/>
    <x v="5"/>
    <x v="3"/>
    <n v="30"/>
    <x v="3"/>
    <s v="PR 351"/>
    <d v="2023-03-21T00:00:00"/>
    <x v="254"/>
    <n v="7"/>
    <s v="Late"/>
    <s v="PO 351"/>
    <d v="2023-04-12T00:00:00"/>
    <d v="2023-05-11T00:00:00"/>
    <n v="29"/>
    <x v="1"/>
    <n v="1"/>
    <x v="0"/>
    <n v="36.037037037037038"/>
    <n v="27"/>
    <n v="973"/>
    <n v="973"/>
    <n v="0"/>
  </r>
  <r>
    <x v="0"/>
    <x v="0"/>
    <x v="14"/>
    <x v="5"/>
    <n v="14"/>
    <x v="6"/>
    <s v="PR 307"/>
    <d v="2023-03-22T00:00:00"/>
    <x v="255"/>
    <n v="2"/>
    <s v="On Time"/>
    <s v="PO 307"/>
    <d v="2023-02-14T00:00:00"/>
    <d v="2023-03-29T00:00:00"/>
    <n v="43"/>
    <x v="0"/>
    <n v="1"/>
    <x v="0"/>
    <n v="2.7"/>
    <n v="50"/>
    <n v="135"/>
    <n v="-2651"/>
    <n v="-2786"/>
  </r>
  <r>
    <x v="0"/>
    <x v="0"/>
    <x v="6"/>
    <x v="3"/>
    <n v="30"/>
    <x v="2"/>
    <s v="PR 318"/>
    <d v="2023-03-23T00:00:00"/>
    <x v="256"/>
    <n v="6"/>
    <s v="Late"/>
    <s v="PO 318"/>
    <d v="2023-02-25T00:00:00"/>
    <d v="2023-04-10T00:00:00"/>
    <n v="44"/>
    <x v="0"/>
    <n v="1"/>
    <x v="0"/>
    <n v="18.375"/>
    <n v="200"/>
    <n v="3675"/>
    <n v="3675"/>
    <n v="0"/>
  </r>
  <r>
    <x v="0"/>
    <x v="1"/>
    <x v="8"/>
    <x v="3"/>
    <n v="30"/>
    <x v="6"/>
    <s v="PR 347"/>
    <d v="2023-03-24T00:00:00"/>
    <x v="256"/>
    <n v="5"/>
    <s v="Late"/>
    <s v="PO 347"/>
    <d v="2023-04-01T00:00:00"/>
    <d v="2023-05-12T00:00:00"/>
    <n v="41"/>
    <x v="0"/>
    <n v="1"/>
    <x v="0"/>
    <n v="3.9130434782608696"/>
    <n v="23"/>
    <n v="90"/>
    <n v="90"/>
    <n v="0"/>
  </r>
  <r>
    <x v="5"/>
    <x v="0"/>
    <x v="1"/>
    <x v="3"/>
    <n v="30"/>
    <x v="2"/>
    <s v="PR 352"/>
    <d v="2023-03-25T00:00:00"/>
    <x v="257"/>
    <n v="0"/>
    <s v="On Time"/>
    <s v="PO 352"/>
    <d v="2023-04-12T00:00:00"/>
    <d v="2023-06-06T00:00:00"/>
    <n v="55"/>
    <x v="0"/>
    <n v="1"/>
    <x v="0"/>
    <n v="50.480769230769234"/>
    <n v="52"/>
    <n v="2625"/>
    <n v="7102"/>
    <n v="4477"/>
  </r>
  <r>
    <x v="0"/>
    <x v="0"/>
    <x v="10"/>
    <x v="5"/>
    <n v="14"/>
    <x v="4"/>
    <s v="PR 350"/>
    <d v="2023-03-26T00:00:00"/>
    <x v="254"/>
    <n v="2"/>
    <s v="On Time"/>
    <s v="PO 350"/>
    <d v="2023-04-10T00:00:00"/>
    <d v="2023-05-06T00:00:00"/>
    <n v="26"/>
    <x v="0"/>
    <n v="1"/>
    <x v="0"/>
    <n v="4620"/>
    <n v="1"/>
    <n v="4620"/>
    <n v="4620"/>
    <n v="0"/>
  </r>
  <r>
    <x v="0"/>
    <x v="0"/>
    <x v="14"/>
    <x v="3"/>
    <n v="45"/>
    <x v="0"/>
    <s v="PR 366"/>
    <d v="2023-03-27T00:00:00"/>
    <x v="256"/>
    <n v="2"/>
    <s v="On Time"/>
    <s v="PO 366"/>
    <d v="2023-04-26T00:00:00"/>
    <d v="2023-05-19T00:00:00"/>
    <n v="23"/>
    <x v="1"/>
    <n v="1"/>
    <x v="0"/>
    <n v="27.86046511627907"/>
    <n v="86"/>
    <n v="2396"/>
    <n v="2396"/>
    <n v="0"/>
  </r>
  <r>
    <x v="1"/>
    <x v="0"/>
    <x v="1"/>
    <x v="6"/>
    <n v="14"/>
    <x v="1"/>
    <s v="PR 336"/>
    <d v="2023-03-28T00:00:00"/>
    <x v="258"/>
    <n v="5"/>
    <s v="Late"/>
    <s v="PO 336"/>
    <d v="2023-03-18T00:00:00"/>
    <d v="2023-05-13T00:00:00"/>
    <n v="56"/>
    <x v="0"/>
    <n v="1"/>
    <x v="0"/>
    <n v="2280"/>
    <n v="7"/>
    <n v="15960"/>
    <n v="15960"/>
    <n v="0"/>
  </r>
  <r>
    <x v="5"/>
    <x v="0"/>
    <x v="13"/>
    <x v="6"/>
    <n v="45"/>
    <x v="6"/>
    <s v="PR 365"/>
    <d v="2023-03-29T00:00:00"/>
    <x v="259"/>
    <n v="3"/>
    <s v="On Time"/>
    <s v="PO 365"/>
    <d v="2023-04-26T00:00:00"/>
    <d v="2023-05-19T00:00:00"/>
    <n v="23"/>
    <x v="1"/>
    <n v="1"/>
    <x v="0"/>
    <n v="16.922923076923077"/>
    <n v="65"/>
    <n v="1099.99"/>
    <n v="1099.99"/>
    <n v="0"/>
  </r>
  <r>
    <x v="5"/>
    <x v="0"/>
    <x v="6"/>
    <x v="1"/>
    <n v="60"/>
    <x v="2"/>
    <s v="PR 334"/>
    <d v="2023-03-30T00:00:00"/>
    <x v="260"/>
    <n v="6"/>
    <s v="Late"/>
    <s v="PO 334"/>
    <d v="2023-03-17T00:00:00"/>
    <d v="2023-04-28T00:00:00"/>
    <n v="42"/>
    <x v="1"/>
    <n v="1"/>
    <x v="0"/>
    <n v="125.55072463768116"/>
    <n v="69"/>
    <n v="8663"/>
    <n v="8663"/>
    <n v="0"/>
  </r>
  <r>
    <x v="1"/>
    <x v="1"/>
    <x v="6"/>
    <x v="6"/>
    <n v="30"/>
    <x v="4"/>
    <s v="PR 311"/>
    <d v="2023-03-31T00:00:00"/>
    <x v="261"/>
    <n v="6"/>
    <s v="Late"/>
    <s v="PO 311"/>
    <d v="2023-02-18T00:00:00"/>
    <d v="2023-02-22T00:00:00"/>
    <n v="4"/>
    <x v="1"/>
    <n v="1"/>
    <x v="0"/>
    <n v="77.410714285714292"/>
    <n v="56"/>
    <n v="4335"/>
    <n v="3501"/>
    <n v="-834"/>
  </r>
  <r>
    <x v="0"/>
    <x v="2"/>
    <x v="11"/>
    <x v="3"/>
    <n v="30"/>
    <x v="6"/>
    <s v="PR 362"/>
    <d v="2023-04-01T00:00:00"/>
    <x v="260"/>
    <n v="4"/>
    <s v="Late"/>
    <s v="PO 362"/>
    <d v="2023-04-23T00:00:00"/>
    <d v="2023-05-29T00:00:00"/>
    <n v="36"/>
    <x v="0"/>
    <n v="1"/>
    <x v="0"/>
    <n v="1452.9375"/>
    <n v="80"/>
    <n v="116235"/>
    <n v="116235"/>
    <n v="0"/>
  </r>
  <r>
    <x v="7"/>
    <x v="0"/>
    <x v="8"/>
    <x v="2"/>
    <n v="30"/>
    <x v="2"/>
    <s v="PR 357"/>
    <d v="2023-04-02T00:00:00"/>
    <x v="260"/>
    <n v="3"/>
    <s v="On Time"/>
    <s v="PO 357"/>
    <d v="2023-04-17T00:00:00"/>
    <d v="2023-04-26T00:00:00"/>
    <n v="9"/>
    <x v="1"/>
    <n v="1"/>
    <x v="0"/>
    <n v="13790"/>
    <n v="67"/>
    <n v="923930"/>
    <n v="923930"/>
    <n v="0"/>
  </r>
  <r>
    <x v="6"/>
    <x v="0"/>
    <x v="7"/>
    <x v="4"/>
    <n v="30"/>
    <x v="4"/>
    <s v="PR 312"/>
    <d v="2023-04-03T00:00:00"/>
    <x v="262"/>
    <n v="9"/>
    <s v="Late"/>
    <s v="PO 312"/>
    <d v="2023-02-18T00:00:00"/>
    <d v="2023-04-04T00:00:00"/>
    <n v="45"/>
    <x v="0"/>
    <n v="1"/>
    <x v="0"/>
    <n v="1085.6896551724137"/>
    <n v="58"/>
    <n v="62969.999999999993"/>
    <n v="64346.999999999993"/>
    <n v="1377"/>
  </r>
  <r>
    <x v="5"/>
    <x v="0"/>
    <x v="12"/>
    <x v="4"/>
    <n v="7"/>
    <x v="2"/>
    <s v="PR 329"/>
    <d v="2023-04-03T00:00:00"/>
    <x v="263"/>
    <n v="5"/>
    <s v="Late"/>
    <s v="PO 329"/>
    <d v="2023-03-10T00:00:00"/>
    <d v="2023-04-14T00:00:00"/>
    <n v="35"/>
    <x v="0"/>
    <n v="1"/>
    <x v="0"/>
    <n v="4678.787878787879"/>
    <n v="33"/>
    <n v="154400"/>
    <n v="154400"/>
    <n v="0"/>
  </r>
  <r>
    <x v="5"/>
    <x v="0"/>
    <x v="0"/>
    <x v="4"/>
    <n v="60"/>
    <x v="1"/>
    <s v="PR 331"/>
    <d v="2023-04-03T00:00:00"/>
    <x v="260"/>
    <n v="2"/>
    <s v="On Time"/>
    <s v="PO 331"/>
    <d v="2023-03-12T00:00:00"/>
    <d v="2023-04-26T00:00:00"/>
    <n v="45"/>
    <x v="1"/>
    <n v="1"/>
    <x v="0"/>
    <n v="33333.333333333336"/>
    <n v="36"/>
    <n v="1200000"/>
    <n v="1200000"/>
    <n v="0"/>
  </r>
  <r>
    <x v="6"/>
    <x v="0"/>
    <x v="9"/>
    <x v="3"/>
    <n v="45"/>
    <x v="6"/>
    <s v="PR 346"/>
    <d v="2023-04-03T00:00:00"/>
    <x v="260"/>
    <n v="2"/>
    <s v="On Time"/>
    <s v="PO 346"/>
    <d v="2023-03-28T00:00:00"/>
    <d v="2023-05-03T00:00:00"/>
    <n v="36"/>
    <x v="1"/>
    <n v="1"/>
    <x v="0"/>
    <n v="897.27272727272725"/>
    <n v="55"/>
    <n v="49350"/>
    <n v="49350"/>
    <n v="0"/>
  </r>
  <r>
    <x v="0"/>
    <x v="0"/>
    <x v="3"/>
    <x v="5"/>
    <n v="45"/>
    <x v="2"/>
    <s v="PR 348"/>
    <d v="2023-04-03T00:00:00"/>
    <x v="264"/>
    <n v="1"/>
    <s v="On Time"/>
    <s v="PO 348"/>
    <d v="2023-04-01T00:00:00"/>
    <d v="2023-05-21T00:00:00"/>
    <n v="50"/>
    <x v="0"/>
    <n v="1"/>
    <x v="0"/>
    <n v="501"/>
    <n v="86"/>
    <n v="43086"/>
    <n v="43086"/>
    <n v="0"/>
  </r>
  <r>
    <x v="1"/>
    <x v="0"/>
    <x v="10"/>
    <x v="4"/>
    <n v="30"/>
    <x v="4"/>
    <s v="PR 349"/>
    <d v="2023-04-03T00:00:00"/>
    <x v="265"/>
    <n v="6"/>
    <s v="Late"/>
    <s v="PO 349"/>
    <d v="2023-04-05T00:00:00"/>
    <d v="2023-04-19T00:00:00"/>
    <n v="14"/>
    <x v="1"/>
    <n v="1"/>
    <x v="0"/>
    <n v="1069.25"/>
    <n v="40"/>
    <n v="42770"/>
    <n v="42770"/>
    <n v="0"/>
  </r>
  <r>
    <x v="5"/>
    <x v="0"/>
    <x v="9"/>
    <x v="2"/>
    <n v="30"/>
    <x v="5"/>
    <s v="PR 361"/>
    <d v="2023-04-03T00:00:00"/>
    <x v="266"/>
    <n v="7"/>
    <s v="Late"/>
    <s v="PO 361"/>
    <d v="2023-04-22T00:00:00"/>
    <d v="2023-05-23T00:00:00"/>
    <n v="31"/>
    <x v="0"/>
    <n v="1"/>
    <x v="0"/>
    <n v="116666.66666666667"/>
    <n v="3"/>
    <n v="350000"/>
    <n v="350000"/>
    <n v="0"/>
  </r>
  <r>
    <x v="3"/>
    <x v="0"/>
    <x v="1"/>
    <x v="0"/>
    <n v="14"/>
    <x v="2"/>
    <s v="PR 364"/>
    <d v="2023-04-03T00:00:00"/>
    <x v="260"/>
    <n v="2"/>
    <s v="On Time"/>
    <s v="PO 364"/>
    <d v="2023-04-07T00:00:00"/>
    <m/>
    <s v=""/>
    <x v="2"/>
    <n v="0.78"/>
    <x v="1"/>
    <n v="2.4319999999999999"/>
    <n v="250"/>
    <n v="608"/>
    <n v="608"/>
    <n v="0"/>
  </r>
  <r>
    <x v="0"/>
    <x v="0"/>
    <x v="2"/>
    <x v="2"/>
    <n v="30"/>
    <x v="1"/>
    <s v="PR 367"/>
    <d v="2023-04-03T00:00:00"/>
    <x v="265"/>
    <n v="6"/>
    <s v="Late"/>
    <s v="PO 367"/>
    <d v="2023-04-26T00:00:00"/>
    <d v="2023-05-19T00:00:00"/>
    <n v="23"/>
    <x v="1"/>
    <n v="1"/>
    <x v="0"/>
    <n v="4.5802040816326528"/>
    <n v="49"/>
    <n v="224.42999999999998"/>
    <n v="224.42999999999998"/>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s v="Facilities"/>
    <x v="0"/>
    <x v="0"/>
    <x v="0"/>
    <n v="30"/>
    <s v="Supplier E"/>
    <s v="PR 1"/>
    <d v="2019-09-10T00:00:00"/>
    <x v="0"/>
    <n v="0"/>
    <x v="0"/>
    <s v="PO 1"/>
    <d v="2019-08-08T00:00:00"/>
    <d v="2019-09-22T00:00:00"/>
    <n v="45"/>
    <x v="0"/>
    <n v="1"/>
    <s v="Completed"/>
    <n v="79.452054794520549"/>
    <n v="73"/>
    <n v="5800"/>
    <n v="4399"/>
    <n v="-1401"/>
  </r>
  <r>
    <s v="Technology"/>
    <x v="1"/>
    <x v="1"/>
    <x v="1"/>
    <n v="45"/>
    <s v="Supplier D"/>
    <s v="PR 2"/>
    <d v="2019-09-11T00:00:00"/>
    <x v="1"/>
    <n v="3"/>
    <x v="0"/>
    <s v="PO 2"/>
    <d v="2019-09-20T00:00:00"/>
    <d v="2019-10-10T00:00:00"/>
    <n v="20"/>
    <x v="1"/>
    <n v="1"/>
    <s v="Completed"/>
    <n v="521"/>
    <n v="57"/>
    <n v="29697"/>
    <n v="29697"/>
    <n v="0"/>
  </r>
  <r>
    <s v="Technology"/>
    <x v="0"/>
    <x v="2"/>
    <x v="2"/>
    <n v="30"/>
    <s v="Supplier B"/>
    <s v="PR 3"/>
    <d v="2019-09-12T00:00:00"/>
    <x v="1"/>
    <n v="2"/>
    <x v="0"/>
    <s v="PO 3"/>
    <d v="2019-08-29T00:00:00"/>
    <d v="2019-09-07T00:00:00"/>
    <n v="9"/>
    <x v="1"/>
    <n v="1"/>
    <s v="Completed"/>
    <n v="21.212121212121211"/>
    <n v="99"/>
    <n v="2100"/>
    <n v="2100"/>
    <n v="0"/>
  </r>
  <r>
    <s v="Finance"/>
    <x v="0"/>
    <x v="3"/>
    <x v="3"/>
    <n v="30"/>
    <s v="Supplier H"/>
    <s v="PR 4"/>
    <d v="2019-09-17T00:00:00"/>
    <x v="2"/>
    <n v="3"/>
    <x v="0"/>
    <s v="PO 4"/>
    <d v="2019-09-11T00:00:00"/>
    <m/>
    <s v=""/>
    <x v="2"/>
    <n v="0.5"/>
    <s v="Incompleted"/>
    <n v="70.325581395348834"/>
    <n v="86"/>
    <n v="6048"/>
    <n v="6048"/>
    <n v="0"/>
  </r>
  <r>
    <s v="Facilities"/>
    <x v="0"/>
    <x v="3"/>
    <x v="1"/>
    <n v="7"/>
    <s v="Supplier H"/>
    <s v="PR 5"/>
    <d v="2019-09-14T00:00:00"/>
    <x v="3"/>
    <n v="2"/>
    <x v="0"/>
    <s v="PO 5"/>
    <d v="2019-09-05T00:00:00"/>
    <d v="2019-10-25T00:00:00"/>
    <n v="50"/>
    <x v="0"/>
    <n v="1"/>
    <s v="Completed"/>
    <n v="108"/>
    <n v="59"/>
    <n v="6372"/>
    <n v="1517"/>
    <n v="-4855"/>
  </r>
  <r>
    <s v="Facilities"/>
    <x v="0"/>
    <x v="4"/>
    <x v="4"/>
    <n v="14"/>
    <s v="Supplier B"/>
    <s v="PR 6"/>
    <d v="2019-09-15T00:00:00"/>
    <x v="4"/>
    <n v="6"/>
    <x v="1"/>
    <s v="PO 6"/>
    <d v="2019-09-29T00:00:00"/>
    <d v="2019-11-21T00:00:00"/>
    <n v="53"/>
    <x v="0"/>
    <n v="1"/>
    <s v="Completed"/>
    <n v="66.111111111111114"/>
    <n v="54"/>
    <n v="3570"/>
    <n v="1629"/>
    <n v="-1941"/>
  </r>
  <r>
    <s v="Facilities"/>
    <x v="0"/>
    <x v="5"/>
    <x v="5"/>
    <n v="30"/>
    <s v="Supplier C"/>
    <s v="PR 7"/>
    <d v="2019-09-16T00:00:00"/>
    <x v="5"/>
    <n v="2"/>
    <x v="0"/>
    <s v="PO 7"/>
    <d v="2019-10-18T00:00:00"/>
    <d v="2019-12-14T00:00:00"/>
    <n v="57"/>
    <x v="0"/>
    <n v="1"/>
    <s v="Completed"/>
    <n v="75.263157894736835"/>
    <n v="95"/>
    <n v="7149.9999999999991"/>
    <n v="7149.9999999999991"/>
    <n v="0"/>
  </r>
  <r>
    <s v="Facilities"/>
    <x v="0"/>
    <x v="6"/>
    <x v="2"/>
    <n v="30"/>
    <s v="Supplier G"/>
    <s v="PR 8"/>
    <d v="2019-09-17T00:00:00"/>
    <x v="6"/>
    <n v="2"/>
    <x v="0"/>
    <s v="PO 8"/>
    <d v="2019-09-29T00:00:00"/>
    <d v="2019-10-02T00:00:00"/>
    <n v="3"/>
    <x v="1"/>
    <n v="1"/>
    <s v="Completed"/>
    <n v="46.074468085106382"/>
    <n v="94"/>
    <n v="4331"/>
    <n v="10029"/>
    <n v="5698"/>
  </r>
  <r>
    <s v="Technology"/>
    <x v="0"/>
    <x v="0"/>
    <x v="3"/>
    <n v="30"/>
    <s v="Supplier B"/>
    <s v="PR 9"/>
    <d v="2019-09-18T00:00:00"/>
    <x v="4"/>
    <n v="3"/>
    <x v="0"/>
    <s v="PO 9"/>
    <d v="2019-09-17T00:00:00"/>
    <d v="2019-10-02T00:00:00"/>
    <n v="15"/>
    <x v="1"/>
    <n v="1"/>
    <s v="Completed"/>
    <n v="5.8717948717948714"/>
    <n v="78"/>
    <n v="457.99999999999994"/>
    <n v="457.99999999999994"/>
    <n v="0"/>
  </r>
  <r>
    <s v="Technology"/>
    <x v="0"/>
    <x v="2"/>
    <x v="4"/>
    <n v="45"/>
    <s v="Supplier E"/>
    <s v="PR 10"/>
    <d v="2019-09-19T00:00:00"/>
    <x v="7"/>
    <n v="7"/>
    <x v="1"/>
    <s v="PO 10"/>
    <d v="2019-09-02T00:00:00"/>
    <d v="2019-10-01T00:00:00"/>
    <n v="29"/>
    <x v="1"/>
    <n v="1"/>
    <s v="Completed"/>
    <n v="26"/>
    <n v="68"/>
    <n v="1768"/>
    <n v="1768"/>
    <n v="0"/>
  </r>
  <r>
    <s v="Technology"/>
    <x v="0"/>
    <x v="6"/>
    <x v="4"/>
    <n v="30"/>
    <s v="Supplier B"/>
    <s v="PR 11"/>
    <d v="2019-09-20T00:00:00"/>
    <x v="8"/>
    <n v="7"/>
    <x v="1"/>
    <s v="PO 11"/>
    <d v="2019-09-19T00:00:00"/>
    <d v="2019-10-30T00:00:00"/>
    <n v="41"/>
    <x v="0"/>
    <n v="1"/>
    <s v="Completed"/>
    <n v="123.02564102564102"/>
    <n v="78"/>
    <n v="9596"/>
    <n v="9596"/>
    <n v="0"/>
  </r>
  <r>
    <s v="Legal"/>
    <x v="0"/>
    <x v="6"/>
    <x v="4"/>
    <n v="30"/>
    <s v="Supplier A"/>
    <s v="PR 12"/>
    <d v="2019-09-21T00:00:00"/>
    <x v="9"/>
    <n v="2"/>
    <x v="0"/>
    <s v="PO 12"/>
    <d v="2019-10-27T00:00:00"/>
    <d v="2019-11-23T00:00:00"/>
    <n v="27"/>
    <x v="1"/>
    <n v="1"/>
    <s v="Completed"/>
    <n v="51.851851851851855"/>
    <n v="81"/>
    <n v="4200"/>
    <n v="4200"/>
    <n v="0"/>
  </r>
  <r>
    <s v="Finance"/>
    <x v="0"/>
    <x v="7"/>
    <x v="2"/>
    <n v="30"/>
    <s v="Supplier C"/>
    <s v="PR 13"/>
    <d v="2019-09-22T00:00:00"/>
    <x v="10"/>
    <n v="2"/>
    <x v="0"/>
    <s v="PO 13"/>
    <d v="2019-09-27T00:00:00"/>
    <d v="2019-10-29T00:00:00"/>
    <n v="32"/>
    <x v="0"/>
    <n v="1"/>
    <s v="Completed"/>
    <n v="88.888888888888886"/>
    <n v="18"/>
    <n v="1600"/>
    <n v="1600"/>
    <n v="0"/>
  </r>
  <r>
    <s v="Marketing"/>
    <x v="0"/>
    <x v="5"/>
    <x v="0"/>
    <n v="30"/>
    <s v="Supplier G"/>
    <s v="PR 14"/>
    <d v="2019-09-23T00:00:00"/>
    <x v="11"/>
    <n v="6"/>
    <x v="1"/>
    <s v="PO 14"/>
    <d v="2019-09-06T00:00:00"/>
    <d v="2019-11-04T00:00:00"/>
    <n v="59"/>
    <x v="0"/>
    <n v="1"/>
    <s v="Completed"/>
    <n v="6.9264705882352944"/>
    <n v="68"/>
    <n v="471"/>
    <n v="471"/>
    <n v="0"/>
  </r>
  <r>
    <s v="Facilities"/>
    <x v="0"/>
    <x v="8"/>
    <x v="4"/>
    <n v="30"/>
    <s v="Supplier D"/>
    <s v="PR 15"/>
    <d v="2019-09-24T00:00:00"/>
    <x v="12"/>
    <n v="7"/>
    <x v="1"/>
    <s v="PO 15"/>
    <d v="2019-10-12T00:00:00"/>
    <d v="2019-11-03T00:00:00"/>
    <n v="22"/>
    <x v="1"/>
    <n v="1"/>
    <s v="Completed"/>
    <n v="269.23076923076923"/>
    <n v="26"/>
    <n v="7000"/>
    <n v="7000"/>
    <n v="0"/>
  </r>
  <r>
    <s v="Technology"/>
    <x v="0"/>
    <x v="9"/>
    <x v="6"/>
    <n v="45"/>
    <s v="Supplier H"/>
    <s v="PR 16"/>
    <d v="2019-09-25T00:00:00"/>
    <x v="13"/>
    <n v="3"/>
    <x v="0"/>
    <s v="PO 16"/>
    <d v="2019-10-30T00:00:00"/>
    <d v="2019-11-13T00:00:00"/>
    <n v="14"/>
    <x v="1"/>
    <n v="1"/>
    <s v="Completed"/>
    <n v="69.451612903225808"/>
    <n v="31"/>
    <n v="2153"/>
    <n v="2153"/>
    <n v="0"/>
  </r>
  <r>
    <s v="Marketing "/>
    <x v="0"/>
    <x v="9"/>
    <x v="4"/>
    <n v="30"/>
    <s v="Supplier F"/>
    <s v="PR 17"/>
    <d v="2019-09-28T00:00:00"/>
    <x v="12"/>
    <n v="3"/>
    <x v="0"/>
    <s v="PO 17"/>
    <d v="2019-09-13T00:00:00"/>
    <d v="2019-10-05T00:00:00"/>
    <n v="22"/>
    <x v="1"/>
    <n v="1"/>
    <s v="Completed"/>
    <n v="128.625"/>
    <n v="400"/>
    <n v="51450"/>
    <n v="51450"/>
    <n v="0"/>
  </r>
  <r>
    <s v="Marketing "/>
    <x v="0"/>
    <x v="2"/>
    <x v="4"/>
    <n v="30"/>
    <s v="Supplier C"/>
    <s v="PR 18"/>
    <d v="2019-09-27T00:00:00"/>
    <x v="14"/>
    <n v="3"/>
    <x v="0"/>
    <s v="PO 18"/>
    <d v="2019-10-01T00:00:00"/>
    <d v="2019-10-06T00:00:00"/>
    <n v="5"/>
    <x v="1"/>
    <n v="1"/>
    <s v="Completed"/>
    <n v="106.06060606060606"/>
    <n v="66"/>
    <n v="7000"/>
    <n v="7000"/>
    <n v="0"/>
  </r>
  <r>
    <s v="Facilities"/>
    <x v="0"/>
    <x v="3"/>
    <x v="2"/>
    <n v="30"/>
    <s v="Supplier F"/>
    <s v="PR 19"/>
    <d v="2019-09-28T00:00:00"/>
    <x v="12"/>
    <n v="3"/>
    <x v="0"/>
    <s v="PO 19"/>
    <d v="2019-10-22T00:00:00"/>
    <d v="2019-12-14T00:00:00"/>
    <n v="53"/>
    <x v="0"/>
    <n v="1"/>
    <s v="Completed"/>
    <n v="508.84615384615387"/>
    <n v="65"/>
    <n v="33075"/>
    <n v="33075"/>
    <n v="0"/>
  </r>
  <r>
    <s v="Marketing "/>
    <x v="0"/>
    <x v="6"/>
    <x v="3"/>
    <n v="30"/>
    <s v="Supplier A"/>
    <s v="PR 20"/>
    <d v="2019-09-29T00:00:00"/>
    <x v="12"/>
    <n v="2"/>
    <x v="0"/>
    <s v="PO 20"/>
    <d v="2019-10-13T00:00:00"/>
    <d v="2019-11-03T00:00:00"/>
    <n v="21"/>
    <x v="1"/>
    <n v="1"/>
    <s v="Completed"/>
    <n v="2050"/>
    <n v="11"/>
    <n v="22550"/>
    <n v="22550"/>
    <n v="0"/>
  </r>
  <r>
    <s v="Facilities"/>
    <x v="0"/>
    <x v="1"/>
    <x v="4"/>
    <n v="45"/>
    <s v="Supplier B"/>
    <s v="PR 21"/>
    <d v="2019-09-30T00:00:00"/>
    <x v="15"/>
    <n v="3"/>
    <x v="0"/>
    <s v="PO 21"/>
    <d v="2019-10-10T00:00:00"/>
    <d v="2019-10-23T00:00:00"/>
    <n v="13"/>
    <x v="1"/>
    <n v="1"/>
    <s v="Completed"/>
    <n v="129.19540229885058"/>
    <n v="87"/>
    <n v="11240"/>
    <n v="11240"/>
    <n v="0"/>
  </r>
  <r>
    <s v="Technology"/>
    <x v="2"/>
    <x v="0"/>
    <x v="6"/>
    <n v="45"/>
    <s v="Supplier C"/>
    <s v="PR 22"/>
    <d v="2019-10-01T00:00:00"/>
    <x v="16"/>
    <n v="5"/>
    <x v="1"/>
    <s v="PO 22"/>
    <d v="2019-10-02T00:00:00"/>
    <d v="2019-11-27T00:00:00"/>
    <n v="56"/>
    <x v="0"/>
    <n v="1"/>
    <s v="Completed"/>
    <n v="35.466666666666669"/>
    <n v="45"/>
    <n v="1596"/>
    <n v="1596"/>
    <n v="0"/>
  </r>
  <r>
    <s v="Facilities"/>
    <x v="0"/>
    <x v="0"/>
    <x v="5"/>
    <n v="14"/>
    <s v="Supplier B"/>
    <s v="PR 23"/>
    <d v="2019-10-02T00:00:00"/>
    <x v="17"/>
    <n v="8"/>
    <x v="1"/>
    <s v="PO 23"/>
    <d v="2019-10-06T00:00:00"/>
    <d v="2019-10-18T00:00:00"/>
    <n v="12"/>
    <x v="1"/>
    <n v="1"/>
    <s v="Completed"/>
    <n v="274.90909090909093"/>
    <n v="55"/>
    <n v="15120.000000000002"/>
    <n v="15120.000000000002"/>
    <n v="0"/>
  </r>
  <r>
    <s v="Technology"/>
    <x v="0"/>
    <x v="3"/>
    <x v="4"/>
    <n v="45"/>
    <s v="Supplier C"/>
    <s v="PR 24"/>
    <d v="2019-10-03T00:00:00"/>
    <x v="16"/>
    <n v="3"/>
    <x v="0"/>
    <s v="PO 24"/>
    <d v="2019-11-05T00:00:00"/>
    <d v="2019-11-26T00:00:00"/>
    <n v="21"/>
    <x v="1"/>
    <n v="1"/>
    <s v="Completed"/>
    <n v="553.17073170731703"/>
    <n v="41"/>
    <n v="22680"/>
    <n v="22680"/>
    <n v="0"/>
  </r>
  <r>
    <s v="Technology"/>
    <x v="0"/>
    <x v="0"/>
    <x v="1"/>
    <n v="7"/>
    <s v="Supplier C"/>
    <s v="PR 25"/>
    <d v="2019-10-04T00:00:00"/>
    <x v="18"/>
    <n v="4"/>
    <x v="1"/>
    <s v="PO 25"/>
    <d v="2019-09-17T00:00:00"/>
    <d v="2019-10-22T00:00:00"/>
    <n v="35"/>
    <x v="0"/>
    <n v="1"/>
    <s v="Completed"/>
    <n v="95.454545454545453"/>
    <n v="22"/>
    <n v="2100"/>
    <n v="2100"/>
    <n v="0"/>
  </r>
  <r>
    <s v="Facilities"/>
    <x v="0"/>
    <x v="9"/>
    <x v="1"/>
    <n v="45"/>
    <s v="Supplier H"/>
    <s v="PR 26"/>
    <d v="2020-01-05T00:00:00"/>
    <x v="19"/>
    <n v="6"/>
    <x v="1"/>
    <s v="PO 26"/>
    <d v="2020-02-07T00:00:00"/>
    <d v="2020-02-24T00:00:00"/>
    <n v="17"/>
    <x v="1"/>
    <n v="1"/>
    <s v="Completed"/>
    <n v="54.123711340206185"/>
    <n v="97"/>
    <n v="5250"/>
    <n v="5250"/>
    <n v="0"/>
  </r>
  <r>
    <s v="Facilities"/>
    <x v="0"/>
    <x v="0"/>
    <x v="5"/>
    <n v="14"/>
    <s v="Supplier H"/>
    <s v="PR 27"/>
    <d v="2020-01-06T00:00:00"/>
    <x v="19"/>
    <n v="5"/>
    <x v="1"/>
    <s v="PO 27"/>
    <d v="2019-12-17T00:00:00"/>
    <d v="2020-02-10T00:00:00"/>
    <n v="55"/>
    <x v="0"/>
    <n v="1"/>
    <s v="Completed"/>
    <n v="24.805555555555557"/>
    <n v="36"/>
    <n v="893"/>
    <n v="893"/>
    <n v="0"/>
  </r>
  <r>
    <s v="Technology"/>
    <x v="0"/>
    <x v="2"/>
    <x v="6"/>
    <n v="60"/>
    <s v="Supplier H"/>
    <s v="PR 28"/>
    <d v="2020-01-07T00:00:00"/>
    <x v="20"/>
    <n v="2"/>
    <x v="0"/>
    <s v="PO 28"/>
    <d v="2019-11-21T00:00:00"/>
    <d v="2019-12-12T00:00:00"/>
    <n v="21"/>
    <x v="1"/>
    <n v="1"/>
    <s v="Completed"/>
    <n v="21.553846153846155"/>
    <n v="65"/>
    <n v="1401"/>
    <n v="1401"/>
    <n v="0"/>
  </r>
  <r>
    <s v="Facilities"/>
    <x v="0"/>
    <x v="0"/>
    <x v="2"/>
    <n v="30"/>
    <s v="Supplier C"/>
    <s v="PR 29"/>
    <d v="2020-01-08T00:00:00"/>
    <x v="19"/>
    <n v="3"/>
    <x v="0"/>
    <s v="PO 29"/>
    <d v="2020-01-15T00:00:00"/>
    <d v="2020-02-03T00:00:00"/>
    <n v="19"/>
    <x v="1"/>
    <n v="1"/>
    <s v="Completed"/>
    <n v="60.344827586206897"/>
    <n v="87"/>
    <n v="5250"/>
    <n v="5250"/>
    <n v="0"/>
  </r>
  <r>
    <s v="Marketing "/>
    <x v="0"/>
    <x v="3"/>
    <x v="4"/>
    <n v="45"/>
    <s v="Supplier A"/>
    <s v="PR 30"/>
    <d v="2020-01-09T00:00:00"/>
    <x v="21"/>
    <n v="5"/>
    <x v="1"/>
    <s v="PO 30"/>
    <d v="2020-01-18T00:00:00"/>
    <m/>
    <s v=""/>
    <x v="2"/>
    <n v="0.9"/>
    <s v="Incompleted"/>
    <n v="4950"/>
    <n v="71"/>
    <n v="351450"/>
    <n v="351450"/>
    <n v="0"/>
  </r>
  <r>
    <s v="Marketing "/>
    <x v="0"/>
    <x v="9"/>
    <x v="4"/>
    <n v="30"/>
    <s v="Supplier E"/>
    <s v="PR 31"/>
    <d v="2020-01-10T00:00:00"/>
    <x v="22"/>
    <n v="9"/>
    <x v="1"/>
    <s v="PO 31"/>
    <d v="2020-03-02T00:00:00"/>
    <d v="2020-03-26T00:00:00"/>
    <n v="24"/>
    <x v="1"/>
    <n v="1"/>
    <s v="Completed"/>
    <n v="199.53333333333333"/>
    <n v="15"/>
    <n v="2993"/>
    <n v="2993"/>
    <n v="0"/>
  </r>
  <r>
    <s v="Facilities"/>
    <x v="0"/>
    <x v="6"/>
    <x v="4"/>
    <n v="30"/>
    <s v="Supplier F"/>
    <s v="PR 32"/>
    <d v="2020-01-11T00:00:00"/>
    <x v="23"/>
    <n v="6"/>
    <x v="1"/>
    <s v="PO 32"/>
    <d v="2020-02-08T00:00:00"/>
    <d v="2020-03-23T00:00:00"/>
    <n v="44"/>
    <x v="0"/>
    <n v="1"/>
    <s v="Completed"/>
    <n v="10.5"/>
    <n v="300"/>
    <n v="3150"/>
    <n v="3150"/>
    <n v="0"/>
  </r>
  <r>
    <s v="Facilities"/>
    <x v="0"/>
    <x v="6"/>
    <x v="6"/>
    <n v="45"/>
    <s v="Supplier F"/>
    <s v="PR 33"/>
    <d v="2020-01-12T00:00:00"/>
    <x v="24"/>
    <n v="3"/>
    <x v="0"/>
    <s v="PO 33"/>
    <d v="2020-01-09T00:00:00"/>
    <d v="2020-01-31T00:00:00"/>
    <n v="22"/>
    <x v="1"/>
    <n v="1"/>
    <s v="Completed"/>
    <n v="69.5625"/>
    <n v="80"/>
    <n v="5565"/>
    <n v="5565"/>
    <n v="0"/>
  </r>
  <r>
    <s v="Facilities"/>
    <x v="0"/>
    <x v="2"/>
    <x v="4"/>
    <n v="60"/>
    <s v="Supplier B"/>
    <s v="PR 34"/>
    <d v="2020-01-13T00:00:00"/>
    <x v="25"/>
    <n v="8"/>
    <x v="1"/>
    <s v="PO 34"/>
    <d v="2020-03-07T00:00:00"/>
    <d v="2020-03-18T00:00:00"/>
    <n v="11"/>
    <x v="1"/>
    <n v="1"/>
    <s v="Completed"/>
    <n v="12.093023255813954"/>
    <n v="43"/>
    <n v="520"/>
    <n v="520"/>
    <n v="0"/>
  </r>
  <r>
    <s v="Facilities"/>
    <x v="0"/>
    <x v="1"/>
    <x v="0"/>
    <n v="30"/>
    <s v="Supplier C"/>
    <s v="PR 35"/>
    <d v="2020-01-14T00:00:00"/>
    <x v="26"/>
    <n v="2"/>
    <x v="0"/>
    <s v="PO 35"/>
    <d v="2020-01-21T00:00:00"/>
    <d v="2020-02-25T00:00:00"/>
    <n v="35"/>
    <x v="0"/>
    <n v="1"/>
    <s v="Completed"/>
    <n v="29.946428571428573"/>
    <n v="56"/>
    <n v="1677"/>
    <n v="5686"/>
    <n v="4009"/>
  </r>
  <r>
    <s v="Facilities"/>
    <x v="2"/>
    <x v="10"/>
    <x v="6"/>
    <n v="14"/>
    <s v="Supplier D"/>
    <s v="PR 36"/>
    <d v="2020-01-15T00:00:00"/>
    <x v="27"/>
    <n v="7"/>
    <x v="1"/>
    <s v="PO 36"/>
    <d v="2020-01-19T00:00:00"/>
    <d v="2020-03-17T00:00:00"/>
    <n v="58"/>
    <x v="0"/>
    <n v="1"/>
    <s v="Completed"/>
    <n v="798.17500000000007"/>
    <n v="6"/>
    <n v="4789.05"/>
    <n v="12990.05"/>
    <n v="8201"/>
  </r>
  <r>
    <s v="Facilities"/>
    <x v="2"/>
    <x v="11"/>
    <x v="3"/>
    <n v="30"/>
    <s v="Supplier E"/>
    <s v="PR 37"/>
    <d v="2020-01-16T00:00:00"/>
    <x v="23"/>
    <n v="1"/>
    <x v="0"/>
    <s v="PO 37"/>
    <d v="2020-01-28T00:00:00"/>
    <d v="2020-02-26T00:00:00"/>
    <n v="29"/>
    <x v="1"/>
    <n v="1"/>
    <s v="Completed"/>
    <n v="131.25"/>
    <n v="4"/>
    <n v="525"/>
    <n v="-824"/>
    <n v="-1349"/>
  </r>
  <r>
    <s v="Technology"/>
    <x v="0"/>
    <x v="9"/>
    <x v="1"/>
    <n v="7"/>
    <s v="Supplier F"/>
    <s v="PR 38"/>
    <d v="2020-01-17T00:00:00"/>
    <x v="28"/>
    <n v="3"/>
    <x v="0"/>
    <s v="PO 38"/>
    <d v="2020-02-06T00:00:00"/>
    <d v="2020-03-21T00:00:00"/>
    <n v="44"/>
    <x v="0"/>
    <n v="1"/>
    <s v="Completed"/>
    <n v="575.79999999999995"/>
    <n v="15"/>
    <n v="8637"/>
    <n v="9995"/>
    <n v="1358"/>
  </r>
  <r>
    <s v="Facilities"/>
    <x v="1"/>
    <x v="3"/>
    <x v="2"/>
    <n v="30"/>
    <s v="Supplier G"/>
    <s v="PR 39"/>
    <d v="2020-01-18T00:00:00"/>
    <x v="28"/>
    <n v="2"/>
    <x v="0"/>
    <s v="PO 39"/>
    <d v="2020-03-02T00:00:00"/>
    <d v="2020-04-13T00:00:00"/>
    <n v="42"/>
    <x v="0"/>
    <n v="1"/>
    <s v="Completed"/>
    <n v="11.413043478260869"/>
    <n v="92"/>
    <n v="1050"/>
    <n v="349"/>
    <n v="-701"/>
  </r>
  <r>
    <s v="Logistics"/>
    <x v="0"/>
    <x v="0"/>
    <x v="5"/>
    <n v="30"/>
    <s v="Supplier A"/>
    <s v="PR 40"/>
    <d v="2020-01-19T00:00:00"/>
    <x v="29"/>
    <n v="6"/>
    <x v="1"/>
    <s v="PO 40"/>
    <d v="2020-02-06T00:00:00"/>
    <d v="2020-03-17T00:00:00"/>
    <n v="40"/>
    <x v="0"/>
    <n v="1"/>
    <s v="Completed"/>
    <n v="4522.727272727273"/>
    <n v="11"/>
    <n v="49750"/>
    <n v="58441"/>
    <n v="8691"/>
  </r>
  <r>
    <s v="Operation"/>
    <x v="0"/>
    <x v="3"/>
    <x v="2"/>
    <n v="30"/>
    <s v="Supplier B"/>
    <s v="PR 41"/>
    <d v="2020-01-20T00:00:00"/>
    <x v="25"/>
    <n v="1"/>
    <x v="0"/>
    <s v="PO 41"/>
    <d v="2020-02-01T00:00:00"/>
    <d v="2020-02-02T00:00:00"/>
    <n v="1"/>
    <x v="1"/>
    <n v="1"/>
    <s v="Completed"/>
    <n v="12.054054054054054"/>
    <n v="37"/>
    <n v="446"/>
    <n v="446"/>
    <n v="0"/>
  </r>
  <r>
    <s v="Marketing "/>
    <x v="0"/>
    <x v="5"/>
    <x v="3"/>
    <n v="30"/>
    <s v="Supplier C"/>
    <s v="PR 42"/>
    <d v="2020-01-21T00:00:00"/>
    <x v="30"/>
    <n v="2"/>
    <x v="0"/>
    <s v="PO 42"/>
    <d v="2020-01-17T00:00:00"/>
    <d v="2020-01-18T00:00:00"/>
    <n v="1"/>
    <x v="1"/>
    <n v="1"/>
    <s v="Completed"/>
    <n v="3409.090909090909"/>
    <n v="77"/>
    <n v="262500"/>
    <n v="262500"/>
    <n v="0"/>
  </r>
  <r>
    <s v="Technology"/>
    <x v="0"/>
    <x v="6"/>
    <x v="6"/>
    <n v="45"/>
    <s v="Supplier H"/>
    <s v="PR 43"/>
    <d v="2020-01-22T00:00:00"/>
    <x v="31"/>
    <n v="5"/>
    <x v="1"/>
    <s v="PO 43"/>
    <d v="2020-02-02T00:00:00"/>
    <d v="2020-02-22T00:00:00"/>
    <n v="20"/>
    <x v="1"/>
    <n v="1"/>
    <s v="Completed"/>
    <n v="800"/>
    <n v="20"/>
    <n v="16000"/>
    <n v="16000"/>
    <n v="0"/>
  </r>
  <r>
    <s v="Facilities"/>
    <x v="0"/>
    <x v="9"/>
    <x v="4"/>
    <n v="30"/>
    <s v="Supplier H"/>
    <s v="PR 44"/>
    <d v="2020-01-23T00:00:00"/>
    <x v="32"/>
    <n v="3"/>
    <x v="0"/>
    <s v="PO 44"/>
    <d v="2020-01-13T00:00:00"/>
    <d v="2020-03-05T00:00:00"/>
    <n v="52"/>
    <x v="0"/>
    <n v="1"/>
    <s v="Completed"/>
    <n v="29.083333333333332"/>
    <n v="72"/>
    <n v="2094"/>
    <n v="2094"/>
    <n v="0"/>
  </r>
  <r>
    <s v="Marketing "/>
    <x v="0"/>
    <x v="8"/>
    <x v="4"/>
    <n v="30"/>
    <s v="Supplier B"/>
    <s v="PR 45"/>
    <d v="2020-01-24T00:00:00"/>
    <x v="31"/>
    <n v="3"/>
    <x v="0"/>
    <s v="PO 45"/>
    <d v="2020-02-26T00:00:00"/>
    <d v="2020-03-01T00:00:00"/>
    <n v="4"/>
    <x v="1"/>
    <n v="1"/>
    <s v="Completed"/>
    <n v="2635.7142857142858"/>
    <n v="49"/>
    <n v="129150"/>
    <n v="129150"/>
    <n v="0"/>
  </r>
  <r>
    <s v="Facilities"/>
    <x v="0"/>
    <x v="12"/>
    <x v="5"/>
    <n v="14"/>
    <s v="Supplier D"/>
    <s v="PR 46"/>
    <d v="2020-01-25T00:00:00"/>
    <x v="32"/>
    <n v="1"/>
    <x v="0"/>
    <s v="PO 46"/>
    <d v="2020-02-06T00:00:00"/>
    <d v="2020-03-28T00:00:00"/>
    <n v="51"/>
    <x v="0"/>
    <n v="1"/>
    <s v="Completed"/>
    <n v="1418.3846153846155"/>
    <n v="26"/>
    <n v="36878"/>
    <n v="36878"/>
    <n v="0"/>
  </r>
  <r>
    <s v="Marketing "/>
    <x v="0"/>
    <x v="6"/>
    <x v="4"/>
    <n v="60"/>
    <s v="Supplier F"/>
    <s v="PR 47"/>
    <d v="2020-01-29T00:00:00"/>
    <x v="33"/>
    <n v="3"/>
    <x v="0"/>
    <s v="PO 47"/>
    <d v="2020-01-18T00:00:00"/>
    <d v="2020-02-18T00:00:00"/>
    <n v="31"/>
    <x v="1"/>
    <n v="1"/>
    <s v="Completed"/>
    <n v="1434.9610389610389"/>
    <n v="77"/>
    <n v="110492"/>
    <n v="110492"/>
    <n v="0"/>
  </r>
  <r>
    <s v="Facilities"/>
    <x v="1"/>
    <x v="5"/>
    <x v="4"/>
    <n v="30"/>
    <s v="Supplier H"/>
    <s v="PR 48"/>
    <d v="2020-01-27T00:00:00"/>
    <x v="34"/>
    <n v="6"/>
    <x v="1"/>
    <s v="PO 48"/>
    <d v="2020-03-01T00:00:00"/>
    <d v="2020-03-03T00:00:00"/>
    <n v="2"/>
    <x v="1"/>
    <n v="1"/>
    <s v="Completed"/>
    <n v="45.770142857142858"/>
    <n v="70"/>
    <n v="3203.91"/>
    <n v="13203.91"/>
    <n v="10000"/>
  </r>
  <r>
    <s v="Facilities"/>
    <x v="0"/>
    <x v="1"/>
    <x v="4"/>
    <n v="30"/>
    <s v="Supplier C"/>
    <s v="PR 49"/>
    <d v="2020-01-28T00:00:00"/>
    <x v="35"/>
    <n v="7"/>
    <x v="1"/>
    <s v="PO 49"/>
    <d v="2020-03-19T00:00:00"/>
    <d v="2020-04-30T00:00:00"/>
    <n v="42"/>
    <x v="0"/>
    <n v="1"/>
    <s v="Completed"/>
    <n v="48.46153846153846"/>
    <n v="39"/>
    <n v="1890"/>
    <n v="1890"/>
    <n v="0"/>
  </r>
  <r>
    <s v="Facilities"/>
    <x v="0"/>
    <x v="10"/>
    <x v="0"/>
    <n v="30"/>
    <s v="Supplier D"/>
    <s v="PR 50"/>
    <d v="2020-01-29T00:00:00"/>
    <x v="36"/>
    <n v="2"/>
    <x v="0"/>
    <s v="PO 50"/>
    <d v="2020-01-12T00:00:00"/>
    <d v="2020-01-20T00:00:00"/>
    <n v="8"/>
    <x v="1"/>
    <n v="1"/>
    <s v="Completed"/>
    <n v="821.96739130434787"/>
    <n v="46"/>
    <n v="37810.5"/>
    <n v="37810.5"/>
    <n v="0"/>
  </r>
  <r>
    <s v="Marketing "/>
    <x v="0"/>
    <x v="13"/>
    <x v="2"/>
    <n v="30"/>
    <s v="Supplier E"/>
    <s v="PR 51"/>
    <d v="2020-01-30T00:00:00"/>
    <x v="34"/>
    <n v="3"/>
    <x v="0"/>
    <s v="PO 51"/>
    <d v="2020-03-03T00:00:00"/>
    <d v="2020-04-02T00:00:00"/>
    <n v="30"/>
    <x v="1"/>
    <n v="1"/>
    <s v="Completed"/>
    <n v="6.8695652173913047"/>
    <n v="23"/>
    <n v="158"/>
    <n v="158"/>
    <n v="0"/>
  </r>
  <r>
    <s v="Marketing "/>
    <x v="0"/>
    <x v="11"/>
    <x v="1"/>
    <n v="45"/>
    <s v="Supplier F"/>
    <s v="PR 52"/>
    <d v="2020-01-31T00:00:00"/>
    <x v="37"/>
    <n v="3"/>
    <x v="0"/>
    <s v="PO 52"/>
    <d v="2020-01-27T00:00:00"/>
    <d v="2020-03-12T00:00:00"/>
    <n v="45"/>
    <x v="1"/>
    <n v="1"/>
    <s v="Completed"/>
    <n v="387.09677419354841"/>
    <n v="155"/>
    <n v="60000.000000000007"/>
    <n v="60000.000000000007"/>
    <n v="0"/>
  </r>
  <r>
    <s v="Facilities"/>
    <x v="0"/>
    <x v="8"/>
    <x v="3"/>
    <n v="30"/>
    <s v="Supplier A"/>
    <s v="PR 53"/>
    <d v="2020-02-01T00:00:00"/>
    <x v="38"/>
    <n v="9"/>
    <x v="1"/>
    <s v="PO 53"/>
    <d v="2020-03-07T00:00:00"/>
    <d v="2020-03-14T00:00:00"/>
    <n v="7"/>
    <x v="1"/>
    <n v="1"/>
    <s v="Completed"/>
    <n v="503.09183673469386"/>
    <n v="98"/>
    <n v="49303"/>
    <n v="49303"/>
    <n v="0"/>
  </r>
  <r>
    <s v="Facilities"/>
    <x v="0"/>
    <x v="7"/>
    <x v="2"/>
    <n v="60"/>
    <s v="Supplier B"/>
    <s v="PR 54"/>
    <d v="2020-02-02T00:00:00"/>
    <x v="35"/>
    <n v="2"/>
    <x v="0"/>
    <s v="PO 54"/>
    <d v="2020-02-03T00:00:00"/>
    <d v="2020-03-29T00:00:00"/>
    <n v="55"/>
    <x v="1"/>
    <n v="1"/>
    <s v="Completed"/>
    <n v="12.757142857142858"/>
    <n v="70"/>
    <n v="893.00000000000011"/>
    <n v="893.00000000000011"/>
    <n v="0"/>
  </r>
  <r>
    <s v="Technology"/>
    <x v="0"/>
    <x v="1"/>
    <x v="1"/>
    <n v="45"/>
    <s v="Supplier B"/>
    <s v="PR 55"/>
    <d v="2020-02-03T00:00:00"/>
    <x v="39"/>
    <n v="5"/>
    <x v="1"/>
    <s v="PO 55"/>
    <d v="2020-02-06T00:00:00"/>
    <d v="2020-04-01T00:00:00"/>
    <n v="55"/>
    <x v="0"/>
    <n v="1"/>
    <s v="Completed"/>
    <n v="7207.9411764705883"/>
    <n v="68"/>
    <n v="490140"/>
    <n v="490140"/>
    <n v="0"/>
  </r>
  <r>
    <s v="Facilities"/>
    <x v="1"/>
    <x v="5"/>
    <x v="1"/>
    <n v="30"/>
    <s v="Supplier D"/>
    <s v="PR 56"/>
    <d v="2020-02-04T00:00:00"/>
    <x v="40"/>
    <n v="7"/>
    <x v="1"/>
    <s v="PO 56"/>
    <d v="2020-03-11T00:00:00"/>
    <d v="2020-03-30T00:00:00"/>
    <n v="19"/>
    <x v="1"/>
    <n v="1"/>
    <s v="Completed"/>
    <n v="34.260869565217391"/>
    <n v="23"/>
    <n v="788"/>
    <n v="788"/>
    <n v="0"/>
  </r>
  <r>
    <s v="Facilities"/>
    <x v="0"/>
    <x v="14"/>
    <x v="6"/>
    <n v="45"/>
    <s v="Supplier F"/>
    <s v="PR 57"/>
    <d v="2020-02-05T00:00:00"/>
    <x v="41"/>
    <n v="2"/>
    <x v="0"/>
    <s v="PO 57"/>
    <d v="2020-03-03T00:00:00"/>
    <d v="2020-03-19T00:00:00"/>
    <n v="16"/>
    <x v="1"/>
    <n v="1"/>
    <s v="Completed"/>
    <n v="60.428571428571431"/>
    <n v="7"/>
    <n v="423"/>
    <n v="423"/>
    <n v="0"/>
  </r>
  <r>
    <s v="Facilities"/>
    <x v="0"/>
    <x v="6"/>
    <x v="2"/>
    <n v="60"/>
    <s v="Supplier H"/>
    <s v="PR 58"/>
    <d v="2020-02-06T00:00:00"/>
    <x v="40"/>
    <n v="5"/>
    <x v="1"/>
    <s v="PO 58"/>
    <d v="2020-02-01T00:00:00"/>
    <d v="2020-02-28T00:00:00"/>
    <n v="27"/>
    <x v="1"/>
    <n v="1"/>
    <s v="Completed"/>
    <n v="197.89583333333334"/>
    <n v="48"/>
    <n v="9499"/>
    <n v="9499"/>
    <n v="0"/>
  </r>
  <r>
    <s v="Facilities"/>
    <x v="2"/>
    <x v="4"/>
    <x v="5"/>
    <n v="14"/>
    <s v="Supplier D"/>
    <s v="PR 59"/>
    <d v="2020-02-07T00:00:00"/>
    <x v="42"/>
    <n v="5"/>
    <x v="1"/>
    <s v="PO 59"/>
    <d v="2020-02-25T00:00:00"/>
    <m/>
    <s v=""/>
    <x v="2"/>
    <n v="0.75"/>
    <s v="Incompleted"/>
    <n v="3.7550847457627121"/>
    <n v="59"/>
    <n v="221.55"/>
    <n v="221.55"/>
    <n v="0"/>
  </r>
  <r>
    <s v="Facilities"/>
    <x v="1"/>
    <x v="8"/>
    <x v="4"/>
    <n v="30"/>
    <s v="Supplier B"/>
    <s v="PR 60"/>
    <d v="2020-02-08T00:00:00"/>
    <x v="43"/>
    <n v="9"/>
    <x v="1"/>
    <s v="PO 60"/>
    <d v="2020-02-16T00:00:00"/>
    <d v="2020-03-17T00:00:00"/>
    <n v="30"/>
    <x v="1"/>
    <n v="1"/>
    <s v="Completed"/>
    <n v="157.619"/>
    <n v="60"/>
    <n v="9457.14"/>
    <n v="9457.14"/>
    <n v="0"/>
  </r>
  <r>
    <s v="Marketing "/>
    <x v="0"/>
    <x v="2"/>
    <x v="4"/>
    <n v="30"/>
    <s v="Supplier C"/>
    <s v="PR 61"/>
    <d v="2020-02-09T00:00:00"/>
    <x v="43"/>
    <n v="8"/>
    <x v="1"/>
    <s v="PO 61"/>
    <d v="2020-01-18T00:00:00"/>
    <d v="2020-02-13T00:00:00"/>
    <n v="26"/>
    <x v="1"/>
    <n v="1"/>
    <s v="Completed"/>
    <n v="6.666666666666667"/>
    <n v="75"/>
    <n v="500"/>
    <n v="500"/>
    <n v="0"/>
  </r>
  <r>
    <s v="Facilities"/>
    <x v="0"/>
    <x v="2"/>
    <x v="2"/>
    <n v="30"/>
    <s v="Supplier E"/>
    <s v="PR 62"/>
    <d v="2020-02-10T00:00:00"/>
    <x v="42"/>
    <n v="2"/>
    <x v="0"/>
    <s v="PO 62"/>
    <d v="2020-01-27T00:00:00"/>
    <d v="2020-02-13T00:00:00"/>
    <n v="17"/>
    <x v="1"/>
    <n v="1"/>
    <s v="Completed"/>
    <n v="10714.285714285714"/>
    <n v="14"/>
    <n v="150000"/>
    <n v="150000"/>
    <n v="0"/>
  </r>
  <r>
    <s v="Facilities"/>
    <x v="0"/>
    <x v="5"/>
    <x v="2"/>
    <n v="60"/>
    <s v="Supplier F"/>
    <s v="PR 63"/>
    <d v="2020-02-11T00:00:00"/>
    <x v="44"/>
    <n v="9"/>
    <x v="1"/>
    <s v="PO 63"/>
    <d v="2020-02-29T00:00:00"/>
    <d v="2020-03-14T00:00:00"/>
    <n v="14"/>
    <x v="1"/>
    <n v="1"/>
    <s v="Completed"/>
    <n v="59.436153846153843"/>
    <n v="52"/>
    <n v="3090.68"/>
    <n v="4125.68"/>
    <n v="1035.0000000000005"/>
  </r>
  <r>
    <s v="Facilities"/>
    <x v="0"/>
    <x v="14"/>
    <x v="2"/>
    <n v="30"/>
    <s v="Supplier G"/>
    <s v="PR 64"/>
    <d v="2020-02-12T00:00:00"/>
    <x v="42"/>
    <n v="0"/>
    <x v="0"/>
    <s v="PO 64"/>
    <d v="2020-03-07T00:00:00"/>
    <d v="2020-03-12T00:00:00"/>
    <n v="5"/>
    <x v="1"/>
    <n v="1"/>
    <s v="Completed"/>
    <n v="71.09375"/>
    <n v="96"/>
    <n v="6825"/>
    <n v="6825"/>
    <n v="0"/>
  </r>
  <r>
    <s v="Facilities"/>
    <x v="0"/>
    <x v="7"/>
    <x v="2"/>
    <n v="30"/>
    <s v="Supplier B"/>
    <s v="PR 65"/>
    <d v="2020-04-13T00:00:00"/>
    <x v="45"/>
    <n v="4"/>
    <x v="1"/>
    <s v="PO 65"/>
    <d v="2020-05-29T00:00:00"/>
    <d v="2020-06-24T00:00:00"/>
    <n v="26"/>
    <x v="1"/>
    <n v="1"/>
    <s v="Completed"/>
    <n v="5.7105263157894735"/>
    <n v="57"/>
    <n v="325.5"/>
    <n v="325.5"/>
    <n v="0"/>
  </r>
  <r>
    <s v="Finance"/>
    <x v="0"/>
    <x v="2"/>
    <x v="6"/>
    <n v="45"/>
    <s v="Supplier D"/>
    <s v="PR 66"/>
    <d v="2020-04-14T00:00:00"/>
    <x v="46"/>
    <n v="8"/>
    <x v="1"/>
    <s v="PO 66"/>
    <d v="2020-05-20T00:00:00"/>
    <d v="2020-06-14T00:00:00"/>
    <n v="25"/>
    <x v="1"/>
    <n v="1"/>
    <s v="Completed"/>
    <n v="299"/>
    <n v="13"/>
    <n v="3887"/>
    <n v="3887"/>
    <n v="0"/>
  </r>
  <r>
    <s v="Marketing "/>
    <x v="0"/>
    <x v="4"/>
    <x v="1"/>
    <n v="45"/>
    <s v="Supplier F"/>
    <s v="PR 67"/>
    <d v="2020-04-15T00:00:00"/>
    <x v="47"/>
    <n v="4"/>
    <x v="1"/>
    <s v="PO 67"/>
    <d v="2020-04-25T00:00:00"/>
    <d v="2020-04-30T00:00:00"/>
    <n v="5"/>
    <x v="1"/>
    <n v="1"/>
    <s v="Completed"/>
    <n v="62.125066666666669"/>
    <n v="75"/>
    <n v="4659.38"/>
    <n v="4659.38"/>
    <n v="0"/>
  </r>
  <r>
    <s v="Facilities"/>
    <x v="0"/>
    <x v="0"/>
    <x v="1"/>
    <n v="45"/>
    <s v="Supplier H"/>
    <s v="PR 68"/>
    <d v="2020-04-16T00:00:00"/>
    <x v="45"/>
    <n v="1"/>
    <x v="0"/>
    <s v="PO 68"/>
    <d v="2020-03-06T00:00:00"/>
    <d v="2020-04-01T00:00:00"/>
    <n v="26"/>
    <x v="1"/>
    <n v="1"/>
    <s v="Completed"/>
    <n v="6.3"/>
    <n v="70"/>
    <n v="441"/>
    <n v="441"/>
    <n v="0"/>
  </r>
  <r>
    <s v="Facilities"/>
    <x v="0"/>
    <x v="9"/>
    <x v="0"/>
    <n v="14"/>
    <s v="Supplier G"/>
    <s v="PR 69"/>
    <d v="2020-04-17T00:00:00"/>
    <x v="48"/>
    <n v="6"/>
    <x v="1"/>
    <s v="PO 69"/>
    <d v="2020-05-03T00:00:00"/>
    <d v="2020-06-25T00:00:00"/>
    <n v="53"/>
    <x v="0"/>
    <n v="1"/>
    <s v="Completed"/>
    <n v="15.978260869565217"/>
    <n v="23"/>
    <n v="367.5"/>
    <n v="367.5"/>
    <n v="0"/>
  </r>
  <r>
    <s v="Facilities"/>
    <x v="0"/>
    <x v="6"/>
    <x v="4"/>
    <n v="30"/>
    <s v="Supplier D"/>
    <s v="PR 70"/>
    <d v="2020-04-18T00:00:00"/>
    <x v="49"/>
    <n v="3"/>
    <x v="0"/>
    <s v="PO 70"/>
    <d v="2020-06-10T00:00:00"/>
    <d v="2020-07-01T00:00:00"/>
    <n v="21"/>
    <x v="1"/>
    <n v="1"/>
    <s v="Completed"/>
    <n v="5.2631578947368425"/>
    <n v="19"/>
    <n v="100"/>
    <n v="100"/>
    <n v="0"/>
  </r>
  <r>
    <s v="Facilities"/>
    <x v="0"/>
    <x v="10"/>
    <x v="4"/>
    <n v="30"/>
    <s v="Supplier C"/>
    <s v="PR 71"/>
    <d v="2020-05-19T00:00:00"/>
    <x v="50"/>
    <n v="8"/>
    <x v="1"/>
    <s v="PO 71"/>
    <d v="2020-07-09T00:00:00"/>
    <d v="2020-09-03T00:00:00"/>
    <n v="56"/>
    <x v="0"/>
    <n v="1"/>
    <s v="Completed"/>
    <n v="26.25"/>
    <n v="48"/>
    <n v="1260"/>
    <n v="1260"/>
    <n v="0"/>
  </r>
  <r>
    <s v="Marketing "/>
    <x v="0"/>
    <x v="3"/>
    <x v="4"/>
    <n v="30"/>
    <s v="Supplier D"/>
    <s v="PR 72"/>
    <d v="2020-05-20T00:00:00"/>
    <x v="50"/>
    <n v="7"/>
    <x v="1"/>
    <s v="PO 72"/>
    <d v="2020-06-20T00:00:00"/>
    <d v="2020-06-25T00:00:00"/>
    <n v="5"/>
    <x v="1"/>
    <n v="1"/>
    <s v="Completed"/>
    <n v="2221.1538461538462"/>
    <n v="26"/>
    <n v="57750"/>
    <n v="59689"/>
    <n v="1939"/>
  </r>
  <r>
    <s v="Marketing "/>
    <x v="0"/>
    <x v="5"/>
    <x v="1"/>
    <n v="45"/>
    <s v="Supplier A"/>
    <s v="PR 73"/>
    <d v="2020-05-21T00:00:00"/>
    <x v="50"/>
    <n v="6"/>
    <x v="1"/>
    <s v="PO 73"/>
    <d v="2020-05-28T00:00:00"/>
    <d v="2020-07-04T00:00:00"/>
    <n v="37"/>
    <x v="1"/>
    <n v="1"/>
    <s v="Completed"/>
    <n v="890.21739130434787"/>
    <n v="46"/>
    <n v="40950"/>
    <n v="44884"/>
    <n v="3934"/>
  </r>
  <r>
    <s v="Facilities"/>
    <x v="0"/>
    <x v="8"/>
    <x v="1"/>
    <n v="45"/>
    <s v="Supplier B"/>
    <s v="PR 74"/>
    <d v="2020-05-22T00:00:00"/>
    <x v="51"/>
    <n v="9"/>
    <x v="1"/>
    <s v="PO 74"/>
    <d v="2020-05-01T00:00:00"/>
    <d v="2020-06-14T00:00:00"/>
    <n v="44"/>
    <x v="1"/>
    <n v="1"/>
    <s v="Completed"/>
    <n v="1935"/>
    <n v="2"/>
    <n v="3870"/>
    <n v="3870"/>
    <n v="0"/>
  </r>
  <r>
    <s v="Facilities"/>
    <x v="0"/>
    <x v="2"/>
    <x v="6"/>
    <n v="14"/>
    <s v="Supplier C"/>
    <s v="PR 75"/>
    <d v="2020-05-23T00:00:00"/>
    <x v="52"/>
    <n v="5"/>
    <x v="1"/>
    <s v="PO 75"/>
    <d v="2020-04-22T00:00:00"/>
    <d v="2020-05-16T00:00:00"/>
    <n v="24"/>
    <x v="0"/>
    <n v="1"/>
    <s v="Completed"/>
    <n v="1.28125"/>
    <n v="64"/>
    <n v="82"/>
    <n v="82"/>
    <n v="0"/>
  </r>
  <r>
    <s v="Finance"/>
    <x v="0"/>
    <x v="6"/>
    <x v="6"/>
    <n v="45"/>
    <s v="Supplier A"/>
    <s v="PR 76"/>
    <d v="2020-05-24T00:00:00"/>
    <x v="53"/>
    <n v="5"/>
    <x v="1"/>
    <s v="PO 76"/>
    <d v="2020-05-28T00:00:00"/>
    <d v="2020-07-04T00:00:00"/>
    <n v="37"/>
    <x v="1"/>
    <n v="1"/>
    <s v="Completed"/>
    <n v="63.592592592592595"/>
    <n v="54"/>
    <n v="3434"/>
    <n v="3434"/>
    <n v="0"/>
  </r>
  <r>
    <s v="Facilities"/>
    <x v="0"/>
    <x v="7"/>
    <x v="5"/>
    <n v="14"/>
    <s v="Supplier B"/>
    <s v="PR 77"/>
    <d v="2020-05-25T00:00:00"/>
    <x v="53"/>
    <n v="4"/>
    <x v="1"/>
    <s v="PO 77"/>
    <d v="2020-07-08T00:00:00"/>
    <d v="2020-07-14T00:00:00"/>
    <n v="6"/>
    <x v="1"/>
    <n v="1"/>
    <s v="Completed"/>
    <n v="3.2073170731707319"/>
    <n v="82"/>
    <n v="263"/>
    <n v="263"/>
    <n v="0"/>
  </r>
  <r>
    <s v="Operation"/>
    <x v="0"/>
    <x v="1"/>
    <x v="6"/>
    <n v="45"/>
    <s v="Supplier C"/>
    <s v="PR 78"/>
    <d v="2020-05-26T00:00:00"/>
    <x v="51"/>
    <n v="5"/>
    <x v="1"/>
    <s v="PO 78"/>
    <d v="2020-06-01T00:00:00"/>
    <d v="2020-06-26T00:00:00"/>
    <n v="25"/>
    <x v="1"/>
    <n v="1"/>
    <s v="Completed"/>
    <n v="11190.476190476191"/>
    <n v="21"/>
    <n v="235000"/>
    <n v="232381"/>
    <n v="-2619"/>
  </r>
  <r>
    <s v="Facilities"/>
    <x v="0"/>
    <x v="9"/>
    <x v="3"/>
    <n v="45"/>
    <s v="Supplier F"/>
    <s v="PR 79"/>
    <d v="2020-06-27T00:00:00"/>
    <x v="54"/>
    <n v="7"/>
    <x v="1"/>
    <s v="PO 79"/>
    <d v="2020-06-19T00:00:00"/>
    <d v="2020-06-22T00:00:00"/>
    <n v="3"/>
    <x v="1"/>
    <n v="1"/>
    <s v="Completed"/>
    <n v="176.53090909090909"/>
    <n v="22"/>
    <n v="3883.68"/>
    <n v="3883.68"/>
    <n v="0"/>
  </r>
  <r>
    <s v="Finance"/>
    <x v="0"/>
    <x v="4"/>
    <x v="2"/>
    <n v="7"/>
    <s v="Supplier A"/>
    <s v="PR 80"/>
    <d v="2020-06-28T00:00:00"/>
    <x v="55"/>
    <n v="5"/>
    <x v="1"/>
    <s v="PO 80"/>
    <d v="2020-06-04T00:00:00"/>
    <d v="2020-07-09T00:00:00"/>
    <n v="35"/>
    <x v="0"/>
    <n v="1"/>
    <s v="Completed"/>
    <n v="16.26530612244898"/>
    <n v="49"/>
    <n v="797"/>
    <n v="10431"/>
    <n v="9634"/>
  </r>
  <r>
    <s v="Facilities"/>
    <x v="0"/>
    <x v="10"/>
    <x v="3"/>
    <n v="30"/>
    <s v="Supplier B"/>
    <s v="PR 81"/>
    <d v="2020-06-29T00:00:00"/>
    <x v="56"/>
    <n v="9"/>
    <x v="1"/>
    <s v="PO 81"/>
    <d v="2020-06-17T00:00:00"/>
    <d v="2020-08-04T00:00:00"/>
    <n v="48"/>
    <x v="0"/>
    <n v="1"/>
    <s v="Completed"/>
    <n v="12.25"/>
    <n v="60"/>
    <n v="735"/>
    <n v="-163"/>
    <n v="-898"/>
  </r>
  <r>
    <s v="Facilities"/>
    <x v="0"/>
    <x v="14"/>
    <x v="4"/>
    <n v="30"/>
    <s v="Supplier C"/>
    <s v="PR 82"/>
    <d v="2020-06-30T00:00:00"/>
    <x v="55"/>
    <n v="3"/>
    <x v="0"/>
    <s v="PO 82"/>
    <d v="2020-05-15T00:00:00"/>
    <d v="2020-06-20T00:00:00"/>
    <n v="36"/>
    <x v="0"/>
    <n v="1"/>
    <s v="Completed"/>
    <n v="20.151515151515152"/>
    <n v="99"/>
    <n v="1995"/>
    <n v="1995"/>
    <n v="0"/>
  </r>
  <r>
    <s v="Facilities"/>
    <x v="0"/>
    <x v="6"/>
    <x v="2"/>
    <n v="30"/>
    <s v="Supplier E"/>
    <s v="PR 83"/>
    <d v="2020-07-01T00:00:00"/>
    <x v="55"/>
    <n v="2"/>
    <x v="0"/>
    <s v="PO 83"/>
    <d v="2020-07-30T00:00:00"/>
    <d v="2020-08-16T00:00:00"/>
    <n v="17"/>
    <x v="1"/>
    <n v="1"/>
    <s v="Completed"/>
    <n v="16.777777777777779"/>
    <n v="9"/>
    <n v="151"/>
    <n v="151"/>
    <n v="0"/>
  </r>
  <r>
    <s v="Facilities"/>
    <x v="0"/>
    <x v="2"/>
    <x v="5"/>
    <n v="60"/>
    <s v="Supplier B"/>
    <s v="PR 84"/>
    <d v="2020-07-02T00:00:00"/>
    <x v="57"/>
    <n v="5"/>
    <x v="1"/>
    <s v="PO 84"/>
    <d v="2020-06-13T00:00:00"/>
    <d v="2020-07-02T00:00:00"/>
    <n v="19"/>
    <x v="1"/>
    <n v="1"/>
    <s v="Completed"/>
    <n v="137.5"/>
    <n v="12"/>
    <n v="1650"/>
    <n v="1650"/>
    <n v="0"/>
  </r>
  <r>
    <s v="Facilities"/>
    <x v="0"/>
    <x v="3"/>
    <x v="1"/>
    <n v="30"/>
    <s v="Supplier C"/>
    <s v="PR 85"/>
    <d v="2020-07-03T00:00:00"/>
    <x v="58"/>
    <n v="6"/>
    <x v="1"/>
    <s v="PO 85"/>
    <d v="2020-07-07T00:00:00"/>
    <d v="2020-08-10T00:00:00"/>
    <n v="34"/>
    <x v="0"/>
    <n v="1"/>
    <s v="Completed"/>
    <n v="14"/>
    <n v="30"/>
    <n v="420"/>
    <n v="420"/>
    <n v="0"/>
  </r>
  <r>
    <s v="Finance"/>
    <x v="0"/>
    <x v="7"/>
    <x v="2"/>
    <n v="14"/>
    <s v="Supplier A"/>
    <s v="PR 86"/>
    <d v="2020-07-04T00:00:00"/>
    <x v="59"/>
    <n v="8"/>
    <x v="1"/>
    <s v="PO 86"/>
    <d v="2020-06-29T00:00:00"/>
    <d v="2020-07-13T00:00:00"/>
    <n v="14"/>
    <x v="1"/>
    <n v="1"/>
    <s v="Completed"/>
    <n v="26460.041666666668"/>
    <n v="24"/>
    <n v="635041"/>
    <n v="635041"/>
    <n v="0"/>
  </r>
  <r>
    <s v="Management"/>
    <x v="0"/>
    <x v="0"/>
    <x v="4"/>
    <n v="30"/>
    <s v="Supplier B"/>
    <s v="PR 87"/>
    <d v="2020-07-05T00:00:00"/>
    <x v="58"/>
    <n v="4"/>
    <x v="1"/>
    <s v="PO 87"/>
    <d v="2020-07-21T00:00:00"/>
    <d v="2020-08-29T00:00:00"/>
    <n v="39"/>
    <x v="0"/>
    <n v="1"/>
    <s v="Completed"/>
    <n v="326.93333333333334"/>
    <n v="15"/>
    <n v="4904"/>
    <n v="4904"/>
    <n v="0"/>
  </r>
  <r>
    <s v="Facilities"/>
    <x v="0"/>
    <x v="9"/>
    <x v="3"/>
    <n v="45"/>
    <s v="Supplier C"/>
    <s v="PR 88"/>
    <d v="2020-07-06T00:00:00"/>
    <x v="60"/>
    <n v="5"/>
    <x v="1"/>
    <s v="PO 88"/>
    <d v="2020-09-05T00:00:00"/>
    <d v="2020-09-13T00:00:00"/>
    <n v="8"/>
    <x v="1"/>
    <n v="1"/>
    <s v="Completed"/>
    <n v="858"/>
    <n v="1"/>
    <n v="858"/>
    <n v="858"/>
    <n v="0"/>
  </r>
  <r>
    <s v="Operation"/>
    <x v="0"/>
    <x v="5"/>
    <x v="1"/>
    <n v="45"/>
    <s v="Supplier G"/>
    <s v="PR 89"/>
    <d v="2020-07-07T00:00:00"/>
    <x v="61"/>
    <n v="3"/>
    <x v="0"/>
    <s v="PO 89"/>
    <d v="2020-05-27T00:00:00"/>
    <d v="2020-07-22T00:00:00"/>
    <n v="56"/>
    <x v="0"/>
    <n v="1"/>
    <s v="Completed"/>
    <n v="1.5104166666666667"/>
    <n v="96"/>
    <n v="145"/>
    <n v="145"/>
    <n v="0"/>
  </r>
  <r>
    <s v="Legal"/>
    <x v="0"/>
    <x v="14"/>
    <x v="5"/>
    <n v="7"/>
    <s v="Supplier D"/>
    <s v="PR 90"/>
    <d v="2020-07-08T00:00:00"/>
    <x v="62"/>
    <n v="8"/>
    <x v="1"/>
    <s v="PO 90"/>
    <d v="2020-07-28T00:00:00"/>
    <d v="2020-09-26T00:00:00"/>
    <n v="60"/>
    <x v="0"/>
    <n v="1"/>
    <s v="Completed"/>
    <n v="12.287234042553191"/>
    <n v="94"/>
    <n v="1155"/>
    <n v="1155"/>
    <n v="0"/>
  </r>
  <r>
    <s v="Technology"/>
    <x v="0"/>
    <x v="3"/>
    <x v="4"/>
    <n v="30"/>
    <s v="Supplier F"/>
    <s v="PR 91"/>
    <d v="2020-07-09T00:00:00"/>
    <x v="63"/>
    <n v="6"/>
    <x v="1"/>
    <s v="PO 91"/>
    <d v="2020-07-27T00:00:00"/>
    <d v="2020-09-22T00:00:00"/>
    <n v="57"/>
    <x v="0"/>
    <n v="1"/>
    <s v="Completed"/>
    <n v="13950"/>
    <n v="7"/>
    <n v="97650"/>
    <n v="97650"/>
    <n v="0"/>
  </r>
  <r>
    <s v="Facilities"/>
    <x v="0"/>
    <x v="4"/>
    <x v="2"/>
    <n v="30"/>
    <s v="Supplier H"/>
    <s v="PR 92"/>
    <d v="2020-08-10T00:00:00"/>
    <x v="64"/>
    <n v="2"/>
    <x v="0"/>
    <s v="PO 92"/>
    <d v="2020-07-07T00:00:00"/>
    <d v="2020-08-01T00:00:00"/>
    <n v="25"/>
    <x v="1"/>
    <n v="1"/>
    <s v="Completed"/>
    <n v="62.5"/>
    <n v="4"/>
    <n v="250"/>
    <n v="250"/>
    <n v="0"/>
  </r>
  <r>
    <s v="Technology"/>
    <x v="2"/>
    <x v="7"/>
    <x v="2"/>
    <n v="60"/>
    <s v="Supplier D"/>
    <s v="PR 93"/>
    <d v="2020-08-11T00:00:00"/>
    <x v="65"/>
    <n v="6"/>
    <x v="1"/>
    <s v="PO 93"/>
    <d v="2020-09-20T00:00:00"/>
    <d v="2020-11-19T00:00:00"/>
    <n v="60"/>
    <x v="1"/>
    <n v="1"/>
    <s v="Completed"/>
    <n v="1.3770491803278688"/>
    <n v="61"/>
    <n v="84"/>
    <n v="84"/>
    <n v="0"/>
  </r>
  <r>
    <s v="Technology"/>
    <x v="1"/>
    <x v="0"/>
    <x v="6"/>
    <n v="30"/>
    <s v="Supplier E"/>
    <s v="PR 94"/>
    <d v="2020-08-12T00:00:00"/>
    <x v="66"/>
    <n v="6"/>
    <x v="1"/>
    <s v="PO 94"/>
    <d v="2020-08-07T00:00:00"/>
    <d v="2020-08-08T00:00:00"/>
    <n v="1"/>
    <x v="1"/>
    <n v="1"/>
    <s v="Completed"/>
    <n v="0.34848484848484851"/>
    <n v="66"/>
    <n v="23"/>
    <n v="23"/>
    <n v="0"/>
  </r>
  <r>
    <s v="Facilities"/>
    <x v="0"/>
    <x v="9"/>
    <x v="5"/>
    <n v="14"/>
    <s v="Supplier A"/>
    <s v="PR 95"/>
    <d v="2020-08-13T00:00:00"/>
    <x v="67"/>
    <n v="6"/>
    <x v="1"/>
    <s v="PO 95"/>
    <d v="2020-09-07T00:00:00"/>
    <d v="2020-09-18T00:00:00"/>
    <n v="11"/>
    <x v="1"/>
    <n v="1"/>
    <s v="Completed"/>
    <n v="323.07692307692309"/>
    <n v="91"/>
    <n v="29400"/>
    <n v="29400"/>
    <n v="0"/>
  </r>
  <r>
    <s v="Facilities"/>
    <x v="0"/>
    <x v="8"/>
    <x v="2"/>
    <n v="45"/>
    <s v="Supplier B"/>
    <s v="PR 96"/>
    <d v="2020-08-14T00:00:00"/>
    <x v="66"/>
    <n v="4"/>
    <x v="1"/>
    <s v="PO 96"/>
    <d v="2020-08-19T00:00:00"/>
    <d v="2020-09-25T00:00:00"/>
    <n v="37"/>
    <x v="1"/>
    <n v="1"/>
    <s v="Completed"/>
    <n v="142.1875"/>
    <n v="48"/>
    <n v="6825"/>
    <n v="6825"/>
    <n v="0"/>
  </r>
  <r>
    <s v="Facilities"/>
    <x v="0"/>
    <x v="0"/>
    <x v="1"/>
    <n v="45"/>
    <s v="Supplier C"/>
    <s v="PR 97"/>
    <d v="2020-08-15T00:00:00"/>
    <x v="68"/>
    <n v="5"/>
    <x v="1"/>
    <s v="PO 97"/>
    <d v="2020-08-26T00:00:00"/>
    <d v="2020-10-12T00:00:00"/>
    <n v="47"/>
    <x v="0"/>
    <n v="1"/>
    <s v="Completed"/>
    <n v="40.543478260869563"/>
    <n v="92"/>
    <n v="3730"/>
    <n v="3730"/>
    <n v="0"/>
  </r>
  <r>
    <s v="Facilities"/>
    <x v="0"/>
    <x v="9"/>
    <x v="4"/>
    <n v="30"/>
    <s v="Supplier D"/>
    <s v="PR 98"/>
    <d v="2020-08-16T00:00:00"/>
    <x v="68"/>
    <n v="4"/>
    <x v="1"/>
    <s v="PO 98"/>
    <d v="2020-08-05T00:00:00"/>
    <d v="2020-08-24T00:00:00"/>
    <n v="19"/>
    <x v="1"/>
    <n v="1"/>
    <s v="Completed"/>
    <n v="99.75"/>
    <n v="60"/>
    <n v="5985"/>
    <n v="5985"/>
    <n v="0"/>
  </r>
  <r>
    <s v="Facilities"/>
    <x v="0"/>
    <x v="2"/>
    <x v="6"/>
    <n v="45"/>
    <s v="Supplier A"/>
    <s v="PR 99"/>
    <d v="2020-08-17T00:00:00"/>
    <x v="69"/>
    <n v="5"/>
    <x v="1"/>
    <s v="PO 99"/>
    <d v="2020-09-06T00:00:00"/>
    <d v="2020-10-03T00:00:00"/>
    <n v="27"/>
    <x v="1"/>
    <n v="1"/>
    <s v="Completed"/>
    <n v="396.66666666666669"/>
    <n v="18"/>
    <n v="7140"/>
    <n v="8780"/>
    <n v="1640"/>
  </r>
  <r>
    <s v="Facilities"/>
    <x v="2"/>
    <x v="2"/>
    <x v="5"/>
    <n v="60"/>
    <s v="Supplier B"/>
    <s v="PR 100"/>
    <d v="2020-08-18T00:00:00"/>
    <x v="70"/>
    <n v="6"/>
    <x v="1"/>
    <s v="PO 100"/>
    <d v="2020-08-19T00:00:00"/>
    <d v="2020-08-24T00:00:00"/>
    <n v="5"/>
    <x v="1"/>
    <n v="1"/>
    <s v="Completed"/>
    <n v="235.45454545454547"/>
    <n v="11"/>
    <n v="2590"/>
    <n v="2590"/>
    <n v="0"/>
  </r>
  <r>
    <s v="Technology"/>
    <x v="0"/>
    <x v="3"/>
    <x v="2"/>
    <n v="30"/>
    <s v="Supplier C"/>
    <s v="PR 101"/>
    <d v="2020-08-19T00:00:00"/>
    <x v="71"/>
    <n v="7"/>
    <x v="1"/>
    <s v="PO 101"/>
    <d v="2020-08-18T00:00:00"/>
    <m/>
    <s v=""/>
    <x v="2"/>
    <n v="0.85"/>
    <s v="Incompleted"/>
    <n v="760"/>
    <n v="59"/>
    <n v="44840"/>
    <n v="42675"/>
    <n v="-2165"/>
  </r>
  <r>
    <s v="Facilities"/>
    <x v="0"/>
    <x v="13"/>
    <x v="3"/>
    <n v="30"/>
    <s v="Supplier B"/>
    <s v="PR 102"/>
    <d v="2020-08-20T00:00:00"/>
    <x v="72"/>
    <n v="8"/>
    <x v="1"/>
    <s v="PO 102"/>
    <d v="2020-08-06T00:00:00"/>
    <d v="2020-09-17T00:00:00"/>
    <n v="42"/>
    <x v="0"/>
    <n v="1"/>
    <s v="Completed"/>
    <n v="102.5"/>
    <n v="8"/>
    <n v="820"/>
    <n v="820"/>
    <n v="0"/>
  </r>
  <r>
    <s v="Facilities"/>
    <x v="0"/>
    <x v="11"/>
    <x v="1"/>
    <n v="14"/>
    <s v="Supplier C"/>
    <s v="PR 103"/>
    <d v="2020-08-21T00:00:00"/>
    <x v="73"/>
    <n v="6"/>
    <x v="1"/>
    <s v="PO 103"/>
    <d v="2020-08-13T00:00:00"/>
    <d v="2020-08-16T00:00:00"/>
    <n v="3"/>
    <x v="1"/>
    <n v="1"/>
    <s v="Completed"/>
    <n v="71.338235294117652"/>
    <n v="68"/>
    <n v="4851"/>
    <n v="4851"/>
    <n v="0"/>
  </r>
  <r>
    <s v="Technology"/>
    <x v="2"/>
    <x v="12"/>
    <x v="6"/>
    <n v="30"/>
    <s v="Supplier D"/>
    <s v="PR 104"/>
    <d v="2020-09-22T00:00:00"/>
    <x v="74"/>
    <n v="6"/>
    <x v="1"/>
    <s v="PO 104"/>
    <d v="2020-09-19T00:00:00"/>
    <d v="2020-09-20T00:00:00"/>
    <n v="1"/>
    <x v="1"/>
    <n v="1"/>
    <s v="Completed"/>
    <n v="166.4"/>
    <n v="15"/>
    <n v="2496"/>
    <n v="2496"/>
    <n v="0"/>
  </r>
  <r>
    <s v="Facilities"/>
    <x v="2"/>
    <x v="2"/>
    <x v="0"/>
    <n v="45"/>
    <s v="Supplier A"/>
    <s v="PR 105"/>
    <d v="2020-09-23T00:00:00"/>
    <x v="75"/>
    <n v="9"/>
    <x v="1"/>
    <s v="PO 105"/>
    <d v="2020-09-11T00:00:00"/>
    <d v="2020-10-13T00:00:00"/>
    <n v="32"/>
    <x v="1"/>
    <n v="1"/>
    <s v="Completed"/>
    <n v="230.85714285714286"/>
    <n v="14"/>
    <n v="3232"/>
    <n v="3232"/>
    <n v="0"/>
  </r>
  <r>
    <s v="Marketing "/>
    <x v="0"/>
    <x v="0"/>
    <x v="4"/>
    <n v="30"/>
    <s v="Supplier B"/>
    <s v="PR 106"/>
    <d v="2020-09-24T00:00:00"/>
    <x v="74"/>
    <n v="4"/>
    <x v="1"/>
    <s v="PO 106"/>
    <d v="2020-09-09T00:00:00"/>
    <d v="2020-10-04T00:00:00"/>
    <n v="25"/>
    <x v="1"/>
    <n v="1"/>
    <s v="Completed"/>
    <n v="275.64285714285717"/>
    <n v="14"/>
    <n v="3859.0000000000005"/>
    <n v="3859.0000000000005"/>
    <n v="0"/>
  </r>
  <r>
    <s v="Facilities"/>
    <x v="0"/>
    <x v="10"/>
    <x v="6"/>
    <n v="45"/>
    <s v="Supplier C"/>
    <s v="PR 107"/>
    <d v="2020-09-25T00:00:00"/>
    <x v="75"/>
    <n v="7"/>
    <x v="1"/>
    <s v="PO 107"/>
    <d v="2020-09-19T00:00:00"/>
    <d v="2020-11-09T00:00:00"/>
    <n v="51"/>
    <x v="0"/>
    <n v="1"/>
    <s v="Completed"/>
    <n v="81.354838709677423"/>
    <n v="31"/>
    <n v="2522"/>
    <n v="2522"/>
    <n v="0"/>
  </r>
  <r>
    <s v="Facilities"/>
    <x v="0"/>
    <x v="2"/>
    <x v="1"/>
    <n v="45"/>
    <s v="Supplier H"/>
    <s v="PR 108"/>
    <d v="2020-09-26T00:00:00"/>
    <x v="75"/>
    <n v="6"/>
    <x v="1"/>
    <s v="PO 108"/>
    <d v="2020-11-05T00:00:00"/>
    <d v="2020-12-10T00:00:00"/>
    <n v="35"/>
    <x v="1"/>
    <n v="1"/>
    <s v="Completed"/>
    <n v="398.80766666666665"/>
    <n v="30"/>
    <n v="11964.23"/>
    <n v="11964.23"/>
    <n v="0"/>
  </r>
  <r>
    <s v="Facilities"/>
    <x v="2"/>
    <x v="1"/>
    <x v="5"/>
    <n v="14"/>
    <s v="Supplier E"/>
    <s v="PR 109"/>
    <d v="2020-09-27T00:00:00"/>
    <x v="75"/>
    <n v="5"/>
    <x v="1"/>
    <s v="PO 109"/>
    <d v="2020-09-18T00:00:00"/>
    <d v="2020-10-03T00:00:00"/>
    <n v="15"/>
    <x v="0"/>
    <n v="1"/>
    <s v="Completed"/>
    <n v="28.287199999999999"/>
    <n v="25"/>
    <n v="707.18"/>
    <n v="-1260.8200000000002"/>
    <n v="-1968"/>
  </r>
  <r>
    <s v="Technology"/>
    <x v="0"/>
    <x v="0"/>
    <x v="4"/>
    <n v="30"/>
    <s v="Supplier C"/>
    <s v="PR 110"/>
    <d v="2020-09-28T00:00:00"/>
    <x v="76"/>
    <n v="6"/>
    <x v="1"/>
    <s v="PO 110"/>
    <d v="2020-11-16T00:00:00"/>
    <d v="2020-12-11T00:00:00"/>
    <n v="25"/>
    <x v="1"/>
    <n v="1"/>
    <s v="Completed"/>
    <n v="10.022727272727273"/>
    <n v="22"/>
    <n v="220.5"/>
    <n v="-3553.5"/>
    <n v="-3774"/>
  </r>
  <r>
    <s v="Technology"/>
    <x v="0"/>
    <x v="14"/>
    <x v="2"/>
    <n v="60"/>
    <s v="Supplier A"/>
    <s v="PR 111"/>
    <d v="2020-10-29T00:00:00"/>
    <x v="77"/>
    <n v="5"/>
    <x v="1"/>
    <s v="PO 111"/>
    <d v="2020-10-12T00:00:00"/>
    <d v="2020-10-30T00:00:00"/>
    <n v="18"/>
    <x v="1"/>
    <n v="1"/>
    <s v="Completed"/>
    <n v="491.13749999999999"/>
    <n v="28"/>
    <n v="13751.85"/>
    <n v="13751.85"/>
    <n v="0"/>
  </r>
  <r>
    <s v="Technology"/>
    <x v="1"/>
    <x v="8"/>
    <x v="2"/>
    <n v="30"/>
    <s v="Supplier C"/>
    <s v="PR 112"/>
    <d v="2020-10-30T00:00:00"/>
    <x v="78"/>
    <n v="6"/>
    <x v="1"/>
    <s v="PO 112"/>
    <d v="2020-10-16T00:00:00"/>
    <d v="2020-11-01T00:00:00"/>
    <n v="16"/>
    <x v="1"/>
    <n v="1"/>
    <s v="Completed"/>
    <n v="37.215189873417721"/>
    <n v="79"/>
    <n v="2940"/>
    <n v="2940"/>
    <n v="0"/>
  </r>
  <r>
    <s v="Facilities"/>
    <x v="1"/>
    <x v="6"/>
    <x v="1"/>
    <n v="45"/>
    <s v="Supplier B"/>
    <s v="PR 113"/>
    <d v="2020-10-31T00:00:00"/>
    <x v="79"/>
    <n v="2"/>
    <x v="0"/>
    <s v="PO 113"/>
    <d v="2020-10-28T00:00:00"/>
    <d v="2020-12-14T00:00:00"/>
    <n v="47"/>
    <x v="0"/>
    <n v="1"/>
    <s v="Completed"/>
    <n v="51.227272727272727"/>
    <n v="99"/>
    <n v="5071.5"/>
    <n v="5071.5"/>
    <n v="0"/>
  </r>
  <r>
    <s v="Facilities"/>
    <x v="0"/>
    <x v="4"/>
    <x v="3"/>
    <n v="60"/>
    <s v="Supplier G"/>
    <s v="PR 114"/>
    <d v="2020-11-01T00:00:00"/>
    <x v="80"/>
    <n v="7"/>
    <x v="1"/>
    <s v="PO 114"/>
    <d v="2020-10-31T00:00:00"/>
    <d v="2020-11-25T00:00:00"/>
    <n v="25"/>
    <x v="1"/>
    <n v="1"/>
    <s v="Completed"/>
    <n v="144.82758620689654"/>
    <n v="58"/>
    <n v="8400"/>
    <n v="8400"/>
    <n v="0"/>
  </r>
  <r>
    <s v="Technology"/>
    <x v="0"/>
    <x v="5"/>
    <x v="5"/>
    <n v="30"/>
    <s v="Supplier H"/>
    <s v="PR 115"/>
    <d v="2020-11-02T00:00:00"/>
    <x v="81"/>
    <n v="5"/>
    <x v="1"/>
    <s v="PO 115"/>
    <d v="2020-10-29T00:00:00"/>
    <d v="2020-11-20T00:00:00"/>
    <n v="22"/>
    <x v="1"/>
    <n v="1"/>
    <s v="Completed"/>
    <n v="1120"/>
    <n v="27"/>
    <n v="30240"/>
    <n v="30240"/>
    <n v="0"/>
  </r>
  <r>
    <s v="Technology"/>
    <x v="0"/>
    <x v="7"/>
    <x v="1"/>
    <n v="45"/>
    <s v="Supplier D"/>
    <s v="PR 116"/>
    <d v="2020-11-03T00:00:00"/>
    <x v="80"/>
    <n v="5"/>
    <x v="1"/>
    <s v="PO 116"/>
    <d v="2020-10-19T00:00:00"/>
    <d v="2020-12-16T00:00:00"/>
    <n v="58"/>
    <x v="0"/>
    <n v="1"/>
    <s v="Completed"/>
    <n v="3.2025000000000001"/>
    <n v="200"/>
    <n v="640.5"/>
    <n v="1938.5"/>
    <n v="1298"/>
  </r>
  <r>
    <s v="Facilities"/>
    <x v="0"/>
    <x v="9"/>
    <x v="2"/>
    <n v="30"/>
    <s v="Supplier G"/>
    <s v="PR 117"/>
    <d v="2020-11-04T00:00:00"/>
    <x v="80"/>
    <n v="4"/>
    <x v="1"/>
    <s v="PO 117"/>
    <d v="2020-10-20T00:00:00"/>
    <d v="2020-11-17T00:00:00"/>
    <n v="28"/>
    <x v="1"/>
    <n v="1"/>
    <s v="Completed"/>
    <n v="414"/>
    <n v="81"/>
    <n v="33534"/>
    <n v="37863"/>
    <n v="4329"/>
  </r>
  <r>
    <s v="Marketing "/>
    <x v="0"/>
    <x v="14"/>
    <x v="1"/>
    <n v="45"/>
    <s v="Supplier A"/>
    <s v="PR 118"/>
    <d v="2020-12-05T00:00:00"/>
    <x v="82"/>
    <n v="7"/>
    <x v="1"/>
    <s v="PO 118"/>
    <d v="2020-11-07T00:00:00"/>
    <d v="2020-11-24T00:00:00"/>
    <n v="17"/>
    <x v="1"/>
    <n v="1"/>
    <s v="Completed"/>
    <n v="19.5"/>
    <n v="35"/>
    <n v="682.5"/>
    <n v="682.5"/>
    <n v="0"/>
  </r>
  <r>
    <s v="Facilities"/>
    <x v="0"/>
    <x v="0"/>
    <x v="3"/>
    <n v="30"/>
    <s v="Supplier C"/>
    <s v="PR 119"/>
    <d v="2020-12-06T00:00:00"/>
    <x v="83"/>
    <n v="8"/>
    <x v="1"/>
    <s v="PO 119"/>
    <d v="2020-12-20T00:00:00"/>
    <d v="2021-02-10T00:00:00"/>
    <n v="52"/>
    <x v="0"/>
    <n v="1"/>
    <s v="Completed"/>
    <n v="158.15555555555557"/>
    <n v="9"/>
    <n v="1423.4"/>
    <n v="1423.4"/>
    <n v="0"/>
  </r>
  <r>
    <s v="Marketing "/>
    <x v="0"/>
    <x v="5"/>
    <x v="3"/>
    <n v="7"/>
    <s v="Supplier D"/>
    <s v="PR 120"/>
    <d v="2020-12-07T00:00:00"/>
    <x v="84"/>
    <n v="4"/>
    <x v="1"/>
    <s v="PO 120"/>
    <d v="2020-11-19T00:00:00"/>
    <d v="2020-12-03T00:00:00"/>
    <n v="14"/>
    <x v="0"/>
    <n v="1"/>
    <s v="Completed"/>
    <n v="4000"/>
    <n v="13"/>
    <n v="52000"/>
    <n v="52000"/>
    <n v="0"/>
  </r>
  <r>
    <s v="Finance"/>
    <x v="0"/>
    <x v="9"/>
    <x v="1"/>
    <n v="14"/>
    <s v="Supplier B"/>
    <s v="PR 121"/>
    <d v="2020-12-08T00:00:00"/>
    <x v="85"/>
    <n v="7"/>
    <x v="1"/>
    <s v="PO 121"/>
    <d v="2021-02-11T00:00:00"/>
    <d v="2021-03-04T00:00:00"/>
    <n v="21"/>
    <x v="0"/>
    <n v="1"/>
    <s v="Completed"/>
    <n v="12.762608695652174"/>
    <n v="46"/>
    <n v="587.08000000000004"/>
    <n v="587.08000000000004"/>
    <n v="0"/>
  </r>
  <r>
    <s v="Technology"/>
    <x v="0"/>
    <x v="3"/>
    <x v="2"/>
    <n v="45"/>
    <s v="Supplier C"/>
    <s v="PR 122"/>
    <d v="2020-12-09T00:00:00"/>
    <x v="86"/>
    <n v="4"/>
    <x v="1"/>
    <s v="PO 122"/>
    <d v="2020-12-12T00:00:00"/>
    <d v="2021-02-06T00:00:00"/>
    <n v="56"/>
    <x v="0"/>
    <n v="1"/>
    <s v="Completed"/>
    <n v="963.75"/>
    <n v="56"/>
    <n v="53970"/>
    <n v="53970"/>
    <n v="0"/>
  </r>
  <r>
    <s v="Technology"/>
    <x v="2"/>
    <x v="2"/>
    <x v="6"/>
    <n v="30"/>
    <s v="Supplier E"/>
    <s v="PR 123"/>
    <d v="2020-12-10T00:00:00"/>
    <x v="82"/>
    <n v="2"/>
    <x v="0"/>
    <s v="PO 123"/>
    <d v="2020-12-18T00:00:00"/>
    <d v="2021-02-05T00:00:00"/>
    <n v="49"/>
    <x v="0"/>
    <n v="1"/>
    <s v="Completed"/>
    <n v="3050"/>
    <n v="1"/>
    <n v="3050"/>
    <n v="1730"/>
    <n v="-1320"/>
  </r>
  <r>
    <s v="Technology"/>
    <x v="0"/>
    <x v="3"/>
    <x v="5"/>
    <n v="60"/>
    <s v="Supplier E"/>
    <s v="PR 124"/>
    <d v="2020-12-11T00:00:00"/>
    <x v="87"/>
    <n v="7"/>
    <x v="1"/>
    <s v="PO 124"/>
    <d v="2020-11-26T00:00:00"/>
    <d v="2021-01-03T00:00:00"/>
    <n v="38"/>
    <x v="1"/>
    <n v="1"/>
    <s v="Completed"/>
    <n v="226.28795180722892"/>
    <n v="83"/>
    <n v="18781.900000000001"/>
    <n v="18368.900000000001"/>
    <n v="-413"/>
  </r>
  <r>
    <s v="Facilities"/>
    <x v="0"/>
    <x v="4"/>
    <x v="4"/>
    <n v="30"/>
    <s v="Supplier B"/>
    <s v="PR 125"/>
    <d v="2020-12-12T00:00:00"/>
    <x v="88"/>
    <n v="7"/>
    <x v="1"/>
    <s v="PO 125"/>
    <d v="2020-12-08T00:00:00"/>
    <d v="2020-12-30T00:00:00"/>
    <n v="22"/>
    <x v="1"/>
    <n v="1"/>
    <s v="Completed"/>
    <n v="1732.5"/>
    <n v="20"/>
    <n v="34650"/>
    <n v="34650"/>
    <n v="0"/>
  </r>
  <r>
    <s v="People"/>
    <x v="0"/>
    <x v="0"/>
    <x v="6"/>
    <n v="45"/>
    <s v="Supplier C"/>
    <s v="PR 126"/>
    <d v="2020-12-13T00:00:00"/>
    <x v="89"/>
    <n v="4"/>
    <x v="1"/>
    <s v="PO 126"/>
    <d v="2020-11-22T00:00:00"/>
    <d v="2020-12-06T00:00:00"/>
    <n v="14"/>
    <x v="1"/>
    <n v="1"/>
    <s v="Completed"/>
    <n v="31.276595744680851"/>
    <n v="47"/>
    <n v="1470"/>
    <n v="1470"/>
    <n v="0"/>
  </r>
  <r>
    <s v="Facilities"/>
    <x v="0"/>
    <x v="2"/>
    <x v="1"/>
    <n v="45"/>
    <s v="Supplier C"/>
    <s v="PR 127"/>
    <d v="2020-12-14T00:00:00"/>
    <x v="90"/>
    <n v="2"/>
    <x v="0"/>
    <s v="PO 127"/>
    <d v="2020-12-11T00:00:00"/>
    <d v="2021-01-03T00:00:00"/>
    <n v="23"/>
    <x v="1"/>
    <n v="1"/>
    <s v="Completed"/>
    <n v="85.909090909090907"/>
    <n v="22"/>
    <n v="1890"/>
    <n v="1890"/>
    <n v="0"/>
  </r>
  <r>
    <s v="Facilities"/>
    <x v="0"/>
    <x v="3"/>
    <x v="6"/>
    <n v="60"/>
    <s v="Supplier B"/>
    <s v="PR 128"/>
    <d v="2020-12-15T00:00:00"/>
    <x v="91"/>
    <n v="5"/>
    <x v="1"/>
    <s v="PO 128"/>
    <d v="2020-12-09T00:00:00"/>
    <d v="2020-12-30T00:00:00"/>
    <n v="21"/>
    <x v="1"/>
    <n v="1"/>
    <s v="Completed"/>
    <n v="566.51162790697674"/>
    <n v="43"/>
    <n v="24360"/>
    <n v="24360"/>
    <n v="0"/>
  </r>
  <r>
    <s v="Facilities"/>
    <x v="0"/>
    <x v="0"/>
    <x v="3"/>
    <n v="30"/>
    <s v="Supplier C"/>
    <s v="PR 129"/>
    <d v="2020-12-16T00:00:00"/>
    <x v="92"/>
    <n v="5"/>
    <x v="1"/>
    <s v="PO 129"/>
    <d v="2020-12-09T00:00:00"/>
    <d v="2020-12-12T00:00:00"/>
    <n v="3"/>
    <x v="1"/>
    <n v="1"/>
    <s v="Completed"/>
    <n v="2361"/>
    <n v="35"/>
    <n v="82635"/>
    <n v="82635"/>
    <n v="0"/>
  </r>
  <r>
    <s v="Facilities"/>
    <x v="0"/>
    <x v="2"/>
    <x v="4"/>
    <n v="30"/>
    <s v="Supplier F"/>
    <s v="PR 130"/>
    <d v="2020-12-17T00:00:00"/>
    <x v="93"/>
    <n v="7"/>
    <x v="1"/>
    <s v="PO 130"/>
    <d v="2021-01-23T00:00:00"/>
    <d v="2021-02-12T00:00:00"/>
    <n v="20"/>
    <x v="1"/>
    <n v="1"/>
    <s v="Completed"/>
    <n v="34.054054054054056"/>
    <n v="74"/>
    <n v="2520"/>
    <n v="2520"/>
    <n v="0"/>
  </r>
  <r>
    <s v="Marketing "/>
    <x v="0"/>
    <x v="4"/>
    <x v="5"/>
    <n v="14"/>
    <s v="Supplier A"/>
    <s v="PR 131"/>
    <d v="2020-12-18T00:00:00"/>
    <x v="94"/>
    <n v="4"/>
    <x v="1"/>
    <s v="PO 131"/>
    <d v="2020-11-23T00:00:00"/>
    <d v="2020-11-27T00:00:00"/>
    <n v="4"/>
    <x v="1"/>
    <n v="1"/>
    <s v="Completed"/>
    <n v="1953"/>
    <n v="50"/>
    <n v="97650"/>
    <n v="97650"/>
    <n v="0"/>
  </r>
  <r>
    <s v="Facilities"/>
    <x v="0"/>
    <x v="14"/>
    <x v="4"/>
    <n v="30"/>
    <s v="Supplier F"/>
    <s v="PR 132"/>
    <d v="2020-12-19T00:00:00"/>
    <x v="93"/>
    <n v="5"/>
    <x v="1"/>
    <s v="PO 132"/>
    <d v="2020-11-11T00:00:00"/>
    <d v="2020-12-09T00:00:00"/>
    <n v="28"/>
    <x v="1"/>
    <n v="1"/>
    <s v="Completed"/>
    <n v="4221.1044736842105"/>
    <n v="38"/>
    <n v="160401.97"/>
    <n v="160401.97"/>
    <n v="0"/>
  </r>
  <r>
    <s v="Technology"/>
    <x v="0"/>
    <x v="8"/>
    <x v="2"/>
    <n v="14"/>
    <s v="Supplier D"/>
    <s v="PR 133"/>
    <d v="2020-12-20T00:00:00"/>
    <x v="93"/>
    <n v="4"/>
    <x v="1"/>
    <s v="PO 133"/>
    <d v="2020-12-12T00:00:00"/>
    <d v="2021-01-24T00:00:00"/>
    <n v="43"/>
    <x v="0"/>
    <n v="1"/>
    <s v="Completed"/>
    <n v="3.36"/>
    <n v="500"/>
    <n v="1680"/>
    <n v="3293"/>
    <n v="1613"/>
  </r>
  <r>
    <s v="Technology"/>
    <x v="0"/>
    <x v="0"/>
    <x v="5"/>
    <n v="14"/>
    <s v="Supplier E"/>
    <s v="PR 134"/>
    <d v="2020-12-21T00:00:00"/>
    <x v="95"/>
    <n v="2"/>
    <x v="0"/>
    <s v="PO 134"/>
    <d v="2020-12-20T00:00:00"/>
    <d v="2021-01-27T00:00:00"/>
    <n v="38"/>
    <x v="0"/>
    <n v="1"/>
    <s v="Completed"/>
    <n v="28.571428571428573"/>
    <n v="21"/>
    <n v="600"/>
    <n v="1540"/>
    <n v="940"/>
  </r>
  <r>
    <s v="People"/>
    <x v="0"/>
    <x v="2"/>
    <x v="2"/>
    <n v="30"/>
    <s v="Supplier G"/>
    <s v="PR 135"/>
    <d v="2021-01-22T00:00:00"/>
    <x v="96"/>
    <n v="3"/>
    <x v="0"/>
    <s v="PO 135"/>
    <d v="2021-01-24T00:00:00"/>
    <d v="2021-03-09T00:00:00"/>
    <n v="44"/>
    <x v="0"/>
    <n v="1"/>
    <s v="Completed"/>
    <n v="102985.07462686567"/>
    <n v="67"/>
    <n v="6900000"/>
    <n v="6900000"/>
    <n v="0"/>
  </r>
  <r>
    <s v="Marketing "/>
    <x v="0"/>
    <x v="2"/>
    <x v="1"/>
    <n v="14"/>
    <s v="Supplier B"/>
    <s v="PR 136"/>
    <d v="2021-01-23T00:00:00"/>
    <x v="97"/>
    <n v="6"/>
    <x v="1"/>
    <s v="PO 136"/>
    <d v="2021-01-09T00:00:00"/>
    <d v="2021-02-20T00:00:00"/>
    <n v="42"/>
    <x v="0"/>
    <n v="1"/>
    <s v="Completed"/>
    <n v="7.5"/>
    <n v="28"/>
    <n v="210"/>
    <n v="210"/>
    <n v="0"/>
  </r>
  <r>
    <s v="Facilities"/>
    <x v="2"/>
    <x v="3"/>
    <x v="3"/>
    <n v="30"/>
    <s v="Supplier D"/>
    <s v="PR 137"/>
    <d v="2021-01-24T00:00:00"/>
    <x v="98"/>
    <n v="2"/>
    <x v="0"/>
    <s v="PO 137"/>
    <d v="2021-02-15T00:00:00"/>
    <d v="2021-04-16T00:00:00"/>
    <n v="60"/>
    <x v="0"/>
    <n v="1"/>
    <s v="Completed"/>
    <n v="9.882352941176471"/>
    <n v="51"/>
    <n v="504"/>
    <n v="504"/>
    <n v="0"/>
  </r>
  <r>
    <s v="Facilities"/>
    <x v="0"/>
    <x v="0"/>
    <x v="5"/>
    <n v="45"/>
    <s v="Supplier F"/>
    <s v="PR 138"/>
    <d v="2021-01-25T00:00:00"/>
    <x v="99"/>
    <n v="3"/>
    <x v="0"/>
    <s v="PO 138"/>
    <d v="2021-03-11T00:00:00"/>
    <d v="2021-04-09T00:00:00"/>
    <n v="29"/>
    <x v="1"/>
    <n v="1"/>
    <s v="Completed"/>
    <n v="35.301724137931032"/>
    <n v="58"/>
    <n v="2047.4999999999998"/>
    <n v="2047.4999999999998"/>
    <n v="0"/>
  </r>
  <r>
    <s v="Facilities"/>
    <x v="0"/>
    <x v="9"/>
    <x v="2"/>
    <n v="30"/>
    <s v="Supplier H"/>
    <s v="PR 139"/>
    <d v="2021-02-26T00:00:00"/>
    <x v="100"/>
    <n v="7"/>
    <x v="1"/>
    <s v="PO 139"/>
    <d v="2021-02-23T00:00:00"/>
    <m/>
    <s v=""/>
    <x v="2"/>
    <n v="0.85"/>
    <s v="Incompleted"/>
    <n v="102.375"/>
    <n v="4"/>
    <n v="409.5"/>
    <n v="7741.5"/>
    <n v="7332"/>
  </r>
  <r>
    <s v="Technology"/>
    <x v="0"/>
    <x v="1"/>
    <x v="0"/>
    <n v="7"/>
    <s v="Supplier B"/>
    <s v="PR 140"/>
    <d v="2021-02-27T00:00:00"/>
    <x v="101"/>
    <n v="4"/>
    <x v="1"/>
    <s v="PO 140"/>
    <d v="2021-04-10T00:00:00"/>
    <d v="2021-04-27T00:00:00"/>
    <n v="17"/>
    <x v="0"/>
    <n v="1"/>
    <s v="Completed"/>
    <n v="273.71186440677968"/>
    <n v="59"/>
    <n v="16149.000000000002"/>
    <n v="15034.000000000002"/>
    <n v="-1115"/>
  </r>
  <r>
    <s v="Technology"/>
    <x v="0"/>
    <x v="6"/>
    <x v="3"/>
    <n v="30"/>
    <s v="Supplier C"/>
    <s v="PR 141"/>
    <d v="2021-02-28T00:00:00"/>
    <x v="100"/>
    <n v="5"/>
    <x v="1"/>
    <s v="PO 141"/>
    <d v="2021-01-18T00:00:00"/>
    <d v="2021-01-27T00:00:00"/>
    <n v="9"/>
    <x v="1"/>
    <n v="1"/>
    <s v="Completed"/>
    <n v="706.53333333333342"/>
    <n v="27"/>
    <n v="19076.400000000001"/>
    <n v="19076.400000000001"/>
    <n v="0"/>
  </r>
  <r>
    <s v="Marketing "/>
    <x v="0"/>
    <x v="0"/>
    <x v="4"/>
    <n v="14"/>
    <s v="Supplier A"/>
    <s v="PR 142"/>
    <d v="2021-03-01T00:00:00"/>
    <x v="102"/>
    <n v="6"/>
    <x v="1"/>
    <s v="PO 142"/>
    <d v="2021-04-19T00:00:00"/>
    <d v="2021-05-22T00:00:00"/>
    <n v="33"/>
    <x v="0"/>
    <n v="1"/>
    <s v="Completed"/>
    <n v="11.285714285714286"/>
    <n v="14"/>
    <n v="158"/>
    <n v="481"/>
    <n v="323"/>
  </r>
  <r>
    <s v="Facilities"/>
    <x v="0"/>
    <x v="1"/>
    <x v="4"/>
    <n v="30"/>
    <s v="Supplier B"/>
    <s v="PR 143"/>
    <d v="2021-04-02T00:00:00"/>
    <x v="103"/>
    <n v="9"/>
    <x v="1"/>
    <s v="PO 143"/>
    <d v="2021-03-18T00:00:00"/>
    <d v="2021-03-28T00:00:00"/>
    <n v="10"/>
    <x v="1"/>
    <n v="1"/>
    <s v="Completed"/>
    <n v="144.375"/>
    <n v="36"/>
    <n v="5197.5"/>
    <n v="11004.5"/>
    <n v="5807"/>
  </r>
  <r>
    <s v="Marketing "/>
    <x v="0"/>
    <x v="13"/>
    <x v="1"/>
    <n v="45"/>
    <s v="Supplier C"/>
    <s v="PR 144"/>
    <d v="2021-04-03T00:00:00"/>
    <x v="104"/>
    <n v="2"/>
    <x v="0"/>
    <s v="PO 144"/>
    <d v="2021-05-10T00:00:00"/>
    <d v="2021-06-22T00:00:00"/>
    <n v="43"/>
    <x v="1"/>
    <n v="1"/>
    <s v="Completed"/>
    <n v="16.75531914893617"/>
    <n v="47"/>
    <n v="787.5"/>
    <n v="8308.5"/>
    <n v="7521"/>
  </r>
  <r>
    <s v="Marketing "/>
    <x v="0"/>
    <x v="2"/>
    <x v="2"/>
    <n v="30"/>
    <s v="Supplier B"/>
    <s v="PR 145"/>
    <d v="2021-04-04T00:00:00"/>
    <x v="103"/>
    <n v="7"/>
    <x v="1"/>
    <s v="PO 145"/>
    <d v="2021-05-20T00:00:00"/>
    <d v="2021-07-08T00:00:00"/>
    <n v="49"/>
    <x v="0"/>
    <n v="1"/>
    <s v="Completed"/>
    <n v="12266.666666666666"/>
    <n v="75"/>
    <n v="920000"/>
    <n v="920000"/>
    <n v="0"/>
  </r>
  <r>
    <s v="Facilities"/>
    <x v="0"/>
    <x v="10"/>
    <x v="2"/>
    <n v="30"/>
    <s v="Supplier C"/>
    <s v="PR 146"/>
    <d v="2021-04-05T00:00:00"/>
    <x v="103"/>
    <n v="6"/>
    <x v="1"/>
    <s v="PO 146"/>
    <d v="2021-04-28T00:00:00"/>
    <d v="2021-06-03T00:00:00"/>
    <n v="36"/>
    <x v="0"/>
    <n v="1"/>
    <s v="Completed"/>
    <n v="79.704545454545453"/>
    <n v="44"/>
    <n v="3507"/>
    <n v="947"/>
    <n v="-2560"/>
  </r>
  <r>
    <s v="Facilities"/>
    <x v="0"/>
    <x v="11"/>
    <x v="5"/>
    <n v="14"/>
    <s v="Supplier G"/>
    <s v="PR 147"/>
    <d v="2021-05-06T00:00:00"/>
    <x v="105"/>
    <n v="6"/>
    <x v="1"/>
    <s v="PO 147"/>
    <d v="2021-05-24T00:00:00"/>
    <d v="2021-06-14T00:00:00"/>
    <n v="21"/>
    <x v="0"/>
    <n v="1"/>
    <s v="Completed"/>
    <n v="96.939393939393938"/>
    <n v="99"/>
    <n v="9597"/>
    <n v="9597"/>
    <n v="0"/>
  </r>
  <r>
    <s v="Facilities"/>
    <x v="0"/>
    <x v="9"/>
    <x v="5"/>
    <n v="14"/>
    <s v="Supplier B"/>
    <s v="PR 148"/>
    <d v="2021-05-07T00:00:00"/>
    <x v="106"/>
    <n v="8"/>
    <x v="1"/>
    <s v="PO 148"/>
    <d v="2021-06-11T00:00:00"/>
    <d v="2021-07-22T00:00:00"/>
    <n v="41"/>
    <x v="0"/>
    <n v="1"/>
    <s v="Completed"/>
    <n v="193.09090909090909"/>
    <n v="77"/>
    <n v="14868"/>
    <n v="14868"/>
    <n v="0"/>
  </r>
  <r>
    <s v="Facilities"/>
    <x v="0"/>
    <x v="14"/>
    <x v="2"/>
    <n v="60"/>
    <s v="Supplier C"/>
    <s v="PR 149"/>
    <d v="2021-05-08T00:00:00"/>
    <x v="107"/>
    <n v="6"/>
    <x v="1"/>
    <s v="PO 149"/>
    <d v="2021-04-18T00:00:00"/>
    <d v="2021-05-24T00:00:00"/>
    <n v="36"/>
    <x v="1"/>
    <n v="1"/>
    <s v="Completed"/>
    <n v="13305.084745762711"/>
    <n v="59"/>
    <n v="785000"/>
    <n v="787022"/>
    <n v="2022"/>
  </r>
  <r>
    <s v="Marketing "/>
    <x v="0"/>
    <x v="6"/>
    <x v="6"/>
    <n v="30"/>
    <s v="Supplier B"/>
    <s v="PR 150"/>
    <d v="2021-06-09T00:00:00"/>
    <x v="108"/>
    <n v="5"/>
    <x v="1"/>
    <s v="PO 150"/>
    <d v="2021-07-23T00:00:00"/>
    <d v="2021-08-20T00:00:00"/>
    <n v="28"/>
    <x v="1"/>
    <n v="1"/>
    <s v="Completed"/>
    <n v="95.869565217391298"/>
    <n v="23"/>
    <n v="2205"/>
    <n v="7188"/>
    <n v="4983"/>
  </r>
  <r>
    <s v="Facilities"/>
    <x v="0"/>
    <x v="8"/>
    <x v="3"/>
    <n v="45"/>
    <s v="Supplier D"/>
    <s v="PR 151"/>
    <d v="2021-06-10T00:00:00"/>
    <x v="109"/>
    <n v="6"/>
    <x v="1"/>
    <s v="PO 151"/>
    <d v="2021-07-13T00:00:00"/>
    <d v="2021-09-06T00:00:00"/>
    <n v="55"/>
    <x v="0"/>
    <n v="1"/>
    <s v="Completed"/>
    <n v="30.692307692307693"/>
    <n v="65"/>
    <n v="1995"/>
    <n v="5692"/>
    <n v="3697"/>
  </r>
  <r>
    <s v="Legal"/>
    <x v="0"/>
    <x v="10"/>
    <x v="1"/>
    <n v="14"/>
    <s v="Supplier B"/>
    <s v="PR 152"/>
    <d v="2021-06-11T00:00:00"/>
    <x v="109"/>
    <n v="5"/>
    <x v="1"/>
    <s v="PO 152"/>
    <d v="2021-06-22T00:00:00"/>
    <d v="2021-07-26T00:00:00"/>
    <n v="34"/>
    <x v="0"/>
    <n v="1"/>
    <s v="Completed"/>
    <n v="169.61538461538461"/>
    <n v="26"/>
    <n v="4410"/>
    <n v="4410"/>
    <n v="0"/>
  </r>
  <r>
    <s v="Marketing "/>
    <x v="0"/>
    <x v="4"/>
    <x v="5"/>
    <n v="30"/>
    <s v="Supplier C"/>
    <s v="PR 153"/>
    <d v="2021-06-12T00:00:00"/>
    <x v="110"/>
    <n v="7"/>
    <x v="1"/>
    <s v="PO 153"/>
    <d v="2021-06-08T00:00:00"/>
    <d v="2021-07-11T00:00:00"/>
    <n v="33"/>
    <x v="0"/>
    <n v="1"/>
    <s v="Completed"/>
    <n v="29.647058823529413"/>
    <n v="17"/>
    <n v="504"/>
    <n v="504"/>
    <n v="0"/>
  </r>
  <r>
    <s v="People"/>
    <x v="0"/>
    <x v="9"/>
    <x v="5"/>
    <n v="14"/>
    <s v="Supplier A"/>
    <s v="PR 154"/>
    <d v="2021-06-13T00:00:00"/>
    <x v="111"/>
    <n v="8"/>
    <x v="1"/>
    <s v="PO 154"/>
    <d v="2021-05-24T00:00:00"/>
    <d v="2021-06-05T00:00:00"/>
    <n v="12"/>
    <x v="1"/>
    <n v="1"/>
    <s v="Completed"/>
    <n v="50"/>
    <n v="34"/>
    <n v="1700"/>
    <n v="1700"/>
    <n v="0"/>
  </r>
  <r>
    <s v="Technology"/>
    <x v="0"/>
    <x v="6"/>
    <x v="1"/>
    <n v="45"/>
    <s v="Supplier B"/>
    <s v="PR 155"/>
    <d v="2021-07-14T00:00:00"/>
    <x v="112"/>
    <n v="6"/>
    <x v="1"/>
    <s v="PO 155"/>
    <d v="2021-07-11T00:00:00"/>
    <d v="2021-08-01T00:00:00"/>
    <n v="21"/>
    <x v="1"/>
    <n v="1"/>
    <s v="Completed"/>
    <n v="271.8"/>
    <n v="7"/>
    <n v="1902.6000000000001"/>
    <n v="1902.6000000000001"/>
    <n v="0"/>
  </r>
  <r>
    <s v="Technology"/>
    <x v="0"/>
    <x v="7"/>
    <x v="6"/>
    <n v="45"/>
    <s v="Supplier C"/>
    <s v="PR 156"/>
    <d v="2021-07-15T00:00:00"/>
    <x v="113"/>
    <n v="7"/>
    <x v="1"/>
    <s v="PO 156"/>
    <d v="2021-06-22T00:00:00"/>
    <d v="2021-07-18T00:00:00"/>
    <n v="26"/>
    <x v="1"/>
    <n v="1"/>
    <s v="Completed"/>
    <n v="621.71052631578948"/>
    <n v="38"/>
    <n v="23625"/>
    <n v="23625"/>
    <n v="0"/>
  </r>
  <r>
    <s v="Technology"/>
    <x v="0"/>
    <x v="1"/>
    <x v="3"/>
    <n v="30"/>
    <s v="Supplier B"/>
    <s v="PR 157"/>
    <d v="2021-07-16T00:00:00"/>
    <x v="114"/>
    <n v="8"/>
    <x v="1"/>
    <s v="PO 157"/>
    <d v="2021-07-19T00:00:00"/>
    <d v="2021-09-14T00:00:00"/>
    <n v="57"/>
    <x v="0"/>
    <n v="1"/>
    <s v="Completed"/>
    <n v="12600"/>
    <n v="25"/>
    <n v="315000"/>
    <n v="322910"/>
    <n v="7910"/>
  </r>
  <r>
    <s v="Facilities"/>
    <x v="0"/>
    <x v="10"/>
    <x v="6"/>
    <n v="45"/>
    <s v="Supplier D"/>
    <s v="PR 158"/>
    <d v="2021-07-17T00:00:00"/>
    <x v="114"/>
    <n v="7"/>
    <x v="1"/>
    <s v="PO 158"/>
    <d v="2021-07-17T00:00:00"/>
    <d v="2021-08-24T00:00:00"/>
    <n v="38"/>
    <x v="1"/>
    <n v="1"/>
    <s v="Completed"/>
    <n v="13000"/>
    <n v="9"/>
    <n v="117000"/>
    <n v="117000"/>
    <n v="0"/>
  </r>
  <r>
    <s v="Facilities"/>
    <x v="0"/>
    <x v="8"/>
    <x v="5"/>
    <n v="14"/>
    <s v="Supplier F"/>
    <s v="PR 159"/>
    <d v="2021-07-18T00:00:00"/>
    <x v="115"/>
    <n v="3"/>
    <x v="0"/>
    <s v="PO 159"/>
    <d v="2021-07-23T00:00:00"/>
    <d v="2021-08-08T00:00:00"/>
    <n v="16"/>
    <x v="0"/>
    <n v="1"/>
    <s v="Completed"/>
    <n v="1269.2307692307693"/>
    <n v="13"/>
    <n v="16500"/>
    <n v="16500"/>
    <n v="0"/>
  </r>
  <r>
    <s v="Technology"/>
    <x v="0"/>
    <x v="5"/>
    <x v="4"/>
    <n v="30"/>
    <s v="Supplier H"/>
    <s v="PR 160"/>
    <d v="2021-08-19T00:00:00"/>
    <x v="116"/>
    <n v="5"/>
    <x v="1"/>
    <s v="PO 160"/>
    <d v="2021-09-01T00:00:00"/>
    <d v="2021-09-15T00:00:00"/>
    <n v="14"/>
    <x v="1"/>
    <n v="1"/>
    <s v="Completed"/>
    <n v="277.51724137931035"/>
    <n v="58"/>
    <n v="16096"/>
    <n v="13721"/>
    <n v="-2375"/>
  </r>
  <r>
    <s v="Facilities"/>
    <x v="0"/>
    <x v="14"/>
    <x v="2"/>
    <n v="30"/>
    <s v="Supplier H"/>
    <s v="PR 161"/>
    <d v="2021-08-20T00:00:00"/>
    <x v="117"/>
    <n v="6"/>
    <x v="1"/>
    <s v="PO 161"/>
    <d v="2021-08-15T00:00:00"/>
    <d v="2021-09-09T00:00:00"/>
    <n v="25"/>
    <x v="1"/>
    <n v="1"/>
    <s v="Completed"/>
    <n v="37.227272727272727"/>
    <n v="99"/>
    <n v="3685.5"/>
    <n v="3693.5"/>
    <n v="8"/>
  </r>
  <r>
    <s v="Facilities"/>
    <x v="0"/>
    <x v="2"/>
    <x v="2"/>
    <n v="30"/>
    <s v="Supplier D"/>
    <s v="PR 162"/>
    <d v="2021-08-21T00:00:00"/>
    <x v="118"/>
    <n v="9"/>
    <x v="1"/>
    <s v="PO 162"/>
    <d v="2021-09-01T00:00:00"/>
    <d v="2021-10-17T00:00:00"/>
    <n v="46"/>
    <x v="0"/>
    <n v="1"/>
    <s v="Completed"/>
    <n v="79.296875"/>
    <n v="96"/>
    <n v="7612.5"/>
    <n v="2778.5"/>
    <n v="-4834"/>
  </r>
  <r>
    <s v="Facilities"/>
    <x v="0"/>
    <x v="4"/>
    <x v="5"/>
    <n v="14"/>
    <s v="Supplier F"/>
    <s v="PR 163"/>
    <d v="2021-08-22T00:00:00"/>
    <x v="119"/>
    <n v="6"/>
    <x v="1"/>
    <s v="PO 163"/>
    <d v="2021-09-25T00:00:00"/>
    <d v="2021-10-15T00:00:00"/>
    <n v="20"/>
    <x v="0"/>
    <n v="1"/>
    <s v="Completed"/>
    <n v="9.2307692307692299"/>
    <n v="91"/>
    <n v="839.99999999999989"/>
    <n v="839.99999999999989"/>
    <n v="0"/>
  </r>
  <r>
    <s v="Logistics"/>
    <x v="0"/>
    <x v="1"/>
    <x v="5"/>
    <n v="14"/>
    <s v="Supplier D"/>
    <s v="PR 164"/>
    <d v="2021-08-23T00:00:00"/>
    <x v="120"/>
    <n v="4"/>
    <x v="1"/>
    <s v="PO 164"/>
    <d v="2021-09-11T00:00:00"/>
    <d v="2021-10-29T00:00:00"/>
    <n v="48"/>
    <x v="0"/>
    <n v="1"/>
    <s v="Completed"/>
    <n v="3200"/>
    <n v="18"/>
    <n v="57600"/>
    <n v="59061"/>
    <n v="1461"/>
  </r>
  <r>
    <s v="Operation"/>
    <x v="0"/>
    <x v="10"/>
    <x v="4"/>
    <n v="30"/>
    <s v="Supplier B"/>
    <s v="PR 165"/>
    <d v="2021-09-24T00:00:00"/>
    <x v="121"/>
    <n v="7"/>
    <x v="1"/>
    <s v="PO 165"/>
    <d v="2021-09-05T00:00:00"/>
    <d v="2021-10-14T00:00:00"/>
    <n v="39"/>
    <x v="0"/>
    <n v="1"/>
    <s v="Completed"/>
    <n v="434.48275862068965"/>
    <n v="58"/>
    <n v="25200"/>
    <n v="25200"/>
    <n v="0"/>
  </r>
  <r>
    <s v="Operation"/>
    <x v="0"/>
    <x v="9"/>
    <x v="2"/>
    <n v="30"/>
    <s v="Supplier D"/>
    <s v="PR 166"/>
    <d v="2021-09-25T00:00:00"/>
    <x v="122"/>
    <n v="5"/>
    <x v="1"/>
    <s v="PO 166"/>
    <d v="2021-08-31T00:00:00"/>
    <d v="2021-09-02T00:00:00"/>
    <n v="2"/>
    <x v="1"/>
    <n v="1"/>
    <s v="Completed"/>
    <n v="456.25777777777773"/>
    <n v="72"/>
    <n v="32850.559999999998"/>
    <n v="32850.559999999998"/>
    <n v="0"/>
  </r>
  <r>
    <s v="Technology"/>
    <x v="0"/>
    <x v="2"/>
    <x v="1"/>
    <n v="45"/>
    <s v="Supplier F"/>
    <s v="PR 167"/>
    <d v="2021-09-26T00:00:00"/>
    <x v="121"/>
    <n v="5"/>
    <x v="1"/>
    <s v="PO 167"/>
    <d v="2021-09-12T00:00:00"/>
    <d v="2021-10-08T00:00:00"/>
    <n v="26"/>
    <x v="1"/>
    <n v="1"/>
    <s v="Completed"/>
    <n v="990"/>
    <n v="35"/>
    <n v="34650"/>
    <n v="34650"/>
    <n v="0"/>
  </r>
  <r>
    <s v="Technology"/>
    <x v="0"/>
    <x v="1"/>
    <x v="3"/>
    <n v="30"/>
    <s v="Supplier H"/>
    <s v="PR 168"/>
    <d v="2021-09-27T00:00:00"/>
    <x v="123"/>
    <n v="9"/>
    <x v="1"/>
    <s v="PO 168"/>
    <d v="2021-10-05T00:00:00"/>
    <d v="2021-10-31T00:00:00"/>
    <n v="26"/>
    <x v="1"/>
    <n v="1"/>
    <s v="Completed"/>
    <n v="2.2050000000000001"/>
    <n v="1000"/>
    <n v="2205"/>
    <n v="2205"/>
    <n v="0"/>
  </r>
  <r>
    <s v="Technology"/>
    <x v="0"/>
    <x v="8"/>
    <x v="6"/>
    <n v="45"/>
    <s v="Supplier A"/>
    <s v="PR 169"/>
    <d v="2021-10-28T00:00:00"/>
    <x v="124"/>
    <n v="6"/>
    <x v="1"/>
    <s v="PO 169"/>
    <d v="2021-11-23T00:00:00"/>
    <d v="2021-12-31T00:00:00"/>
    <n v="38"/>
    <x v="1"/>
    <n v="1"/>
    <s v="Completed"/>
    <n v="73.5"/>
    <n v="36"/>
    <n v="2646"/>
    <n v="2646"/>
    <n v="0"/>
  </r>
  <r>
    <s v="Technology"/>
    <x v="0"/>
    <x v="3"/>
    <x v="0"/>
    <n v="60"/>
    <s v="Supplier E"/>
    <s v="PR 170"/>
    <d v="2021-10-29T00:00:00"/>
    <x v="125"/>
    <n v="7"/>
    <x v="1"/>
    <s v="PO 170"/>
    <d v="2021-11-04T00:00:00"/>
    <d v="2022-01-01T00:00:00"/>
    <n v="58"/>
    <x v="1"/>
    <n v="1"/>
    <s v="Completed"/>
    <n v="108"/>
    <n v="86"/>
    <n v="9288"/>
    <n v="9288"/>
    <n v="0"/>
  </r>
  <r>
    <s v="Technology"/>
    <x v="0"/>
    <x v="7"/>
    <x v="2"/>
    <n v="45"/>
    <s v="Supplier B"/>
    <s v="PR 171"/>
    <d v="2021-10-30T00:00:00"/>
    <x v="126"/>
    <n v="5"/>
    <x v="1"/>
    <s v="PO 171"/>
    <d v="2021-11-01T00:00:00"/>
    <d v="2021-12-17T00:00:00"/>
    <n v="46"/>
    <x v="0"/>
    <n v="1"/>
    <s v="Completed"/>
    <n v="296.47058823529414"/>
    <n v="85"/>
    <n v="25200.000000000004"/>
    <n v="25200.000000000004"/>
    <n v="0"/>
  </r>
  <r>
    <s v="Facilities"/>
    <x v="0"/>
    <x v="7"/>
    <x v="4"/>
    <n v="60"/>
    <s v="Supplier D"/>
    <s v="PR 172"/>
    <d v="2021-10-31T00:00:00"/>
    <x v="127"/>
    <n v="6"/>
    <x v="1"/>
    <s v="PO 172"/>
    <d v="2021-12-20T00:00:00"/>
    <d v="2021-12-26T00:00:00"/>
    <n v="6"/>
    <x v="1"/>
    <n v="1"/>
    <s v="Completed"/>
    <n v="40.341463414634148"/>
    <n v="82"/>
    <n v="3308"/>
    <n v="6527"/>
    <n v="3219"/>
  </r>
  <r>
    <s v="Technology"/>
    <x v="0"/>
    <x v="9"/>
    <x v="3"/>
    <n v="60"/>
    <s v="Supplier F"/>
    <s v="PR 173"/>
    <d v="2021-11-01T00:00:00"/>
    <x v="126"/>
    <n v="3"/>
    <x v="0"/>
    <s v="PO 173"/>
    <d v="2021-09-25T00:00:00"/>
    <d v="2021-11-16T00:00:00"/>
    <n v="52"/>
    <x v="1"/>
    <n v="1"/>
    <s v="Completed"/>
    <n v="9.2857142857142865"/>
    <n v="70"/>
    <n v="650"/>
    <n v="650"/>
    <n v="0"/>
  </r>
  <r>
    <s v="Facilities"/>
    <x v="0"/>
    <x v="6"/>
    <x v="5"/>
    <n v="60"/>
    <s v="Supplier H"/>
    <s v="PR 174"/>
    <d v="2021-12-01T00:00:00"/>
    <x v="128"/>
    <n v="5"/>
    <x v="1"/>
    <s v="PO 174"/>
    <d v="2021-11-26T00:00:00"/>
    <d v="2021-12-09T00:00:00"/>
    <n v="13"/>
    <x v="1"/>
    <n v="1"/>
    <s v="Completed"/>
    <n v="13.237078651685392"/>
    <n v="89"/>
    <n v="1178.0999999999999"/>
    <n v="1178.0999999999999"/>
    <n v="0"/>
  </r>
  <r>
    <s v="Facilities"/>
    <x v="0"/>
    <x v="0"/>
    <x v="6"/>
    <n v="45"/>
    <s v="Supplier B"/>
    <s v="PR 175"/>
    <d v="2021-12-02T00:00:00"/>
    <x v="129"/>
    <n v="6"/>
    <x v="1"/>
    <s v="PO 175"/>
    <d v="2021-10-25T00:00:00"/>
    <d v="2021-11-27T00:00:00"/>
    <n v="33"/>
    <x v="1"/>
    <n v="1"/>
    <s v="Completed"/>
    <n v="138.375"/>
    <n v="14"/>
    <n v="1937.25"/>
    <n v="1937.25"/>
    <n v="0"/>
  </r>
  <r>
    <s v="Technology"/>
    <x v="0"/>
    <x v="4"/>
    <x v="2"/>
    <n v="14"/>
    <s v="Supplier H"/>
    <s v="PR 176"/>
    <d v="2021-12-03T00:00:00"/>
    <x v="130"/>
    <n v="7"/>
    <x v="1"/>
    <s v="PO 176"/>
    <d v="2021-11-30T00:00:00"/>
    <d v="2021-12-30T00:00:00"/>
    <n v="30"/>
    <x v="0"/>
    <n v="1"/>
    <s v="Completed"/>
    <n v="43000"/>
    <n v="29"/>
    <n v="1247000"/>
    <n v="1255757"/>
    <n v="8757"/>
  </r>
  <r>
    <s v="Facilities"/>
    <x v="0"/>
    <x v="14"/>
    <x v="3"/>
    <n v="45"/>
    <s v="Supplier H"/>
    <s v="PR 177"/>
    <d v="2022-01-04T00:00:00"/>
    <x v="131"/>
    <n v="8"/>
    <x v="1"/>
    <s v="PO 177"/>
    <d v="2021-12-23T00:00:00"/>
    <d v="2021-12-29T00:00:00"/>
    <n v="6"/>
    <x v="1"/>
    <n v="1"/>
    <s v="Completed"/>
    <n v="95.752840909090907"/>
    <n v="88"/>
    <n v="8426.25"/>
    <n v="8426.25"/>
    <n v="0"/>
  </r>
  <r>
    <s v="Marketing "/>
    <x v="0"/>
    <x v="3"/>
    <x v="2"/>
    <n v="30"/>
    <s v="Supplier E"/>
    <s v="PR 178"/>
    <d v="2022-01-05T00:00:00"/>
    <x v="132"/>
    <n v="6"/>
    <x v="1"/>
    <s v="PO 178"/>
    <d v="2022-01-19T00:00:00"/>
    <d v="2022-02-02T00:00:00"/>
    <n v="14"/>
    <x v="1"/>
    <n v="1"/>
    <s v="Completed"/>
    <n v="291.66666666666669"/>
    <n v="72"/>
    <n v="21000"/>
    <n v="21000"/>
    <n v="0"/>
  </r>
  <r>
    <s v="Marketing "/>
    <x v="0"/>
    <x v="4"/>
    <x v="1"/>
    <n v="45"/>
    <s v="Supplier F"/>
    <s v="PR 179"/>
    <d v="2022-01-06T00:00:00"/>
    <x v="133"/>
    <n v="9"/>
    <x v="1"/>
    <s v="PO 179"/>
    <d v="2021-12-11T00:00:00"/>
    <d v="2021-12-19T00:00:00"/>
    <n v="8"/>
    <x v="1"/>
    <n v="1"/>
    <s v="Completed"/>
    <n v="1051.0275675675675"/>
    <n v="74"/>
    <n v="77776.039999999994"/>
    <n v="77776.039999999994"/>
    <n v="0"/>
  </r>
  <r>
    <s v="Facilities"/>
    <x v="0"/>
    <x v="5"/>
    <x v="1"/>
    <n v="30"/>
    <s v="Supplier A"/>
    <s v="PR 180"/>
    <d v="2022-01-07T00:00:00"/>
    <x v="132"/>
    <n v="4"/>
    <x v="1"/>
    <s v="PO 180"/>
    <d v="2022-02-24T00:00:00"/>
    <m/>
    <s v=""/>
    <x v="2"/>
    <n v="0.55000000000000004"/>
    <s v="Incompleted"/>
    <n v="31.27269230769231"/>
    <n v="52"/>
    <n v="1626.18"/>
    <n v="1626.18"/>
    <n v="0"/>
  </r>
  <r>
    <s v="Facilities"/>
    <x v="0"/>
    <x v="9"/>
    <x v="5"/>
    <n v="7"/>
    <s v="Supplier E"/>
    <s v="PR 181"/>
    <d v="2022-01-08T00:00:00"/>
    <x v="134"/>
    <n v="6"/>
    <x v="1"/>
    <s v="PO 181"/>
    <d v="2022-01-22T00:00:00"/>
    <d v="2022-01-29T00:00:00"/>
    <n v="7"/>
    <x v="1"/>
    <n v="1"/>
    <s v="Completed"/>
    <n v="20.073529411764707"/>
    <n v="68"/>
    <n v="1365"/>
    <n v="1365"/>
    <n v="0"/>
  </r>
  <r>
    <s v="Facilities"/>
    <x v="0"/>
    <x v="2"/>
    <x v="6"/>
    <n v="45"/>
    <s v="Supplier F"/>
    <s v="PR 182"/>
    <d v="2022-01-09T00:00:00"/>
    <x v="134"/>
    <n v="5"/>
    <x v="1"/>
    <s v="PO 182"/>
    <d v="2022-01-20T00:00:00"/>
    <m/>
    <s v=""/>
    <x v="2"/>
    <n v="0.85"/>
    <s v="Incompleted"/>
    <n v="49"/>
    <n v="18"/>
    <n v="882"/>
    <n v="882"/>
    <n v="0"/>
  </r>
  <r>
    <s v="Technology"/>
    <x v="0"/>
    <x v="3"/>
    <x v="3"/>
    <n v="30"/>
    <s v="Supplier G"/>
    <s v="PR 183"/>
    <d v="2022-01-10T00:00:00"/>
    <x v="134"/>
    <n v="4"/>
    <x v="1"/>
    <s v="PO 183"/>
    <d v="2022-01-17T00:00:00"/>
    <d v="2022-02-27T00:00:00"/>
    <n v="41"/>
    <x v="0"/>
    <n v="1"/>
    <s v="Completed"/>
    <n v="1.2384615384615383"/>
    <n v="78"/>
    <n v="96.59999999999998"/>
    <n v="96.59999999999998"/>
    <n v="0"/>
  </r>
  <r>
    <s v="Facilities"/>
    <x v="0"/>
    <x v="12"/>
    <x v="4"/>
    <n v="30"/>
    <s v="Supplier A"/>
    <s v="PR 184"/>
    <d v="2022-01-11T00:00:00"/>
    <x v="133"/>
    <n v="4"/>
    <x v="1"/>
    <s v="PO 184"/>
    <d v="2022-03-10T00:00:00"/>
    <d v="2022-04-04T00:00:00"/>
    <n v="25"/>
    <x v="1"/>
    <n v="1"/>
    <s v="Completed"/>
    <n v="1050"/>
    <n v="7"/>
    <n v="7350"/>
    <n v="7087"/>
    <n v="-263"/>
  </r>
  <r>
    <s v="Facilities"/>
    <x v="0"/>
    <x v="2"/>
    <x v="6"/>
    <n v="45"/>
    <s v="Supplier H"/>
    <s v="PR 185"/>
    <d v="2022-01-12T00:00:00"/>
    <x v="135"/>
    <n v="5"/>
    <x v="1"/>
    <s v="PO 185"/>
    <d v="2021-12-09T00:00:00"/>
    <d v="2022-01-16T00:00:00"/>
    <n v="38"/>
    <x v="1"/>
    <n v="1"/>
    <s v="Completed"/>
    <n v="65.032258064516128"/>
    <n v="62"/>
    <n v="4032"/>
    <n v="1923"/>
    <n v="-2109"/>
  </r>
  <r>
    <s v="Operation"/>
    <x v="0"/>
    <x v="2"/>
    <x v="1"/>
    <n v="45"/>
    <s v="Supplier E"/>
    <s v="PR 186"/>
    <d v="2022-01-13T00:00:00"/>
    <x v="135"/>
    <n v="4"/>
    <x v="1"/>
    <s v="PO 186"/>
    <d v="2022-01-19T00:00:00"/>
    <d v="2022-02-04T00:00:00"/>
    <n v="16"/>
    <x v="1"/>
    <n v="1"/>
    <s v="Completed"/>
    <n v="4375"/>
    <n v="80"/>
    <n v="350000"/>
    <n v="350000"/>
    <n v="0"/>
  </r>
  <r>
    <s v="Operation"/>
    <x v="0"/>
    <x v="1"/>
    <x v="4"/>
    <n v="30"/>
    <s v="Supplier D"/>
    <s v="PR 187"/>
    <d v="2022-01-14T00:00:00"/>
    <x v="136"/>
    <n v="6"/>
    <x v="1"/>
    <s v="PO 187"/>
    <d v="2022-02-19T00:00:00"/>
    <d v="2022-04-07T00:00:00"/>
    <n v="47"/>
    <x v="0"/>
    <n v="1"/>
    <s v="Completed"/>
    <n v="186.03529411764706"/>
    <n v="85"/>
    <n v="15813"/>
    <n v="25300"/>
    <n v="9487"/>
  </r>
  <r>
    <s v="Facilities"/>
    <x v="0"/>
    <x v="2"/>
    <x v="5"/>
    <n v="14"/>
    <s v="Supplier G"/>
    <s v="PR 188"/>
    <d v="2022-01-15T00:00:00"/>
    <x v="137"/>
    <n v="7"/>
    <x v="1"/>
    <s v="PO 188"/>
    <d v="2021-12-22T00:00:00"/>
    <d v="2022-02-15T00:00:00"/>
    <n v="55"/>
    <x v="0"/>
    <n v="1"/>
    <s v="Completed"/>
    <n v="66.72229999999999"/>
    <n v="100"/>
    <n v="6672.2299999999987"/>
    <n v="8501.23"/>
    <n v="1829.0000000000009"/>
  </r>
  <r>
    <s v="Facilities"/>
    <x v="0"/>
    <x v="0"/>
    <x v="1"/>
    <n v="45"/>
    <s v="Supplier D"/>
    <s v="PR 189"/>
    <d v="2022-01-16T00:00:00"/>
    <x v="138"/>
    <n v="2"/>
    <x v="0"/>
    <s v="PO 189"/>
    <d v="2022-02-04T00:00:00"/>
    <m/>
    <s v=""/>
    <x v="2"/>
    <n v="0.88"/>
    <s v="Incompleted"/>
    <n v="65.625"/>
    <n v="92"/>
    <n v="6037.5"/>
    <n v="6037.5"/>
    <n v="0"/>
  </r>
  <r>
    <s v="Marketing "/>
    <x v="0"/>
    <x v="6"/>
    <x v="3"/>
    <n v="30"/>
    <s v="Supplier A"/>
    <s v="PR 190"/>
    <d v="2022-01-17T00:00:00"/>
    <x v="137"/>
    <n v="5"/>
    <x v="1"/>
    <s v="PO 190"/>
    <d v="2021-12-17T00:00:00"/>
    <d v="2022-01-10T00:00:00"/>
    <n v="24"/>
    <x v="1"/>
    <n v="1"/>
    <s v="Completed"/>
    <n v="15750"/>
    <n v="31"/>
    <n v="488250"/>
    <n v="488250"/>
    <n v="0"/>
  </r>
  <r>
    <s v="Facilities"/>
    <x v="0"/>
    <x v="8"/>
    <x v="4"/>
    <n v="30"/>
    <s v="Supplier B"/>
    <s v="PR 191"/>
    <d v="2022-01-18T00:00:00"/>
    <x v="139"/>
    <n v="7"/>
    <x v="1"/>
    <s v="PO 191"/>
    <d v="2022-02-12T00:00:00"/>
    <d v="2022-02-26T00:00:00"/>
    <n v="14"/>
    <x v="1"/>
    <n v="1"/>
    <s v="Completed"/>
    <n v="28.53846153846154"/>
    <n v="39"/>
    <n v="1113"/>
    <n v="1113"/>
    <n v="0"/>
  </r>
  <r>
    <s v="Facilities"/>
    <x v="0"/>
    <x v="14"/>
    <x v="2"/>
    <n v="14"/>
    <s v="Supplier C"/>
    <s v="PR 192"/>
    <d v="2022-01-19T00:00:00"/>
    <x v="137"/>
    <n v="3"/>
    <x v="0"/>
    <s v="PO 192"/>
    <d v="2021-12-16T00:00:00"/>
    <d v="2022-01-21T00:00:00"/>
    <n v="36"/>
    <x v="0"/>
    <n v="1"/>
    <s v="Completed"/>
    <n v="4134"/>
    <n v="24"/>
    <n v="99216"/>
    <n v="99216"/>
    <n v="0"/>
  </r>
  <r>
    <s v="Facilities"/>
    <x v="0"/>
    <x v="5"/>
    <x v="3"/>
    <n v="30"/>
    <s v="Supplier H"/>
    <s v="PR 193"/>
    <d v="2022-01-20T00:00:00"/>
    <x v="140"/>
    <n v="4"/>
    <x v="1"/>
    <s v="PO 193"/>
    <d v="2022-02-04T00:00:00"/>
    <d v="2022-02-16T00:00:00"/>
    <n v="12"/>
    <x v="1"/>
    <n v="1"/>
    <s v="Completed"/>
    <n v="176.12903225806451"/>
    <n v="93"/>
    <n v="16380"/>
    <n v="16380"/>
    <n v="0"/>
  </r>
  <r>
    <s v="Facilities"/>
    <x v="0"/>
    <x v="9"/>
    <x v="5"/>
    <n v="14"/>
    <s v="Supplier C"/>
    <s v="PR 194"/>
    <d v="2022-01-21T00:00:00"/>
    <x v="141"/>
    <n v="5"/>
    <x v="1"/>
    <s v="PO 194"/>
    <d v="2022-01-17T00:00:00"/>
    <d v="2022-02-04T00:00:00"/>
    <n v="18"/>
    <x v="0"/>
    <n v="1"/>
    <s v="Completed"/>
    <n v="195.79411764705881"/>
    <n v="68"/>
    <n v="13314"/>
    <n v="13314"/>
    <n v="0"/>
  </r>
  <r>
    <s v="Facilities"/>
    <x v="0"/>
    <x v="8"/>
    <x v="6"/>
    <n v="45"/>
    <s v="Supplier D"/>
    <s v="PR 195"/>
    <d v="2022-01-22T00:00:00"/>
    <x v="142"/>
    <n v="5"/>
    <x v="1"/>
    <s v="PO 195"/>
    <d v="2021-12-19T00:00:00"/>
    <d v="2022-01-05T00:00:00"/>
    <n v="17"/>
    <x v="1"/>
    <n v="1"/>
    <s v="Completed"/>
    <n v="1026.875"/>
    <n v="24"/>
    <n v="24645"/>
    <n v="24645"/>
    <n v="0"/>
  </r>
  <r>
    <s v="Facilities"/>
    <x v="0"/>
    <x v="7"/>
    <x v="0"/>
    <n v="30"/>
    <s v="Supplier E"/>
    <s v="PR 196"/>
    <d v="2022-01-23T00:00:00"/>
    <x v="143"/>
    <n v="8"/>
    <x v="1"/>
    <s v="PO 196"/>
    <d v="2022-01-29T00:00:00"/>
    <d v="2022-01-31T00:00:00"/>
    <n v="2"/>
    <x v="1"/>
    <n v="1"/>
    <s v="Completed"/>
    <n v="1440"/>
    <n v="4"/>
    <n v="5760"/>
    <n v="5760"/>
    <n v="0"/>
  </r>
  <r>
    <s v="Technology"/>
    <x v="0"/>
    <x v="0"/>
    <x v="1"/>
    <n v="45"/>
    <s v="Supplier B"/>
    <s v="PR 197"/>
    <d v="2022-01-24T00:00:00"/>
    <x v="144"/>
    <n v="5"/>
    <x v="1"/>
    <s v="PO 197"/>
    <d v="2021-12-23T00:00:00"/>
    <d v="2022-01-20T00:00:00"/>
    <n v="28"/>
    <x v="1"/>
    <n v="1"/>
    <s v="Completed"/>
    <n v="947.4"/>
    <n v="14"/>
    <n v="13263.6"/>
    <n v="13263.6"/>
    <n v="0"/>
  </r>
  <r>
    <s v="Facilities"/>
    <x v="0"/>
    <x v="7"/>
    <x v="6"/>
    <n v="30"/>
    <s v="Supplier D"/>
    <s v="PR 198"/>
    <d v="2022-01-25T00:00:00"/>
    <x v="144"/>
    <n v="4"/>
    <x v="1"/>
    <s v="PO 198"/>
    <d v="2021-12-26T00:00:00"/>
    <d v="2022-02-19T00:00:00"/>
    <n v="55"/>
    <x v="0"/>
    <n v="1"/>
    <s v="Completed"/>
    <n v="280"/>
    <n v="3"/>
    <n v="840"/>
    <n v="-3339"/>
    <n v="-4179"/>
  </r>
  <r>
    <s v="Facilities"/>
    <x v="0"/>
    <x v="1"/>
    <x v="5"/>
    <n v="14"/>
    <s v="Supplier F"/>
    <s v="PR 199"/>
    <d v="2022-01-26T00:00:00"/>
    <x v="145"/>
    <n v="7"/>
    <x v="1"/>
    <s v="PO 199"/>
    <d v="2022-02-10T00:00:00"/>
    <d v="2022-02-19T00:00:00"/>
    <n v="9"/>
    <x v="1"/>
    <n v="1"/>
    <s v="Completed"/>
    <n v="3.1111111111111112"/>
    <n v="54"/>
    <n v="168"/>
    <n v="168"/>
    <n v="0"/>
  </r>
  <r>
    <s v="Facilities"/>
    <x v="0"/>
    <x v="10"/>
    <x v="6"/>
    <n v="30"/>
    <s v="Supplier H"/>
    <s v="PR 200"/>
    <d v="2022-01-27T00:00:00"/>
    <x v="145"/>
    <n v="6"/>
    <x v="1"/>
    <s v="PO 200"/>
    <d v="2022-01-27T00:00:00"/>
    <d v="2022-03-14T00:00:00"/>
    <n v="46"/>
    <x v="0"/>
    <n v="1"/>
    <s v="Completed"/>
    <n v="157.5"/>
    <n v="3"/>
    <n v="472.5"/>
    <n v="-1967.5"/>
    <n v="-2440"/>
  </r>
  <r>
    <s v="Facilities"/>
    <x v="0"/>
    <x v="13"/>
    <x v="2"/>
    <n v="45"/>
    <s v="Supplier H"/>
    <s v="PR 201"/>
    <d v="2022-01-28T00:00:00"/>
    <x v="146"/>
    <n v="7"/>
    <x v="1"/>
    <s v="PO 201"/>
    <d v="2022-01-24T00:00:00"/>
    <d v="2022-02-14T00:00:00"/>
    <n v="21"/>
    <x v="1"/>
    <n v="1"/>
    <s v="Completed"/>
    <n v="34.6875"/>
    <n v="56"/>
    <n v="1942.5"/>
    <n v="-1366.5"/>
    <n v="-3309"/>
  </r>
  <r>
    <s v="Facilities"/>
    <x v="1"/>
    <x v="11"/>
    <x v="4"/>
    <n v="60"/>
    <s v="Supplier B"/>
    <s v="PR 202"/>
    <d v="2022-01-29T00:00:00"/>
    <x v="147"/>
    <n v="9"/>
    <x v="1"/>
    <s v="PO 202"/>
    <d v="2022-02-11T00:00:00"/>
    <d v="2022-04-11T00:00:00"/>
    <n v="59"/>
    <x v="1"/>
    <n v="1"/>
    <s v="Completed"/>
    <n v="23.013698630136986"/>
    <n v="73"/>
    <n v="1680"/>
    <n v="1680"/>
    <n v="0"/>
  </r>
  <r>
    <s v="Facilities"/>
    <x v="0"/>
    <x v="2"/>
    <x v="1"/>
    <n v="60"/>
    <s v="Supplier D"/>
    <s v="PR 203"/>
    <d v="2022-01-30T00:00:00"/>
    <x v="148"/>
    <n v="7"/>
    <x v="1"/>
    <s v="PO 203"/>
    <d v="2022-02-15T00:00:00"/>
    <d v="2022-03-22T00:00:00"/>
    <n v="35"/>
    <x v="1"/>
    <n v="1"/>
    <s v="Completed"/>
    <n v="218.75"/>
    <n v="12"/>
    <n v="2625"/>
    <n v="6260"/>
    <n v="3635"/>
  </r>
  <r>
    <s v="Facilities"/>
    <x v="0"/>
    <x v="10"/>
    <x v="3"/>
    <n v="60"/>
    <s v="Supplier F"/>
    <s v="PR 204"/>
    <d v="2022-01-31T00:00:00"/>
    <x v="147"/>
    <n v="7"/>
    <x v="1"/>
    <s v="PO 204"/>
    <d v="2022-03-02T00:00:00"/>
    <d v="2022-04-28T00:00:00"/>
    <n v="57"/>
    <x v="1"/>
    <n v="1"/>
    <s v="Completed"/>
    <n v="205"/>
    <n v="20"/>
    <n v="4100"/>
    <n v="4100"/>
    <n v="0"/>
  </r>
  <r>
    <s v="Facilities"/>
    <x v="0"/>
    <x v="5"/>
    <x v="6"/>
    <n v="30"/>
    <s v="Supplier H"/>
    <s v="PR 205"/>
    <d v="2022-02-01T00:00:00"/>
    <x v="149"/>
    <n v="8"/>
    <x v="1"/>
    <s v="PO 205"/>
    <d v="2022-01-28T00:00:00"/>
    <d v="2022-02-18T00:00:00"/>
    <n v="21"/>
    <x v="1"/>
    <n v="1"/>
    <s v="Completed"/>
    <n v="52.5"/>
    <n v="7"/>
    <n v="367.5"/>
    <n v="782.5"/>
    <n v="415"/>
  </r>
  <r>
    <s v="Technology"/>
    <x v="0"/>
    <x v="6"/>
    <x v="5"/>
    <n v="14"/>
    <s v="Supplier C"/>
    <s v="PR 206"/>
    <d v="2022-02-02T00:00:00"/>
    <x v="150"/>
    <n v="3"/>
    <x v="0"/>
    <s v="PO 206"/>
    <d v="2022-02-17T00:00:00"/>
    <d v="2022-04-13T00:00:00"/>
    <n v="55"/>
    <x v="0"/>
    <n v="1"/>
    <s v="Completed"/>
    <n v="8717.5"/>
    <n v="22"/>
    <n v="191785"/>
    <n v="191785"/>
    <n v="0"/>
  </r>
  <r>
    <s v="Operation"/>
    <x v="0"/>
    <x v="5"/>
    <x v="2"/>
    <n v="30"/>
    <s v="Supplier A"/>
    <s v="PR 207"/>
    <d v="2022-02-03T00:00:00"/>
    <x v="151"/>
    <n v="7"/>
    <x v="1"/>
    <s v="PO 207"/>
    <d v="2022-02-18T00:00:00"/>
    <d v="2022-04-16T00:00:00"/>
    <n v="57"/>
    <x v="0"/>
    <n v="1"/>
    <s v="Completed"/>
    <n v="168.23074468085107"/>
    <n v="94"/>
    <n v="15813.69"/>
    <n v="15813.69"/>
    <n v="0"/>
  </r>
  <r>
    <s v="Facilities"/>
    <x v="0"/>
    <x v="14"/>
    <x v="1"/>
    <n v="45"/>
    <s v="Supplier B"/>
    <s v="PR 208"/>
    <d v="2022-02-04T00:00:00"/>
    <x v="149"/>
    <n v="5"/>
    <x v="1"/>
    <s v="PO 208"/>
    <d v="2021-12-23T00:00:00"/>
    <d v="2022-01-10T00:00:00"/>
    <n v="18"/>
    <x v="1"/>
    <n v="1"/>
    <s v="Completed"/>
    <n v="0.56000000000000005"/>
    <n v="15000"/>
    <n v="8400"/>
    <n v="16397"/>
    <n v="7997"/>
  </r>
  <r>
    <s v="Facilities"/>
    <x v="0"/>
    <x v="2"/>
    <x v="3"/>
    <n v="30"/>
    <s v="Supplier A"/>
    <s v="PR 209"/>
    <d v="2022-03-05T00:00:00"/>
    <x v="152"/>
    <n v="7"/>
    <x v="1"/>
    <s v="PO 209"/>
    <d v="2022-02-11T00:00:00"/>
    <d v="2022-02-16T00:00:00"/>
    <n v="5"/>
    <x v="1"/>
    <n v="1"/>
    <s v="Completed"/>
    <n v="9.2010309278350508"/>
    <n v="97"/>
    <n v="892.49999999999989"/>
    <n v="3895.5"/>
    <n v="3003"/>
  </r>
  <r>
    <s v="Facilities"/>
    <x v="0"/>
    <x v="8"/>
    <x v="3"/>
    <n v="14"/>
    <s v="Supplier B"/>
    <s v="PR 210"/>
    <d v="2022-03-06T00:00:00"/>
    <x v="153"/>
    <n v="5"/>
    <x v="1"/>
    <s v="PO 210"/>
    <d v="2022-04-09T00:00:00"/>
    <d v="2022-04-21T00:00:00"/>
    <n v="12"/>
    <x v="1"/>
    <n v="1"/>
    <s v="Completed"/>
    <n v="592.5"/>
    <n v="7"/>
    <n v="4147.5"/>
    <n v="4147.5"/>
    <n v="0"/>
  </r>
  <r>
    <s v="Facilities"/>
    <x v="0"/>
    <x v="1"/>
    <x v="5"/>
    <n v="45"/>
    <s v="Supplier A"/>
    <s v="PR 211"/>
    <d v="2022-03-07T00:00:00"/>
    <x v="154"/>
    <n v="2"/>
    <x v="0"/>
    <s v="PO 211"/>
    <d v="2022-03-16T00:00:00"/>
    <m/>
    <s v=""/>
    <x v="2"/>
    <n v="0.59"/>
    <s v="Incompleted"/>
    <n v="24.137931034482758"/>
    <n v="58"/>
    <n v="1400"/>
    <n v="6902"/>
    <n v="5502"/>
  </r>
  <r>
    <s v="Logistics"/>
    <x v="0"/>
    <x v="4"/>
    <x v="4"/>
    <n v="30"/>
    <s v="Supplier B"/>
    <s v="PR 212"/>
    <d v="2022-03-08T00:00:00"/>
    <x v="155"/>
    <n v="5"/>
    <x v="1"/>
    <s v="PO 212"/>
    <d v="2022-03-24T00:00:00"/>
    <d v="2022-05-08T00:00:00"/>
    <n v="45"/>
    <x v="0"/>
    <n v="1"/>
    <s v="Completed"/>
    <n v="86.069767441860463"/>
    <n v="86"/>
    <n v="7402"/>
    <n v="7406"/>
    <n v="4"/>
  </r>
  <r>
    <s v="Facilities"/>
    <x v="0"/>
    <x v="14"/>
    <x v="6"/>
    <n v="45"/>
    <s v="Supplier C"/>
    <s v="PR 213"/>
    <d v="2022-03-09T00:00:00"/>
    <x v="152"/>
    <n v="3"/>
    <x v="0"/>
    <s v="PO 213"/>
    <d v="2022-01-30T00:00:00"/>
    <d v="2022-03-26T00:00:00"/>
    <n v="55"/>
    <x v="0"/>
    <n v="1"/>
    <s v="Completed"/>
    <n v="10.438953488372093"/>
    <n v="86"/>
    <n v="897.75"/>
    <n v="10823.75"/>
    <n v="9926"/>
  </r>
  <r>
    <s v="Technology"/>
    <x v="0"/>
    <x v="14"/>
    <x v="2"/>
    <n v="30"/>
    <s v="Supplier B"/>
    <s v="PR 214"/>
    <d v="2022-03-10T00:00:00"/>
    <x v="156"/>
    <n v="7"/>
    <x v="1"/>
    <s v="PO 214"/>
    <d v="2022-02-20T00:00:00"/>
    <d v="2022-04-06T00:00:00"/>
    <n v="45"/>
    <x v="0"/>
    <n v="1"/>
    <s v="Completed"/>
    <n v="180.85106382978722"/>
    <n v="94"/>
    <n v="17000"/>
    <n v="17000"/>
    <n v="0"/>
  </r>
  <r>
    <s v="Technology"/>
    <x v="0"/>
    <x v="5"/>
    <x v="4"/>
    <n v="30"/>
    <s v="Supplier D"/>
    <s v="PR 215"/>
    <d v="2022-03-11T00:00:00"/>
    <x v="156"/>
    <n v="6"/>
    <x v="1"/>
    <s v="PO 215"/>
    <d v="2022-04-13T00:00:00"/>
    <d v="2022-05-29T00:00:00"/>
    <n v="46"/>
    <x v="0"/>
    <n v="1"/>
    <s v="Completed"/>
    <n v="59.793814432989691"/>
    <n v="97"/>
    <n v="5800"/>
    <n v="5800"/>
    <n v="0"/>
  </r>
  <r>
    <s v="Facilities"/>
    <x v="0"/>
    <x v="3"/>
    <x v="5"/>
    <n v="14"/>
    <s v="Supplier F"/>
    <s v="PR 216"/>
    <d v="2022-03-12T00:00:00"/>
    <x v="157"/>
    <n v="4"/>
    <x v="1"/>
    <s v="PO 216"/>
    <d v="2022-03-26T00:00:00"/>
    <d v="2022-04-24T00:00:00"/>
    <n v="29"/>
    <x v="0"/>
    <n v="1"/>
    <s v="Completed"/>
    <n v="862.90322580645159"/>
    <n v="62"/>
    <n v="53500"/>
    <n v="53500"/>
    <n v="0"/>
  </r>
  <r>
    <s v="Facilities"/>
    <x v="0"/>
    <x v="5"/>
    <x v="5"/>
    <n v="7"/>
    <s v="Supplier H"/>
    <s v="PR 217"/>
    <d v="2022-03-13T00:00:00"/>
    <x v="158"/>
    <n v="9"/>
    <x v="1"/>
    <s v="PO 217"/>
    <d v="2022-03-17T00:00:00"/>
    <d v="2022-04-28T00:00:00"/>
    <n v="42"/>
    <x v="0"/>
    <n v="1"/>
    <s v="Completed"/>
    <n v="1461.6"/>
    <n v="4"/>
    <n v="5846.4"/>
    <n v="5846.4"/>
    <n v="0"/>
  </r>
  <r>
    <s v="Facilities"/>
    <x v="0"/>
    <x v="4"/>
    <x v="6"/>
    <n v="45"/>
    <s v="Supplier G"/>
    <s v="PR 218"/>
    <d v="2022-03-14T00:00:00"/>
    <x v="159"/>
    <n v="7"/>
    <x v="1"/>
    <s v="PO 218"/>
    <d v="2022-03-11T00:00:00"/>
    <d v="2022-05-04T00:00:00"/>
    <n v="54"/>
    <x v="0"/>
    <n v="1"/>
    <s v="Completed"/>
    <n v="24.476666666666667"/>
    <n v="90"/>
    <n v="2202.9"/>
    <n v="7524.9"/>
    <n v="5322"/>
  </r>
  <r>
    <s v="Facilities"/>
    <x v="2"/>
    <x v="3"/>
    <x v="5"/>
    <n v="14"/>
    <s v="Supplier F"/>
    <s v="PR 219"/>
    <d v="2022-03-15T00:00:00"/>
    <x v="160"/>
    <n v="5"/>
    <x v="1"/>
    <s v="PO 219"/>
    <d v="2022-03-29T00:00:00"/>
    <d v="2022-05-18T00:00:00"/>
    <n v="50"/>
    <x v="0"/>
    <n v="1"/>
    <s v="Completed"/>
    <n v="177.77777777777777"/>
    <n v="9"/>
    <n v="1600"/>
    <n v="11571"/>
    <n v="9971"/>
  </r>
  <r>
    <s v="Facilities"/>
    <x v="1"/>
    <x v="9"/>
    <x v="2"/>
    <n v="30"/>
    <s v="Supplier D"/>
    <s v="PR 220"/>
    <d v="2022-03-16T00:00:00"/>
    <x v="161"/>
    <n v="3"/>
    <x v="0"/>
    <s v="PO 220"/>
    <d v="2022-04-22T00:00:00"/>
    <d v="2022-06-17T00:00:00"/>
    <n v="56"/>
    <x v="0"/>
    <n v="1"/>
    <s v="Completed"/>
    <n v="45"/>
    <n v="20"/>
    <n v="900"/>
    <n v="900"/>
    <n v="0"/>
  </r>
  <r>
    <s v="Facilities"/>
    <x v="0"/>
    <x v="4"/>
    <x v="1"/>
    <n v="45"/>
    <s v="Supplier G"/>
    <s v="PR 221"/>
    <d v="2022-03-17T00:00:00"/>
    <x v="162"/>
    <n v="8"/>
    <x v="1"/>
    <s v="PO 221"/>
    <d v="2022-04-02T00:00:00"/>
    <d v="2022-06-01T00:00:00"/>
    <n v="60"/>
    <x v="0"/>
    <n v="1"/>
    <s v="Completed"/>
    <n v="60.556486486486492"/>
    <n v="37"/>
    <n v="2240.59"/>
    <n v="7358.59"/>
    <n v="5118"/>
  </r>
  <r>
    <s v="Marketing "/>
    <x v="0"/>
    <x v="5"/>
    <x v="5"/>
    <n v="14"/>
    <s v="Supplier B"/>
    <s v="PR 222"/>
    <d v="2022-04-18T00:00:00"/>
    <x v="163"/>
    <n v="7"/>
    <x v="1"/>
    <s v="PO 222"/>
    <d v="2022-05-01T00:00:00"/>
    <d v="2022-06-24T00:00:00"/>
    <n v="54"/>
    <x v="0"/>
    <n v="1"/>
    <s v="Completed"/>
    <n v="798.91304347826087"/>
    <n v="46"/>
    <n v="36750"/>
    <n v="33529"/>
    <n v="-3221"/>
  </r>
  <r>
    <s v="Marketing "/>
    <x v="0"/>
    <x v="0"/>
    <x v="4"/>
    <n v="30"/>
    <s v="Supplier C"/>
    <s v="PR 223"/>
    <d v="2022-04-19T00:00:00"/>
    <x v="163"/>
    <n v="6"/>
    <x v="1"/>
    <s v="PO 223"/>
    <d v="2022-05-13T00:00:00"/>
    <d v="2022-06-29T00:00:00"/>
    <n v="47"/>
    <x v="0"/>
    <n v="1"/>
    <s v="Completed"/>
    <n v="1025.6410256410256"/>
    <n v="78"/>
    <n v="80000"/>
    <n v="80000"/>
    <n v="0"/>
  </r>
  <r>
    <s v="Technology"/>
    <x v="0"/>
    <x v="4"/>
    <x v="5"/>
    <n v="14"/>
    <s v="Supplier H"/>
    <s v="PR 224"/>
    <d v="2022-04-20T00:00:00"/>
    <x v="163"/>
    <n v="5"/>
    <x v="1"/>
    <s v="PO 224"/>
    <d v="2022-04-23T00:00:00"/>
    <d v="2022-05-27T00:00:00"/>
    <n v="34"/>
    <x v="0"/>
    <n v="1"/>
    <s v="Completed"/>
    <n v="5888.8888888888887"/>
    <n v="27"/>
    <n v="159000"/>
    <n v="161120"/>
    <n v="2120"/>
  </r>
  <r>
    <s v="Marketing "/>
    <x v="0"/>
    <x v="3"/>
    <x v="2"/>
    <n v="30"/>
    <s v="Supplier A"/>
    <s v="PR 225"/>
    <d v="2022-04-21T00:00:00"/>
    <x v="164"/>
    <n v="9"/>
    <x v="1"/>
    <s v="PO 225"/>
    <d v="2022-04-22T00:00:00"/>
    <d v="2022-05-31T00:00:00"/>
    <n v="39"/>
    <x v="0"/>
    <n v="1"/>
    <s v="Completed"/>
    <n v="2763.1578947368421"/>
    <n v="95"/>
    <n v="262500"/>
    <n v="262500"/>
    <n v="0"/>
  </r>
  <r>
    <s v="Logistics"/>
    <x v="0"/>
    <x v="4"/>
    <x v="2"/>
    <n v="7"/>
    <s v="Supplier B"/>
    <s v="PR 226"/>
    <d v="2022-04-22T00:00:00"/>
    <x v="165"/>
    <n v="1"/>
    <x v="0"/>
    <s v="PO 226"/>
    <d v="2022-03-09T00:00:00"/>
    <d v="2022-04-24T00:00:00"/>
    <n v="46"/>
    <x v="0"/>
    <n v="1"/>
    <s v="Completed"/>
    <n v="1645"/>
    <n v="30"/>
    <n v="49350"/>
    <n v="49350"/>
    <n v="0"/>
  </r>
  <r>
    <s v="Marketing "/>
    <x v="0"/>
    <x v="2"/>
    <x v="1"/>
    <n v="60"/>
    <s v="Supplier G"/>
    <s v="PR 227"/>
    <d v="2022-04-23T00:00:00"/>
    <x v="166"/>
    <n v="6"/>
    <x v="1"/>
    <s v="PO 227"/>
    <d v="2022-06-08T00:00:00"/>
    <d v="2022-07-27T00:00:00"/>
    <n v="49"/>
    <x v="1"/>
    <n v="1"/>
    <s v="Completed"/>
    <n v="48"/>
    <n v="70"/>
    <n v="3360"/>
    <n v="21"/>
    <n v="-3339"/>
  </r>
  <r>
    <s v="Technology"/>
    <x v="0"/>
    <x v="3"/>
    <x v="4"/>
    <n v="14"/>
    <s v="Supplier G"/>
    <s v="PR 228"/>
    <d v="2022-04-24T00:00:00"/>
    <x v="167"/>
    <n v="3"/>
    <x v="0"/>
    <s v="PO 228"/>
    <d v="2022-05-02T00:00:00"/>
    <d v="2022-06-05T00:00:00"/>
    <n v="34"/>
    <x v="0"/>
    <n v="1"/>
    <s v="Completed"/>
    <n v="247.41379310344828"/>
    <n v="87"/>
    <n v="21525"/>
    <n v="21525"/>
    <n v="0"/>
  </r>
  <r>
    <s v="Marketing "/>
    <x v="0"/>
    <x v="9"/>
    <x v="6"/>
    <n v="45"/>
    <s v="Supplier B"/>
    <s v="PR 229"/>
    <d v="2022-04-25T00:00:00"/>
    <x v="168"/>
    <n v="6"/>
    <x v="1"/>
    <s v="PO 229"/>
    <d v="2022-05-14T00:00:00"/>
    <d v="2022-06-04T00:00:00"/>
    <n v="21"/>
    <x v="1"/>
    <n v="1"/>
    <s v="Completed"/>
    <n v="1354.8387096774193"/>
    <n v="93"/>
    <n v="125999.99999999999"/>
    <n v="123739.99999999999"/>
    <n v="-2260"/>
  </r>
  <r>
    <s v="Facilities"/>
    <x v="0"/>
    <x v="10"/>
    <x v="6"/>
    <n v="45"/>
    <s v="Supplier D"/>
    <s v="PR 230"/>
    <d v="2022-04-26T00:00:00"/>
    <x v="168"/>
    <n v="5"/>
    <x v="1"/>
    <s v="PO 230"/>
    <d v="2022-05-03T00:00:00"/>
    <d v="2022-06-11T00:00:00"/>
    <n v="39"/>
    <x v="1"/>
    <n v="1"/>
    <s v="Completed"/>
    <n v="67.989999999999995"/>
    <n v="100"/>
    <n v="6798.9999999999991"/>
    <n v="6798.9999999999991"/>
    <n v="0"/>
  </r>
  <r>
    <s v="Facilities"/>
    <x v="0"/>
    <x v="7"/>
    <x v="1"/>
    <n v="45"/>
    <s v="Supplier F"/>
    <s v="PR 231"/>
    <d v="2022-04-27T00:00:00"/>
    <x v="168"/>
    <n v="4"/>
    <x v="1"/>
    <s v="PO 231"/>
    <d v="2022-03-27T00:00:00"/>
    <d v="2022-05-13T00:00:00"/>
    <n v="47"/>
    <x v="0"/>
    <n v="1"/>
    <s v="Completed"/>
    <n v="32.8125"/>
    <n v="96"/>
    <n v="3150"/>
    <n v="3150"/>
    <n v="0"/>
  </r>
  <r>
    <s v="Facilities"/>
    <x v="0"/>
    <x v="8"/>
    <x v="2"/>
    <n v="30"/>
    <s v="Supplier H"/>
    <s v="PR 232"/>
    <d v="2022-04-28T00:00:00"/>
    <x v="169"/>
    <n v="4"/>
    <x v="1"/>
    <s v="PO 232"/>
    <d v="2022-05-15T00:00:00"/>
    <d v="2022-06-02T00:00:00"/>
    <n v="18"/>
    <x v="1"/>
    <n v="1"/>
    <s v="Completed"/>
    <n v="130.11428571428573"/>
    <n v="49"/>
    <n v="6375.6"/>
    <n v="6375.6"/>
    <n v="0"/>
  </r>
  <r>
    <s v="Facilities"/>
    <x v="2"/>
    <x v="0"/>
    <x v="6"/>
    <n v="30"/>
    <s v="Supplier H"/>
    <s v="PR 233"/>
    <d v="2022-04-29T00:00:00"/>
    <x v="170"/>
    <n v="9"/>
    <x v="1"/>
    <s v="PO 233"/>
    <d v="2022-05-09T00:00:00"/>
    <d v="2022-06-05T00:00:00"/>
    <n v="27"/>
    <x v="1"/>
    <n v="1"/>
    <s v="Completed"/>
    <n v="23.995081967213114"/>
    <n v="61"/>
    <n v="1463.7"/>
    <n v="1463.7"/>
    <n v="0"/>
  </r>
  <r>
    <s v="Facilities"/>
    <x v="1"/>
    <x v="2"/>
    <x v="3"/>
    <n v="14"/>
    <s v="Supplier G"/>
    <s v="PR 234"/>
    <d v="2022-05-30T00:00:00"/>
    <x v="171"/>
    <n v="6"/>
    <x v="1"/>
    <s v="PO 234"/>
    <d v="2022-06-04T00:00:00"/>
    <d v="2022-07-02T00:00:00"/>
    <n v="28"/>
    <x v="0"/>
    <n v="1"/>
    <s v="Completed"/>
    <n v="39.120000000000005"/>
    <n v="35"/>
    <n v="1369.2000000000003"/>
    <n v="1369.2000000000003"/>
    <n v="0"/>
  </r>
  <r>
    <s v="Facilities"/>
    <x v="0"/>
    <x v="3"/>
    <x v="3"/>
    <n v="30"/>
    <s v="Supplier F"/>
    <s v="PR 235"/>
    <d v="2022-05-31T00:00:00"/>
    <x v="172"/>
    <n v="0"/>
    <x v="0"/>
    <s v="PO 235"/>
    <d v="2022-06-14T00:00:00"/>
    <d v="2022-07-22T00:00:00"/>
    <n v="38"/>
    <x v="0"/>
    <n v="1"/>
    <s v="Completed"/>
    <n v="12.51063829787234"/>
    <n v="47"/>
    <n v="588"/>
    <n v="588"/>
    <n v="0"/>
  </r>
  <r>
    <s v="Facilities"/>
    <x v="2"/>
    <x v="1"/>
    <x v="5"/>
    <n v="14"/>
    <s v="Supplier D"/>
    <s v="PR 236"/>
    <d v="2022-06-01T00:00:00"/>
    <x v="171"/>
    <n v="4"/>
    <x v="1"/>
    <s v="PO 236"/>
    <d v="2022-05-06T00:00:00"/>
    <d v="2022-06-15T00:00:00"/>
    <n v="40"/>
    <x v="0"/>
    <n v="1"/>
    <s v="Completed"/>
    <n v="57.033181818181816"/>
    <n v="22"/>
    <n v="1254.73"/>
    <n v="-51.269999999999982"/>
    <n v="-1306"/>
  </r>
  <r>
    <s v="Marketing "/>
    <x v="0"/>
    <x v="6"/>
    <x v="4"/>
    <n v="30"/>
    <s v="Supplier A"/>
    <s v="PR 237"/>
    <d v="2022-06-02T00:00:00"/>
    <x v="173"/>
    <n v="9"/>
    <x v="1"/>
    <s v="PO 237"/>
    <d v="2022-07-06T00:00:00"/>
    <d v="2022-07-17T00:00:00"/>
    <n v="11"/>
    <x v="1"/>
    <n v="1"/>
    <s v="Completed"/>
    <n v="26.315789473684209"/>
    <n v="95"/>
    <n v="2500"/>
    <n v="3954"/>
    <n v="1454"/>
  </r>
  <r>
    <s v="Facilities"/>
    <x v="0"/>
    <x v="3"/>
    <x v="0"/>
    <n v="60"/>
    <s v="Supplier A"/>
    <s v="PR 238"/>
    <d v="2022-06-03T00:00:00"/>
    <x v="174"/>
    <n v="5"/>
    <x v="1"/>
    <s v="PO 238"/>
    <d v="2022-08-02T00:00:00"/>
    <d v="2022-09-08T00:00:00"/>
    <n v="37"/>
    <x v="1"/>
    <n v="1"/>
    <s v="Completed"/>
    <n v="562.5"/>
    <n v="8"/>
    <n v="4500"/>
    <n v="4500"/>
    <n v="0"/>
  </r>
  <r>
    <s v="Technology"/>
    <x v="1"/>
    <x v="0"/>
    <x v="1"/>
    <n v="45"/>
    <s v="Supplier B"/>
    <s v="PR 239"/>
    <d v="2022-06-04T00:00:00"/>
    <x v="175"/>
    <n v="0"/>
    <x v="0"/>
    <s v="PO 239"/>
    <d v="2022-07-13T00:00:00"/>
    <d v="2022-08-23T00:00:00"/>
    <n v="41"/>
    <x v="1"/>
    <n v="1"/>
    <s v="Completed"/>
    <n v="9921.0526315789466"/>
    <n v="38"/>
    <n v="377000"/>
    <n v="377000"/>
    <n v="0"/>
  </r>
  <r>
    <s v="Logistics"/>
    <x v="1"/>
    <x v="14"/>
    <x v="5"/>
    <n v="14"/>
    <s v="Supplier C"/>
    <s v="PR 240"/>
    <d v="2022-06-05T00:00:00"/>
    <x v="171"/>
    <n v="0"/>
    <x v="0"/>
    <s v="PO 240"/>
    <d v="2022-06-08T00:00:00"/>
    <d v="2022-07-25T00:00:00"/>
    <n v="47"/>
    <x v="0"/>
    <n v="1"/>
    <s v="Completed"/>
    <n v="793.65079365079362"/>
    <n v="63"/>
    <n v="50000"/>
    <n v="50000"/>
    <n v="0"/>
  </r>
  <r>
    <s v="Facilities"/>
    <x v="0"/>
    <x v="5"/>
    <x v="5"/>
    <n v="30"/>
    <s v="Supplier A"/>
    <s v="PR 241"/>
    <d v="2022-07-06T00:00:00"/>
    <x v="176"/>
    <n v="0"/>
    <x v="0"/>
    <s v="PO 241"/>
    <d v="2022-07-29T00:00:00"/>
    <d v="2022-09-20T00:00:00"/>
    <n v="53"/>
    <x v="0"/>
    <n v="1"/>
    <s v="Completed"/>
    <n v="14.285714285714286"/>
    <n v="35"/>
    <n v="500"/>
    <n v="500"/>
    <n v="0"/>
  </r>
  <r>
    <s v="Facilities"/>
    <x v="0"/>
    <x v="4"/>
    <x v="2"/>
    <n v="30"/>
    <s v="Supplier A"/>
    <s v="PR 242"/>
    <d v="2022-07-07T00:00:00"/>
    <x v="177"/>
    <n v="5"/>
    <x v="1"/>
    <s v="PO 242"/>
    <d v="2022-07-03T00:00:00"/>
    <d v="2022-08-03T00:00:00"/>
    <n v="31"/>
    <x v="0"/>
    <n v="1"/>
    <s v="Completed"/>
    <n v="16.071428571428573"/>
    <n v="56"/>
    <n v="900.00000000000011"/>
    <n v="900.00000000000011"/>
    <n v="0"/>
  </r>
  <r>
    <s v="Operation"/>
    <x v="0"/>
    <x v="2"/>
    <x v="6"/>
    <n v="45"/>
    <s v="Supplier B"/>
    <s v="PR 243"/>
    <d v="2022-07-08T00:00:00"/>
    <x v="178"/>
    <n v="2"/>
    <x v="0"/>
    <s v="PO 243"/>
    <d v="2022-07-12T00:00:00"/>
    <d v="2022-08-03T00:00:00"/>
    <n v="22"/>
    <x v="1"/>
    <n v="1"/>
    <s v="Completed"/>
    <n v="40000"/>
    <n v="50"/>
    <n v="2000000"/>
    <n v="2000000"/>
    <n v="0"/>
  </r>
  <r>
    <s v="Marketing "/>
    <x v="0"/>
    <x v="9"/>
    <x v="4"/>
    <n v="30"/>
    <s v="Supplier E"/>
    <s v="PR 244"/>
    <d v="2022-07-09T00:00:00"/>
    <x v="179"/>
    <n v="4"/>
    <x v="1"/>
    <s v="PO 244"/>
    <d v="2022-07-26T00:00:00"/>
    <d v="2022-08-04T00:00:00"/>
    <n v="9"/>
    <x v="1"/>
    <n v="1"/>
    <s v="Completed"/>
    <n v="7904.034090909091"/>
    <n v="88"/>
    <n v="695555"/>
    <n v="695555"/>
    <n v="0"/>
  </r>
  <r>
    <s v="Marketing "/>
    <x v="0"/>
    <x v="0"/>
    <x v="6"/>
    <n v="14"/>
    <s v="Supplier B"/>
    <s v="PR 245"/>
    <d v="2022-07-10T00:00:00"/>
    <x v="180"/>
    <n v="8"/>
    <x v="1"/>
    <s v="PO 245"/>
    <d v="2022-06-19T00:00:00"/>
    <m/>
    <s v=""/>
    <x v="2"/>
    <n v="0.9"/>
    <s v="Incompleted"/>
    <n v="23.210526315789473"/>
    <n v="95"/>
    <n v="2205"/>
    <n v="1981"/>
    <n v="-224"/>
  </r>
  <r>
    <s v="Facilities"/>
    <x v="2"/>
    <x v="2"/>
    <x v="3"/>
    <n v="30"/>
    <s v="Supplier C"/>
    <s v="PR 246"/>
    <d v="2022-07-11T00:00:00"/>
    <x v="181"/>
    <n v="0"/>
    <x v="0"/>
    <s v="PO 246"/>
    <d v="2022-09-09T00:00:00"/>
    <d v="2022-10-02T00:00:00"/>
    <n v="23"/>
    <x v="1"/>
    <n v="1"/>
    <s v="Completed"/>
    <n v="29.602409638554217"/>
    <n v="83"/>
    <n v="2457"/>
    <n v="1440"/>
    <n v="-1017"/>
  </r>
  <r>
    <s v="Facilities"/>
    <x v="0"/>
    <x v="9"/>
    <x v="2"/>
    <n v="30"/>
    <s v="Supplier B"/>
    <s v="PR 247"/>
    <d v="2022-07-12T00:00:00"/>
    <x v="177"/>
    <n v="0"/>
    <x v="0"/>
    <s v="PO 247"/>
    <d v="2022-06-22T00:00:00"/>
    <d v="2022-07-23T00:00:00"/>
    <n v="31"/>
    <x v="0"/>
    <n v="1"/>
    <s v="Completed"/>
    <n v="921.0526315789474"/>
    <n v="76"/>
    <n v="70000"/>
    <n v="70000"/>
    <n v="0"/>
  </r>
  <r>
    <s v="Facilities"/>
    <x v="0"/>
    <x v="0"/>
    <x v="6"/>
    <n v="45"/>
    <s v="Supplier A"/>
    <s v="PR 248"/>
    <d v="2022-07-13T00:00:00"/>
    <x v="182"/>
    <n v="3"/>
    <x v="0"/>
    <s v="PO 248"/>
    <d v="2022-08-09T00:00:00"/>
    <d v="2022-08-15T00:00:00"/>
    <n v="6"/>
    <x v="1"/>
    <n v="1"/>
    <s v="Completed"/>
    <n v="240.72222222222223"/>
    <n v="36"/>
    <n v="8666"/>
    <n v="8666"/>
    <n v="0"/>
  </r>
  <r>
    <s v="Legal"/>
    <x v="0"/>
    <x v="12"/>
    <x v="2"/>
    <n v="30"/>
    <s v="Supplier B"/>
    <s v="PR 249"/>
    <d v="2022-07-14T00:00:00"/>
    <x v="183"/>
    <n v="6"/>
    <x v="1"/>
    <s v="PO 249"/>
    <d v="2022-08-22T00:00:00"/>
    <d v="2022-10-21T00:00:00"/>
    <n v="60"/>
    <x v="0"/>
    <n v="1"/>
    <s v="Completed"/>
    <n v="42.5"/>
    <n v="40"/>
    <n v="1700"/>
    <n v="1700"/>
    <n v="0"/>
  </r>
  <r>
    <s v="Operation"/>
    <x v="0"/>
    <x v="11"/>
    <x v="4"/>
    <n v="30"/>
    <s v="Supplier B"/>
    <s v="PR 250"/>
    <d v="2022-08-15T00:00:00"/>
    <x v="184"/>
    <n v="6"/>
    <x v="1"/>
    <s v="PO 250"/>
    <d v="2022-09-01T00:00:00"/>
    <d v="2022-09-27T00:00:00"/>
    <n v="26"/>
    <x v="1"/>
    <n v="1"/>
    <s v="Completed"/>
    <n v="6.333333333333333"/>
    <n v="300"/>
    <n v="1900"/>
    <n v="1900"/>
    <n v="0"/>
  </r>
  <r>
    <s v="Technology"/>
    <x v="0"/>
    <x v="9"/>
    <x v="6"/>
    <n v="45"/>
    <s v="Supplier D"/>
    <s v="PR 251"/>
    <d v="2022-08-16T00:00:00"/>
    <x v="185"/>
    <n v="3"/>
    <x v="0"/>
    <s v="PO 251"/>
    <d v="2022-09-09T00:00:00"/>
    <d v="2022-09-25T00:00:00"/>
    <n v="16"/>
    <x v="1"/>
    <n v="1"/>
    <s v="Completed"/>
    <n v="331.97183098591552"/>
    <n v="71"/>
    <n v="23570"/>
    <n v="23570"/>
    <n v="0"/>
  </r>
  <r>
    <s v="Technology"/>
    <x v="0"/>
    <x v="2"/>
    <x v="3"/>
    <n v="30"/>
    <s v="Supplier F"/>
    <s v="PR 252"/>
    <d v="2022-08-17T00:00:00"/>
    <x v="186"/>
    <n v="6"/>
    <x v="1"/>
    <s v="PO 252"/>
    <d v="2022-08-19T00:00:00"/>
    <d v="2022-10-06T00:00:00"/>
    <n v="48"/>
    <x v="0"/>
    <n v="1"/>
    <s v="Completed"/>
    <n v="38.546875"/>
    <n v="64"/>
    <n v="2467"/>
    <n v="2467"/>
    <n v="0"/>
  </r>
  <r>
    <s v="Facilities"/>
    <x v="0"/>
    <x v="4"/>
    <x v="5"/>
    <n v="7"/>
    <s v="Supplier H"/>
    <s v="PR 253"/>
    <d v="2022-08-18T00:00:00"/>
    <x v="187"/>
    <n v="8"/>
    <x v="1"/>
    <s v="PO 253"/>
    <d v="2022-08-30T00:00:00"/>
    <d v="2022-10-09T00:00:00"/>
    <n v="40"/>
    <x v="0"/>
    <n v="1"/>
    <s v="Completed"/>
    <n v="218"/>
    <n v="5"/>
    <n v="1090"/>
    <n v="1090"/>
    <n v="0"/>
  </r>
  <r>
    <s v="Facilities"/>
    <x v="0"/>
    <x v="1"/>
    <x v="1"/>
    <n v="45"/>
    <s v="Supplier D"/>
    <s v="PR 254"/>
    <d v="2022-08-19T00:00:00"/>
    <x v="185"/>
    <n v="0"/>
    <x v="0"/>
    <s v="PO 254"/>
    <d v="2022-08-23T00:00:00"/>
    <d v="2022-10-16T00:00:00"/>
    <n v="54"/>
    <x v="0"/>
    <n v="1"/>
    <s v="Completed"/>
    <n v="631.71428571428567"/>
    <n v="7"/>
    <n v="4422"/>
    <n v="4422"/>
    <n v="0"/>
  </r>
  <r>
    <s v="Technology"/>
    <x v="0"/>
    <x v="9"/>
    <x v="1"/>
    <n v="60"/>
    <s v="Supplier B"/>
    <s v="PR 255"/>
    <d v="2022-08-20T00:00:00"/>
    <x v="188"/>
    <n v="5"/>
    <x v="1"/>
    <s v="PO 255"/>
    <d v="2022-09-20T00:00:00"/>
    <d v="2022-11-09T00:00:00"/>
    <n v="50"/>
    <x v="1"/>
    <n v="1"/>
    <s v="Completed"/>
    <n v="39.253333333333337"/>
    <n v="90"/>
    <n v="3532.8"/>
    <n v="3532.8"/>
    <n v="0"/>
  </r>
  <r>
    <s v="Technology"/>
    <x v="0"/>
    <x v="1"/>
    <x v="5"/>
    <n v="30"/>
    <s v="Supplier C"/>
    <s v="PR 256"/>
    <d v="2022-08-21T00:00:00"/>
    <x v="189"/>
    <n v="6"/>
    <x v="1"/>
    <s v="PO 256"/>
    <d v="2022-09-22T00:00:00"/>
    <d v="2022-09-27T00:00:00"/>
    <n v="5"/>
    <x v="1"/>
    <n v="1"/>
    <s v="Completed"/>
    <n v="6557.377049180328"/>
    <n v="61"/>
    <n v="400000"/>
    <n v="400000"/>
    <n v="0"/>
  </r>
  <r>
    <s v="Facilities"/>
    <x v="0"/>
    <x v="10"/>
    <x v="3"/>
    <n v="30"/>
    <s v="Supplier A"/>
    <s v="PR 257"/>
    <d v="2022-09-22T00:00:00"/>
    <x v="190"/>
    <n v="0"/>
    <x v="0"/>
    <s v="PO 257"/>
    <d v="2022-10-06T00:00:00"/>
    <d v="2022-10-30T00:00:00"/>
    <n v="24"/>
    <x v="1"/>
    <n v="1"/>
    <s v="Completed"/>
    <n v="5.6790123456790127"/>
    <n v="81"/>
    <n v="460"/>
    <n v="460"/>
    <n v="0"/>
  </r>
  <r>
    <s v="Technology"/>
    <x v="0"/>
    <x v="7"/>
    <x v="6"/>
    <n v="60"/>
    <s v="Supplier B"/>
    <s v="PR 258"/>
    <d v="2022-09-23T00:00:00"/>
    <x v="191"/>
    <n v="2"/>
    <x v="0"/>
    <s v="PO 258"/>
    <d v="2022-09-12T00:00:00"/>
    <d v="2022-11-01T00:00:00"/>
    <n v="50"/>
    <x v="1"/>
    <n v="1"/>
    <s v="Completed"/>
    <n v="441.1764705882353"/>
    <n v="68"/>
    <n v="30000"/>
    <n v="30000"/>
    <n v="0"/>
  </r>
  <r>
    <s v="Marketing "/>
    <x v="0"/>
    <x v="4"/>
    <x v="6"/>
    <n v="45"/>
    <s v="Supplier C"/>
    <s v="PR 259"/>
    <d v="2022-09-24T00:00:00"/>
    <x v="192"/>
    <n v="2"/>
    <x v="0"/>
    <s v="PO 259"/>
    <d v="2022-11-18T00:00:00"/>
    <d v="2022-12-04T00:00:00"/>
    <n v="16"/>
    <x v="1"/>
    <n v="1"/>
    <s v="Completed"/>
    <n v="4656.25"/>
    <n v="32"/>
    <n v="149000"/>
    <n v="149000"/>
    <n v="0"/>
  </r>
  <r>
    <s v="Facilities"/>
    <x v="2"/>
    <x v="2"/>
    <x v="5"/>
    <n v="7"/>
    <s v="Supplier B"/>
    <s v="PR 260"/>
    <d v="2022-09-25T00:00:00"/>
    <x v="191"/>
    <n v="0"/>
    <x v="0"/>
    <s v="PO 260"/>
    <d v="2022-09-12T00:00:00"/>
    <d v="2022-09-23T00:00:00"/>
    <n v="11"/>
    <x v="0"/>
    <n v="1"/>
    <s v="Completed"/>
    <n v="7500"/>
    <n v="18"/>
    <n v="135000"/>
    <n v="135000"/>
    <n v="0"/>
  </r>
  <r>
    <s v="Logistics"/>
    <x v="0"/>
    <x v="1"/>
    <x v="2"/>
    <n v="30"/>
    <s v="Supplier B"/>
    <s v="PR 261"/>
    <d v="2022-09-26T00:00:00"/>
    <x v="193"/>
    <n v="7"/>
    <x v="1"/>
    <s v="PO 261"/>
    <d v="2022-09-27T00:00:00"/>
    <d v="2022-11-06T00:00:00"/>
    <n v="40"/>
    <x v="0"/>
    <n v="1"/>
    <s v="Completed"/>
    <n v="2253.5211267605632"/>
    <n v="71"/>
    <n v="160000"/>
    <n v="155295"/>
    <n v="-4705"/>
  </r>
  <r>
    <s v="Technology"/>
    <x v="0"/>
    <x v="14"/>
    <x v="1"/>
    <n v="14"/>
    <s v="Supplier D"/>
    <s v="PR 262"/>
    <d v="2022-09-27T00:00:00"/>
    <x v="194"/>
    <n v="4"/>
    <x v="1"/>
    <s v="PO 262"/>
    <d v="2022-10-30T00:00:00"/>
    <d v="2022-12-21T00:00:00"/>
    <n v="52"/>
    <x v="0"/>
    <n v="1"/>
    <s v="Completed"/>
    <n v="12"/>
    <n v="250"/>
    <n v="3000"/>
    <n v="3000"/>
    <n v="0"/>
  </r>
  <r>
    <s v="Legal"/>
    <x v="0"/>
    <x v="5"/>
    <x v="3"/>
    <n v="30"/>
    <s v="Supplier F"/>
    <s v="PR 263"/>
    <d v="2022-10-28T00:00:00"/>
    <x v="195"/>
    <n v="4"/>
    <x v="1"/>
    <s v="PO 263"/>
    <d v="2022-09-15T00:00:00"/>
    <d v="2022-10-05T00:00:00"/>
    <n v="20"/>
    <x v="1"/>
    <n v="1"/>
    <s v="Completed"/>
    <n v="68.055555555555557"/>
    <n v="36"/>
    <n v="2450"/>
    <n v="2450"/>
    <n v="0"/>
  </r>
  <r>
    <s v="Facilities"/>
    <x v="0"/>
    <x v="3"/>
    <x v="3"/>
    <n v="30"/>
    <s v="Supplier H"/>
    <s v="PR 264"/>
    <d v="2022-10-29T00:00:00"/>
    <x v="196"/>
    <n v="0"/>
    <x v="0"/>
    <s v="PO 264"/>
    <d v="2022-10-06T00:00:00"/>
    <m/>
    <s v=""/>
    <x v="2"/>
    <n v="0.45"/>
    <s v="Incompleted"/>
    <n v="215"/>
    <n v="200"/>
    <n v="43000"/>
    <n v="43000"/>
    <n v="0"/>
  </r>
  <r>
    <s v="Facilities"/>
    <x v="1"/>
    <x v="13"/>
    <x v="5"/>
    <n v="14"/>
    <s v="Supplier A"/>
    <s v="PR 265"/>
    <d v="2022-10-30T00:00:00"/>
    <x v="197"/>
    <n v="1"/>
    <x v="0"/>
    <s v="PO 265"/>
    <d v="2022-10-24T00:00:00"/>
    <d v="2022-12-23T00:00:00"/>
    <n v="60"/>
    <x v="0"/>
    <n v="1"/>
    <s v="Completed"/>
    <n v="107.12280701754386"/>
    <n v="57"/>
    <n v="6106"/>
    <n v="6106"/>
    <n v="0"/>
  </r>
  <r>
    <s v="Facilities"/>
    <x v="0"/>
    <x v="8"/>
    <x v="6"/>
    <n v="45"/>
    <s v="Supplier B"/>
    <s v="PR 266"/>
    <d v="2022-10-31T00:00:00"/>
    <x v="197"/>
    <n v="0"/>
    <x v="0"/>
    <s v="PO 266"/>
    <d v="2022-11-27T00:00:00"/>
    <d v="2023-01-11T00:00:00"/>
    <n v="45"/>
    <x v="1"/>
    <n v="1"/>
    <s v="Completed"/>
    <n v="2000"/>
    <n v="10"/>
    <n v="20000"/>
    <n v="20000"/>
    <n v="0"/>
  </r>
  <r>
    <s v="Facilities"/>
    <x v="0"/>
    <x v="6"/>
    <x v="6"/>
    <n v="30"/>
    <s v="Supplier C"/>
    <s v="PR 267"/>
    <d v="2022-11-01T00:00:00"/>
    <x v="198"/>
    <n v="5"/>
    <x v="1"/>
    <s v="PO 267"/>
    <d v="2022-11-10T00:00:00"/>
    <d v="2022-11-30T00:00:00"/>
    <n v="20"/>
    <x v="1"/>
    <n v="1"/>
    <s v="Completed"/>
    <n v="71.428571428571431"/>
    <n v="14"/>
    <n v="1000"/>
    <n v="1000"/>
    <n v="0"/>
  </r>
  <r>
    <s v="Marketing "/>
    <x v="0"/>
    <x v="14"/>
    <x v="5"/>
    <n v="14"/>
    <s v="Supplier A"/>
    <s v="PR 268"/>
    <d v="2022-11-02T00:00:00"/>
    <x v="199"/>
    <n v="7"/>
    <x v="1"/>
    <s v="PO 268"/>
    <d v="2022-09-13T00:00:00"/>
    <d v="2022-10-15T00:00:00"/>
    <n v="32"/>
    <x v="0"/>
    <n v="1"/>
    <s v="Completed"/>
    <n v="64.86486486486487"/>
    <n v="37"/>
    <n v="2400"/>
    <n v="2400"/>
    <n v="0"/>
  </r>
  <r>
    <s v="Facilities"/>
    <x v="0"/>
    <x v="3"/>
    <x v="5"/>
    <n v="7"/>
    <s v="Supplier B"/>
    <s v="PR 269"/>
    <d v="2022-11-03T00:00:00"/>
    <x v="198"/>
    <n v="3"/>
    <x v="0"/>
    <s v="PO 269"/>
    <d v="2022-11-12T00:00:00"/>
    <d v="2022-11-26T00:00:00"/>
    <n v="14"/>
    <x v="0"/>
    <n v="1"/>
    <s v="Completed"/>
    <n v="86.896551724137936"/>
    <n v="29"/>
    <n v="2520"/>
    <n v="2520"/>
    <n v="0"/>
  </r>
  <r>
    <s v="Technology"/>
    <x v="0"/>
    <x v="6"/>
    <x v="0"/>
    <n v="45"/>
    <s v="Supplier C"/>
    <s v="PR 291"/>
    <d v="2022-12-04T00:00:00"/>
    <x v="200"/>
    <n v="2"/>
    <x v="0"/>
    <s v="PO 291"/>
    <d v="2023-01-26T00:00:00"/>
    <d v="2023-01-30T00:00:00"/>
    <n v="4"/>
    <x v="1"/>
    <n v="1"/>
    <s v="Completed"/>
    <n v="1315.7894736842106"/>
    <n v="38"/>
    <n v="50000.000000000007"/>
    <n v="50000.000000000007"/>
    <n v="0"/>
  </r>
  <r>
    <s v="Facilities"/>
    <x v="2"/>
    <x v="12"/>
    <x v="1"/>
    <n v="45"/>
    <s v="Supplier B"/>
    <s v="PR 298"/>
    <d v="2022-12-05T00:00:00"/>
    <x v="201"/>
    <n v="6"/>
    <x v="1"/>
    <s v="PO 298"/>
    <d v="2023-02-06T00:00:00"/>
    <d v="2023-03-13T00:00:00"/>
    <n v="35"/>
    <x v="1"/>
    <n v="1"/>
    <s v="Completed"/>
    <n v="3341.0526315789475"/>
    <n v="19"/>
    <n v="63480"/>
    <n v="59970"/>
    <n v="-3510"/>
  </r>
  <r>
    <s v="Facilities"/>
    <x v="0"/>
    <x v="2"/>
    <x v="1"/>
    <n v="45"/>
    <s v="Supplier D"/>
    <s v="PR 272"/>
    <d v="2022-12-06T00:00:00"/>
    <x v="201"/>
    <n v="5"/>
    <x v="1"/>
    <s v="PO 272"/>
    <d v="2022-11-24T00:00:00"/>
    <d v="2022-12-12T00:00:00"/>
    <n v="18"/>
    <x v="1"/>
    <n v="1"/>
    <s v="Completed"/>
    <n v="143.33333333333334"/>
    <n v="30"/>
    <n v="4300"/>
    <n v="4300"/>
    <n v="0"/>
  </r>
  <r>
    <s v="Marketing "/>
    <x v="0"/>
    <x v="9"/>
    <x v="2"/>
    <n v="30"/>
    <s v="Supplier F"/>
    <s v="PR 270"/>
    <d v="2022-12-07T00:00:00"/>
    <x v="202"/>
    <n v="9"/>
    <x v="1"/>
    <s v="PO 270"/>
    <d v="2023-01-03T00:00:00"/>
    <d v="2023-02-22T00:00:00"/>
    <n v="50"/>
    <x v="0"/>
    <n v="1"/>
    <s v="Completed"/>
    <n v="19607.843137254902"/>
    <n v="51"/>
    <n v="1000000"/>
    <n v="1000000"/>
    <n v="0"/>
  </r>
  <r>
    <s v="People"/>
    <x v="0"/>
    <x v="6"/>
    <x v="4"/>
    <n v="30"/>
    <s v="Supplier H"/>
    <s v="PR 274"/>
    <d v="2022-12-08T00:00:00"/>
    <x v="203"/>
    <n v="7"/>
    <x v="1"/>
    <s v="PO 274"/>
    <d v="2022-12-18T00:00:00"/>
    <d v="2023-02-03T00:00:00"/>
    <n v="47"/>
    <x v="0"/>
    <n v="1"/>
    <s v="Completed"/>
    <n v="179"/>
    <n v="10"/>
    <n v="1790"/>
    <n v="1790"/>
    <n v="0"/>
  </r>
  <r>
    <s v="Operation"/>
    <x v="0"/>
    <x v="0"/>
    <x v="4"/>
    <n v="30"/>
    <s v="Supplier A"/>
    <s v="PR 275"/>
    <d v="2022-12-09T00:00:00"/>
    <x v="204"/>
    <n v="3"/>
    <x v="0"/>
    <s v="PO 275"/>
    <d v="2022-11-14T00:00:00"/>
    <d v="2022-12-22T00:00:00"/>
    <n v="38"/>
    <x v="0"/>
    <n v="1"/>
    <s v="Completed"/>
    <n v="30000"/>
    <n v="100"/>
    <n v="3000000"/>
    <n v="3000000"/>
    <n v="0"/>
  </r>
  <r>
    <s v="Technology"/>
    <x v="0"/>
    <x v="5"/>
    <x v="4"/>
    <n v="14"/>
    <s v="Supplier D"/>
    <s v="PR 276"/>
    <d v="2022-12-10T00:00:00"/>
    <x v="205"/>
    <n v="7"/>
    <x v="1"/>
    <s v="PO 276"/>
    <d v="2022-12-05T00:00:00"/>
    <d v="2023-01-06T00:00:00"/>
    <n v="32"/>
    <x v="0"/>
    <n v="1"/>
    <s v="Completed"/>
    <n v="5279.7866666666669"/>
    <n v="3"/>
    <n v="15839.36"/>
    <n v="14517.36"/>
    <n v="-1322"/>
  </r>
  <r>
    <s v="Marketing "/>
    <x v="0"/>
    <x v="8"/>
    <x v="5"/>
    <n v="14"/>
    <s v="Supplier E"/>
    <s v="PR 282"/>
    <d v="2022-12-11T00:00:00"/>
    <x v="206"/>
    <n v="2"/>
    <x v="0"/>
    <s v="PO 282"/>
    <d v="2023-01-19T00:00:00"/>
    <d v="2023-02-24T00:00:00"/>
    <n v="36"/>
    <x v="0"/>
    <n v="1"/>
    <s v="Completed"/>
    <n v="58.902439024390247"/>
    <n v="41"/>
    <n v="2415"/>
    <n v="2415"/>
    <n v="0"/>
  </r>
  <r>
    <s v="Facilities"/>
    <x v="0"/>
    <x v="7"/>
    <x v="5"/>
    <n v="7"/>
    <s v="Supplier D"/>
    <s v="PR 278"/>
    <d v="2022-12-12T00:00:00"/>
    <x v="204"/>
    <n v="0"/>
    <x v="0"/>
    <s v="PO 278"/>
    <d v="2022-12-19T00:00:00"/>
    <d v="2023-01-16T00:00:00"/>
    <n v="28"/>
    <x v="0"/>
    <n v="1"/>
    <s v="Completed"/>
    <n v="143.75"/>
    <n v="8"/>
    <n v="1150"/>
    <n v="1150"/>
    <n v="0"/>
  </r>
  <r>
    <s v="Facilities"/>
    <x v="0"/>
    <x v="2"/>
    <x v="6"/>
    <n v="30"/>
    <s v="Supplier C"/>
    <s v="PR 310"/>
    <d v="2023-01-13T00:00:00"/>
    <x v="207"/>
    <n v="0"/>
    <x v="0"/>
    <s v="PO 310"/>
    <d v="2023-02-18T00:00:00"/>
    <d v="2023-04-11T00:00:00"/>
    <n v="52"/>
    <x v="0"/>
    <n v="1"/>
    <s v="Completed"/>
    <n v="51.935483870967744"/>
    <n v="62"/>
    <n v="3220"/>
    <n v="5083"/>
    <n v="1863"/>
  </r>
  <r>
    <s v="Facilities"/>
    <x v="0"/>
    <x v="2"/>
    <x v="1"/>
    <n v="60"/>
    <s v="Supplier B"/>
    <s v="PR 309"/>
    <d v="2023-01-14T00:00:00"/>
    <x v="208"/>
    <n v="0"/>
    <x v="0"/>
    <s v="PO 309"/>
    <d v="2023-02-15T00:00:00"/>
    <d v="2023-04-12T00:00:00"/>
    <n v="56"/>
    <x v="1"/>
    <n v="1"/>
    <s v="Completed"/>
    <n v="13.26923076923077"/>
    <n v="78"/>
    <n v="1035"/>
    <n v="-1005"/>
    <n v="-2040"/>
  </r>
  <r>
    <s v="Operation"/>
    <x v="0"/>
    <x v="3"/>
    <x v="2"/>
    <n v="45"/>
    <s v="Supplier A"/>
    <s v="PR 281"/>
    <d v="2023-01-15T00:00:00"/>
    <x v="209"/>
    <n v="0"/>
    <x v="0"/>
    <s v="PO 281"/>
    <d v="2022-12-28T00:00:00"/>
    <d v="2023-02-22T00:00:00"/>
    <n v="56"/>
    <x v="0"/>
    <n v="1"/>
    <s v="Completed"/>
    <n v="240.84615384615384"/>
    <n v="39"/>
    <n v="9393"/>
    <n v="9393"/>
    <n v="0"/>
  </r>
  <r>
    <s v="Technology"/>
    <x v="0"/>
    <x v="1"/>
    <x v="3"/>
    <n v="30"/>
    <s v="Supplier A"/>
    <s v="PR 271"/>
    <d v="2023-01-16T00:00:00"/>
    <x v="210"/>
    <n v="1"/>
    <x v="0"/>
    <s v="PO 271"/>
    <d v="2023-01-07T00:00:00"/>
    <d v="2023-02-12T00:00:00"/>
    <n v="36"/>
    <x v="0"/>
    <n v="1"/>
    <s v="Completed"/>
    <n v="23.4025"/>
    <n v="120"/>
    <n v="2808.3"/>
    <n v="2808.3"/>
    <n v="0"/>
  </r>
  <r>
    <s v="Legal"/>
    <x v="0"/>
    <x v="2"/>
    <x v="5"/>
    <n v="7"/>
    <s v="Supplier B"/>
    <s v="PR 302"/>
    <d v="2023-01-17T00:00:00"/>
    <x v="211"/>
    <n v="1"/>
    <x v="0"/>
    <s v="PO 302"/>
    <d v="2023-02-08T00:00:00"/>
    <d v="2023-02-16T00:00:00"/>
    <n v="8"/>
    <x v="0"/>
    <n v="1"/>
    <s v="Completed"/>
    <n v="1440"/>
    <n v="75"/>
    <n v="108000"/>
    <n v="108000"/>
    <n v="0"/>
  </r>
  <r>
    <s v="Technology"/>
    <x v="0"/>
    <x v="2"/>
    <x v="3"/>
    <n v="14"/>
    <s v="Supplier C"/>
    <s v="PR 297"/>
    <d v="2023-01-18T00:00:00"/>
    <x v="212"/>
    <n v="1"/>
    <x v="0"/>
    <s v="PO 297"/>
    <d v="2023-02-04T00:00:00"/>
    <d v="2023-02-16T00:00:00"/>
    <n v="12"/>
    <x v="1"/>
    <n v="1"/>
    <s v="Completed"/>
    <n v="26.914893617021278"/>
    <n v="47"/>
    <n v="1265"/>
    <n v="-644"/>
    <n v="-1909"/>
  </r>
  <r>
    <s v="Marketing "/>
    <x v="0"/>
    <x v="0"/>
    <x v="6"/>
    <n v="45"/>
    <s v="Supplier C"/>
    <s v="PR 285"/>
    <d v="2023-01-19T00:00:00"/>
    <x v="213"/>
    <n v="1"/>
    <x v="0"/>
    <s v="PO 285"/>
    <d v="2022-12-27T00:00:00"/>
    <d v="2022-12-29T00:00:00"/>
    <n v="2"/>
    <x v="1"/>
    <n v="1"/>
    <s v="Completed"/>
    <n v="9484.8484848484841"/>
    <n v="66"/>
    <n v="626000"/>
    <n v="626000"/>
    <n v="0"/>
  </r>
  <r>
    <s v="Technology"/>
    <x v="2"/>
    <x v="8"/>
    <x v="5"/>
    <n v="14"/>
    <s v="Supplier B"/>
    <s v="PR 286"/>
    <d v="2023-01-20T00:00:00"/>
    <x v="214"/>
    <n v="6"/>
    <x v="1"/>
    <s v="PO 286"/>
    <d v="2022-12-10T00:00:00"/>
    <d v="2023-01-26T00:00:00"/>
    <n v="47"/>
    <x v="0"/>
    <n v="1"/>
    <s v="Completed"/>
    <n v="1740.8999999999999"/>
    <n v="3"/>
    <n v="5222.7"/>
    <n v="5222.7"/>
    <n v="0"/>
  </r>
  <r>
    <s v="Facilities"/>
    <x v="0"/>
    <x v="8"/>
    <x v="3"/>
    <n v="30"/>
    <s v="Supplier D"/>
    <s v="PR 301"/>
    <d v="2023-01-21T00:00:00"/>
    <x v="215"/>
    <n v="4"/>
    <x v="1"/>
    <s v="PO 301"/>
    <d v="2023-02-07T00:00:00"/>
    <d v="2023-03-09T00:00:00"/>
    <n v="30"/>
    <x v="1"/>
    <n v="1"/>
    <s v="Completed"/>
    <n v="32.324324324324323"/>
    <n v="74"/>
    <n v="2392"/>
    <n v="2392"/>
    <n v="0"/>
  </r>
  <r>
    <s v="Marketing "/>
    <x v="0"/>
    <x v="11"/>
    <x v="2"/>
    <n v="30"/>
    <s v="Supplier F"/>
    <s v="PR 280"/>
    <d v="2023-01-22T00:00:00"/>
    <x v="216"/>
    <n v="7"/>
    <x v="1"/>
    <s v="PO 280"/>
    <d v="2023-01-18T00:00:00"/>
    <d v="2023-01-19T00:00:00"/>
    <n v="1"/>
    <x v="1"/>
    <n v="1"/>
    <s v="Completed"/>
    <n v="219.04761904761904"/>
    <n v="21"/>
    <n v="4600"/>
    <n v="4600"/>
    <n v="0"/>
  </r>
  <r>
    <s v="Facilities"/>
    <x v="0"/>
    <x v="8"/>
    <x v="6"/>
    <n v="60"/>
    <s v="Supplier H"/>
    <s v="PR 320"/>
    <d v="2023-01-23T00:00:00"/>
    <x v="217"/>
    <n v="8"/>
    <x v="1"/>
    <s v="PO 320"/>
    <d v="2023-02-28T00:00:00"/>
    <d v="2023-04-28T00:00:00"/>
    <n v="59"/>
    <x v="1"/>
    <n v="1"/>
    <s v="Completed"/>
    <n v="310.3174603174603"/>
    <n v="63"/>
    <n v="19550"/>
    <n v="19550"/>
    <n v="0"/>
  </r>
  <r>
    <s v="Technology"/>
    <x v="0"/>
    <x v="13"/>
    <x v="4"/>
    <n v="30"/>
    <s v="Supplier G"/>
    <s v="PR 315"/>
    <d v="2023-01-24T00:00:00"/>
    <x v="218"/>
    <n v="6"/>
    <x v="1"/>
    <s v="PO 315"/>
    <d v="2023-02-25T00:00:00"/>
    <d v="2023-03-24T00:00:00"/>
    <n v="27"/>
    <x v="1"/>
    <n v="1"/>
    <s v="Completed"/>
    <n v="4267.9375"/>
    <n v="28"/>
    <n v="119502.25"/>
    <n v="119502.25"/>
    <n v="0"/>
  </r>
  <r>
    <s v="Facilities"/>
    <x v="0"/>
    <x v="1"/>
    <x v="5"/>
    <n v="14"/>
    <s v="Supplier E"/>
    <s v="PR 304"/>
    <d v="2023-01-25T00:00:00"/>
    <x v="219"/>
    <n v="8"/>
    <x v="1"/>
    <s v="PO 304"/>
    <d v="2023-02-11T00:00:00"/>
    <d v="2023-02-17T00:00:00"/>
    <n v="6"/>
    <x v="1"/>
    <n v="1"/>
    <s v="Completed"/>
    <n v="87.5"/>
    <n v="46"/>
    <n v="4025"/>
    <n v="3066"/>
    <n v="-959"/>
  </r>
  <r>
    <s v="Marketing "/>
    <x v="0"/>
    <x v="2"/>
    <x v="6"/>
    <n v="45"/>
    <s v="Supplier A"/>
    <s v="PR 292"/>
    <d v="2023-01-26T00:00:00"/>
    <x v="220"/>
    <n v="9"/>
    <x v="1"/>
    <s v="PO 292"/>
    <d v="2023-01-26T00:00:00"/>
    <d v="2023-02-21T00:00:00"/>
    <n v="26"/>
    <x v="1"/>
    <n v="1"/>
    <s v="Completed"/>
    <n v="90.196078431372555"/>
    <n v="51"/>
    <n v="4600"/>
    <n v="4600"/>
    <n v="0"/>
  </r>
  <r>
    <s v="Logistics"/>
    <x v="0"/>
    <x v="7"/>
    <x v="1"/>
    <n v="30"/>
    <s v="Supplier B"/>
    <s v="PR 279"/>
    <d v="2023-01-27T00:00:00"/>
    <x v="217"/>
    <n v="4"/>
    <x v="1"/>
    <s v="PO 279"/>
    <d v="2023-01-12T00:00:00"/>
    <d v="2023-01-20T00:00:00"/>
    <n v="8"/>
    <x v="1"/>
    <n v="1"/>
    <s v="Completed"/>
    <n v="2840.5"/>
    <n v="100"/>
    <n v="284050"/>
    <n v="284050"/>
    <n v="0"/>
  </r>
  <r>
    <s v="Technology"/>
    <x v="0"/>
    <x v="6"/>
    <x v="3"/>
    <n v="45"/>
    <s v="Supplier C"/>
    <s v="PR 288"/>
    <d v="2023-01-28T00:00:00"/>
    <x v="221"/>
    <n v="8"/>
    <x v="1"/>
    <s v="PO 288"/>
    <d v="2023-01-24T00:00:00"/>
    <d v="2023-02-26T00:00:00"/>
    <n v="33"/>
    <x v="1"/>
    <n v="1"/>
    <s v="Completed"/>
    <n v="138.23529411764707"/>
    <n v="34"/>
    <n v="4700"/>
    <n v="4700"/>
    <n v="0"/>
  </r>
  <r>
    <s v="Technology"/>
    <x v="1"/>
    <x v="3"/>
    <x v="6"/>
    <n v="45"/>
    <s v="Supplier A"/>
    <s v="PR 300"/>
    <d v="2023-01-29T00:00:00"/>
    <x v="222"/>
    <n v="9"/>
    <x v="1"/>
    <s v="PO 300"/>
    <d v="2023-02-06T00:00:00"/>
    <d v="2023-02-12T00:00:00"/>
    <n v="6"/>
    <x v="1"/>
    <n v="1"/>
    <s v="Completed"/>
    <n v="62.5"/>
    <n v="88"/>
    <n v="5500"/>
    <n v="4637"/>
    <n v="-863"/>
  </r>
  <r>
    <s v="Marketing "/>
    <x v="0"/>
    <x v="10"/>
    <x v="5"/>
    <n v="7"/>
    <s v="Supplier B"/>
    <s v="PR 324"/>
    <d v="2023-01-30T00:00:00"/>
    <x v="223"/>
    <n v="4"/>
    <x v="1"/>
    <s v="PO 324"/>
    <d v="2023-03-02T00:00:00"/>
    <d v="2023-04-26T00:00:00"/>
    <n v="55"/>
    <x v="0"/>
    <n v="1"/>
    <s v="Completed"/>
    <n v="8602.5833333333339"/>
    <n v="36"/>
    <n v="309693"/>
    <n v="309693"/>
    <n v="0"/>
  </r>
  <r>
    <s v="Technology"/>
    <x v="0"/>
    <x v="14"/>
    <x v="3"/>
    <n v="30"/>
    <s v="Supplier C"/>
    <s v="PR 284"/>
    <d v="2023-01-31T00:00:00"/>
    <x v="220"/>
    <n v="4"/>
    <x v="1"/>
    <s v="PO 284"/>
    <d v="2023-01-21T00:00:00"/>
    <m/>
    <s v=""/>
    <x v="2"/>
    <n v="0.44"/>
    <s v="Incompleted"/>
    <n v="56.164383561643838"/>
    <n v="73"/>
    <n v="4100"/>
    <n v="4100"/>
    <n v="0"/>
  </r>
  <r>
    <s v="Facilities"/>
    <x v="0"/>
    <x v="5"/>
    <x v="4"/>
    <n v="14"/>
    <s v="Supplier A"/>
    <s v="PR 327"/>
    <d v="2023-02-01T00:00:00"/>
    <x v="224"/>
    <n v="8"/>
    <x v="1"/>
    <s v="PO 327"/>
    <d v="2023-03-05T00:00:00"/>
    <m/>
    <s v=""/>
    <x v="2"/>
    <n v="0.6"/>
    <s v="Incompleted"/>
    <n v="121.73913043478261"/>
    <n v="46"/>
    <n v="5600"/>
    <n v="5600"/>
    <n v="0"/>
  </r>
  <r>
    <s v="Facilities"/>
    <x v="0"/>
    <x v="4"/>
    <x v="3"/>
    <n v="30"/>
    <s v="Supplier E"/>
    <s v="PR 299"/>
    <d v="2023-02-02T00:00:00"/>
    <x v="223"/>
    <n v="1"/>
    <x v="0"/>
    <s v="PO 299"/>
    <d v="2022-12-26T00:00:00"/>
    <d v="2023-02-16T00:00:00"/>
    <n v="52"/>
    <x v="0"/>
    <n v="1"/>
    <s v="Completed"/>
    <n v="3549"/>
    <n v="2"/>
    <n v="7098"/>
    <n v="3103"/>
    <n v="-3995"/>
  </r>
  <r>
    <s v="Facilities"/>
    <x v="1"/>
    <x v="7"/>
    <x v="4"/>
    <n v="30"/>
    <s v="Supplier B"/>
    <s v="PR 293"/>
    <d v="2023-02-03T00:00:00"/>
    <x v="224"/>
    <n v="6"/>
    <x v="1"/>
    <s v="PO 293"/>
    <d v="2023-01-26T00:00:00"/>
    <d v="2023-01-29T00:00:00"/>
    <n v="3"/>
    <x v="1"/>
    <n v="1"/>
    <s v="Completed"/>
    <n v="120.11111111111111"/>
    <n v="63"/>
    <n v="7567"/>
    <n v="3854"/>
    <n v="-3713"/>
  </r>
  <r>
    <s v="Facilities"/>
    <x v="2"/>
    <x v="7"/>
    <x v="6"/>
    <n v="30"/>
    <s v="Supplier C"/>
    <s v="PR 294"/>
    <d v="2023-02-04T00:00:00"/>
    <x v="224"/>
    <n v="5"/>
    <x v="1"/>
    <s v="PO 294"/>
    <d v="2023-01-26T00:00:00"/>
    <d v="2023-02-26T00:00:00"/>
    <n v="31"/>
    <x v="0"/>
    <n v="1"/>
    <s v="Completed"/>
    <n v="243.49285714285713"/>
    <n v="35"/>
    <n v="8522.25"/>
    <n v="8522.25"/>
    <n v="0"/>
  </r>
  <r>
    <s v="Technology"/>
    <x v="0"/>
    <x v="8"/>
    <x v="5"/>
    <n v="14"/>
    <s v="Supplier G"/>
    <s v="PR 322"/>
    <d v="2023-02-05T00:00:00"/>
    <x v="225"/>
    <n v="3"/>
    <x v="0"/>
    <s v="PO 322"/>
    <d v="2023-03-01T00:00:00"/>
    <d v="2023-03-23T00:00:00"/>
    <n v="22"/>
    <x v="0"/>
    <n v="1"/>
    <s v="Completed"/>
    <n v="309.13978494623655"/>
    <n v="93"/>
    <n v="28750"/>
    <n v="28750"/>
    <n v="0"/>
  </r>
  <r>
    <s v="Facilities"/>
    <x v="0"/>
    <x v="6"/>
    <x v="6"/>
    <n v="45"/>
    <s v="Supplier F"/>
    <s v="PR 273"/>
    <d v="2023-02-06T00:00:00"/>
    <x v="225"/>
    <n v="2"/>
    <x v="0"/>
    <s v="PO 273"/>
    <d v="2023-01-10T00:00:00"/>
    <d v="2023-01-22T00:00:00"/>
    <n v="12"/>
    <x v="1"/>
    <n v="1"/>
    <s v="Completed"/>
    <n v="178.48972222222221"/>
    <n v="36"/>
    <n v="6425.6299999999992"/>
    <n v="6425.6299999999992"/>
    <n v="0"/>
  </r>
  <r>
    <s v="Facilities"/>
    <x v="0"/>
    <x v="10"/>
    <x v="0"/>
    <n v="45"/>
    <s v="Supplier H"/>
    <s v="PR 287"/>
    <d v="2023-02-07T00:00:00"/>
    <x v="226"/>
    <n v="6"/>
    <x v="1"/>
    <s v="PO 287"/>
    <d v="2023-01-22T00:00:00"/>
    <d v="2023-03-20T00:00:00"/>
    <n v="57"/>
    <x v="0"/>
    <n v="1"/>
    <s v="Completed"/>
    <n v="288.09523809523807"/>
    <n v="42"/>
    <n v="12100"/>
    <n v="12100"/>
    <n v="0"/>
  </r>
  <r>
    <s v="Facilities"/>
    <x v="0"/>
    <x v="1"/>
    <x v="2"/>
    <n v="30"/>
    <s v="Supplier B"/>
    <s v="PR 295"/>
    <d v="2023-02-08T00:00:00"/>
    <x v="225"/>
    <n v="0"/>
    <x v="0"/>
    <s v="PO 295"/>
    <d v="2023-02-01T00:00:00"/>
    <d v="2023-03-05T00:00:00"/>
    <n v="32"/>
    <x v="0"/>
    <n v="1"/>
    <s v="Completed"/>
    <n v="128.06818181818181"/>
    <n v="88"/>
    <n v="11270"/>
    <n v="16764"/>
    <n v="5494"/>
  </r>
  <r>
    <s v="Legal"/>
    <x v="0"/>
    <x v="14"/>
    <x v="1"/>
    <n v="30"/>
    <s v="Supplier C"/>
    <s v="PR 289"/>
    <d v="2023-02-09T00:00:00"/>
    <x v="227"/>
    <n v="1"/>
    <x v="0"/>
    <s v="PO 289"/>
    <d v="2023-01-24T00:00:00"/>
    <d v="2023-03-22T00:00:00"/>
    <n v="57"/>
    <x v="0"/>
    <n v="1"/>
    <s v="Completed"/>
    <n v="294.11764705882354"/>
    <n v="17"/>
    <n v="5000"/>
    <n v="5000"/>
    <n v="0"/>
  </r>
  <r>
    <s v="Marketing "/>
    <x v="0"/>
    <x v="14"/>
    <x v="5"/>
    <n v="30"/>
    <s v="Supplier E"/>
    <s v="PR 313"/>
    <d v="2023-02-10T00:00:00"/>
    <x v="228"/>
    <n v="1"/>
    <x v="0"/>
    <s v="PO 313"/>
    <d v="2023-02-20T00:00:00"/>
    <d v="2023-04-05T00:00:00"/>
    <n v="44"/>
    <x v="0"/>
    <n v="1"/>
    <s v="Completed"/>
    <n v="25000"/>
    <n v="80"/>
    <n v="2000000"/>
    <n v="2006943"/>
    <n v="6943"/>
  </r>
  <r>
    <s v="Marketing "/>
    <x v="0"/>
    <x v="1"/>
    <x v="3"/>
    <n v="60"/>
    <s v="Supplier B"/>
    <s v="PR 308"/>
    <d v="2023-02-11T00:00:00"/>
    <x v="228"/>
    <n v="0"/>
    <x v="0"/>
    <s v="PO 308"/>
    <d v="2023-03-11T00:00:00"/>
    <m/>
    <s v=""/>
    <x v="2"/>
    <n v="0.95"/>
    <s v="Incompleted"/>
    <n v="70.840909090909093"/>
    <n v="44"/>
    <n v="3117"/>
    <n v="12963"/>
    <n v="9846"/>
  </r>
  <r>
    <s v="Technology"/>
    <x v="0"/>
    <x v="3"/>
    <x v="6"/>
    <n v="45"/>
    <s v="Supplier B"/>
    <s v="PR 296"/>
    <d v="2023-02-12T00:00:00"/>
    <x v="229"/>
    <n v="2"/>
    <x v="0"/>
    <s v="PO 296"/>
    <d v="2023-02-02T00:00:00"/>
    <d v="2023-02-05T00:00:00"/>
    <n v="3"/>
    <x v="1"/>
    <n v="1"/>
    <s v="Completed"/>
    <n v="460"/>
    <n v="78"/>
    <n v="35880"/>
    <n v="37738"/>
    <n v="1858"/>
  </r>
  <r>
    <s v="Marketing "/>
    <x v="0"/>
    <x v="4"/>
    <x v="3"/>
    <n v="45"/>
    <s v="Supplier C"/>
    <s v="PR 335"/>
    <d v="2023-02-13T00:00:00"/>
    <x v="230"/>
    <n v="7"/>
    <x v="1"/>
    <s v="PO 335"/>
    <d v="2023-03-18T00:00:00"/>
    <d v="2023-03-23T00:00:00"/>
    <n v="5"/>
    <x v="1"/>
    <n v="1"/>
    <s v="Completed"/>
    <n v="888.61111111111109"/>
    <n v="54"/>
    <n v="47985"/>
    <n v="47985"/>
    <n v="0"/>
  </r>
  <r>
    <s v="Technology"/>
    <x v="0"/>
    <x v="8"/>
    <x v="2"/>
    <n v="60"/>
    <s v="Supplier G"/>
    <s v="PR 283"/>
    <d v="2023-02-14T00:00:00"/>
    <x v="231"/>
    <n v="7"/>
    <x v="1"/>
    <s v="PO 283"/>
    <d v="2023-01-19T00:00:00"/>
    <d v="2023-02-16T00:00:00"/>
    <n v="28"/>
    <x v="1"/>
    <n v="1"/>
    <s v="Completed"/>
    <n v="79.411764705882348"/>
    <n v="85"/>
    <n v="6750"/>
    <n v="6750"/>
    <n v="0"/>
  </r>
  <r>
    <s v="Facilities"/>
    <x v="0"/>
    <x v="5"/>
    <x v="6"/>
    <n v="60"/>
    <s v="Supplier D"/>
    <s v="PR 337"/>
    <d v="2023-02-15T00:00:00"/>
    <x v="231"/>
    <n v="6"/>
    <x v="1"/>
    <s v="PO 337"/>
    <d v="2023-03-21T00:00:00"/>
    <d v="2023-03-25T00:00:00"/>
    <n v="4"/>
    <x v="1"/>
    <n v="1"/>
    <s v="Completed"/>
    <n v="24.010989010989011"/>
    <n v="91"/>
    <n v="2185"/>
    <n v="2185"/>
    <n v="0"/>
  </r>
  <r>
    <s v="Facilities"/>
    <x v="1"/>
    <x v="1"/>
    <x v="5"/>
    <n v="14"/>
    <s v="Supplier A"/>
    <s v="PR 314"/>
    <d v="2023-02-16T00:00:00"/>
    <x v="232"/>
    <n v="2"/>
    <x v="0"/>
    <s v="PO 314"/>
    <d v="2023-02-23T00:00:00"/>
    <d v="2023-04-07T00:00:00"/>
    <n v="43"/>
    <x v="0"/>
    <n v="1"/>
    <s v="Completed"/>
    <n v="2157.4712643678163"/>
    <n v="87"/>
    <n v="187700.00000000003"/>
    <n v="187700.00000000003"/>
    <n v="0"/>
  </r>
  <r>
    <s v="Facilities"/>
    <x v="0"/>
    <x v="9"/>
    <x v="1"/>
    <n v="45"/>
    <s v="Supplier B"/>
    <s v="PR 330"/>
    <d v="2023-02-17T00:00:00"/>
    <x v="233"/>
    <n v="7"/>
    <x v="1"/>
    <s v="PO 330"/>
    <d v="2023-03-11T00:00:00"/>
    <d v="2023-03-18T00:00:00"/>
    <n v="7"/>
    <x v="1"/>
    <n v="1"/>
    <s v="Completed"/>
    <n v="8.5820895522388057"/>
    <n v="67"/>
    <n v="575"/>
    <n v="575"/>
    <n v="0"/>
  </r>
  <r>
    <s v="Marketing "/>
    <x v="0"/>
    <x v="3"/>
    <x v="6"/>
    <n v="30"/>
    <s v="Supplier C"/>
    <s v="PR 338"/>
    <d v="2023-02-18T00:00:00"/>
    <x v="234"/>
    <n v="5"/>
    <x v="1"/>
    <s v="PO 338"/>
    <d v="2023-03-23T00:00:00"/>
    <d v="2023-04-24T00:00:00"/>
    <n v="32"/>
    <x v="0"/>
    <n v="1"/>
    <s v="Completed"/>
    <n v="54.846153846153847"/>
    <n v="65"/>
    <n v="3565"/>
    <n v="3565"/>
    <n v="0"/>
  </r>
  <r>
    <s v="Marketing "/>
    <x v="0"/>
    <x v="4"/>
    <x v="3"/>
    <n v="30"/>
    <s v="Supplier C"/>
    <s v="PR 305"/>
    <d v="2023-02-19T00:00:00"/>
    <x v="230"/>
    <n v="1"/>
    <x v="0"/>
    <s v="PO 305"/>
    <d v="2023-02-13T00:00:00"/>
    <d v="2023-03-31T00:00:00"/>
    <n v="46"/>
    <x v="0"/>
    <n v="1"/>
    <s v="Completed"/>
    <n v="3974.2647058823532"/>
    <n v="68"/>
    <n v="270250"/>
    <n v="270250"/>
    <n v="0"/>
  </r>
  <r>
    <s v="Technology"/>
    <x v="0"/>
    <x v="2"/>
    <x v="2"/>
    <n v="7"/>
    <s v="Supplier A"/>
    <s v="PR 328"/>
    <d v="2023-02-20T00:00:00"/>
    <x v="235"/>
    <n v="5"/>
    <x v="1"/>
    <s v="PO 328"/>
    <d v="2023-03-06T00:00:00"/>
    <d v="2023-04-21T00:00:00"/>
    <n v="46"/>
    <x v="0"/>
    <n v="1"/>
    <s v="Completed"/>
    <n v="312.5"/>
    <n v="92"/>
    <n v="28750"/>
    <n v="28750"/>
    <n v="0"/>
  </r>
  <r>
    <s v="Facilities"/>
    <x v="0"/>
    <x v="0"/>
    <x v="6"/>
    <n v="45"/>
    <s v="Supplier B"/>
    <s v="PR 356"/>
    <d v="2023-02-21T00:00:00"/>
    <x v="236"/>
    <n v="7"/>
    <x v="1"/>
    <s v="PO 356"/>
    <d v="2023-04-17T00:00:00"/>
    <d v="2023-06-07T00:00:00"/>
    <n v="51"/>
    <x v="0"/>
    <n v="1"/>
    <s v="Completed"/>
    <n v="96.075949367088612"/>
    <n v="79"/>
    <n v="7590"/>
    <n v="7590"/>
    <n v="0"/>
  </r>
  <r>
    <s v="Technology"/>
    <x v="0"/>
    <x v="2"/>
    <x v="5"/>
    <n v="14"/>
    <s v="Supplier D"/>
    <s v="PR 353"/>
    <d v="2023-02-28T00:00:00"/>
    <x v="237"/>
    <n v="1"/>
    <x v="0"/>
    <s v="PO 353"/>
    <d v="2023-04-13T00:00:00"/>
    <d v="2023-05-08T00:00:00"/>
    <n v="25"/>
    <x v="0"/>
    <n v="1"/>
    <s v="Completed"/>
    <n v="318.73238095238094"/>
    <n v="21"/>
    <n v="6693.3799999999992"/>
    <n v="14197.38"/>
    <n v="7504"/>
  </r>
  <r>
    <s v="Marketing "/>
    <x v="3"/>
    <x v="9"/>
    <x v="3"/>
    <n v="30"/>
    <s v="Supplier F"/>
    <s v="PR 277"/>
    <d v="2023-02-23T00:00:00"/>
    <x v="236"/>
    <n v="5"/>
    <x v="1"/>
    <s v="PO 277"/>
    <d v="2023-01-11T00:00:00"/>
    <d v="2023-01-23T00:00:00"/>
    <n v="12"/>
    <x v="1"/>
    <n v="1"/>
    <s v="Completed"/>
    <n v="43065.703125"/>
    <n v="64"/>
    <n v="2756205"/>
    <n v="2756205"/>
    <n v="0"/>
  </r>
  <r>
    <s v="Marketing "/>
    <x v="0"/>
    <x v="0"/>
    <x v="2"/>
    <n v="30"/>
    <s v="Supplier H"/>
    <s v="PR 290"/>
    <d v="2023-02-24T00:00:00"/>
    <x v="238"/>
    <n v="8"/>
    <x v="1"/>
    <s v="PO 290"/>
    <d v="2023-01-24T00:00:00"/>
    <d v="2023-03-24T00:00:00"/>
    <n v="59"/>
    <x v="0"/>
    <n v="1"/>
    <s v="Completed"/>
    <n v="74.193548387096769"/>
    <n v="62"/>
    <n v="4600"/>
    <n v="4600"/>
    <n v="0"/>
  </r>
  <r>
    <s v="Marketing "/>
    <x v="0"/>
    <x v="10"/>
    <x v="4"/>
    <n v="30"/>
    <s v="Supplier B"/>
    <s v="PR 319"/>
    <d v="2023-02-26T00:00:00"/>
    <x v="239"/>
    <n v="7"/>
    <x v="1"/>
    <s v="PO 319"/>
    <d v="2023-02-27T00:00:00"/>
    <d v="2023-04-03T00:00:00"/>
    <n v="35"/>
    <x v="0"/>
    <n v="1"/>
    <s v="Completed"/>
    <n v="1531.4634146341464"/>
    <n v="82"/>
    <n v="125580"/>
    <n v="125580"/>
    <n v="0"/>
  </r>
  <r>
    <s v="Technology"/>
    <x v="0"/>
    <x v="8"/>
    <x v="1"/>
    <n v="30"/>
    <s v="Supplier A"/>
    <s v="PR 323"/>
    <d v="2023-02-27T00:00:00"/>
    <x v="239"/>
    <n v="6"/>
    <x v="1"/>
    <s v="PO 323"/>
    <d v="2023-03-01T00:00:00"/>
    <d v="2023-04-22T00:00:00"/>
    <n v="52"/>
    <x v="0"/>
    <n v="1"/>
    <s v="Completed"/>
    <n v="27540"/>
    <n v="70"/>
    <n v="1927800"/>
    <n v="1927800"/>
    <n v="0"/>
  </r>
  <r>
    <s v="Technology"/>
    <x v="0"/>
    <x v="6"/>
    <x v="4"/>
    <n v="60"/>
    <s v="Supplier H"/>
    <s v="PR 326"/>
    <d v="2023-02-28T00:00:00"/>
    <x v="237"/>
    <n v="1"/>
    <x v="0"/>
    <s v="PO 326"/>
    <d v="2023-03-04T00:00:00"/>
    <d v="2023-04-01T00:00:00"/>
    <n v="28"/>
    <x v="1"/>
    <n v="1"/>
    <s v="Completed"/>
    <n v="1940.625"/>
    <n v="16"/>
    <n v="31050"/>
    <n v="31050"/>
    <n v="0"/>
  </r>
  <r>
    <s v="Facilities"/>
    <x v="1"/>
    <x v="7"/>
    <x v="4"/>
    <n v="60"/>
    <s v="Supplier C"/>
    <s v="PR 363"/>
    <d v="2023-02-28T00:00:00"/>
    <x v="240"/>
    <n v="3"/>
    <x v="0"/>
    <s v="PO 363"/>
    <d v="2023-04-26T00:00:00"/>
    <d v="2023-05-19T00:00:00"/>
    <n v="23"/>
    <x v="1"/>
    <n v="1"/>
    <s v="Completed"/>
    <n v="333.40106666666668"/>
    <n v="150"/>
    <n v="50010.16"/>
    <n v="50010.16"/>
    <n v="0"/>
  </r>
  <r>
    <s v="Facilities"/>
    <x v="2"/>
    <x v="1"/>
    <x v="5"/>
    <n v="14"/>
    <s v="Supplier H"/>
    <s v="PR 359"/>
    <d v="2023-03-01T00:00:00"/>
    <x v="241"/>
    <n v="7"/>
    <x v="1"/>
    <s v="PO 359"/>
    <d v="2023-04-21T00:00:00"/>
    <d v="2023-06-16T00:00:00"/>
    <n v="56"/>
    <x v="0"/>
    <n v="1"/>
    <s v="Completed"/>
    <n v="73.135964912280699"/>
    <n v="57"/>
    <n v="4168.75"/>
    <n v="4168.75"/>
    <n v="0"/>
  </r>
  <r>
    <s v="People"/>
    <x v="0"/>
    <x v="5"/>
    <x v="3"/>
    <n v="30"/>
    <s v="Supplier A"/>
    <s v="PR 316"/>
    <d v="2023-03-02T00:00:00"/>
    <x v="241"/>
    <n v="6"/>
    <x v="1"/>
    <s v="PO 316"/>
    <d v="2023-02-25T00:00:00"/>
    <m/>
    <s v=""/>
    <x v="2"/>
    <n v="0.42"/>
    <s v="Incompleted"/>
    <n v="191.66666666666666"/>
    <n v="48"/>
    <n v="9200"/>
    <n v="9200"/>
    <n v="0"/>
  </r>
  <r>
    <s v="Facilities"/>
    <x v="0"/>
    <x v="14"/>
    <x v="5"/>
    <n v="45"/>
    <s v="Supplier B"/>
    <s v="PR 354"/>
    <d v="2023-03-03T00:00:00"/>
    <x v="242"/>
    <n v="6"/>
    <x v="1"/>
    <s v="PO 354"/>
    <d v="2023-04-13T00:00:00"/>
    <d v="2023-06-12T00:00:00"/>
    <n v="60"/>
    <x v="0"/>
    <n v="1"/>
    <s v="Completed"/>
    <n v="213.57142857142858"/>
    <n v="21"/>
    <n v="4485"/>
    <n v="4485"/>
    <n v="0"/>
  </r>
  <r>
    <s v="Facilities"/>
    <x v="0"/>
    <x v="4"/>
    <x v="6"/>
    <n v="14"/>
    <s v="Supplier C"/>
    <s v="PR 344"/>
    <d v="2023-03-04T00:00:00"/>
    <x v="243"/>
    <n v="2"/>
    <x v="0"/>
    <s v="PO 344"/>
    <d v="2023-03-25T00:00:00"/>
    <d v="2023-04-24T00:00:00"/>
    <n v="30"/>
    <x v="0"/>
    <n v="1"/>
    <s v="Completed"/>
    <n v="38.8125"/>
    <n v="80"/>
    <n v="3105"/>
    <n v="3105"/>
    <n v="0"/>
  </r>
  <r>
    <s v="Facilities"/>
    <x v="0"/>
    <x v="3"/>
    <x v="3"/>
    <n v="30"/>
    <s v="Supplier C"/>
    <s v="PR 303"/>
    <d v="2023-03-05T00:00:00"/>
    <x v="244"/>
    <n v="5"/>
    <x v="1"/>
    <s v="PO 303"/>
    <d v="2023-02-09T00:00:00"/>
    <d v="2023-04-02T00:00:00"/>
    <n v="52"/>
    <x v="0"/>
    <n v="1"/>
    <s v="Completed"/>
    <n v="169.94444444444446"/>
    <n v="9"/>
    <n v="1529.5"/>
    <n v="10220.5"/>
    <n v="8691"/>
  </r>
  <r>
    <s v="Marketing "/>
    <x v="0"/>
    <x v="6"/>
    <x v="6"/>
    <n v="45"/>
    <s v="Supplier F"/>
    <s v="PR 355"/>
    <d v="2023-03-06T00:00:00"/>
    <x v="245"/>
    <n v="5"/>
    <x v="1"/>
    <s v="PO 355"/>
    <d v="2023-04-15T00:00:00"/>
    <d v="2023-05-18T00:00:00"/>
    <n v="33"/>
    <x v="1"/>
    <n v="1"/>
    <s v="Completed"/>
    <n v="381.438813559322"/>
    <n v="59"/>
    <n v="22504.89"/>
    <n v="22504.89"/>
    <n v="0"/>
  </r>
  <r>
    <s v="Technology"/>
    <x v="0"/>
    <x v="2"/>
    <x v="0"/>
    <n v="30"/>
    <s v="Supplier F"/>
    <s v="PR 339"/>
    <d v="2023-03-07T00:00:00"/>
    <x v="246"/>
    <n v="6"/>
    <x v="1"/>
    <s v="PO 339"/>
    <d v="2023-03-23T00:00:00"/>
    <d v="2023-04-01T00:00:00"/>
    <n v="9"/>
    <x v="1"/>
    <n v="1"/>
    <s v="Completed"/>
    <n v="294.3174603174603"/>
    <n v="63"/>
    <n v="18542"/>
    <n v="18542"/>
    <n v="0"/>
  </r>
  <r>
    <s v="Facilities"/>
    <x v="0"/>
    <x v="8"/>
    <x v="0"/>
    <n v="45"/>
    <s v="Supplier G"/>
    <s v="PR 345"/>
    <d v="2023-03-08T00:00:00"/>
    <x v="247"/>
    <n v="8"/>
    <x v="1"/>
    <s v="PO 345"/>
    <d v="2023-03-27T00:00:00"/>
    <d v="2023-04-22T00:00:00"/>
    <n v="26"/>
    <x v="1"/>
    <n v="1"/>
    <s v="Completed"/>
    <n v="31.609756097560975"/>
    <n v="41"/>
    <n v="1296"/>
    <n v="1296"/>
    <n v="0"/>
  </r>
  <r>
    <s v="Facilities"/>
    <x v="0"/>
    <x v="5"/>
    <x v="5"/>
    <n v="14"/>
    <s v="Supplier H"/>
    <s v="PR 306"/>
    <d v="2023-03-09T00:00:00"/>
    <x v="248"/>
    <n v="3"/>
    <x v="0"/>
    <s v="PO 306"/>
    <d v="2023-02-13T00:00:00"/>
    <d v="2023-04-10T00:00:00"/>
    <n v="56"/>
    <x v="0"/>
    <n v="1"/>
    <s v="Completed"/>
    <n v="208.56818181818181"/>
    <n v="11"/>
    <n v="2294.25"/>
    <n v="2294.25"/>
    <n v="0"/>
  </r>
  <r>
    <s v="Facilities"/>
    <x v="0"/>
    <x v="10"/>
    <x v="5"/>
    <n v="14"/>
    <s v="Supplier A"/>
    <s v="PR 321"/>
    <d v="2023-03-10T00:00:00"/>
    <x v="244"/>
    <n v="0"/>
    <x v="0"/>
    <s v="PO 321"/>
    <d v="2023-02-28T00:00:00"/>
    <d v="2023-03-29T00:00:00"/>
    <n v="29"/>
    <x v="0"/>
    <n v="1"/>
    <s v="Completed"/>
    <n v="40.734177215189874"/>
    <n v="79"/>
    <n v="3218"/>
    <n v="3218"/>
    <n v="0"/>
  </r>
  <r>
    <s v="Facilities"/>
    <x v="0"/>
    <x v="14"/>
    <x v="3"/>
    <n v="14"/>
    <s v="Supplier B"/>
    <s v="PR 360"/>
    <d v="2023-03-11T00:00:00"/>
    <x v="245"/>
    <n v="0"/>
    <x v="0"/>
    <s v="PO 360"/>
    <d v="2023-04-22T00:00:00"/>
    <d v="2023-05-12T00:00:00"/>
    <n v="20"/>
    <x v="0"/>
    <n v="1"/>
    <s v="Completed"/>
    <n v="7.5"/>
    <n v="70"/>
    <n v="525"/>
    <n v="525"/>
    <n v="0"/>
  </r>
  <r>
    <s v="People"/>
    <x v="0"/>
    <x v="6"/>
    <x v="1"/>
    <n v="30"/>
    <s v="Supplier C"/>
    <s v="PR 343"/>
    <d v="2023-03-12T00:00:00"/>
    <x v="248"/>
    <n v="0"/>
    <x v="0"/>
    <s v="PO 343"/>
    <d v="2023-03-24T00:00:00"/>
    <d v="2023-05-11T00:00:00"/>
    <n v="48"/>
    <x v="0"/>
    <n v="1"/>
    <s v="Completed"/>
    <n v="0.96250000000000002"/>
    <n v="600"/>
    <n v="577.5"/>
    <n v="577.5"/>
    <n v="0"/>
  </r>
  <r>
    <s v="Technology"/>
    <x v="0"/>
    <x v="5"/>
    <x v="6"/>
    <n v="45"/>
    <s v="Supplier D"/>
    <s v="PR 317"/>
    <d v="2023-03-13T00:00:00"/>
    <x v="246"/>
    <n v="0"/>
    <x v="0"/>
    <s v="PO 317"/>
    <d v="2023-02-25T00:00:00"/>
    <d v="2023-04-03T00:00:00"/>
    <n v="37"/>
    <x v="1"/>
    <n v="1"/>
    <s v="Completed"/>
    <n v="2919.2307692307691"/>
    <n v="78"/>
    <n v="227700"/>
    <n v="227700"/>
    <n v="0"/>
  </r>
  <r>
    <s v="Marketing "/>
    <x v="0"/>
    <x v="9"/>
    <x v="2"/>
    <n v="30"/>
    <s v="Supplier B"/>
    <s v="PR 332"/>
    <d v="2023-03-14T00:00:00"/>
    <x v="247"/>
    <n v="2"/>
    <x v="0"/>
    <s v="PO 332"/>
    <d v="2023-03-14T00:00:00"/>
    <d v="2023-04-30T00:00:00"/>
    <n v="47"/>
    <x v="0"/>
    <n v="1"/>
    <s v="Completed"/>
    <n v="409.3360465116279"/>
    <n v="43"/>
    <n v="17601.45"/>
    <n v="17601.45"/>
    <n v="0"/>
  </r>
  <r>
    <s v="Facilities"/>
    <x v="0"/>
    <x v="2"/>
    <x v="1"/>
    <n v="45"/>
    <s v="Supplier C"/>
    <s v="PR 325"/>
    <d v="2023-03-15T00:00:00"/>
    <x v="249"/>
    <n v="3"/>
    <x v="0"/>
    <s v="PO 325"/>
    <d v="2023-03-03T00:00:00"/>
    <d v="2023-03-05T00:00:00"/>
    <n v="2"/>
    <x v="1"/>
    <n v="1"/>
    <s v="Completed"/>
    <n v="1.7796610169491525"/>
    <n v="59"/>
    <n v="105"/>
    <n v="105"/>
    <n v="0"/>
  </r>
  <r>
    <s v="Facilities"/>
    <x v="0"/>
    <x v="3"/>
    <x v="5"/>
    <n v="14"/>
    <s v="Supplier F"/>
    <s v="PR 358"/>
    <d v="2023-03-16T00:00:00"/>
    <x v="250"/>
    <n v="6"/>
    <x v="1"/>
    <s v="PO 358"/>
    <d v="2023-04-18T00:00:00"/>
    <d v="2023-06-09T00:00:00"/>
    <n v="52"/>
    <x v="0"/>
    <n v="1"/>
    <s v="Completed"/>
    <n v="397.43589743589746"/>
    <n v="78"/>
    <n v="31000"/>
    <n v="31000"/>
    <n v="0"/>
  </r>
  <r>
    <s v="Marketing "/>
    <x v="0"/>
    <x v="5"/>
    <x v="6"/>
    <n v="45"/>
    <s v="Supplier A"/>
    <s v="PR 333"/>
    <d v="2023-03-17T00:00:00"/>
    <x v="251"/>
    <n v="3"/>
    <x v="0"/>
    <s v="PO 333"/>
    <d v="2023-03-16T00:00:00"/>
    <d v="2023-04-25T00:00:00"/>
    <n v="40"/>
    <x v="1"/>
    <n v="1"/>
    <s v="Completed"/>
    <n v="193905.65627906975"/>
    <n v="43"/>
    <n v="8337943.2199999988"/>
    <n v="8337943.2199999988"/>
    <n v="0"/>
  </r>
  <r>
    <s v="Facilities"/>
    <x v="0"/>
    <x v="7"/>
    <x v="5"/>
    <n v="14"/>
    <s v="Supplier B"/>
    <s v="PR 340"/>
    <d v="2023-03-18T00:00:00"/>
    <x v="251"/>
    <n v="2"/>
    <x v="0"/>
    <s v="PO 340"/>
    <d v="2023-03-23T00:00:00"/>
    <d v="2023-05-21T00:00:00"/>
    <n v="59"/>
    <x v="0"/>
    <n v="1"/>
    <s v="Completed"/>
    <n v="105"/>
    <n v="55"/>
    <n v="5775"/>
    <n v="3593"/>
    <n v="-2182"/>
  </r>
  <r>
    <s v="Technology"/>
    <x v="0"/>
    <x v="12"/>
    <x v="6"/>
    <n v="45"/>
    <s v="Supplier C"/>
    <s v="PR 341"/>
    <d v="2023-03-19T00:00:00"/>
    <x v="252"/>
    <n v="8"/>
    <x v="1"/>
    <s v="PO 341"/>
    <d v="2023-03-23T00:00:00"/>
    <d v="2023-05-10T00:00:00"/>
    <n v="48"/>
    <x v="0"/>
    <n v="1"/>
    <s v="Completed"/>
    <n v="48.057692307692307"/>
    <n v="52"/>
    <n v="2499"/>
    <n v="7033"/>
    <n v="4534"/>
  </r>
  <r>
    <s v="Facilities"/>
    <x v="0"/>
    <x v="4"/>
    <x v="6"/>
    <n v="45"/>
    <s v="Supplier C"/>
    <s v="PR 342"/>
    <d v="2023-03-20T00:00:00"/>
    <x v="253"/>
    <n v="6"/>
    <x v="1"/>
    <s v="PO 342"/>
    <d v="2023-03-23T00:00:00"/>
    <d v="2023-04-02T00:00:00"/>
    <n v="10"/>
    <x v="1"/>
    <n v="1"/>
    <s v="Completed"/>
    <n v="280"/>
    <n v="39"/>
    <n v="10920"/>
    <n v="10341"/>
    <n v="-579"/>
  </r>
  <r>
    <s v="Facilities"/>
    <x v="0"/>
    <x v="5"/>
    <x v="3"/>
    <n v="30"/>
    <s v="Supplier H"/>
    <s v="PR 351"/>
    <d v="2023-03-21T00:00:00"/>
    <x v="254"/>
    <n v="7"/>
    <x v="1"/>
    <s v="PO 351"/>
    <d v="2023-04-12T00:00:00"/>
    <d v="2023-05-11T00:00:00"/>
    <n v="29"/>
    <x v="1"/>
    <n v="1"/>
    <s v="Completed"/>
    <n v="36.037037037037038"/>
    <n v="27"/>
    <n v="973"/>
    <n v="973"/>
    <n v="0"/>
  </r>
  <r>
    <s v="Facilities"/>
    <x v="0"/>
    <x v="14"/>
    <x v="5"/>
    <n v="14"/>
    <s v="Supplier A"/>
    <s v="PR 307"/>
    <d v="2023-03-22T00:00:00"/>
    <x v="255"/>
    <n v="2"/>
    <x v="0"/>
    <s v="PO 307"/>
    <d v="2023-02-14T00:00:00"/>
    <d v="2023-03-29T00:00:00"/>
    <n v="43"/>
    <x v="0"/>
    <n v="1"/>
    <s v="Completed"/>
    <n v="2.7"/>
    <n v="50"/>
    <n v="135"/>
    <n v="-2651"/>
    <n v="-2786"/>
  </r>
  <r>
    <s v="Facilities"/>
    <x v="0"/>
    <x v="6"/>
    <x v="3"/>
    <n v="30"/>
    <s v="Supplier B"/>
    <s v="PR 318"/>
    <d v="2023-03-23T00:00:00"/>
    <x v="256"/>
    <n v="6"/>
    <x v="1"/>
    <s v="PO 318"/>
    <d v="2023-02-25T00:00:00"/>
    <d v="2023-04-10T00:00:00"/>
    <n v="44"/>
    <x v="0"/>
    <n v="1"/>
    <s v="Completed"/>
    <n v="18.375"/>
    <n v="200"/>
    <n v="3675"/>
    <n v="3675"/>
    <n v="0"/>
  </r>
  <r>
    <s v="Facilities"/>
    <x v="1"/>
    <x v="8"/>
    <x v="3"/>
    <n v="30"/>
    <s v="Supplier A"/>
    <s v="PR 347"/>
    <d v="2023-03-24T00:00:00"/>
    <x v="256"/>
    <n v="5"/>
    <x v="1"/>
    <s v="PO 347"/>
    <d v="2023-04-01T00:00:00"/>
    <d v="2023-05-12T00:00:00"/>
    <n v="41"/>
    <x v="0"/>
    <n v="1"/>
    <s v="Completed"/>
    <n v="3.9130434782608696"/>
    <n v="23"/>
    <n v="90"/>
    <n v="90"/>
    <n v="0"/>
  </r>
  <r>
    <s v="Marketing "/>
    <x v="0"/>
    <x v="1"/>
    <x v="3"/>
    <n v="30"/>
    <s v="Supplier B"/>
    <s v="PR 352"/>
    <d v="2023-03-25T00:00:00"/>
    <x v="257"/>
    <n v="0"/>
    <x v="0"/>
    <s v="PO 352"/>
    <d v="2023-04-12T00:00:00"/>
    <d v="2023-06-06T00:00:00"/>
    <n v="55"/>
    <x v="0"/>
    <n v="1"/>
    <s v="Completed"/>
    <n v="50.480769230769234"/>
    <n v="52"/>
    <n v="2625"/>
    <n v="7102"/>
    <n v="4477"/>
  </r>
  <r>
    <s v="Facilities"/>
    <x v="0"/>
    <x v="10"/>
    <x v="5"/>
    <n v="14"/>
    <s v="Supplier C"/>
    <s v="PR 350"/>
    <d v="2023-03-26T00:00:00"/>
    <x v="254"/>
    <n v="2"/>
    <x v="0"/>
    <s v="PO 350"/>
    <d v="2023-04-10T00:00:00"/>
    <d v="2023-05-06T00:00:00"/>
    <n v="26"/>
    <x v="0"/>
    <n v="1"/>
    <s v="Completed"/>
    <n v="4620"/>
    <n v="1"/>
    <n v="4620"/>
    <n v="4620"/>
    <n v="0"/>
  </r>
  <r>
    <s v="Facilities"/>
    <x v="0"/>
    <x v="14"/>
    <x v="3"/>
    <n v="45"/>
    <s v="Supplier E"/>
    <s v="PR 366"/>
    <d v="2023-03-27T00:00:00"/>
    <x v="256"/>
    <n v="2"/>
    <x v="0"/>
    <s v="PO 366"/>
    <d v="2023-04-26T00:00:00"/>
    <d v="2023-05-19T00:00:00"/>
    <n v="23"/>
    <x v="1"/>
    <n v="1"/>
    <s v="Completed"/>
    <n v="27.86046511627907"/>
    <n v="86"/>
    <n v="2396"/>
    <n v="2396"/>
    <n v="0"/>
  </r>
  <r>
    <s v="Technology"/>
    <x v="0"/>
    <x v="1"/>
    <x v="6"/>
    <n v="14"/>
    <s v="Supplier D"/>
    <s v="PR 336"/>
    <d v="2023-03-28T00:00:00"/>
    <x v="258"/>
    <n v="5"/>
    <x v="1"/>
    <s v="PO 336"/>
    <d v="2023-03-18T00:00:00"/>
    <d v="2023-05-13T00:00:00"/>
    <n v="56"/>
    <x v="0"/>
    <n v="1"/>
    <s v="Completed"/>
    <n v="2280"/>
    <n v="7"/>
    <n v="15960"/>
    <n v="15960"/>
    <n v="0"/>
  </r>
  <r>
    <s v="Marketing "/>
    <x v="0"/>
    <x v="13"/>
    <x v="6"/>
    <n v="45"/>
    <s v="Supplier A"/>
    <s v="PR 365"/>
    <d v="2023-03-29T00:00:00"/>
    <x v="259"/>
    <n v="3"/>
    <x v="0"/>
    <s v="PO 365"/>
    <d v="2023-04-26T00:00:00"/>
    <d v="2023-05-19T00:00:00"/>
    <n v="23"/>
    <x v="1"/>
    <n v="1"/>
    <s v="Completed"/>
    <n v="16.922923076923077"/>
    <n v="65"/>
    <n v="1099.99"/>
    <n v="1099.99"/>
    <n v="0"/>
  </r>
  <r>
    <s v="Marketing "/>
    <x v="0"/>
    <x v="6"/>
    <x v="1"/>
    <n v="60"/>
    <s v="Supplier B"/>
    <s v="PR 334"/>
    <d v="2023-03-30T00:00:00"/>
    <x v="260"/>
    <n v="6"/>
    <x v="1"/>
    <s v="PO 334"/>
    <d v="2023-03-17T00:00:00"/>
    <d v="2023-04-28T00:00:00"/>
    <n v="42"/>
    <x v="1"/>
    <n v="1"/>
    <s v="Completed"/>
    <n v="125.55072463768116"/>
    <n v="69"/>
    <n v="8663"/>
    <n v="8663"/>
    <n v="0"/>
  </r>
  <r>
    <s v="Technology"/>
    <x v="1"/>
    <x v="6"/>
    <x v="6"/>
    <n v="30"/>
    <s v="Supplier C"/>
    <s v="PR 311"/>
    <d v="2023-03-31T00:00:00"/>
    <x v="261"/>
    <n v="6"/>
    <x v="1"/>
    <s v="PO 311"/>
    <d v="2023-02-18T00:00:00"/>
    <d v="2023-02-22T00:00:00"/>
    <n v="4"/>
    <x v="1"/>
    <n v="1"/>
    <s v="Completed"/>
    <n v="77.410714285714292"/>
    <n v="56"/>
    <n v="4335"/>
    <n v="3501"/>
    <n v="-834"/>
  </r>
  <r>
    <s v="Facilities"/>
    <x v="2"/>
    <x v="11"/>
    <x v="3"/>
    <n v="30"/>
    <s v="Supplier A"/>
    <s v="PR 362"/>
    <d v="2023-04-01T00:00:00"/>
    <x v="260"/>
    <n v="4"/>
    <x v="1"/>
    <s v="PO 362"/>
    <d v="2023-04-23T00:00:00"/>
    <d v="2023-05-29T00:00:00"/>
    <n v="36"/>
    <x v="0"/>
    <n v="1"/>
    <s v="Completed"/>
    <n v="1452.9375"/>
    <n v="80"/>
    <n v="116235"/>
    <n v="116235"/>
    <n v="0"/>
  </r>
  <r>
    <s v="Operation"/>
    <x v="0"/>
    <x v="8"/>
    <x v="2"/>
    <n v="30"/>
    <s v="Supplier B"/>
    <s v="PR 357"/>
    <d v="2023-04-02T00:00:00"/>
    <x v="260"/>
    <n v="3"/>
    <x v="0"/>
    <s v="PO 357"/>
    <d v="2023-04-17T00:00:00"/>
    <d v="2023-04-26T00:00:00"/>
    <n v="9"/>
    <x v="1"/>
    <n v="1"/>
    <s v="Completed"/>
    <n v="13790"/>
    <n v="67"/>
    <n v="923930"/>
    <n v="923930"/>
    <n v="0"/>
  </r>
  <r>
    <s v="Logistics"/>
    <x v="0"/>
    <x v="7"/>
    <x v="4"/>
    <n v="30"/>
    <s v="Supplier C"/>
    <s v="PR 312"/>
    <d v="2023-04-03T00:00:00"/>
    <x v="262"/>
    <n v="9"/>
    <x v="1"/>
    <s v="PO 312"/>
    <d v="2023-02-18T00:00:00"/>
    <d v="2023-04-04T00:00:00"/>
    <n v="45"/>
    <x v="0"/>
    <n v="1"/>
    <s v="Completed"/>
    <n v="1085.6896551724137"/>
    <n v="58"/>
    <n v="62969.999999999993"/>
    <n v="64346.999999999993"/>
    <n v="1377"/>
  </r>
  <r>
    <s v="Marketing "/>
    <x v="0"/>
    <x v="12"/>
    <x v="4"/>
    <n v="7"/>
    <s v="Supplier B"/>
    <s v="PR 329"/>
    <d v="2023-04-03T00:00:00"/>
    <x v="263"/>
    <n v="5"/>
    <x v="1"/>
    <s v="PO 329"/>
    <d v="2023-03-10T00:00:00"/>
    <d v="2023-04-14T00:00:00"/>
    <n v="35"/>
    <x v="0"/>
    <n v="1"/>
    <s v="Completed"/>
    <n v="4678.787878787879"/>
    <n v="33"/>
    <n v="154400"/>
    <n v="154400"/>
    <n v="0"/>
  </r>
  <r>
    <s v="Marketing "/>
    <x v="0"/>
    <x v="0"/>
    <x v="4"/>
    <n v="60"/>
    <s v="Supplier D"/>
    <s v="PR 331"/>
    <d v="2023-04-03T00:00:00"/>
    <x v="260"/>
    <n v="2"/>
    <x v="0"/>
    <s v="PO 331"/>
    <d v="2023-03-12T00:00:00"/>
    <d v="2023-04-26T00:00:00"/>
    <n v="45"/>
    <x v="1"/>
    <n v="1"/>
    <s v="Completed"/>
    <n v="33333.333333333336"/>
    <n v="36"/>
    <n v="1200000"/>
    <n v="1200000"/>
    <n v="0"/>
  </r>
  <r>
    <s v="Logistics"/>
    <x v="0"/>
    <x v="9"/>
    <x v="3"/>
    <n v="45"/>
    <s v="Supplier A"/>
    <s v="PR 346"/>
    <d v="2023-04-03T00:00:00"/>
    <x v="260"/>
    <n v="2"/>
    <x v="0"/>
    <s v="PO 346"/>
    <d v="2023-03-28T00:00:00"/>
    <d v="2023-05-03T00:00:00"/>
    <n v="36"/>
    <x v="1"/>
    <n v="1"/>
    <s v="Completed"/>
    <n v="897.27272727272725"/>
    <n v="55"/>
    <n v="49350"/>
    <n v="49350"/>
    <n v="0"/>
  </r>
  <r>
    <s v="Facilities"/>
    <x v="0"/>
    <x v="3"/>
    <x v="5"/>
    <n v="45"/>
    <s v="Supplier B"/>
    <s v="PR 348"/>
    <d v="2023-04-03T00:00:00"/>
    <x v="264"/>
    <n v="1"/>
    <x v="0"/>
    <s v="PO 348"/>
    <d v="2023-04-01T00:00:00"/>
    <d v="2023-05-21T00:00:00"/>
    <n v="50"/>
    <x v="0"/>
    <n v="1"/>
    <s v="Completed"/>
    <n v="501"/>
    <n v="86"/>
    <n v="43086"/>
    <n v="43086"/>
    <n v="0"/>
  </r>
  <r>
    <s v="Technology"/>
    <x v="0"/>
    <x v="10"/>
    <x v="4"/>
    <n v="30"/>
    <s v="Supplier C"/>
    <s v="PR 349"/>
    <d v="2023-04-03T00:00:00"/>
    <x v="265"/>
    <n v="6"/>
    <x v="1"/>
    <s v="PO 349"/>
    <d v="2023-04-05T00:00:00"/>
    <d v="2023-04-19T00:00:00"/>
    <n v="14"/>
    <x v="1"/>
    <n v="1"/>
    <s v="Completed"/>
    <n v="1069.25"/>
    <n v="40"/>
    <n v="42770"/>
    <n v="42770"/>
    <n v="0"/>
  </r>
  <r>
    <s v="Marketing "/>
    <x v="0"/>
    <x v="9"/>
    <x v="2"/>
    <n v="30"/>
    <s v="Supplier G"/>
    <s v="PR 361"/>
    <d v="2023-04-03T00:00:00"/>
    <x v="266"/>
    <n v="7"/>
    <x v="1"/>
    <s v="PO 361"/>
    <d v="2023-04-22T00:00:00"/>
    <d v="2023-05-23T00:00:00"/>
    <n v="31"/>
    <x v="0"/>
    <n v="1"/>
    <s v="Completed"/>
    <n v="116666.66666666667"/>
    <n v="3"/>
    <n v="350000"/>
    <n v="350000"/>
    <n v="0"/>
  </r>
  <r>
    <s v="Legal"/>
    <x v="0"/>
    <x v="1"/>
    <x v="0"/>
    <n v="14"/>
    <s v="Supplier B"/>
    <s v="PR 364"/>
    <d v="2023-04-03T00:00:00"/>
    <x v="260"/>
    <n v="2"/>
    <x v="0"/>
    <s v="PO 364"/>
    <d v="2023-04-07T00:00:00"/>
    <m/>
    <s v=""/>
    <x v="2"/>
    <n v="0.78"/>
    <s v="Incompleted"/>
    <n v="2.4319999999999999"/>
    <n v="250"/>
    <n v="608"/>
    <n v="608"/>
    <n v="0"/>
  </r>
  <r>
    <s v="Facilities"/>
    <x v="0"/>
    <x v="2"/>
    <x v="2"/>
    <n v="30"/>
    <s v="Supplier D"/>
    <s v="PR 367"/>
    <d v="2023-04-03T00:00:00"/>
    <x v="265"/>
    <n v="6"/>
    <x v="1"/>
    <s v="PO 367"/>
    <d v="2023-04-26T00:00:00"/>
    <d v="2023-05-19T00:00:00"/>
    <n v="23"/>
    <x v="1"/>
    <n v="1"/>
    <s v="Completed"/>
    <n v="4.5802040816326528"/>
    <n v="49"/>
    <n v="224.42999999999998"/>
    <n v="224.4299999999999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B14EC-30FF-4CF4-85E2-0C97D821769A}" name="PR Per Department" cacheId="356"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6" indent="0" outline="1" outlineData="1" multipleFieldFilters="0" chartFormat="4" rowHeaderCaption="Department Name">
  <location ref="A2:C12" firstHeaderRow="0" firstDataRow="1" firstDataCol="1"/>
  <pivotFields count="26">
    <pivotField axis="axisRow" subtotalTop="0" showAll="0" sortType="ascending">
      <items count="12">
        <item x="0"/>
        <item x="2"/>
        <item x="3"/>
        <item x="6"/>
        <item x="8"/>
        <item x="4"/>
        <item x="5"/>
        <item x="7"/>
        <item x="9"/>
        <item m="1" x="10"/>
        <item x="1"/>
        <item t="default"/>
      </items>
    </pivotField>
    <pivotField subtotalTop="0" showAll="0">
      <items count="7">
        <item m="1" x="4"/>
        <item x="2"/>
        <item m="1" x="5"/>
        <item x="1"/>
        <item x="3"/>
        <item x="0"/>
        <item t="default"/>
      </items>
    </pivotField>
    <pivotField subtotalTop="0" showAll="0">
      <items count="16">
        <item x="0"/>
        <item x="9"/>
        <item x="2"/>
        <item x="3"/>
        <item x="4"/>
        <item x="5"/>
        <item x="14"/>
        <item x="6"/>
        <item x="8"/>
        <item x="7"/>
        <item x="1"/>
        <item x="10"/>
        <item x="13"/>
        <item x="11"/>
        <item x="12"/>
        <item t="default"/>
      </items>
    </pivotField>
    <pivotField subtotalTop="0" showAll="0">
      <items count="13">
        <item x="4"/>
        <item x="2"/>
        <item x="1"/>
        <item x="5"/>
        <item x="6"/>
        <item x="3"/>
        <item x="0"/>
        <item m="1" x="7"/>
        <item m="1" x="8"/>
        <item m="1" x="9"/>
        <item m="1" x="10"/>
        <item m="1" x="11"/>
        <item t="default"/>
      </items>
    </pivotField>
    <pivotField subtotalTop="0" showAll="0"/>
    <pivotField subtotalTop="0" showAll="0">
      <items count="9">
        <item x="6"/>
        <item x="2"/>
        <item x="4"/>
        <item x="1"/>
        <item x="0"/>
        <item x="7"/>
        <item x="5"/>
        <item x="3"/>
        <item t="default"/>
      </items>
    </pivotField>
    <pivotField subtotalTop="0" showAll="0"/>
    <pivotField numFmtId="165" subtotalTop="0" showAll="0"/>
    <pivotField numFmtId="165" subtotalTop="0" showAll="0">
      <items count="15">
        <item x="0"/>
        <item x="1"/>
        <item x="2"/>
        <item x="3"/>
        <item x="4"/>
        <item x="5"/>
        <item x="6"/>
        <item x="7"/>
        <item x="8"/>
        <item x="9"/>
        <item x="10"/>
        <item x="11"/>
        <item x="12"/>
        <item x="13"/>
        <item t="default"/>
      </items>
    </pivotField>
    <pivotField numFmtId="1" subtotalTop="0" showAll="0"/>
    <pivotField subtotalTop="0" showAll="0"/>
    <pivotField dataField="1" subtotalTop="0" showAll="0"/>
    <pivotField numFmtId="165" subtotalTop="0" showAll="0"/>
    <pivotField subtotalTop="0" showAll="0"/>
    <pivotField subtotalTop="0" showAll="0"/>
    <pivotField subtotalTop="0" showAll="0"/>
    <pivotField subtotalTop="0" showAll="0"/>
    <pivotField subtotalTop="0" showAll="0"/>
    <pivotField numFmtId="164" subtotalTop="0" showAll="0"/>
    <pivotField numFmtId="3" subtotalTop="0" showAll="0"/>
    <pivotField numFmtId="164" subtotalTop="0" showAll="0"/>
    <pivotField numFmtId="164" subtotalTop="0" showAll="0"/>
    <pivotField numFmtId="164" subtotalTop="0" showAll="0"/>
    <pivotField subtotalTop="0" dragToRow="0" dragToCol="0" dragToPage="0" showAll="0" defaultSubtotal="0"/>
    <pivotField subtotalTop="0" dragToRow="0" dragToCol="0" dragToPage="0" showAll="0" defaultSubtotal="0"/>
    <pivotField subtotalTop="0" showAll="0">
      <items count="8">
        <item x="0"/>
        <item x="1"/>
        <item x="2"/>
        <item x="3"/>
        <item x="4"/>
        <item x="5"/>
        <item x="6"/>
        <item t="default"/>
      </items>
    </pivotField>
  </pivotFields>
  <rowFields count="1">
    <field x="0"/>
  </rowFields>
  <rowItems count="10">
    <i>
      <x/>
    </i>
    <i>
      <x v="1"/>
    </i>
    <i>
      <x v="2"/>
    </i>
    <i>
      <x v="3"/>
    </i>
    <i>
      <x v="4"/>
    </i>
    <i>
      <x v="5"/>
    </i>
    <i>
      <x v="6"/>
    </i>
    <i>
      <x v="7"/>
    </i>
    <i>
      <x v="8"/>
    </i>
    <i>
      <x v="10"/>
    </i>
  </rowItems>
  <colFields count="1">
    <field x="-2"/>
  </colFields>
  <colItems count="2">
    <i>
      <x/>
    </i>
    <i i="1">
      <x v="1"/>
    </i>
  </colItems>
  <dataFields count="2">
    <dataField name="Number of PO's" fld="11" subtotal="count" baseField="0" baseItem="0"/>
    <dataField name="Count of PO Number" fld="11" subtotal="count" baseField="1" baseItem="0" numFmtId="10">
      <extLst>
        <ext xmlns:x14="http://schemas.microsoft.com/office/spreadsheetml/2009/9/main" uri="{E15A36E0-9728-4e99-A89B-3F7291B0FE68}">
          <x14:dataField pivotShowAs="percentOfParentRow"/>
        </ext>
      </extLst>
    </dataField>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1D2041-E306-4E5B-9770-3327E635BDE8}" name="PR TO PO Cycle" cacheId="3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C11" firstHeaderRow="1" firstDataRow="2" firstDataCol="1"/>
  <pivotFields count="25">
    <pivotField showAll="0"/>
    <pivotField showAll="0"/>
    <pivotField axis="axisRow" showAll="0">
      <items count="47">
        <item x="0"/>
        <item x="9"/>
        <item x="2"/>
        <item x="3"/>
        <item x="4"/>
        <item x="5"/>
        <item x="14"/>
        <item x="6"/>
        <item x="8"/>
        <item m="1" x="17"/>
        <item x="7"/>
        <item x="1"/>
        <item x="10"/>
        <item x="13"/>
        <item x="11"/>
        <item x="12"/>
        <item m="1" x="34"/>
        <item m="1" x="36"/>
        <item m="1" x="39"/>
        <item m="1" x="43"/>
        <item m="1" x="37"/>
        <item m="1" x="41"/>
        <item m="1" x="44"/>
        <item m="1" x="15"/>
        <item m="1" x="18"/>
        <item m="1" x="21"/>
        <item m="1" x="24"/>
        <item m="1" x="25"/>
        <item m="1" x="26"/>
        <item m="1" x="28"/>
        <item m="1" x="32"/>
        <item m="1" x="27"/>
        <item m="1" x="30"/>
        <item m="1" x="33"/>
        <item m="1" x="35"/>
        <item m="1" x="38"/>
        <item m="1" x="45"/>
        <item m="1" x="16"/>
        <item m="1" x="19"/>
        <item m="1" x="22"/>
        <item m="1" x="20"/>
        <item m="1" x="40"/>
        <item m="1" x="29"/>
        <item m="1" x="23"/>
        <item m="1" x="42"/>
        <item m="1" x="31"/>
        <item t="default"/>
      </items>
    </pivotField>
    <pivotField axis="axisRow" showAll="0">
      <items count="13">
        <item sd="0" x="4"/>
        <item sd="0" x="2"/>
        <item sd="0" x="1"/>
        <item sd="0" x="5"/>
        <item sd="0" x="6"/>
        <item sd="0" x="3"/>
        <item sd="0" x="0"/>
        <item sd="0" m="1" x="7"/>
        <item sd="0" m="1" x="8"/>
        <item sd="0" m="1" x="9"/>
        <item sd="0" m="1" x="10"/>
        <item sd="0" m="1" x="11"/>
        <item t="default" sd="0"/>
      </items>
    </pivotField>
    <pivotField showAll="0"/>
    <pivotField showAll="0"/>
    <pivotField showAll="0"/>
    <pivotField numFmtId="165" showAll="0"/>
    <pivotField numFmtId="165" showAll="0">
      <items count="15">
        <item x="0"/>
        <item x="1"/>
        <item x="2"/>
        <item x="3"/>
        <item x="4"/>
        <item x="5"/>
        <item x="6"/>
        <item x="7"/>
        <item x="8"/>
        <item x="9"/>
        <item x="10"/>
        <item x="11"/>
        <item x="12"/>
        <item x="13"/>
        <item t="default"/>
      </items>
    </pivotField>
    <pivotField dataField="1" numFmtId="1" showAll="0"/>
    <pivotField axis="axisCol" showAll="0">
      <items count="3">
        <item x="0"/>
        <item x="1"/>
        <item t="default"/>
      </items>
    </pivotField>
    <pivotField showAll="0"/>
    <pivotField numFmtId="165" showAll="0"/>
    <pivotField showAll="0"/>
    <pivotField showAll="0"/>
    <pivotField showAll="0"/>
    <pivotField numFmtId="9" showAll="0"/>
    <pivotField showAll="0"/>
    <pivotField numFmtId="164" showAll="0"/>
    <pivotField numFmtId="3" showAll="0"/>
    <pivotField numFmtId="164" showAll="0"/>
    <pivotField numFmtId="164" showAll="0"/>
    <pivotField numFmtId="164" showAll="0"/>
    <pivotField showAll="0">
      <items count="7">
        <item x="0"/>
        <item x="1"/>
        <item x="2"/>
        <item x="3"/>
        <item x="4"/>
        <item x="5"/>
        <item t="default"/>
      </items>
    </pivotField>
    <pivotField showAll="0">
      <items count="8">
        <item x="0"/>
        <item x="1"/>
        <item x="2"/>
        <item x="3"/>
        <item x="4"/>
        <item x="5"/>
        <item x="6"/>
        <item t="default"/>
      </items>
    </pivotField>
  </pivotFields>
  <rowFields count="2">
    <field x="3"/>
    <field x="2"/>
  </rowFields>
  <rowItems count="7">
    <i>
      <x/>
    </i>
    <i>
      <x v="1"/>
    </i>
    <i>
      <x v="2"/>
    </i>
    <i>
      <x v="3"/>
    </i>
    <i>
      <x v="4"/>
    </i>
    <i>
      <x v="5"/>
    </i>
    <i>
      <x v="6"/>
    </i>
  </rowItems>
  <colFields count="1">
    <field x="10"/>
  </colFields>
  <colItems count="2">
    <i>
      <x/>
    </i>
    <i>
      <x v="1"/>
    </i>
  </colItems>
  <dataFields count="1">
    <dataField name="Count of PR VS PO Days Cycle" fld="9" subtotal="count" baseField="3" baseItem="0"/>
  </dataFields>
  <formats count="11">
    <format dxfId="14">
      <pivotArea outline="0" collapsedLevelsAreSubtotals="1" fieldPosition="0"/>
    </format>
    <format dxfId="13">
      <pivotArea field="10" type="button" dataOnly="0" labelOnly="1" outline="0" axis="axisCol" fieldPosition="0"/>
    </format>
    <format dxfId="12">
      <pivotArea type="topRight" dataOnly="0" labelOnly="1" outline="0" fieldPosition="0"/>
    </format>
    <format dxfId="11">
      <pivotArea dataOnly="0" labelOnly="1" fieldPosition="0">
        <references count="1">
          <reference field="10" count="0"/>
        </references>
      </pivotArea>
    </format>
    <format dxfId="10">
      <pivotArea dataOnly="0" labelOnly="1" grandCol="1" outline="0" fieldPosition="0"/>
    </format>
    <format dxfId="9">
      <pivotArea outline="0" collapsedLevelsAreSubtotals="1" fieldPosition="0"/>
    </format>
    <format dxfId="8">
      <pivotArea field="10" type="button" dataOnly="0" labelOnly="1" outline="0" axis="axisCol" fieldPosition="0"/>
    </format>
    <format dxfId="7">
      <pivotArea type="topRight" dataOnly="0" labelOnly="1" outline="0" fieldPosition="0"/>
    </format>
    <format dxfId="6">
      <pivotArea dataOnly="0" labelOnly="1" fieldPosition="0">
        <references count="1">
          <reference field="10" count="0"/>
        </references>
      </pivotArea>
    </format>
    <format dxfId="5">
      <pivotArea dataOnly="0" labelOnly="1" grandCol="1" outline="0" fieldPosition="0"/>
    </format>
    <format dxfId="4">
      <pivotArea field="3" grandCol="1" collapsedLevelsAreSubtotals="1" axis="axisRow" fieldPosition="0">
        <references count="1">
          <reference field="3" count="0"/>
        </references>
      </pivotArea>
    </format>
  </formats>
  <chartFormats count="2">
    <chartFormat chart="11" format="4" series="1">
      <pivotArea type="data" outline="0" fieldPosition="0">
        <references count="2">
          <reference field="4294967294" count="1" selected="0">
            <x v="0"/>
          </reference>
          <reference field="10" count="1" selected="0">
            <x v="0"/>
          </reference>
        </references>
      </pivotArea>
    </chartFormat>
    <chartFormat chart="11" format="5" series="1">
      <pivotArea type="data" outline="0" fieldPosition="0">
        <references count="2">
          <reference field="4294967294" count="1" selected="0">
            <x v="0"/>
          </reference>
          <reference field="10"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E4508C-A472-4C0A-AF74-E4F0DBE25CC2}" name="ProductCost" cacheId="35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fieldListSortAscending="1">
  <location ref="A3:C19" firstHeaderRow="0" firstDataRow="1" firstDataCol="1"/>
  <pivotFields count="25">
    <pivotField showAll="0"/>
    <pivotField axis="axisRow" showAll="0">
      <items count="5">
        <item x="2"/>
        <item x="1"/>
        <item x="3"/>
        <item x="0"/>
        <item t="default"/>
      </items>
    </pivotField>
    <pivotField axis="axisRow" showAll="0" sortType="ascending">
      <items count="47">
        <item sd="0" x="0"/>
        <item sd="0" x="9"/>
        <item sd="0" x="2"/>
        <item sd="0" x="3"/>
        <item sd="0" x="4"/>
        <item sd="0" x="5"/>
        <item sd="0" x="14"/>
        <item sd="0" x="6"/>
        <item sd="0" x="8"/>
        <item sd="0" m="1" x="17"/>
        <item sd="0" x="7"/>
        <item sd="0" x="1"/>
        <item sd="0" x="10"/>
        <item sd="0" x="13"/>
        <item sd="0" x="11"/>
        <item sd="0" x="12"/>
        <item sd="0" m="1" x="34"/>
        <item sd="0" m="1" x="36"/>
        <item sd="0" m="1" x="39"/>
        <item sd="0" m="1" x="43"/>
        <item sd="0" m="1" x="37"/>
        <item sd="0" m="1" x="41"/>
        <item sd="0" m="1" x="44"/>
        <item sd="0" m="1" x="15"/>
        <item sd="0" m="1" x="18"/>
        <item sd="0" m="1" x="21"/>
        <item sd="0" m="1" x="24"/>
        <item sd="0" m="1" x="25"/>
        <item sd="0" m="1" x="26"/>
        <item sd="0" m="1" x="28"/>
        <item sd="0" m="1" x="32"/>
        <item sd="0" m="1" x="27"/>
        <item sd="0" m="1" x="30"/>
        <item sd="0" m="1" x="33"/>
        <item sd="0" m="1" x="35"/>
        <item sd="0" m="1" x="38"/>
        <item sd="0" m="1" x="45"/>
        <item sd="0" m="1" x="16"/>
        <item sd="0" m="1" x="19"/>
        <item sd="0" m="1" x="22"/>
        <item sd="0" m="1" x="20"/>
        <item sd="0" m="1" x="40"/>
        <item sd="0" m="1" x="29"/>
        <item sd="0" m="1" x="23"/>
        <item sd="0" m="1" x="42"/>
        <item sd="0" m="1" x="31"/>
        <item t="default" sd="0"/>
      </items>
    </pivotField>
    <pivotField axis="axisRow" showAll="0">
      <items count="13">
        <item x="4"/>
        <item x="2"/>
        <item x="1"/>
        <item x="5"/>
        <item x="6"/>
        <item x="3"/>
        <item x="0"/>
        <item m="1" x="7"/>
        <item m="1" x="8"/>
        <item m="1" x="9"/>
        <item m="1" x="10"/>
        <item m="1" x="11"/>
        <item t="default"/>
      </items>
    </pivotField>
    <pivotField showAll="0"/>
    <pivotField showAll="0"/>
    <pivotField showAll="0"/>
    <pivotField numFmtId="165" showAll="0"/>
    <pivotField numFmtId="165" showAll="0"/>
    <pivotField numFmtId="1" showAll="0"/>
    <pivotField showAll="0"/>
    <pivotField dataField="1" showAll="0"/>
    <pivotField numFmtId="165" showAll="0"/>
    <pivotField showAll="0"/>
    <pivotField showAll="0"/>
    <pivotField showAll="0"/>
    <pivotField numFmtId="9" showAll="0"/>
    <pivotField showAll="0"/>
    <pivotField numFmtId="164" showAll="0"/>
    <pivotField numFmtId="3" showAll="0"/>
    <pivotField numFmtId="164" showAll="0"/>
    <pivotField numFmtId="164" showAll="0"/>
    <pivotField dataField="1" numFmtId="164" showAll="0"/>
    <pivotField showAll="0" defaultSubtotal="0"/>
    <pivotField showAll="0" defaultSubtotal="0"/>
  </pivotFields>
  <rowFields count="3">
    <field x="2"/>
    <field x="1"/>
    <field x="3"/>
  </rowFields>
  <rowItems count="16">
    <i>
      <x/>
    </i>
    <i>
      <x v="1"/>
    </i>
    <i>
      <x v="2"/>
    </i>
    <i>
      <x v="3"/>
    </i>
    <i>
      <x v="4"/>
    </i>
    <i>
      <x v="5"/>
    </i>
    <i>
      <x v="6"/>
    </i>
    <i>
      <x v="7"/>
    </i>
    <i>
      <x v="8"/>
    </i>
    <i>
      <x v="10"/>
    </i>
    <i>
      <x v="11"/>
    </i>
    <i>
      <x v="12"/>
    </i>
    <i>
      <x v="13"/>
    </i>
    <i>
      <x v="14"/>
    </i>
    <i>
      <x v="15"/>
    </i>
    <i t="grand">
      <x/>
    </i>
  </rowItems>
  <colFields count="1">
    <field x="-2"/>
  </colFields>
  <colItems count="2">
    <i>
      <x/>
    </i>
    <i i="1">
      <x v="1"/>
    </i>
  </colItems>
  <dataFields count="2">
    <dataField name="Count of PO Number" fld="11" subtotal="count" baseField="2" baseItem="2"/>
    <dataField name="Sum of Saving / Loss" fld="22" baseField="2" baseItem="0" numFmtId="4"/>
  </dataFields>
  <formats count="4">
    <format dxfId="3">
      <pivotArea outline="0" collapsedLevelsAreSubtotals="1" fieldPosition="0"/>
    </format>
    <format dxfId="2">
      <pivotArea dataOnly="0" labelOnly="1" outline="0" fieldPosition="0">
        <references count="1">
          <reference field="4294967294" count="2">
            <x v="0"/>
            <x v="1"/>
          </reference>
        </references>
      </pivotArea>
    </format>
    <format dxfId="1">
      <pivotArea outline="0" collapsedLevelsAreSubtotals="1" fieldPosition="0"/>
    </format>
    <format dxfId="0">
      <pivotArea dataOnly="0" labelOnly="1" outline="0" fieldPosition="0">
        <references count="1">
          <reference field="4294967294" count="2">
            <x v="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FEECCA-6C5F-4212-B18F-4B952E3BC16D}" name="PR EXP PER D" cacheId="35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1">
  <location ref="A2:C12" firstHeaderRow="0" firstDataRow="1" firstDataCol="1"/>
  <pivotFields count="26">
    <pivotField axis="axisRow" showAll="0">
      <items count="12">
        <item x="0"/>
        <item x="2"/>
        <item x="3"/>
        <item x="6"/>
        <item x="8"/>
        <item x="5"/>
        <item x="7"/>
        <item x="9"/>
        <item m="1" x="10"/>
        <item x="1"/>
        <item x="4"/>
        <item t="default"/>
      </items>
    </pivotField>
    <pivotField showAll="0">
      <items count="7">
        <item m="1" x="4"/>
        <item x="2"/>
        <item m="1" x="5"/>
        <item x="1"/>
        <item x="3"/>
        <item x="0"/>
        <item t="default"/>
      </items>
    </pivotField>
    <pivotField showAll="0">
      <items count="16">
        <item x="0"/>
        <item x="9"/>
        <item x="2"/>
        <item x="3"/>
        <item x="4"/>
        <item x="5"/>
        <item x="14"/>
        <item x="6"/>
        <item x="8"/>
        <item x="7"/>
        <item x="1"/>
        <item x="10"/>
        <item x="13"/>
        <item x="11"/>
        <item x="12"/>
        <item t="default"/>
      </items>
    </pivotField>
    <pivotField showAll="0">
      <items count="13">
        <item x="4"/>
        <item x="2"/>
        <item x="1"/>
        <item x="5"/>
        <item x="6"/>
        <item x="3"/>
        <item x="0"/>
        <item m="1" x="7"/>
        <item m="1" x="8"/>
        <item m="1" x="9"/>
        <item m="1" x="10"/>
        <item m="1" x="11"/>
        <item t="default"/>
      </items>
    </pivotField>
    <pivotField showAll="0"/>
    <pivotField showAll="0">
      <items count="9">
        <item x="6"/>
        <item x="2"/>
        <item x="4"/>
        <item x="1"/>
        <item x="0"/>
        <item x="7"/>
        <item x="5"/>
        <item x="3"/>
        <item t="default"/>
      </items>
    </pivotField>
    <pivotField showAll="0"/>
    <pivotField numFmtId="165" showAll="0"/>
    <pivotField numFmtId="165" showAll="0">
      <items count="15">
        <item x="0"/>
        <item x="1"/>
        <item x="2"/>
        <item x="3"/>
        <item x="4"/>
        <item x="5"/>
        <item x="6"/>
        <item x="7"/>
        <item x="8"/>
        <item x="9"/>
        <item x="10"/>
        <item x="11"/>
        <item x="12"/>
        <item x="13"/>
        <item t="default"/>
      </items>
    </pivotField>
    <pivotField numFmtId="1" showAll="0"/>
    <pivotField showAll="0"/>
    <pivotField showAll="0"/>
    <pivotField numFmtId="165" showAll="0"/>
    <pivotField showAll="0"/>
    <pivotField showAll="0"/>
    <pivotField showAll="0"/>
    <pivotField showAll="0"/>
    <pivotField showAll="0"/>
    <pivotField numFmtId="164" showAll="0"/>
    <pivotField numFmtId="3" showAll="0"/>
    <pivotField dataField="1" numFmtId="164" showAll="0"/>
    <pivotField numFmtId="164" showAll="0"/>
    <pivotField numFmtId="164" showAll="0"/>
    <pivotField dragToRow="0" dragToCol="0" dragToPage="0" showAll="0" defaultSubtotal="0"/>
    <pivotField dragToRow="0" dragToCol="0" dragToPage="0" showAll="0" defaultSubtotal="0"/>
    <pivotField showAll="0">
      <items count="8">
        <item x="0"/>
        <item x="1"/>
        <item x="2"/>
        <item x="3"/>
        <item x="4"/>
        <item x="5"/>
        <item x="6"/>
        <item t="default"/>
      </items>
    </pivotField>
  </pivotFields>
  <rowFields count="1">
    <field x="0"/>
  </rowFields>
  <rowItems count="10">
    <i>
      <x/>
    </i>
    <i>
      <x v="1"/>
    </i>
    <i>
      <x v="2"/>
    </i>
    <i>
      <x v="3"/>
    </i>
    <i>
      <x v="4"/>
    </i>
    <i>
      <x v="5"/>
    </i>
    <i>
      <x v="6"/>
    </i>
    <i>
      <x v="7"/>
    </i>
    <i>
      <x v="9"/>
    </i>
    <i>
      <x v="10"/>
    </i>
  </rowItems>
  <colFields count="1">
    <field x="-2"/>
  </colFields>
  <colItems count="2">
    <i>
      <x/>
    </i>
    <i i="1">
      <x v="1"/>
    </i>
  </colItems>
  <dataFields count="2">
    <dataField name="Sum of PO Amount" fld="20" baseField="0" baseItem="0" numFmtId="166"/>
    <dataField name="Sum of PO Amount2" fld="20" showDataAs="percentOfTotal" baseField="0" baseItem="0" numFmtId="10"/>
  </dataFields>
  <formats count="4">
    <format dxfId="68">
      <pivotArea outline="0" collapsedLevelsAreSubtotals="1" fieldPosition="0">
        <references count="1">
          <reference field="4294967294" count="1" selected="0">
            <x v="0"/>
          </reference>
        </references>
      </pivotArea>
    </format>
    <format dxfId="67">
      <pivotArea outline="0" collapsedLevelsAreSubtotals="1" fieldPosition="0">
        <references count="1">
          <reference field="4294967294" count="1" selected="0">
            <x v="0"/>
          </reference>
        </references>
      </pivotArea>
    </format>
    <format dxfId="66">
      <pivotArea outline="0" fieldPosition="0">
        <references count="1">
          <reference field="4294967294" count="1">
            <x v="0"/>
          </reference>
        </references>
      </pivotArea>
    </format>
    <format dxfId="65">
      <pivotArea outline="0" collapsedLevelsAreSubtotals="1" fieldPosition="0">
        <references count="1">
          <reference field="4294967294" count="1" selected="0">
            <x v="0"/>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EF161F-52AE-4B97-A75F-F19358621BEB}" name="PR EXP PER D" cacheId="35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4">
  <location ref="A2:C12" firstHeaderRow="0" firstDataRow="1" firstDataCol="1"/>
  <pivotFields count="26">
    <pivotField axis="axisRow" showAll="0">
      <items count="12">
        <item x="0"/>
        <item x="2"/>
        <item x="3"/>
        <item x="6"/>
        <item x="8"/>
        <item x="5"/>
        <item x="7"/>
        <item x="9"/>
        <item m="1" x="10"/>
        <item x="1"/>
        <item x="4"/>
        <item t="default"/>
      </items>
    </pivotField>
    <pivotField showAll="0">
      <items count="7">
        <item m="1" x="4"/>
        <item x="2"/>
        <item m="1" x="5"/>
        <item x="1"/>
        <item x="3"/>
        <item x="0"/>
        <item t="default"/>
      </items>
    </pivotField>
    <pivotField showAll="0">
      <items count="16">
        <item x="0"/>
        <item x="9"/>
        <item x="2"/>
        <item x="3"/>
        <item x="4"/>
        <item x="5"/>
        <item x="14"/>
        <item x="6"/>
        <item x="8"/>
        <item x="7"/>
        <item x="1"/>
        <item x="10"/>
        <item x="13"/>
        <item x="11"/>
        <item x="12"/>
        <item t="default"/>
      </items>
    </pivotField>
    <pivotField showAll="0">
      <items count="13">
        <item x="4"/>
        <item x="2"/>
        <item x="1"/>
        <item x="5"/>
        <item x="6"/>
        <item x="3"/>
        <item x="0"/>
        <item m="1" x="7"/>
        <item m="1" x="8"/>
        <item m="1" x="9"/>
        <item m="1" x="10"/>
        <item m="1" x="11"/>
        <item t="default"/>
      </items>
    </pivotField>
    <pivotField showAll="0"/>
    <pivotField showAll="0">
      <items count="9">
        <item x="6"/>
        <item x="2"/>
        <item x="4"/>
        <item x="1"/>
        <item x="0"/>
        <item x="7"/>
        <item x="5"/>
        <item x="3"/>
        <item t="default"/>
      </items>
    </pivotField>
    <pivotField showAll="0"/>
    <pivotField numFmtId="165" showAll="0"/>
    <pivotField numFmtId="165" showAll="0">
      <items count="15">
        <item x="0"/>
        <item x="1"/>
        <item x="2"/>
        <item x="3"/>
        <item x="4"/>
        <item x="5"/>
        <item x="6"/>
        <item x="7"/>
        <item x="8"/>
        <item x="9"/>
        <item x="10"/>
        <item x="11"/>
        <item x="12"/>
        <item x="13"/>
        <item t="default"/>
      </items>
    </pivotField>
    <pivotField numFmtId="1" showAll="0"/>
    <pivotField showAll="0"/>
    <pivotField showAll="0"/>
    <pivotField numFmtId="165" showAll="0"/>
    <pivotField showAll="0"/>
    <pivotField showAll="0"/>
    <pivotField showAll="0"/>
    <pivotField showAll="0"/>
    <pivotField showAll="0"/>
    <pivotField numFmtId="164" showAll="0"/>
    <pivotField numFmtId="3" showAll="0"/>
    <pivotField dataField="1" numFmtId="164" showAll="0"/>
    <pivotField numFmtId="164" showAll="0"/>
    <pivotField dataField="1" numFmtId="164" showAll="0"/>
    <pivotField dragToRow="0" dragToCol="0" dragToPage="0" showAll="0" defaultSubtotal="0"/>
    <pivotField dragToRow="0" dragToCol="0" dragToPage="0" showAll="0" defaultSubtotal="0"/>
    <pivotField showAll="0">
      <items count="8">
        <item x="0"/>
        <item x="1"/>
        <item x="2"/>
        <item x="3"/>
        <item x="4"/>
        <item x="5"/>
        <item x="6"/>
        <item t="default"/>
      </items>
    </pivotField>
  </pivotFields>
  <rowFields count="1">
    <field x="0"/>
  </rowFields>
  <rowItems count="10">
    <i>
      <x/>
    </i>
    <i>
      <x v="1"/>
    </i>
    <i>
      <x v="2"/>
    </i>
    <i>
      <x v="3"/>
    </i>
    <i>
      <x v="4"/>
    </i>
    <i>
      <x v="5"/>
    </i>
    <i>
      <x v="6"/>
    </i>
    <i>
      <x v="7"/>
    </i>
    <i>
      <x v="9"/>
    </i>
    <i>
      <x v="10"/>
    </i>
  </rowItems>
  <colFields count="1">
    <field x="-2"/>
  </colFields>
  <colItems count="2">
    <i>
      <x/>
    </i>
    <i i="1">
      <x v="1"/>
    </i>
  </colItems>
  <dataFields count="2">
    <dataField name="Sum of PO Amount" fld="20" baseField="0" baseItem="0" numFmtId="167"/>
    <dataField name="Sum of Saving / Loss" fld="22" baseField="0" baseItem="1" numFmtId="4"/>
  </dataFields>
  <formats count="5">
    <format dxfId="64">
      <pivotArea outline="0" collapsedLevelsAreSubtotals="1" fieldPosition="0"/>
    </format>
    <format dxfId="63">
      <pivotArea outline="0" collapsedLevelsAreSubtotals="1" fieldPosition="0"/>
    </format>
    <format dxfId="62">
      <pivotArea outline="0" fieldPosition="0">
        <references count="1">
          <reference field="4294967294" count="1">
            <x v="0"/>
          </reference>
        </references>
      </pivotArea>
    </format>
    <format dxfId="61">
      <pivotArea outline="0" collapsedLevelsAreSubtotals="1" fieldPosition="0">
        <references count="1">
          <reference field="4294967294" count="1" selected="0">
            <x v="1"/>
          </reference>
        </references>
      </pivotArea>
    </format>
    <format dxfId="60">
      <pivotArea outline="0" fieldPosition="0">
        <references count="1">
          <reference field="4294967294" count="1">
            <x v="1"/>
          </reference>
        </references>
      </pivotArea>
    </format>
  </formats>
  <chartFormats count="4">
    <chartFormat chart="8"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C38775-1A38-4EF7-A81A-BC57FB750997}" name="Spend Per Category Month" cacheId="3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26">
    <pivotField showAll="0">
      <items count="12">
        <item x="0"/>
        <item x="2"/>
        <item x="3"/>
        <item x="6"/>
        <item x="8"/>
        <item x="4"/>
        <item x="5"/>
        <item x="7"/>
        <item x="9"/>
        <item m="1" x="10"/>
        <item x="1"/>
        <item t="default"/>
      </items>
    </pivotField>
    <pivotField showAll="0">
      <items count="7">
        <item m="1" x="4"/>
        <item x="2"/>
        <item m="1" x="5"/>
        <item x="1"/>
        <item x="3"/>
        <item x="0"/>
        <item t="default"/>
      </items>
    </pivotField>
    <pivotField showAll="0">
      <items count="16">
        <item x="0"/>
        <item x="9"/>
        <item x="2"/>
        <item x="3"/>
        <item x="4"/>
        <item x="5"/>
        <item x="14"/>
        <item x="6"/>
        <item x="8"/>
        <item x="7"/>
        <item x="1"/>
        <item x="10"/>
        <item x="13"/>
        <item x="11"/>
        <item x="12"/>
        <item t="default"/>
      </items>
    </pivotField>
    <pivotField showAll="0">
      <items count="13">
        <item x="4"/>
        <item x="2"/>
        <item x="1"/>
        <item x="5"/>
        <item x="6"/>
        <item x="3"/>
        <item x="0"/>
        <item m="1" x="7"/>
        <item m="1" x="8"/>
        <item m="1" x="9"/>
        <item m="1" x="10"/>
        <item m="1" x="11"/>
        <item t="default"/>
      </items>
    </pivotField>
    <pivotField showAll="0"/>
    <pivotField showAll="0">
      <items count="9">
        <item x="6"/>
        <item x="2"/>
        <item x="4"/>
        <item x="1"/>
        <item x="0"/>
        <item x="7"/>
        <item x="5"/>
        <item x="3"/>
        <item t="default"/>
      </items>
    </pivotField>
    <pivotField showAll="0"/>
    <pivotField numFmtId="165" showAll="0"/>
    <pivotField axis="axisRow" numFmtId="165" showAll="0">
      <items count="15">
        <item sd="0" x="0"/>
        <item sd="0" x="1"/>
        <item sd="0" x="2"/>
        <item sd="0" x="3"/>
        <item sd="0" x="4"/>
        <item sd="0" x="5"/>
        <item sd="0" x="6"/>
        <item sd="0" x="7"/>
        <item sd="0" x="8"/>
        <item sd="0" x="9"/>
        <item sd="0" x="10"/>
        <item sd="0" x="11"/>
        <item sd="0" x="12"/>
        <item sd="0" x="13"/>
        <item t="default" sd="0"/>
      </items>
    </pivotField>
    <pivotField numFmtId="1" showAll="0"/>
    <pivotField showAll="0"/>
    <pivotField showAll="0"/>
    <pivotField numFmtId="165" showAll="0"/>
    <pivotField showAll="0"/>
    <pivotField showAll="0"/>
    <pivotField showAll="0"/>
    <pivotField numFmtId="9" showAll="0"/>
    <pivotField showAll="0"/>
    <pivotField numFmtId="164" showAll="0"/>
    <pivotField numFmtId="3" showAll="0"/>
    <pivotField dataField="1" numFmtId="164" showAll="0"/>
    <pivotField numFmtId="164" showAll="0"/>
    <pivotField numFmtId="164" showAll="0"/>
    <pivotField dragToRow="0" dragToCol="0" dragToPage="0" showAll="0" defaultSubtotal="0"/>
    <pivotField dragToRow="0" dragToCol="0" dragToPage="0" showAll="0" defaultSubtotal="0"/>
    <pivotField axis="axisRow" showAll="0">
      <items count="8">
        <item x="0"/>
        <item sd="0" x="1"/>
        <item sd="0" x="2"/>
        <item sd="0" x="3"/>
        <item x="4"/>
        <item x="5"/>
        <item x="6"/>
        <item t="default"/>
      </items>
    </pivotField>
  </pivotFields>
  <rowFields count="2">
    <field x="8"/>
    <field x="25"/>
  </rowFields>
  <rowItems count="13">
    <i>
      <x v="1"/>
    </i>
    <i>
      <x v="2"/>
    </i>
    <i>
      <x v="3"/>
    </i>
    <i>
      <x v="4"/>
    </i>
    <i>
      <x v="5"/>
    </i>
    <i>
      <x v="6"/>
    </i>
    <i>
      <x v="7"/>
    </i>
    <i>
      <x v="8"/>
    </i>
    <i>
      <x v="9"/>
    </i>
    <i>
      <x v="10"/>
    </i>
    <i>
      <x v="11"/>
    </i>
    <i>
      <x v="12"/>
    </i>
    <i t="grand">
      <x/>
    </i>
  </rowItems>
  <colItems count="1">
    <i/>
  </colItems>
  <dataFields count="1">
    <dataField name="Sum of PO Amount" fld="20" baseField="3" baseItem="0" numFmtId="168"/>
  </dataFields>
  <formats count="5">
    <format dxfId="59">
      <pivotArea outline="0" collapsedLevelsAreSubtotals="1" fieldPosition="0"/>
    </format>
    <format dxfId="58">
      <pivotArea dataOnly="0" labelOnly="1" outline="0" fieldPosition="0">
        <references count="1">
          <reference field="4294967294" count="1">
            <x v="0"/>
          </reference>
        </references>
      </pivotArea>
    </format>
    <format dxfId="57">
      <pivotArea outline="0" collapsedLevelsAreSubtotals="1" fieldPosition="0"/>
    </format>
    <format dxfId="56">
      <pivotArea dataOnly="0" labelOnly="1" outline="0" fieldPosition="0">
        <references count="1">
          <reference field="4294967294" count="1">
            <x v="0"/>
          </reference>
        </references>
      </pivotArea>
    </format>
    <format dxfId="55">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34DF12-E297-4DFE-99FA-0C1B8439EEE8}" name="Spend Per Category Year" cacheId="3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26">
    <pivotField showAll="0">
      <items count="12">
        <item x="0"/>
        <item x="2"/>
        <item x="3"/>
        <item x="6"/>
        <item x="8"/>
        <item x="4"/>
        <item x="5"/>
        <item x="7"/>
        <item x="9"/>
        <item m="1" x="10"/>
        <item x="1"/>
        <item t="default"/>
      </items>
    </pivotField>
    <pivotField showAll="0">
      <items count="7">
        <item m="1" x="4"/>
        <item x="2"/>
        <item m="1" x="5"/>
        <item x="1"/>
        <item x="3"/>
        <item x="0"/>
        <item t="default"/>
      </items>
    </pivotField>
    <pivotField showAll="0">
      <items count="16">
        <item x="0"/>
        <item x="9"/>
        <item x="2"/>
        <item x="3"/>
        <item x="4"/>
        <item x="5"/>
        <item x="14"/>
        <item x="6"/>
        <item x="8"/>
        <item x="7"/>
        <item x="1"/>
        <item x="10"/>
        <item x="13"/>
        <item x="11"/>
        <item x="12"/>
        <item t="default"/>
      </items>
    </pivotField>
    <pivotField axis="axisRow" showAll="0">
      <items count="13">
        <item sd="0" x="4"/>
        <item sd="0" x="2"/>
        <item sd="0" x="1"/>
        <item sd="0" x="5"/>
        <item sd="0" x="6"/>
        <item sd="0" x="3"/>
        <item sd="0" x="0"/>
        <item sd="0" m="1" x="7"/>
        <item sd="0" m="1" x="8"/>
        <item sd="0" m="1" x="9"/>
        <item sd="0" m="1" x="10"/>
        <item sd="0" m="1" x="11"/>
        <item t="default"/>
      </items>
    </pivotField>
    <pivotField showAll="0"/>
    <pivotField axis="axisRow" showAll="0">
      <items count="9">
        <item x="6"/>
        <item x="2"/>
        <item x="4"/>
        <item x="1"/>
        <item x="0"/>
        <item x="7"/>
        <item x="5"/>
        <item x="3"/>
        <item t="default"/>
      </items>
    </pivotField>
    <pivotField showAll="0"/>
    <pivotField numFmtId="165" showAll="0"/>
    <pivotField axis="axisRow" numFmtId="165" showAll="0">
      <items count="15">
        <item x="0"/>
        <item x="1"/>
        <item x="2"/>
        <item x="3"/>
        <item x="4"/>
        <item x="5"/>
        <item x="6"/>
        <item x="7"/>
        <item x="8"/>
        <item x="9"/>
        <item x="10"/>
        <item x="11"/>
        <item x="12"/>
        <item x="13"/>
        <item t="default"/>
      </items>
    </pivotField>
    <pivotField numFmtId="1" showAll="0"/>
    <pivotField showAll="0"/>
    <pivotField showAll="0"/>
    <pivotField numFmtId="165" showAll="0"/>
    <pivotField showAll="0"/>
    <pivotField showAll="0"/>
    <pivotField showAll="0"/>
    <pivotField numFmtId="9" showAll="0"/>
    <pivotField showAll="0"/>
    <pivotField numFmtId="164" showAll="0"/>
    <pivotField numFmtId="3" showAll="0"/>
    <pivotField dataField="1" numFmtId="164" showAll="0"/>
    <pivotField numFmtId="164" showAll="0"/>
    <pivotField numFmtId="164" showAll="0"/>
    <pivotField dragToRow="0" dragToCol="0" dragToPage="0" showAll="0" defaultSubtotal="0"/>
    <pivotField dragToRow="0" dragToCol="0" dragToPage="0" showAll="0" defaultSubtotal="0"/>
    <pivotField axis="axisRow" showAll="0">
      <items count="8">
        <item x="0"/>
        <item sd="0" x="1"/>
        <item sd="0" x="2"/>
        <item sd="0" x="3"/>
        <item sd="0" x="4"/>
        <item sd="0" x="5"/>
        <item x="6"/>
        <item t="default"/>
      </items>
    </pivotField>
  </pivotFields>
  <rowFields count="4">
    <field x="3"/>
    <field x="25"/>
    <field x="8"/>
    <field x="5"/>
  </rowFields>
  <rowItems count="8">
    <i>
      <x/>
    </i>
    <i>
      <x v="1"/>
    </i>
    <i>
      <x v="2"/>
    </i>
    <i>
      <x v="3"/>
    </i>
    <i>
      <x v="4"/>
    </i>
    <i>
      <x v="5"/>
    </i>
    <i>
      <x v="6"/>
    </i>
    <i t="grand">
      <x/>
    </i>
  </rowItems>
  <colItems count="1">
    <i/>
  </colItems>
  <dataFields count="1">
    <dataField name="Sum of PO Amount" fld="20" baseField="3" baseItem="0" numFmtId="168"/>
  </dataFields>
  <formats count="5">
    <format dxfId="54">
      <pivotArea outline="0" collapsedLevelsAreSubtotals="1" fieldPosition="0"/>
    </format>
    <format dxfId="53">
      <pivotArea dataOnly="0" labelOnly="1" outline="0" fieldPosition="0">
        <references count="1">
          <reference field="4294967294" count="1">
            <x v="0"/>
          </reference>
        </references>
      </pivotArea>
    </format>
    <format dxfId="52">
      <pivotArea outline="0" collapsedLevelsAreSubtotals="1" fieldPosition="0"/>
    </format>
    <format dxfId="51">
      <pivotArea dataOnly="0" labelOnly="1" outline="0" fieldPosition="0">
        <references count="1">
          <reference field="4294967294" count="1">
            <x v="0"/>
          </reference>
        </references>
      </pivotArea>
    </format>
    <format dxfId="50">
      <pivotArea outline="0" fieldPosition="0">
        <references count="1">
          <reference field="4294967294" count="1">
            <x v="0"/>
          </reference>
        </references>
      </pivotArea>
    </format>
  </formats>
  <chartFormats count="1">
    <chartFormat chart="2" format="7"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F3C6E5-3AF0-4208-AFC5-3163AD2971CB}" name="ORDER PER CITY" cacheId="35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rowHeaderCaption="State">
  <location ref="A2:B7" firstHeaderRow="1" firstDataRow="1" firstDataCol="1"/>
  <pivotFields count="26">
    <pivotField showAll="0">
      <items count="12">
        <item x="0"/>
        <item x="2"/>
        <item x="3"/>
        <item x="6"/>
        <item x="8"/>
        <item x="4"/>
        <item x="5"/>
        <item x="7"/>
        <item x="9"/>
        <item m="1" x="10"/>
        <item x="1"/>
        <item t="default"/>
      </items>
    </pivotField>
    <pivotField axis="axisRow" showAll="0" sortType="ascending">
      <items count="7">
        <item m="1" x="4"/>
        <item x="2"/>
        <item m="1" x="5"/>
        <item x="1"/>
        <item x="3"/>
        <item x="0"/>
        <item t="default"/>
      </items>
    </pivotField>
    <pivotField showAll="0">
      <items count="16">
        <item x="0"/>
        <item x="9"/>
        <item x="2"/>
        <item x="3"/>
        <item x="4"/>
        <item x="5"/>
        <item x="14"/>
        <item x="6"/>
        <item x="8"/>
        <item x="7"/>
        <item x="1"/>
        <item x="10"/>
        <item x="13"/>
        <item x="11"/>
        <item x="12"/>
        <item t="default"/>
      </items>
    </pivotField>
    <pivotField showAll="0">
      <items count="13">
        <item x="4"/>
        <item x="2"/>
        <item x="1"/>
        <item x="5"/>
        <item x="6"/>
        <item x="3"/>
        <item x="0"/>
        <item m="1" x="7"/>
        <item m="1" x="8"/>
        <item m="1" x="9"/>
        <item m="1" x="10"/>
        <item m="1" x="11"/>
        <item t="default"/>
      </items>
    </pivotField>
    <pivotField showAll="0"/>
    <pivotField showAll="0">
      <items count="9">
        <item x="6"/>
        <item x="2"/>
        <item x="4"/>
        <item x="1"/>
        <item x="0"/>
        <item x="7"/>
        <item x="5"/>
        <item x="3"/>
        <item t="default"/>
      </items>
    </pivotField>
    <pivotField dataField="1" showAll="0"/>
    <pivotField numFmtId="165" showAll="0"/>
    <pivotField numFmtId="165" showAll="0">
      <items count="15">
        <item x="0"/>
        <item x="1"/>
        <item x="2"/>
        <item x="3"/>
        <item x="4"/>
        <item x="5"/>
        <item x="6"/>
        <item x="7"/>
        <item x="8"/>
        <item x="9"/>
        <item x="10"/>
        <item x="11"/>
        <item x="12"/>
        <item x="13"/>
        <item t="default"/>
      </items>
    </pivotField>
    <pivotField numFmtId="1" showAll="0"/>
    <pivotField showAll="0"/>
    <pivotField showAll="0"/>
    <pivotField numFmtId="165" showAll="0"/>
    <pivotField showAll="0"/>
    <pivotField showAll="0"/>
    <pivotField showAll="0"/>
    <pivotField showAll="0"/>
    <pivotField showAll="0"/>
    <pivotField numFmtId="164" showAll="0"/>
    <pivotField numFmtId="3" showAll="0"/>
    <pivotField numFmtId="164" showAll="0"/>
    <pivotField numFmtId="164" showAll="0"/>
    <pivotField numFmtId="164" showAll="0"/>
    <pivotField dragToRow="0" dragToCol="0" dragToPage="0" showAll="0" defaultSubtotal="0"/>
    <pivotField dragToRow="0" dragToCol="0" dragToPage="0" showAll="0" defaultSubtotal="0"/>
    <pivotField showAll="0">
      <items count="8">
        <item x="0"/>
        <item x="1"/>
        <item x="2"/>
        <item x="3"/>
        <item x="4"/>
        <item x="5"/>
        <item x="6"/>
        <item t="default"/>
      </items>
    </pivotField>
  </pivotFields>
  <rowFields count="1">
    <field x="1"/>
  </rowFields>
  <rowItems count="5">
    <i>
      <x v="1"/>
    </i>
    <i>
      <x v="3"/>
    </i>
    <i>
      <x v="4"/>
    </i>
    <i>
      <x v="5"/>
    </i>
    <i t="grand">
      <x/>
    </i>
  </rowItems>
  <colItems count="1">
    <i/>
  </colItems>
  <dataFields count="1">
    <dataField name="Count of PR Number" fld="6" subtotal="count" baseField="2" baseItem="0" numFmtId="3"/>
  </dataFields>
  <chartFormats count="7">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1"/>
          </reference>
        </references>
      </pivotArea>
    </chartFormat>
    <chartFormat chart="2" format="20">
      <pivotArea type="data" outline="0" fieldPosition="0">
        <references count="2">
          <reference field="4294967294" count="1" selected="0">
            <x v="0"/>
          </reference>
          <reference field="1" count="1" selected="0">
            <x v="2"/>
          </reference>
        </references>
      </pivotArea>
    </chartFormat>
    <chartFormat chart="2" format="22">
      <pivotArea type="data" outline="0" fieldPosition="0">
        <references count="2">
          <reference field="4294967294" count="1" selected="0">
            <x v="0"/>
          </reference>
          <reference field="1" count="1" selected="0">
            <x v="4"/>
          </reference>
        </references>
      </pivotArea>
    </chartFormat>
    <chartFormat chart="2" format="23">
      <pivotArea type="data" outline="0" fieldPosition="0">
        <references count="2">
          <reference field="4294967294" count="1" selected="0">
            <x v="0"/>
          </reference>
          <reference field="1" count="1" selected="0">
            <x v="5"/>
          </reference>
        </references>
      </pivotArea>
    </chartFormat>
    <chartFormat chart="2" format="25">
      <pivotArea type="data" outline="0" fieldPosition="0">
        <references count="2">
          <reference field="4294967294" count="1" selected="0">
            <x v="0"/>
          </reference>
          <reference field="1" count="1" selected="0">
            <x v="3"/>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DBCFDC-6006-4286-AD6D-AEA6E1CA182A}" name="SPENDS PER CITY" cacheId="356" applyNumberFormats="0" applyBorderFormats="0" applyFontFormats="0" applyPatternFormats="0" applyAlignmentFormats="0" applyWidthHeightFormats="1" dataCaption="Values" missingCaption="0" updatedVersion="8" minRefreshableVersion="3" useAutoFormatting="1" itemPrintTitles="1" createdVersion="6" indent="0" outline="1" outlineData="1" multipleFieldFilters="0" chartFormat="7">
  <location ref="A2:B7" firstHeaderRow="1" firstDataRow="1" firstDataCol="1"/>
  <pivotFields count="26">
    <pivotField showAll="0">
      <items count="12">
        <item x="0"/>
        <item x="2"/>
        <item x="3"/>
        <item x="6"/>
        <item x="8"/>
        <item x="4"/>
        <item x="5"/>
        <item x="7"/>
        <item x="9"/>
        <item m="1" x="10"/>
        <item x="1"/>
        <item t="default"/>
      </items>
    </pivotField>
    <pivotField axis="axisRow" showAll="0" sortType="descending">
      <items count="7">
        <item x="0"/>
        <item x="3"/>
        <item x="1"/>
        <item m="1" x="5"/>
        <item x="2"/>
        <item m="1" x="4"/>
        <item t="default"/>
      </items>
    </pivotField>
    <pivotField showAll="0">
      <items count="16">
        <item x="0"/>
        <item x="9"/>
        <item x="2"/>
        <item x="3"/>
        <item x="4"/>
        <item x="5"/>
        <item x="14"/>
        <item x="6"/>
        <item x="8"/>
        <item x="7"/>
        <item x="1"/>
        <item x="10"/>
        <item x="13"/>
        <item x="11"/>
        <item x="12"/>
        <item t="default"/>
      </items>
    </pivotField>
    <pivotField showAll="0">
      <items count="13">
        <item x="4"/>
        <item x="2"/>
        <item x="1"/>
        <item x="5"/>
        <item x="6"/>
        <item x="3"/>
        <item x="0"/>
        <item m="1" x="7"/>
        <item m="1" x="8"/>
        <item m="1" x="9"/>
        <item m="1" x="10"/>
        <item m="1" x="11"/>
        <item t="default"/>
      </items>
    </pivotField>
    <pivotField showAll="0"/>
    <pivotField showAll="0">
      <items count="9">
        <item x="6"/>
        <item x="2"/>
        <item x="4"/>
        <item x="1"/>
        <item x="0"/>
        <item x="7"/>
        <item x="5"/>
        <item x="3"/>
        <item t="default"/>
      </items>
    </pivotField>
    <pivotField showAll="0"/>
    <pivotField numFmtId="165" showAll="0"/>
    <pivotField numFmtId="165" showAll="0">
      <items count="15">
        <item x="0"/>
        <item x="1"/>
        <item x="2"/>
        <item x="3"/>
        <item x="4"/>
        <item x="5"/>
        <item x="6"/>
        <item x="7"/>
        <item x="8"/>
        <item x="9"/>
        <item x="10"/>
        <item x="11"/>
        <item x="12"/>
        <item x="13"/>
        <item t="default"/>
      </items>
    </pivotField>
    <pivotField numFmtId="1" showAll="0"/>
    <pivotField showAll="0"/>
    <pivotField showAll="0"/>
    <pivotField numFmtId="165" showAll="0"/>
    <pivotField showAll="0"/>
    <pivotField showAll="0"/>
    <pivotField showAll="0"/>
    <pivotField showAll="0"/>
    <pivotField showAll="0"/>
    <pivotField numFmtId="164" showAll="0"/>
    <pivotField numFmtId="3" showAll="0"/>
    <pivotField dataField="1" numFmtId="164" showAll="0"/>
    <pivotField numFmtId="164" showAll="0"/>
    <pivotField numFmtId="164" showAll="0"/>
    <pivotField dragToRow="0" dragToCol="0" dragToPage="0" showAll="0" defaultSubtotal="0"/>
    <pivotField dragToRow="0" dragToCol="0" dragToPage="0" showAll="0" defaultSubtotal="0"/>
    <pivotField showAll="0">
      <items count="8">
        <item x="0"/>
        <item x="1"/>
        <item x="2"/>
        <item x="3"/>
        <item x="4"/>
        <item x="5"/>
        <item x="6"/>
        <item t="default"/>
      </items>
    </pivotField>
  </pivotFields>
  <rowFields count="1">
    <field x="1"/>
  </rowFields>
  <rowItems count="5">
    <i>
      <x/>
    </i>
    <i>
      <x v="1"/>
    </i>
    <i>
      <x v="2"/>
    </i>
    <i>
      <x v="4"/>
    </i>
    <i t="grand">
      <x/>
    </i>
  </rowItems>
  <colItems count="1">
    <i/>
  </colItems>
  <dataFields count="1">
    <dataField name="Sum of PO Amount" fld="20" baseField="1" baseItem="0" numFmtId="169"/>
  </dataFields>
  <formats count="3">
    <format dxfId="49">
      <pivotArea outline="0" collapsedLevelsAreSubtotals="1" fieldPosition="0"/>
    </format>
    <format dxfId="48">
      <pivotArea outline="0" collapsedLevelsAreSubtotals="1" fieldPosition="0"/>
    </format>
    <format dxfId="47">
      <pivotArea outline="0" fieldPosition="0">
        <references count="1">
          <reference field="4294967294" count="1">
            <x v="0"/>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F3B7CA-7AD1-44EF-856E-D62D82D51306}" name="Comp. PO Value VS Dept" cacheId="356" applyNumberFormats="0" applyBorderFormats="0" applyFontFormats="0" applyPatternFormats="0" applyAlignmentFormats="0" applyWidthHeightFormats="1" dataCaption="Values" missingCaption="0" updatedVersion="8" minRefreshableVersion="3" useAutoFormatting="1" itemPrintTitles="1" createdVersion="6" indent="0" outline="1" outlineData="1" multipleFieldFilters="0" chartFormat="9">
  <location ref="A2:D11" firstHeaderRow="1" firstDataRow="2" firstDataCol="1"/>
  <pivotFields count="26">
    <pivotField showAll="0" sortType="ascending">
      <items count="12">
        <item x="0"/>
        <item x="2"/>
        <item x="3"/>
        <item x="6"/>
        <item x="8"/>
        <item x="4"/>
        <item x="5"/>
        <item x="7"/>
        <item x="9"/>
        <item m="1" x="10"/>
        <item x="1"/>
        <item t="default"/>
      </items>
    </pivotField>
    <pivotField showAll="0">
      <items count="7">
        <item m="1" x="4"/>
        <item x="2"/>
        <item m="1" x="5"/>
        <item x="1"/>
        <item x="3"/>
        <item x="0"/>
        <item t="default"/>
      </items>
    </pivotField>
    <pivotField showAll="0">
      <items count="16">
        <item x="0"/>
        <item x="9"/>
        <item x="2"/>
        <item x="3"/>
        <item x="4"/>
        <item x="5"/>
        <item x="14"/>
        <item x="6"/>
        <item x="8"/>
        <item x="7"/>
        <item x="1"/>
        <item x="10"/>
        <item x="13"/>
        <item x="11"/>
        <item x="12"/>
        <item t="default"/>
      </items>
    </pivotField>
    <pivotField axis="axisRow" showAll="0" sortType="descending">
      <items count="13">
        <item m="1" x="11"/>
        <item m="1" x="10"/>
        <item m="1" x="9"/>
        <item m="1" x="8"/>
        <item m="1" x="7"/>
        <item x="0"/>
        <item x="3"/>
        <item x="6"/>
        <item x="5"/>
        <item x="1"/>
        <item x="2"/>
        <item x="4"/>
        <item t="default"/>
      </items>
    </pivotField>
    <pivotField showAll="0"/>
    <pivotField showAll="0">
      <items count="9">
        <item x="6"/>
        <item x="2"/>
        <item x="4"/>
        <item x="1"/>
        <item x="0"/>
        <item x="7"/>
        <item x="5"/>
        <item x="3"/>
        <item t="default"/>
      </items>
    </pivotField>
    <pivotField showAll="0"/>
    <pivotField numFmtId="165" showAll="0"/>
    <pivotField numFmtId="165" showAll="0">
      <items count="15">
        <item x="0"/>
        <item x="1"/>
        <item x="2"/>
        <item x="3"/>
        <item x="4"/>
        <item x="5"/>
        <item x="6"/>
        <item x="7"/>
        <item x="8"/>
        <item x="9"/>
        <item x="10"/>
        <item x="11"/>
        <item x="12"/>
        <item x="13"/>
        <item t="default"/>
      </items>
    </pivotField>
    <pivotField numFmtId="1" showAll="0"/>
    <pivotField showAll="0"/>
    <pivotField showAll="0"/>
    <pivotField numFmtId="165" showAll="0"/>
    <pivotField showAll="0"/>
    <pivotField showAll="0"/>
    <pivotField showAll="0"/>
    <pivotField showAll="0"/>
    <pivotField axis="axisCol" dataField="1" showAll="0">
      <items count="5">
        <item m="1" x="3"/>
        <item m="1" x="2"/>
        <item x="0"/>
        <item x="1"/>
        <item t="default"/>
      </items>
    </pivotField>
    <pivotField numFmtId="164" showAll="0"/>
    <pivotField numFmtId="3" showAll="0"/>
    <pivotField numFmtId="164" showAll="0"/>
    <pivotField numFmtId="164" showAll="0"/>
    <pivotField numFmtId="164" showAll="0"/>
    <pivotField dragToRow="0" dragToCol="0" dragToPage="0" showAll="0" defaultSubtotal="0"/>
    <pivotField dragToRow="0" dragToCol="0" dragToPage="0" showAll="0" defaultSubtotal="0"/>
    <pivotField showAll="0">
      <items count="8">
        <item x="0"/>
        <item x="1"/>
        <item x="2"/>
        <item x="3"/>
        <item x="4"/>
        <item x="5"/>
        <item x="6"/>
        <item t="default"/>
      </items>
    </pivotField>
  </pivotFields>
  <rowFields count="1">
    <field x="3"/>
  </rowFields>
  <rowItems count="8">
    <i>
      <x v="5"/>
    </i>
    <i>
      <x v="6"/>
    </i>
    <i>
      <x v="7"/>
    </i>
    <i>
      <x v="8"/>
    </i>
    <i>
      <x v="9"/>
    </i>
    <i>
      <x v="10"/>
    </i>
    <i>
      <x v="11"/>
    </i>
    <i t="grand">
      <x/>
    </i>
  </rowItems>
  <colFields count="1">
    <field x="17"/>
  </colFields>
  <colItems count="3">
    <i>
      <x v="2"/>
    </i>
    <i>
      <x v="3"/>
    </i>
    <i t="grand">
      <x/>
    </i>
  </colItems>
  <dataFields count="1">
    <dataField name="Count of PO Status2" fld="17" subtotal="count" showDataAs="percentOfRow" baseField="3" baseItem="0" numFmtId="10"/>
  </dataFields>
  <formats count="29">
    <format dxfId="46">
      <pivotArea field="3" grandCol="1" collapsedLevelsAreSubtotals="1" axis="axisRow" fieldPosition="0">
        <references count="1">
          <reference field="3" count="0"/>
        </references>
      </pivotArea>
    </format>
    <format dxfId="45">
      <pivotArea dataOnly="0" labelOnly="1" fieldPosition="0">
        <references count="1">
          <reference field="17" count="0"/>
        </references>
      </pivotArea>
    </format>
    <format dxfId="44">
      <pivotArea dataOnly="0" labelOnly="1" grandCol="1" outline="0" fieldPosition="0"/>
    </format>
    <format dxfId="43">
      <pivotArea outline="0" collapsedLevelsAreSubtotals="1" fieldPosition="0">
        <references count="1">
          <reference field="17" count="0" selected="0"/>
        </references>
      </pivotArea>
    </format>
    <format dxfId="42">
      <pivotArea dataOnly="0" labelOnly="1" fieldPosition="0">
        <references count="1">
          <reference field="17" count="0"/>
        </references>
      </pivotArea>
    </format>
    <format dxfId="41">
      <pivotArea field="3" grandCol="1" collapsedLevelsAreSubtotals="1" axis="axisRow" fieldPosition="0">
        <references count="1">
          <reference field="3" count="0"/>
        </references>
      </pivotArea>
    </format>
    <format dxfId="40">
      <pivotArea field="3" grandCol="1" collapsedLevelsAreSubtotals="1" axis="axisRow" fieldPosition="0">
        <references count="1">
          <reference field="3" count="0"/>
        </references>
      </pivotArea>
    </format>
    <format dxfId="39">
      <pivotArea type="origin" dataOnly="0" labelOnly="1" outline="0" fieldPosition="0"/>
    </format>
    <format dxfId="38">
      <pivotArea grandRow="1" grandCol="1" outline="0" collapsedLevelsAreSubtotals="1" fieldPosition="0"/>
    </format>
    <format dxfId="37">
      <pivotArea grandRow="1" grandCol="1" outline="0" collapsedLevelsAreSubtotals="1" fieldPosition="0"/>
    </format>
    <format dxfId="36">
      <pivotArea outline="0" fieldPosition="0">
        <references count="1">
          <reference field="4294967294" count="1">
            <x v="0"/>
          </reference>
        </references>
      </pivotArea>
    </format>
    <format dxfId="35">
      <pivotArea outline="0" collapsedLevelsAreSubtotals="1" fieldPosition="0">
        <references count="2">
          <reference field="4294967294" count="1" selected="0">
            <x v="0"/>
          </reference>
          <reference field="17" count="1" selected="0">
            <x v="0"/>
          </reference>
        </references>
      </pivotArea>
    </format>
    <format dxfId="34">
      <pivotArea field="17" type="button" dataOnly="0" labelOnly="1" outline="0" axis="axisCol" fieldPosition="0"/>
    </format>
    <format dxfId="33">
      <pivotArea field="-2" type="button" dataOnly="0" labelOnly="1" outline="0" axis="axisValues" fieldPosition="0"/>
    </format>
    <format dxfId="32">
      <pivotArea dataOnly="0" labelOnly="1" fieldPosition="0">
        <references count="1">
          <reference field="17" count="1">
            <x v="0"/>
          </reference>
        </references>
      </pivotArea>
    </format>
    <format dxfId="31">
      <pivotArea dataOnly="0" labelOnly="1" outline="0" fieldPosition="0">
        <references count="2">
          <reference field="4294967294" count="1">
            <x v="0"/>
          </reference>
          <reference field="17" count="1" selected="0">
            <x v="0"/>
          </reference>
        </references>
      </pivotArea>
    </format>
    <format dxfId="30">
      <pivotArea outline="0" collapsedLevelsAreSubtotals="1" fieldPosition="0">
        <references count="2">
          <reference field="4294967294" count="1" selected="0">
            <x v="0"/>
          </reference>
          <reference field="17" count="1" selected="0">
            <x v="0"/>
          </reference>
        </references>
      </pivotArea>
    </format>
    <format dxfId="29">
      <pivotArea field="17" type="button" dataOnly="0" labelOnly="1" outline="0" axis="axisCol" fieldPosition="0"/>
    </format>
    <format dxfId="28">
      <pivotArea field="-2" type="button" dataOnly="0" labelOnly="1" outline="0" axis="axisValues" fieldPosition="0"/>
    </format>
    <format dxfId="27">
      <pivotArea dataOnly="0" labelOnly="1" fieldPosition="0">
        <references count="1">
          <reference field="17" count="1">
            <x v="0"/>
          </reference>
        </references>
      </pivotArea>
    </format>
    <format dxfId="26">
      <pivotArea dataOnly="0" labelOnly="1" outline="0" fieldPosition="0">
        <references count="2">
          <reference field="4294967294" count="1">
            <x v="0"/>
          </reference>
          <reference field="17" count="1" selected="0">
            <x v="0"/>
          </reference>
        </references>
      </pivotArea>
    </format>
    <format dxfId="25">
      <pivotArea outline="0" collapsedLevelsAreSubtotals="1" fieldPosition="0">
        <references count="2">
          <reference field="4294967294" count="1" selected="0">
            <x v="0"/>
          </reference>
          <reference field="17" count="1" selected="0">
            <x v="1"/>
          </reference>
        </references>
      </pivotArea>
    </format>
    <format dxfId="24">
      <pivotArea type="topRight" dataOnly="0" labelOnly="1" outline="0" fieldPosition="0"/>
    </format>
    <format dxfId="23">
      <pivotArea dataOnly="0" labelOnly="1" fieldPosition="0">
        <references count="1">
          <reference field="17" count="1">
            <x v="1"/>
          </reference>
        </references>
      </pivotArea>
    </format>
    <format dxfId="22">
      <pivotArea dataOnly="0" labelOnly="1" outline="0" fieldPosition="0">
        <references count="2">
          <reference field="4294967294" count="1">
            <x v="0"/>
          </reference>
          <reference field="17" count="1" selected="0">
            <x v="1"/>
          </reference>
        </references>
      </pivotArea>
    </format>
    <format dxfId="21">
      <pivotArea outline="0" collapsedLevelsAreSubtotals="1" fieldPosition="0">
        <references count="2">
          <reference field="4294967294" count="1" selected="0">
            <x v="0"/>
          </reference>
          <reference field="17" count="1" selected="0">
            <x v="1"/>
          </reference>
        </references>
      </pivotArea>
    </format>
    <format dxfId="20">
      <pivotArea type="topRight" dataOnly="0" labelOnly="1" outline="0" fieldPosition="0"/>
    </format>
    <format dxfId="19">
      <pivotArea dataOnly="0" labelOnly="1" fieldPosition="0">
        <references count="1">
          <reference field="17" count="1">
            <x v="1"/>
          </reference>
        </references>
      </pivotArea>
    </format>
    <format dxfId="18">
      <pivotArea dataOnly="0" labelOnly="1" outline="0" fieldPosition="0">
        <references count="2">
          <reference field="4294967294" count="1">
            <x v="0"/>
          </reference>
          <reference field="17" count="1" selected="0">
            <x v="1"/>
          </reference>
        </references>
      </pivotArea>
    </format>
  </formats>
  <chartFormats count="4">
    <chartFormat chart="3" format="28" series="1">
      <pivotArea type="data" outline="0" fieldPosition="0">
        <references count="2">
          <reference field="4294967294" count="1" selected="0">
            <x v="0"/>
          </reference>
          <reference field="17" count="1" selected="0">
            <x v="1"/>
          </reference>
        </references>
      </pivotArea>
    </chartFormat>
    <chartFormat chart="3" format="29" series="1">
      <pivotArea type="data" outline="0" fieldPosition="0">
        <references count="2">
          <reference field="4294967294" count="1" selected="0">
            <x v="0"/>
          </reference>
          <reference field="17" count="1" selected="0">
            <x v="0"/>
          </reference>
        </references>
      </pivotArea>
    </chartFormat>
    <chartFormat chart="8" format="4" series="1">
      <pivotArea type="data" outline="0" fieldPosition="0">
        <references count="2">
          <reference field="4294967294" count="1" selected="0">
            <x v="0"/>
          </reference>
          <reference field="17" count="1" selected="0">
            <x v="2"/>
          </reference>
        </references>
      </pivotArea>
    </chartFormat>
    <chartFormat chart="8" format="5" series="1">
      <pivotArea type="data" outline="0" fieldPosition="0">
        <references count="2">
          <reference field="4294967294" count="1" selected="0">
            <x v="0"/>
          </reference>
          <reference field="17" count="1" selected="0">
            <x v="3"/>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5E1412-AD99-409C-B441-38E244CEAD8E}" name="Spend Per Category Year" cacheId="35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D11" firstHeaderRow="1" firstDataRow="2" firstDataCol="1"/>
  <pivotFields count="26">
    <pivotField showAll="0">
      <items count="12">
        <item x="0"/>
        <item x="2"/>
        <item x="3"/>
        <item x="6"/>
        <item x="8"/>
        <item x="4"/>
        <item x="5"/>
        <item x="7"/>
        <item x="9"/>
        <item m="1" x="10"/>
        <item x="1"/>
        <item t="default"/>
      </items>
    </pivotField>
    <pivotField showAll="0">
      <items count="7">
        <item m="1" x="4"/>
        <item x="2"/>
        <item m="1" x="5"/>
        <item x="1"/>
        <item x="3"/>
        <item x="0"/>
        <item t="default"/>
      </items>
    </pivotField>
    <pivotField axis="axisRow" showAll="0">
      <items count="16">
        <item sd="0" x="0"/>
        <item sd="0" x="9"/>
        <item sd="0" x="2"/>
        <item sd="0" x="3"/>
        <item sd="0" x="4"/>
        <item sd="0" x="5"/>
        <item sd="0" x="14"/>
        <item sd="0" x="6"/>
        <item sd="0" x="8"/>
        <item sd="0" x="7"/>
        <item sd="0" x="1"/>
        <item sd="0" x="10"/>
        <item sd="0" x="13"/>
        <item sd="0" x="11"/>
        <item sd="0" x="12"/>
        <item t="default" sd="0"/>
      </items>
    </pivotField>
    <pivotField axis="axisRow" showAll="0">
      <items count="13">
        <item sd="0" x="4"/>
        <item sd="0" x="2"/>
        <item sd="0" x="1"/>
        <item sd="0" x="5"/>
        <item sd="0" x="6"/>
        <item sd="0" x="3"/>
        <item sd="0" x="0"/>
        <item m="1" x="7"/>
        <item m="1" x="8"/>
        <item m="1" x="9"/>
        <item m="1" x="10"/>
        <item m="1" x="11"/>
        <item t="default"/>
      </items>
    </pivotField>
    <pivotField showAll="0"/>
    <pivotField showAll="0">
      <items count="9">
        <item x="6"/>
        <item x="2"/>
        <item x="4"/>
        <item x="1"/>
        <item x="0"/>
        <item x="7"/>
        <item x="5"/>
        <item x="3"/>
        <item t="default"/>
      </items>
    </pivotField>
    <pivotField showAll="0"/>
    <pivotField numFmtId="165" showAll="0"/>
    <pivotField numFmtId="165" showAll="0">
      <items count="15">
        <item x="0"/>
        <item x="1"/>
        <item x="2"/>
        <item x="3"/>
        <item x="4"/>
        <item x="5"/>
        <item x="6"/>
        <item x="7"/>
        <item x="8"/>
        <item x="9"/>
        <item x="10"/>
        <item x="11"/>
        <item x="12"/>
        <item x="13"/>
        <item t="default"/>
      </items>
    </pivotField>
    <pivotField numFmtId="1" showAll="0"/>
    <pivotField showAll="0"/>
    <pivotField showAll="0"/>
    <pivotField numFmtId="165" showAll="0"/>
    <pivotField showAll="0"/>
    <pivotField showAll="0"/>
    <pivotField axis="axisCol" dataField="1" showAll="0">
      <items count="4">
        <item x="2"/>
        <item x="1"/>
        <item x="0"/>
        <item t="default"/>
      </items>
    </pivotField>
    <pivotField numFmtId="9" showAll="0"/>
    <pivotField showAll="0"/>
    <pivotField numFmtId="164" showAll="0"/>
    <pivotField numFmtId="3" showAll="0"/>
    <pivotField numFmtId="164" showAll="0"/>
    <pivotField numFmtId="164" showAll="0"/>
    <pivotField numFmtId="164" showAll="0"/>
    <pivotField dragToRow="0" dragToCol="0" dragToPage="0" showAll="0" defaultSubtotal="0"/>
    <pivotField dragToRow="0" dragToCol="0" dragToPage="0" showAll="0" defaultSubtotal="0"/>
    <pivotField showAll="0">
      <items count="8">
        <item x="0"/>
        <item sd="0" x="1"/>
        <item sd="0" x="2"/>
        <item sd="0" x="3"/>
        <item sd="0" x="4"/>
        <item sd="0" x="5"/>
        <item x="6"/>
        <item t="default"/>
      </items>
    </pivotField>
  </pivotFields>
  <rowFields count="2">
    <field x="3"/>
    <field x="2"/>
  </rowFields>
  <rowItems count="7">
    <i>
      <x/>
    </i>
    <i>
      <x v="1"/>
    </i>
    <i>
      <x v="2"/>
    </i>
    <i>
      <x v="3"/>
    </i>
    <i>
      <x v="4"/>
    </i>
    <i>
      <x v="5"/>
    </i>
    <i>
      <x v="6"/>
    </i>
  </rowItems>
  <colFields count="1">
    <field x="15"/>
  </colFields>
  <colItems count="3">
    <i>
      <x/>
    </i>
    <i>
      <x v="1"/>
    </i>
    <i>
      <x v="2"/>
    </i>
  </colItems>
  <dataFields count="1">
    <dataField name="Count of Result" fld="15" subtotal="count" baseField="2" baseItem="3" numFmtId="1"/>
  </dataFields>
  <formats count="3">
    <format dxfId="17">
      <pivotArea outline="0" collapsedLevelsAreSubtotals="1" fieldPosition="0"/>
    </format>
    <format dxfId="16">
      <pivotArea outline="0" collapsedLevelsAreSubtotals="1" fieldPosition="0"/>
    </format>
    <format dxfId="15">
      <pivotArea outline="0" fieldPosition="0">
        <references count="1">
          <reference field="4294967294" count="1">
            <x v="0"/>
          </reference>
        </references>
      </pivotArea>
    </format>
  </formats>
  <chartFormats count="3">
    <chartFormat chart="6" format="12" series="1">
      <pivotArea type="data" outline="0" fieldPosition="0">
        <references count="2">
          <reference field="4294967294" count="1" selected="0">
            <x v="0"/>
          </reference>
          <reference field="15" count="1" selected="0">
            <x v="0"/>
          </reference>
        </references>
      </pivotArea>
    </chartFormat>
    <chartFormat chart="6" format="13" series="1">
      <pivotArea type="data" outline="0" fieldPosition="0">
        <references count="2">
          <reference field="4294967294" count="1" selected="0">
            <x v="0"/>
          </reference>
          <reference field="15" count="1" selected="0">
            <x v="2"/>
          </reference>
        </references>
      </pivotArea>
    </chartFormat>
    <chartFormat chart="6" format="14" series="1">
      <pivotArea type="data" outline="0" fieldPosition="0">
        <references count="2">
          <reference field="4294967294" count="1" selected="0">
            <x v="0"/>
          </reference>
          <reference field="15"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_Created_In" xr10:uid="{E4B92B6B-40AA-416D-82A4-6D0AA2E63446}" sourceName="Years">
  <pivotTables>
    <pivotTable tabId="24" name="SPENDS PER CITY"/>
    <pivotTable tabId="22" name="ORDER PER CITY"/>
    <pivotTable tabId="39" name="Spend Per Category Month"/>
    <pivotTable tabId="40" name="Comp. PO Value VS Dept"/>
    <pivotTable tabId="20" name="PR Per Department"/>
    <pivotTable tabId="37" name="PR EXP PER D"/>
    <pivotTable tabId="23" name="PR EXP PER D"/>
    <pivotTable tabId="45" name="Spend Per Category Year"/>
    <pivotTable tabId="51" name="Spend Per Category Year"/>
  </pivotTables>
  <data>
    <tabular pivotCacheId="1924674420" showMissing="0">
      <items count="7">
        <i x="1" s="1"/>
        <i x="2" s="1"/>
        <i x="3" s="1"/>
        <i x="4" s="1"/>
        <i x="5" s="1"/>
        <i x="0"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C46FFE5-7D8A-4CBC-B02A-448D92ED7513}" sourceName="City">
  <pivotTables>
    <pivotTable tabId="37" name="PR EXP PER D"/>
    <pivotTable tabId="39" name="Spend Per Category Month"/>
    <pivotTable tabId="24" name="SPENDS PER CITY"/>
    <pivotTable tabId="40" name="Comp. PO Value VS Dept"/>
    <pivotTable tabId="22" name="ORDER PER CITY"/>
    <pivotTable tabId="20" name="PR Per Department"/>
    <pivotTable tabId="23" name="PR EXP PER D"/>
    <pivotTable tabId="45" name="Spend Per Category Year"/>
    <pivotTable tabId="51" name="Spend Per Category Year"/>
  </pivotTables>
  <data>
    <tabular pivotCacheId="1924674420" showMissing="0">
      <items count="6">
        <i x="2" s="1"/>
        <i x="1" s="1"/>
        <i x="3" s="1"/>
        <i x="0" s="1"/>
        <i x="4"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65B97B0-C662-442A-B729-8956E39B0499}" sourceName="Department">
  <pivotTables>
    <pivotTable tabId="40" name="Comp. PO Value VS Dept"/>
    <pivotTable tabId="22" name="ORDER PER CITY"/>
    <pivotTable tabId="20" name="PR Per Department"/>
    <pivotTable tabId="37" name="PR EXP PER D"/>
    <pivotTable tabId="23" name="PR EXP PER D"/>
    <pivotTable tabId="39" name="Spend Per Category Month"/>
    <pivotTable tabId="45" name="Spend Per Category Year"/>
    <pivotTable tabId="24" name="SPENDS PER CITY"/>
    <pivotTable tabId="51" name="Spend Per Category Year"/>
  </pivotTables>
  <data>
    <tabular pivotCacheId="1924674420" showMissing="0">
      <items count="11">
        <i x="0" s="1"/>
        <i x="2" s="1"/>
        <i x="3" s="1"/>
        <i x="6" s="1"/>
        <i x="8" s="1"/>
        <i x="4" s="1"/>
        <i x="5" s="1"/>
        <i x="7" s="1"/>
        <i x="9" s="1"/>
        <i x="1" s="1"/>
        <i x="1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F36CB7CA-CEE6-44BA-94B9-E9CB53BC6A05}" sourceName="Category">
  <pivotTables>
    <pivotTable tabId="45" name="Spend Per Category Year"/>
    <pivotTable tabId="22" name="ORDER PER CITY"/>
    <pivotTable tabId="20" name="PR Per Department"/>
    <pivotTable tabId="37" name="PR EXP PER D"/>
    <pivotTable tabId="23" name="PR EXP PER D"/>
    <pivotTable tabId="39" name="Spend Per Category Month"/>
    <pivotTable tabId="24" name="SPENDS PER CITY"/>
    <pivotTable tabId="40" name="Comp. PO Value VS Dept"/>
    <pivotTable tabId="51" name="Spend Per Category Year"/>
  </pivotTables>
  <data>
    <tabular pivotCacheId="1924674420" showMissing="0">
      <items count="12">
        <i x="4" s="1"/>
        <i x="2" s="1"/>
        <i x="1" s="1"/>
        <i x="5" s="1"/>
        <i x="6" s="1"/>
        <i x="3" s="1"/>
        <i x="0"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C488F52A-9F7A-46AB-B80F-16040B2AF8B4}" sourceName="Supplier">
  <pivotTables>
    <pivotTable tabId="45" name="Spend Per Category Year"/>
    <pivotTable tabId="40" name="Comp. PO Value VS Dept"/>
    <pivotTable tabId="22" name="ORDER PER CITY"/>
    <pivotTable tabId="20" name="PR Per Department"/>
    <pivotTable tabId="23" name="PR EXP PER D"/>
    <pivotTable tabId="39" name="Spend Per Category Month"/>
    <pivotTable tabId="24" name="SPENDS PER CITY"/>
    <pivotTable tabId="37" name="PR EXP PER D"/>
    <pivotTable tabId="51" name="Spend Per Category Year"/>
  </pivotTables>
  <data>
    <tabular pivotCacheId="1924674420" showMissing="0">
      <items count="8">
        <i x="6" s="1"/>
        <i x="2" s="1"/>
        <i x="4" s="1"/>
        <i x="1" s="1"/>
        <i x="0" s="1"/>
        <i x="7" s="1"/>
        <i x="5" s="1"/>
        <i x="3"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8DE31CB-A274-4141-8760-9A991CFE18EA}" sourceName="Product">
  <pivotTables>
    <pivotTable tabId="42" name="PR TO PO Cycle"/>
    <pivotTable tabId="48" name="ProductCost"/>
  </pivotTables>
  <data>
    <tabular pivotCacheId="1341847091" showMissing="0">
      <items count="46">
        <i x="0" s="1"/>
        <i x="9" s="1"/>
        <i x="2" s="1"/>
        <i x="3" s="1"/>
        <i x="4" s="1"/>
        <i x="5" s="1"/>
        <i x="14" s="1"/>
        <i x="6" s="1"/>
        <i x="8" s="1"/>
        <i x="7" s="1"/>
        <i x="1" s="1"/>
        <i x="10" s="1"/>
        <i x="13" s="1"/>
        <i x="11" s="1"/>
        <i x="12" s="1"/>
        <i x="17" s="1" nd="1"/>
        <i x="34" s="1" nd="1"/>
        <i x="36" s="1" nd="1"/>
        <i x="39" s="1" nd="1"/>
        <i x="43" s="1" nd="1"/>
        <i x="37" s="1" nd="1"/>
        <i x="41" s="1" nd="1"/>
        <i x="44" s="1" nd="1"/>
        <i x="15" s="1" nd="1"/>
        <i x="18" s="1" nd="1"/>
        <i x="21" s="1" nd="1"/>
        <i x="24" s="1" nd="1"/>
        <i x="25" s="1" nd="1"/>
        <i x="26" s="1" nd="1"/>
        <i x="28" s="1" nd="1"/>
        <i x="32" s="1" nd="1"/>
        <i x="27" s="1" nd="1"/>
        <i x="30" s="1" nd="1"/>
        <i x="33" s="1" nd="1"/>
        <i x="35" s="1" nd="1"/>
        <i x="38" s="1" nd="1"/>
        <i x="45" s="1" nd="1"/>
        <i x="16" s="1" nd="1"/>
        <i x="19" s="1" nd="1"/>
        <i x="22" s="1" nd="1"/>
        <i x="20" s="1" nd="1"/>
        <i x="40" s="1" nd="1"/>
        <i x="29" s="1" nd="1"/>
        <i x="23" s="1" nd="1"/>
        <i x="42" s="1" nd="1"/>
        <i x="3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66EDA4C-739D-4B83-9006-C670D43C84AA}" cache="Slicer_PO_Created_In" caption="Year" style="SlicerStyleDark6" lockedPosition="1" rowHeight="274320"/>
  <slicer name="City" xr10:uid="{A32E7D14-ABED-4A61-A605-EAF7F267D375}" cache="Slicer_City1" caption="City" style="SlicerStyleDark6" lockedPosition="1" rowHeight="274320"/>
  <slicer name="Department" xr10:uid="{6EB5DE89-EED5-462B-ADEE-D51F87841619}" cache="Slicer_Department" caption="Department" style="SlicerStyleDark6" lockedPosition="1" rowHeight="274320"/>
  <slicer name="Category" xr10:uid="{FC354BA9-8DAA-4B2C-ADDF-AB231CC2E99A}" cache="Slicer_Category1" caption="Category" style="SlicerStyleDark6" lockedPosition="1" rowHeight="274320"/>
  <slicer name="Supplier" xr10:uid="{79A56B74-AD12-4CCE-B5E7-4D373C986864}" cache="Slicer_Supplier" caption="Supplier" style="SlicerStyleDark6" lockedPosition="1" rowHeight="256032"/>
  <slicer name="Product" xr10:uid="{D8E1666E-70B1-4C44-9F67-C9A33E70E183}" cache="Slicer_Product" caption="Product" style="SlicerStyleDark6" rowHeight="30175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AD4F5F-8DE3-4254-9ADA-DB1DD96C5269}" name="Data" displayName="Data" ref="A1:W368" totalsRowShown="0" headerRowDxfId="94" dataDxfId="93" tableBorderDxfId="92">
  <autoFilter ref="A1:W368" xr:uid="{23AD4F5F-8DE3-4254-9ADA-DB1DD96C5269}"/>
  <sortState xmlns:xlrd2="http://schemas.microsoft.com/office/spreadsheetml/2017/richdata2" ref="A2:W368">
    <sortCondition ref="H1:H368"/>
  </sortState>
  <tableColumns count="23">
    <tableColumn id="1" xr3:uid="{DA8F34D9-4594-47F3-87A4-71527C6B2EE2}" name="Department" dataDxfId="91"/>
    <tableColumn id="2" xr3:uid="{883EFC17-47E4-442E-B627-C06C0E3431B0}" name="City" dataDxfId="90"/>
    <tableColumn id="3" xr3:uid="{17AB5F35-6342-4D35-BA82-1976B81F47C5}" name="Product" dataDxfId="89"/>
    <tableColumn id="4" xr3:uid="{D6484FF0-ABCF-42F6-9F65-3D7AB1B8DDA0}" name="Category" dataDxfId="88"/>
    <tableColumn id="5" xr3:uid="{C3AB8D1B-7F55-45CB-8B00-1E8A4E5EE37A}" name="Category Standard Lead Time (Days)" dataDxfId="87"/>
    <tableColumn id="6" xr3:uid="{441AA470-C332-4D37-8137-C4CC0116762C}" name="Supplier" dataDxfId="86"/>
    <tableColumn id="7" xr3:uid="{C4BDB50F-6236-4C2F-AB92-CEAF593893F6}" name="PR Number" dataDxfId="85"/>
    <tableColumn id="8" xr3:uid="{208750B1-C8A8-463A-B27A-337084D48E7A}" name="PR Approved In" dataDxfId="84"/>
    <tableColumn id="9" xr3:uid="{DCDE5958-53C5-4AD7-A908-EB5C2DE309EF}" name="PO Created In" dataDxfId="83"/>
    <tableColumn id="10" xr3:uid="{C1F481ED-E7FA-47E0-B6F8-26F40A8EBB5B}" name="PR VS PO Days Cycle" dataDxfId="82">
      <calculatedColumnFormula>Data!$I2-Data!$H2</calculatedColumnFormula>
    </tableColumn>
    <tableColumn id="11" xr3:uid="{BE2C159F-BE78-472E-82D8-624C573506BF}" name="PR VS PO Result" dataDxfId="81">
      <calculatedColumnFormula>IF(Data!$J2&gt;3,"Late","On Time")</calculatedColumnFormula>
    </tableColumn>
    <tableColumn id="12" xr3:uid="{AFAB0220-F266-49AB-84B5-4BBE157F27F0}" name="PO Number" dataDxfId="80"/>
    <tableColumn id="13" xr3:uid="{47259A96-9D5B-4403-9487-9F404A856863}" name="PO Approved In" dataDxfId="79"/>
    <tableColumn id="14" xr3:uid="{B1687622-1837-442A-B295-26DD1E9B015A}" name="PO Delivered In" dataDxfId="78"/>
    <tableColumn id="15" xr3:uid="{75BBC6B6-8DD4-48F0-AF4F-A45C6D55DB43}" name="Actual Delivery Lead Time" dataDxfId="77">
      <calculatedColumnFormula>IF(Data!$N2="","",Data!$N2-Data!$M2)</calculatedColumnFormula>
    </tableColumn>
    <tableColumn id="16" xr3:uid="{30462291-8815-47BD-9599-FE3EA33B2EF2}" name="Result" dataDxfId="76">
      <calculatedColumnFormula>IF(Data!$O2="","",IF(Data!$O2&lt;=Data!$E2,"On Time","Fail"))</calculatedColumnFormula>
    </tableColumn>
    <tableColumn id="17" xr3:uid="{A2198370-DE63-4EF5-A8BE-73FBA9FF0749}" name="% Completion" dataDxfId="75"/>
    <tableColumn id="18" xr3:uid="{11902231-DC0A-443A-AFA3-55E1ACD8739D}" name="PO Status" dataDxfId="74">
      <calculatedColumnFormula>IF(Data!$Q2=100%,"Completed","Incompleted")</calculatedColumnFormula>
    </tableColumn>
    <tableColumn id="19" xr3:uid="{41152013-115C-441E-AB08-9B0966FDBE31}" name="Price" dataDxfId="73"/>
    <tableColumn id="20" xr3:uid="{16EECB21-9126-4341-A544-8B8244CBE5BA}" name="Quantity" dataDxfId="72"/>
    <tableColumn id="21" xr3:uid="{8ADF2037-4BE9-4046-9A7A-93CD9FA42E47}" name="PO Amount" dataDxfId="71">
      <calculatedColumnFormula>Data!$S2*Data!$T2</calculatedColumnFormula>
    </tableColumn>
    <tableColumn id="22" xr3:uid="{C8B95C3E-FE7C-4905-BE57-8E3262EBD964}" name="Budget" dataDxfId="70"/>
    <tableColumn id="23" xr3:uid="{FBADC619-EC86-4075-8878-7810F02489C0}" name="Saving / Loss" dataDxfId="69">
      <calculatedColumnFormula>Data!$V2-Data!$U2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B7C6D-5827-407D-897B-47F05A834280}">
  <sheetPr codeName="Sheet1"/>
  <dimension ref="A1:Z368"/>
  <sheetViews>
    <sheetView topLeftCell="I1" zoomScale="85" zoomScaleNormal="85" workbookViewId="0">
      <pane ySplit="1" topLeftCell="A2" activePane="bottomLeft" state="frozen"/>
      <selection activeCell="C26" sqref="C26"/>
      <selection pane="bottomLeft" activeCell="C26" sqref="C26"/>
    </sheetView>
  </sheetViews>
  <sheetFormatPr defaultColWidth="17.109375" defaultRowHeight="14.4"/>
  <cols>
    <col min="1" max="1" width="17" style="10" bestFit="1" customWidth="1"/>
    <col min="2" max="2" width="9.5546875" style="10" bestFit="1" customWidth="1"/>
    <col min="3" max="3" width="21" style="10" bestFit="1" customWidth="1"/>
    <col min="4" max="4" width="14.109375" style="10" bestFit="1" customWidth="1"/>
    <col min="5" max="5" width="39.109375" style="10" bestFit="1" customWidth="1"/>
    <col min="6" max="6" width="13.5546875" style="10" bestFit="1" customWidth="1"/>
    <col min="7" max="7" width="16.33203125" style="10" bestFit="1" customWidth="1"/>
    <col min="8" max="8" width="20.21875" style="10" bestFit="1" customWidth="1"/>
    <col min="9" max="9" width="18.44140625" style="10" bestFit="1" customWidth="1"/>
    <col min="10" max="10" width="24.44140625" style="10" bestFit="1" customWidth="1"/>
    <col min="11" max="11" width="20.5546875" style="10" bestFit="1" customWidth="1"/>
    <col min="12" max="12" width="16.5546875" style="10" bestFit="1" customWidth="1"/>
    <col min="13" max="13" width="20.5546875" style="10" bestFit="1" customWidth="1"/>
    <col min="14" max="14" width="20.109375" style="10" bestFit="1" customWidth="1"/>
    <col min="15" max="15" width="29.6640625" style="10" bestFit="1" customWidth="1"/>
    <col min="16" max="16" width="15.88671875" style="10" bestFit="1" customWidth="1"/>
    <col min="17" max="17" width="18.5546875" style="10" bestFit="1" customWidth="1"/>
    <col min="18" max="18" width="14.88671875" style="10" bestFit="1" customWidth="1"/>
    <col min="19" max="19" width="15.5546875" style="10" bestFit="1" customWidth="1"/>
    <col min="20" max="20" width="14.109375" style="10" bestFit="1" customWidth="1"/>
    <col min="21" max="22" width="17.109375" style="10"/>
    <col min="23" max="23" width="17.6640625" style="10" bestFit="1" customWidth="1"/>
    <col min="24" max="16384" width="17.109375" style="10"/>
  </cols>
  <sheetData>
    <row r="1" spans="1:23" ht="18" customHeight="1">
      <c r="A1" s="27" t="s">
        <v>0</v>
      </c>
      <c r="B1" s="30" t="s">
        <v>1</v>
      </c>
      <c r="C1" s="27" t="s">
        <v>825</v>
      </c>
      <c r="D1" s="27" t="s">
        <v>19</v>
      </c>
      <c r="E1" s="27" t="s">
        <v>798</v>
      </c>
      <c r="F1" s="27" t="s">
        <v>785</v>
      </c>
      <c r="G1" s="27" t="s">
        <v>2</v>
      </c>
      <c r="H1" s="27" t="s">
        <v>789</v>
      </c>
      <c r="I1" s="27" t="s">
        <v>790</v>
      </c>
      <c r="J1" s="27" t="s">
        <v>791</v>
      </c>
      <c r="K1" s="27" t="s">
        <v>792</v>
      </c>
      <c r="L1" s="27" t="s">
        <v>3</v>
      </c>
      <c r="M1" s="27" t="s">
        <v>804</v>
      </c>
      <c r="N1" s="27" t="s">
        <v>793</v>
      </c>
      <c r="O1" s="27" t="s">
        <v>796</v>
      </c>
      <c r="P1" s="27" t="s">
        <v>797</v>
      </c>
      <c r="Q1" s="27" t="s">
        <v>26</v>
      </c>
      <c r="R1" s="27" t="s">
        <v>4</v>
      </c>
      <c r="S1" s="27" t="s">
        <v>794</v>
      </c>
      <c r="T1" s="27" t="s">
        <v>795</v>
      </c>
      <c r="U1" s="27" t="s">
        <v>414</v>
      </c>
      <c r="V1" s="27" t="s">
        <v>415</v>
      </c>
      <c r="W1" s="27" t="s">
        <v>416</v>
      </c>
    </row>
    <row r="2" spans="1:23">
      <c r="A2" s="19" t="s">
        <v>7</v>
      </c>
      <c r="B2" s="19" t="s">
        <v>6</v>
      </c>
      <c r="C2" s="19" t="s">
        <v>828</v>
      </c>
      <c r="D2" s="19" t="s">
        <v>413</v>
      </c>
      <c r="E2" s="19">
        <v>30</v>
      </c>
      <c r="F2" s="19" t="s">
        <v>37</v>
      </c>
      <c r="G2" s="19" t="s">
        <v>418</v>
      </c>
      <c r="H2" s="20">
        <v>43718</v>
      </c>
      <c r="I2" s="20">
        <v>43718</v>
      </c>
      <c r="J2" s="21">
        <f>Data!$I2-Data!$H2</f>
        <v>0</v>
      </c>
      <c r="K2" s="21" t="str">
        <f>IF(Data!$J2&gt;3,"Late","On Time")</f>
        <v>On Time</v>
      </c>
      <c r="L2" s="19" t="s">
        <v>41</v>
      </c>
      <c r="M2" s="20">
        <v>43685</v>
      </c>
      <c r="N2" s="20">
        <v>43730</v>
      </c>
      <c r="O2" s="21">
        <f>IF(Data!$N2="","",Data!$N2-Data!$M2)</f>
        <v>45</v>
      </c>
      <c r="P2" s="22" t="str">
        <f>IF(Data!$O2="","",IF(Data!$O2&lt;=Data!$E2,"On Time","Fail"))</f>
        <v>Fail</v>
      </c>
      <c r="Q2" s="23">
        <v>1</v>
      </c>
      <c r="R2" s="45" t="str">
        <f>IF(Data!$Q2=100%,"Completed","Incompleted")</f>
        <v>Completed</v>
      </c>
      <c r="S2" s="24">
        <v>79.452054794520549</v>
      </c>
      <c r="T2" s="25">
        <v>73</v>
      </c>
      <c r="U2" s="26">
        <f>Data!$S2*Data!$T2</f>
        <v>5800</v>
      </c>
      <c r="V2" s="24">
        <v>4399</v>
      </c>
      <c r="W2" s="26">
        <f>Data!$V2-Data!$U2</f>
        <v>-1401</v>
      </c>
    </row>
    <row r="3" spans="1:23">
      <c r="A3" s="19" t="s">
        <v>5</v>
      </c>
      <c r="B3" s="19" t="s">
        <v>21</v>
      </c>
      <c r="C3" s="19" t="s">
        <v>28</v>
      </c>
      <c r="D3" s="19" t="s">
        <v>409</v>
      </c>
      <c r="E3" s="19">
        <v>45</v>
      </c>
      <c r="F3" s="19" t="s">
        <v>36</v>
      </c>
      <c r="G3" s="19" t="s">
        <v>419</v>
      </c>
      <c r="H3" s="20">
        <v>43719</v>
      </c>
      <c r="I3" s="20">
        <v>43722</v>
      </c>
      <c r="J3" s="21">
        <f>Data!$I3-Data!$H3</f>
        <v>3</v>
      </c>
      <c r="K3" s="21" t="str">
        <f>IF(Data!$J3&gt;3,"Late","On Time")</f>
        <v>On Time</v>
      </c>
      <c r="L3" s="19" t="s">
        <v>150</v>
      </c>
      <c r="M3" s="20">
        <v>43728</v>
      </c>
      <c r="N3" s="20">
        <v>43748</v>
      </c>
      <c r="O3" s="21">
        <f>IF(Data!$N3="","",Data!$N3-Data!$M3)</f>
        <v>20</v>
      </c>
      <c r="P3" s="22" t="str">
        <f>IF(Data!$O3="","",IF(Data!$O3&lt;=Data!$E3,"On Time","Fail"))</f>
        <v>On Time</v>
      </c>
      <c r="Q3" s="23">
        <v>1</v>
      </c>
      <c r="R3" s="45" t="str">
        <f>IF(Data!$Q3=100%,"Completed","Incompleted")</f>
        <v>Completed</v>
      </c>
      <c r="S3" s="24">
        <v>521</v>
      </c>
      <c r="T3" s="25">
        <v>57</v>
      </c>
      <c r="U3" s="26">
        <f>Data!$S3*Data!$T3</f>
        <v>29697</v>
      </c>
      <c r="V3" s="24">
        <v>29697</v>
      </c>
      <c r="W3" s="26">
        <f>Data!$V3-Data!$U3</f>
        <v>0</v>
      </c>
    </row>
    <row r="4" spans="1:23">
      <c r="A4" s="19" t="s">
        <v>5</v>
      </c>
      <c r="B4" s="19" t="s">
        <v>6</v>
      </c>
      <c r="C4" s="19" t="s">
        <v>830</v>
      </c>
      <c r="D4" s="19" t="s">
        <v>408</v>
      </c>
      <c r="E4" s="19">
        <v>30</v>
      </c>
      <c r="F4" s="19" t="s">
        <v>34</v>
      </c>
      <c r="G4" s="19" t="s">
        <v>420</v>
      </c>
      <c r="H4" s="20">
        <v>43720</v>
      </c>
      <c r="I4" s="20">
        <v>43722</v>
      </c>
      <c r="J4" s="21">
        <f>Data!$I4-Data!$H4</f>
        <v>2</v>
      </c>
      <c r="K4" s="21" t="str">
        <f>IF(Data!$J4&gt;3,"Late","On Time")</f>
        <v>On Time</v>
      </c>
      <c r="L4" s="19" t="s">
        <v>149</v>
      </c>
      <c r="M4" s="20">
        <v>43706</v>
      </c>
      <c r="N4" s="20">
        <v>43715</v>
      </c>
      <c r="O4" s="21">
        <f>IF(Data!$N4="","",Data!$N4-Data!$M4)</f>
        <v>9</v>
      </c>
      <c r="P4" s="22" t="str">
        <f>IF(Data!$O4="","",IF(Data!$O4&lt;=Data!$E4,"On Time","Fail"))</f>
        <v>On Time</v>
      </c>
      <c r="Q4" s="23">
        <v>1</v>
      </c>
      <c r="R4" s="45" t="str">
        <f>IF(Data!$Q4=100%,"Completed","Incompleted")</f>
        <v>Completed</v>
      </c>
      <c r="S4" s="24">
        <v>21.212121212121211</v>
      </c>
      <c r="T4" s="25">
        <v>99</v>
      </c>
      <c r="U4" s="26">
        <f>Data!$S4*Data!$T4</f>
        <v>2100</v>
      </c>
      <c r="V4" s="24">
        <v>2100</v>
      </c>
      <c r="W4" s="26">
        <f>Data!$V4-Data!$U4</f>
        <v>0</v>
      </c>
    </row>
    <row r="5" spans="1:23">
      <c r="A5" s="19" t="s">
        <v>9</v>
      </c>
      <c r="B5" s="19" t="s">
        <v>6</v>
      </c>
      <c r="C5" s="19" t="s">
        <v>831</v>
      </c>
      <c r="D5" s="19" t="s">
        <v>412</v>
      </c>
      <c r="E5" s="19">
        <v>30</v>
      </c>
      <c r="F5" s="19" t="s">
        <v>40</v>
      </c>
      <c r="G5" s="19" t="s">
        <v>421</v>
      </c>
      <c r="H5" s="20">
        <v>43725</v>
      </c>
      <c r="I5" s="20">
        <v>43728</v>
      </c>
      <c r="J5" s="21">
        <f>Data!$I5-Data!$H5</f>
        <v>3</v>
      </c>
      <c r="K5" s="21" t="str">
        <f>IF(Data!$J5&gt;3,"Late","On Time")</f>
        <v>On Time</v>
      </c>
      <c r="L5" s="19" t="s">
        <v>148</v>
      </c>
      <c r="M5" s="20">
        <v>43719</v>
      </c>
      <c r="N5" s="20"/>
      <c r="O5" s="21" t="str">
        <f>IF(Data!$N5="","",Data!$N5-Data!$M5)</f>
        <v/>
      </c>
      <c r="P5" s="22" t="str">
        <f>IF(Data!$O5="","",IF(Data!$O5&lt;=Data!$E5,"On Time","Fail"))</f>
        <v/>
      </c>
      <c r="Q5" s="23">
        <v>0.5</v>
      </c>
      <c r="R5" s="45" t="str">
        <f>IF(Data!$Q5=100%,"Completed","Incompleted")</f>
        <v>Incompleted</v>
      </c>
      <c r="S5" s="24">
        <v>70.325581395348834</v>
      </c>
      <c r="T5" s="25">
        <v>86</v>
      </c>
      <c r="U5" s="26">
        <f>Data!$S5*Data!$T5</f>
        <v>6048</v>
      </c>
      <c r="V5" s="24">
        <v>6048</v>
      </c>
      <c r="W5" s="26">
        <f>Data!$V5-Data!$U5</f>
        <v>0</v>
      </c>
    </row>
    <row r="6" spans="1:23">
      <c r="A6" s="19" t="s">
        <v>7</v>
      </c>
      <c r="B6" s="19" t="s">
        <v>6</v>
      </c>
      <c r="C6" s="19" t="s">
        <v>831</v>
      </c>
      <c r="D6" s="19" t="s">
        <v>409</v>
      </c>
      <c r="E6" s="19">
        <v>7</v>
      </c>
      <c r="F6" s="19" t="s">
        <v>40</v>
      </c>
      <c r="G6" s="19" t="s">
        <v>422</v>
      </c>
      <c r="H6" s="20">
        <v>43722</v>
      </c>
      <c r="I6" s="20">
        <v>43724</v>
      </c>
      <c r="J6" s="21">
        <f>Data!$I6-Data!$H6</f>
        <v>2</v>
      </c>
      <c r="K6" s="21" t="str">
        <f>IF(Data!$J6&gt;3,"Late","On Time")</f>
        <v>On Time</v>
      </c>
      <c r="L6" s="19" t="s">
        <v>147</v>
      </c>
      <c r="M6" s="20">
        <v>43713</v>
      </c>
      <c r="N6" s="20">
        <v>43763</v>
      </c>
      <c r="O6" s="21">
        <f>IF(Data!$N6="","",Data!$N6-Data!$M6)</f>
        <v>50</v>
      </c>
      <c r="P6" s="22" t="str">
        <f>IF(Data!$O6="","",IF(Data!$O6&lt;=Data!$E6,"On Time","Fail"))</f>
        <v>Fail</v>
      </c>
      <c r="Q6" s="23">
        <v>1</v>
      </c>
      <c r="R6" s="45" t="str">
        <f>IF(Data!$Q6=100%,"Completed","Incompleted")</f>
        <v>Completed</v>
      </c>
      <c r="S6" s="24">
        <v>108</v>
      </c>
      <c r="T6" s="25">
        <v>59</v>
      </c>
      <c r="U6" s="26">
        <f>Data!$S6*Data!$T6</f>
        <v>6372</v>
      </c>
      <c r="V6" s="24">
        <v>1517</v>
      </c>
      <c r="W6" s="26">
        <f>Data!$V6-Data!$U6</f>
        <v>-4855</v>
      </c>
    </row>
    <row r="7" spans="1:23">
      <c r="A7" s="19" t="s">
        <v>7</v>
      </c>
      <c r="B7" s="19" t="s">
        <v>6</v>
      </c>
      <c r="C7" s="19" t="s">
        <v>832</v>
      </c>
      <c r="D7" s="19" t="s">
        <v>407</v>
      </c>
      <c r="E7" s="19">
        <v>14</v>
      </c>
      <c r="F7" s="19" t="s">
        <v>34</v>
      </c>
      <c r="G7" s="19" t="s">
        <v>423</v>
      </c>
      <c r="H7" s="20">
        <v>43723</v>
      </c>
      <c r="I7" s="20">
        <v>43729</v>
      </c>
      <c r="J7" s="21">
        <f>Data!$I7-Data!$H7</f>
        <v>6</v>
      </c>
      <c r="K7" s="21" t="str">
        <f>IF(Data!$J7&gt;3,"Late","On Time")</f>
        <v>Late</v>
      </c>
      <c r="L7" s="19" t="s">
        <v>146</v>
      </c>
      <c r="M7" s="20">
        <v>43737</v>
      </c>
      <c r="N7" s="20">
        <v>43790</v>
      </c>
      <c r="O7" s="21">
        <f>IF(Data!$N7="","",Data!$N7-Data!$M7)</f>
        <v>53</v>
      </c>
      <c r="P7" s="22" t="str">
        <f>IF(Data!$O7="","",IF(Data!$O7&lt;=Data!$E7,"On Time","Fail"))</f>
        <v>Fail</v>
      </c>
      <c r="Q7" s="23">
        <v>1</v>
      </c>
      <c r="R7" s="45" t="str">
        <f>IF(Data!$Q7=100%,"Completed","Incompleted")</f>
        <v>Completed</v>
      </c>
      <c r="S7" s="24">
        <v>66.111111111111114</v>
      </c>
      <c r="T7" s="25">
        <v>54</v>
      </c>
      <c r="U7" s="26">
        <f>Data!$S7*Data!$T7</f>
        <v>3570</v>
      </c>
      <c r="V7" s="24">
        <v>1629</v>
      </c>
      <c r="W7" s="26">
        <f>Data!$V7-Data!$U7</f>
        <v>-1941</v>
      </c>
    </row>
    <row r="8" spans="1:23">
      <c r="A8" s="19" t="s">
        <v>7</v>
      </c>
      <c r="B8" s="19" t="s">
        <v>6</v>
      </c>
      <c r="C8" s="19" t="s">
        <v>833</v>
      </c>
      <c r="D8" s="19" t="s">
        <v>410</v>
      </c>
      <c r="E8" s="19">
        <v>30</v>
      </c>
      <c r="F8" s="19" t="s">
        <v>35</v>
      </c>
      <c r="G8" s="19" t="s">
        <v>424</v>
      </c>
      <c r="H8" s="20">
        <v>43724</v>
      </c>
      <c r="I8" s="20">
        <v>43726</v>
      </c>
      <c r="J8" s="21">
        <f>Data!$I8-Data!$H8</f>
        <v>2</v>
      </c>
      <c r="K8" s="21" t="str">
        <f>IF(Data!$J8&gt;3,"Late","On Time")</f>
        <v>On Time</v>
      </c>
      <c r="L8" s="19" t="s">
        <v>145</v>
      </c>
      <c r="M8" s="20">
        <v>43756</v>
      </c>
      <c r="N8" s="20">
        <v>43813</v>
      </c>
      <c r="O8" s="21">
        <f>IF(Data!$N8="","",Data!$N8-Data!$M8)</f>
        <v>57</v>
      </c>
      <c r="P8" s="22" t="str">
        <f>IF(Data!$O8="","",IF(Data!$O8&lt;=Data!$E8,"On Time","Fail"))</f>
        <v>Fail</v>
      </c>
      <c r="Q8" s="23">
        <v>1</v>
      </c>
      <c r="R8" s="45" t="str">
        <f>IF(Data!$Q8=100%,"Completed","Incompleted")</f>
        <v>Completed</v>
      </c>
      <c r="S8" s="24">
        <v>75.263157894736835</v>
      </c>
      <c r="T8" s="25">
        <v>95</v>
      </c>
      <c r="U8" s="26">
        <f>Data!$S8*Data!$T8</f>
        <v>7149.9999999999991</v>
      </c>
      <c r="V8" s="24">
        <v>7149.9999999999991</v>
      </c>
      <c r="W8" s="26">
        <f>Data!$V8-Data!$U8</f>
        <v>0</v>
      </c>
    </row>
    <row r="9" spans="1:23">
      <c r="A9" s="19" t="s">
        <v>7</v>
      </c>
      <c r="B9" s="19" t="s">
        <v>6</v>
      </c>
      <c r="C9" s="19" t="s">
        <v>835</v>
      </c>
      <c r="D9" s="19" t="s">
        <v>408</v>
      </c>
      <c r="E9" s="19">
        <v>30</v>
      </c>
      <c r="F9" s="19" t="s">
        <v>39</v>
      </c>
      <c r="G9" s="19" t="s">
        <v>425</v>
      </c>
      <c r="H9" s="20">
        <v>43725</v>
      </c>
      <c r="I9" s="20">
        <v>43727</v>
      </c>
      <c r="J9" s="21">
        <f>Data!$I9-Data!$H9</f>
        <v>2</v>
      </c>
      <c r="K9" s="21" t="str">
        <f>IF(Data!$J9&gt;3,"Late","On Time")</f>
        <v>On Time</v>
      </c>
      <c r="L9" s="19" t="s">
        <v>144</v>
      </c>
      <c r="M9" s="20">
        <v>43737</v>
      </c>
      <c r="N9" s="20">
        <v>43740</v>
      </c>
      <c r="O9" s="21">
        <f>IF(Data!$N9="","",Data!$N9-Data!$M9)</f>
        <v>3</v>
      </c>
      <c r="P9" s="22" t="str">
        <f>IF(Data!$O9="","",IF(Data!$O9&lt;=Data!$E9,"On Time","Fail"))</f>
        <v>On Time</v>
      </c>
      <c r="Q9" s="23">
        <v>1</v>
      </c>
      <c r="R9" s="45" t="str">
        <f>IF(Data!$Q9=100%,"Completed","Incompleted")</f>
        <v>Completed</v>
      </c>
      <c r="S9" s="24">
        <v>46.074468085106382</v>
      </c>
      <c r="T9" s="25">
        <v>94</v>
      </c>
      <c r="U9" s="26">
        <f>Data!$S9*Data!$T9</f>
        <v>4331</v>
      </c>
      <c r="V9" s="24">
        <v>10029</v>
      </c>
      <c r="W9" s="26">
        <f>Data!$V9-Data!$U9</f>
        <v>5698</v>
      </c>
    </row>
    <row r="10" spans="1:23">
      <c r="A10" s="19" t="s">
        <v>5</v>
      </c>
      <c r="B10" s="19" t="s">
        <v>6</v>
      </c>
      <c r="C10" s="19" t="s">
        <v>828</v>
      </c>
      <c r="D10" s="19" t="s">
        <v>412</v>
      </c>
      <c r="E10" s="19">
        <v>30</v>
      </c>
      <c r="F10" s="19" t="s">
        <v>34</v>
      </c>
      <c r="G10" s="19" t="s">
        <v>426</v>
      </c>
      <c r="H10" s="20">
        <v>43726</v>
      </c>
      <c r="I10" s="20">
        <v>43729</v>
      </c>
      <c r="J10" s="21">
        <f>Data!$I10-Data!$H10</f>
        <v>3</v>
      </c>
      <c r="K10" s="21" t="str">
        <f>IF(Data!$J10&gt;3,"Late","On Time")</f>
        <v>On Time</v>
      </c>
      <c r="L10" s="19" t="s">
        <v>143</v>
      </c>
      <c r="M10" s="20">
        <v>43725</v>
      </c>
      <c r="N10" s="20">
        <v>43740</v>
      </c>
      <c r="O10" s="21">
        <f>IF(Data!$N10="","",Data!$N10-Data!$M10)</f>
        <v>15</v>
      </c>
      <c r="P10" s="22" t="str">
        <f>IF(Data!$O10="","",IF(Data!$O10&lt;=Data!$E10,"On Time","Fail"))</f>
        <v>On Time</v>
      </c>
      <c r="Q10" s="23">
        <v>1</v>
      </c>
      <c r="R10" s="45" t="str">
        <f>IF(Data!$Q10=100%,"Completed","Incompleted")</f>
        <v>Completed</v>
      </c>
      <c r="S10" s="24">
        <v>5.8717948717948714</v>
      </c>
      <c r="T10" s="25">
        <v>78</v>
      </c>
      <c r="U10" s="26">
        <f>Data!$S10*Data!$T10</f>
        <v>457.99999999999994</v>
      </c>
      <c r="V10" s="24">
        <v>457.99999999999994</v>
      </c>
      <c r="W10" s="26">
        <f>Data!$V10-Data!$U10</f>
        <v>0</v>
      </c>
    </row>
    <row r="11" spans="1:23">
      <c r="A11" s="19" t="s">
        <v>5</v>
      </c>
      <c r="B11" s="19" t="s">
        <v>6</v>
      </c>
      <c r="C11" s="19" t="s">
        <v>830</v>
      </c>
      <c r="D11" s="19" t="s">
        <v>407</v>
      </c>
      <c r="E11" s="19">
        <v>45</v>
      </c>
      <c r="F11" s="19" t="s">
        <v>37</v>
      </c>
      <c r="G11" s="19" t="s">
        <v>427</v>
      </c>
      <c r="H11" s="20">
        <v>43727</v>
      </c>
      <c r="I11" s="20">
        <v>43734</v>
      </c>
      <c r="J11" s="21">
        <f>Data!$I11-Data!$H11</f>
        <v>7</v>
      </c>
      <c r="K11" s="21" t="str">
        <f>IF(Data!$J11&gt;3,"Late","On Time")</f>
        <v>Late</v>
      </c>
      <c r="L11" s="19" t="s">
        <v>142</v>
      </c>
      <c r="M11" s="20">
        <v>43710</v>
      </c>
      <c r="N11" s="20">
        <v>43739</v>
      </c>
      <c r="O11" s="21">
        <f>IF(Data!$N11="","",Data!$N11-Data!$M11)</f>
        <v>29</v>
      </c>
      <c r="P11" s="22" t="str">
        <f>IF(Data!$O11="","",IF(Data!$O11&lt;=Data!$E11,"On Time","Fail"))</f>
        <v>On Time</v>
      </c>
      <c r="Q11" s="23">
        <v>1</v>
      </c>
      <c r="R11" s="45" t="str">
        <f>IF(Data!$Q11=100%,"Completed","Incompleted")</f>
        <v>Completed</v>
      </c>
      <c r="S11" s="24">
        <v>26</v>
      </c>
      <c r="T11" s="25">
        <v>68</v>
      </c>
      <c r="U11" s="26">
        <f>Data!$S11*Data!$T11</f>
        <v>1768</v>
      </c>
      <c r="V11" s="24">
        <v>1768</v>
      </c>
      <c r="W11" s="26">
        <f>Data!$V11-Data!$U11</f>
        <v>0</v>
      </c>
    </row>
    <row r="12" spans="1:23">
      <c r="A12" s="19" t="s">
        <v>5</v>
      </c>
      <c r="B12" s="19" t="s">
        <v>6</v>
      </c>
      <c r="C12" s="19" t="s">
        <v>835</v>
      </c>
      <c r="D12" s="19" t="s">
        <v>407</v>
      </c>
      <c r="E12" s="19">
        <v>30</v>
      </c>
      <c r="F12" s="19" t="s">
        <v>34</v>
      </c>
      <c r="G12" s="19" t="s">
        <v>428</v>
      </c>
      <c r="H12" s="20">
        <v>43728</v>
      </c>
      <c r="I12" s="20">
        <v>43735</v>
      </c>
      <c r="J12" s="21">
        <f>Data!$I12-Data!$H12</f>
        <v>7</v>
      </c>
      <c r="K12" s="21" t="str">
        <f>IF(Data!$J12&gt;3,"Late","On Time")</f>
        <v>Late</v>
      </c>
      <c r="L12" s="19" t="s">
        <v>141</v>
      </c>
      <c r="M12" s="20">
        <v>43727</v>
      </c>
      <c r="N12" s="20">
        <v>43768</v>
      </c>
      <c r="O12" s="21">
        <f>IF(Data!$N12="","",Data!$N12-Data!$M12)</f>
        <v>41</v>
      </c>
      <c r="P12" s="22" t="str">
        <f>IF(Data!$O12="","",IF(Data!$O12&lt;=Data!$E12,"On Time","Fail"))</f>
        <v>Fail</v>
      </c>
      <c r="Q12" s="23">
        <v>1</v>
      </c>
      <c r="R12" s="45" t="str">
        <f>IF(Data!$Q12=100%,"Completed","Incompleted")</f>
        <v>Completed</v>
      </c>
      <c r="S12" s="24">
        <v>123.02564102564102</v>
      </c>
      <c r="T12" s="25">
        <v>78</v>
      </c>
      <c r="U12" s="26">
        <f>Data!$S12*Data!$T12</f>
        <v>9596</v>
      </c>
      <c r="V12" s="24">
        <v>9596</v>
      </c>
      <c r="W12" s="26">
        <f>Data!$V12-Data!$U12</f>
        <v>0</v>
      </c>
    </row>
    <row r="13" spans="1:23">
      <c r="A13" s="19" t="s">
        <v>22</v>
      </c>
      <c r="B13" s="19" t="s">
        <v>6</v>
      </c>
      <c r="C13" s="19" t="s">
        <v>835</v>
      </c>
      <c r="D13" s="19" t="s">
        <v>407</v>
      </c>
      <c r="E13" s="19">
        <v>30</v>
      </c>
      <c r="F13" s="19" t="s">
        <v>33</v>
      </c>
      <c r="G13" s="19" t="s">
        <v>429</v>
      </c>
      <c r="H13" s="20">
        <v>43729</v>
      </c>
      <c r="I13" s="20">
        <v>43731</v>
      </c>
      <c r="J13" s="21">
        <f>Data!$I13-Data!$H13</f>
        <v>2</v>
      </c>
      <c r="K13" s="21" t="str">
        <f>IF(Data!$J13&gt;3,"Late","On Time")</f>
        <v>On Time</v>
      </c>
      <c r="L13" s="19" t="s">
        <v>140</v>
      </c>
      <c r="M13" s="20">
        <v>43765</v>
      </c>
      <c r="N13" s="20">
        <v>43792</v>
      </c>
      <c r="O13" s="21">
        <f>IF(Data!$N13="","",Data!$N13-Data!$M13)</f>
        <v>27</v>
      </c>
      <c r="P13" s="22" t="str">
        <f>IF(Data!$O13="","",IF(Data!$O13&lt;=Data!$E13,"On Time","Fail"))</f>
        <v>On Time</v>
      </c>
      <c r="Q13" s="23">
        <v>1</v>
      </c>
      <c r="R13" s="45" t="str">
        <f>IF(Data!$Q13=100%,"Completed","Incompleted")</f>
        <v>Completed</v>
      </c>
      <c r="S13" s="24">
        <v>51.851851851851855</v>
      </c>
      <c r="T13" s="25">
        <v>81</v>
      </c>
      <c r="U13" s="26">
        <f>Data!$S13*Data!$T13</f>
        <v>4200</v>
      </c>
      <c r="V13" s="24">
        <v>4200</v>
      </c>
      <c r="W13" s="26">
        <f>Data!$V13-Data!$U13</f>
        <v>0</v>
      </c>
    </row>
    <row r="14" spans="1:23">
      <c r="A14" s="19" t="s">
        <v>9</v>
      </c>
      <c r="B14" s="19" t="s">
        <v>6</v>
      </c>
      <c r="C14" s="19" t="s">
        <v>27</v>
      </c>
      <c r="D14" s="19" t="s">
        <v>408</v>
      </c>
      <c r="E14" s="19">
        <v>30</v>
      </c>
      <c r="F14" s="19" t="s">
        <v>35</v>
      </c>
      <c r="G14" s="19" t="s">
        <v>430</v>
      </c>
      <c r="H14" s="20">
        <v>43730</v>
      </c>
      <c r="I14" s="20">
        <v>43732</v>
      </c>
      <c r="J14" s="21">
        <f>Data!$I14-Data!$H14</f>
        <v>2</v>
      </c>
      <c r="K14" s="21" t="str">
        <f>IF(Data!$J14&gt;3,"Late","On Time")</f>
        <v>On Time</v>
      </c>
      <c r="L14" s="19" t="s">
        <v>139</v>
      </c>
      <c r="M14" s="20">
        <v>43735</v>
      </c>
      <c r="N14" s="20">
        <v>43767</v>
      </c>
      <c r="O14" s="21">
        <f>IF(Data!$N14="","",Data!$N14-Data!$M14)</f>
        <v>32</v>
      </c>
      <c r="P14" s="22" t="str">
        <f>IF(Data!$O14="","",IF(Data!$O14&lt;=Data!$E14,"On Time","Fail"))</f>
        <v>Fail</v>
      </c>
      <c r="Q14" s="23">
        <v>1</v>
      </c>
      <c r="R14" s="45" t="str">
        <f>IF(Data!$Q14=100%,"Completed","Incompleted")</f>
        <v>Completed</v>
      </c>
      <c r="S14" s="24">
        <v>88.888888888888886</v>
      </c>
      <c r="T14" s="25">
        <v>18</v>
      </c>
      <c r="U14" s="26">
        <f>Data!$S14*Data!$T14</f>
        <v>1600</v>
      </c>
      <c r="V14" s="24">
        <v>1600</v>
      </c>
      <c r="W14" s="26">
        <f>Data!$V14-Data!$U14</f>
        <v>0</v>
      </c>
    </row>
    <row r="15" spans="1:23">
      <c r="A15" s="19" t="s">
        <v>788</v>
      </c>
      <c r="B15" s="19" t="s">
        <v>6</v>
      </c>
      <c r="C15" s="19" t="s">
        <v>833</v>
      </c>
      <c r="D15" s="19" t="s">
        <v>413</v>
      </c>
      <c r="E15" s="19">
        <v>30</v>
      </c>
      <c r="F15" s="19" t="s">
        <v>39</v>
      </c>
      <c r="G15" s="19" t="s">
        <v>431</v>
      </c>
      <c r="H15" s="20">
        <v>43731</v>
      </c>
      <c r="I15" s="20">
        <v>43737</v>
      </c>
      <c r="J15" s="21">
        <f>Data!$I15-Data!$H15</f>
        <v>6</v>
      </c>
      <c r="K15" s="21" t="str">
        <f>IF(Data!$J15&gt;3,"Late","On Time")</f>
        <v>Late</v>
      </c>
      <c r="L15" s="19" t="s">
        <v>138</v>
      </c>
      <c r="M15" s="20">
        <v>43714</v>
      </c>
      <c r="N15" s="20">
        <v>43773</v>
      </c>
      <c r="O15" s="21">
        <f>IF(Data!$N15="","",Data!$N15-Data!$M15)</f>
        <v>59</v>
      </c>
      <c r="P15" s="22" t="str">
        <f>IF(Data!$O15="","",IF(Data!$O15&lt;=Data!$E15,"On Time","Fail"))</f>
        <v>Fail</v>
      </c>
      <c r="Q15" s="23">
        <v>1</v>
      </c>
      <c r="R15" s="45" t="str">
        <f>IF(Data!$Q15=100%,"Completed","Incompleted")</f>
        <v>Completed</v>
      </c>
      <c r="S15" s="24">
        <v>6.9264705882352944</v>
      </c>
      <c r="T15" s="25">
        <v>68</v>
      </c>
      <c r="U15" s="26">
        <f>Data!$S15*Data!$T15</f>
        <v>471</v>
      </c>
      <c r="V15" s="24">
        <v>471</v>
      </c>
      <c r="W15" s="26">
        <f>Data!$V15-Data!$U15</f>
        <v>0</v>
      </c>
    </row>
    <row r="16" spans="1:23">
      <c r="A16" s="19" t="s">
        <v>7</v>
      </c>
      <c r="B16" s="19" t="s">
        <v>6</v>
      </c>
      <c r="C16" s="19" t="s">
        <v>836</v>
      </c>
      <c r="D16" s="19" t="s">
        <v>407</v>
      </c>
      <c r="E16" s="19">
        <v>30</v>
      </c>
      <c r="F16" s="19" t="s">
        <v>36</v>
      </c>
      <c r="G16" s="19" t="s">
        <v>432</v>
      </c>
      <c r="H16" s="20">
        <v>43732</v>
      </c>
      <c r="I16" s="20">
        <v>43739</v>
      </c>
      <c r="J16" s="21">
        <f>Data!$I16-Data!$H16</f>
        <v>7</v>
      </c>
      <c r="K16" s="21" t="str">
        <f>IF(Data!$J16&gt;3,"Late","On Time")</f>
        <v>Late</v>
      </c>
      <c r="L16" s="19" t="s">
        <v>137</v>
      </c>
      <c r="M16" s="20">
        <v>43750</v>
      </c>
      <c r="N16" s="20">
        <v>43772</v>
      </c>
      <c r="O16" s="21">
        <f>IF(Data!$N16="","",Data!$N16-Data!$M16)</f>
        <v>22</v>
      </c>
      <c r="P16" s="22" t="str">
        <f>IF(Data!$O16="","",IF(Data!$O16&lt;=Data!$E16,"On Time","Fail"))</f>
        <v>On Time</v>
      </c>
      <c r="Q16" s="23">
        <v>1</v>
      </c>
      <c r="R16" s="45" t="str">
        <f>IF(Data!$Q16=100%,"Completed","Incompleted")</f>
        <v>Completed</v>
      </c>
      <c r="S16" s="24">
        <v>269.23076923076923</v>
      </c>
      <c r="T16" s="25">
        <v>26</v>
      </c>
      <c r="U16" s="26">
        <f>Data!$S16*Data!$T16</f>
        <v>7000</v>
      </c>
      <c r="V16" s="24">
        <v>7000</v>
      </c>
      <c r="W16" s="26">
        <f>Data!$V16-Data!$U16</f>
        <v>0</v>
      </c>
    </row>
    <row r="17" spans="1:23">
      <c r="A17" s="19" t="s">
        <v>5</v>
      </c>
      <c r="B17" s="19" t="s">
        <v>6</v>
      </c>
      <c r="C17" s="19" t="s">
        <v>829</v>
      </c>
      <c r="D17" s="19" t="s">
        <v>411</v>
      </c>
      <c r="E17" s="19">
        <v>45</v>
      </c>
      <c r="F17" s="19" t="s">
        <v>40</v>
      </c>
      <c r="G17" s="19" t="s">
        <v>433</v>
      </c>
      <c r="H17" s="20">
        <v>43733</v>
      </c>
      <c r="I17" s="20">
        <v>43736</v>
      </c>
      <c r="J17" s="21">
        <f>Data!$I17-Data!$H17</f>
        <v>3</v>
      </c>
      <c r="K17" s="21" t="str">
        <f>IF(Data!$J17&gt;3,"Late","On Time")</f>
        <v>On Time</v>
      </c>
      <c r="L17" s="19" t="s">
        <v>136</v>
      </c>
      <c r="M17" s="20">
        <v>43768</v>
      </c>
      <c r="N17" s="20">
        <v>43782</v>
      </c>
      <c r="O17" s="21">
        <f>IF(Data!$N17="","",Data!$N17-Data!$M17)</f>
        <v>14</v>
      </c>
      <c r="P17" s="22" t="str">
        <f>IF(Data!$O17="","",IF(Data!$O17&lt;=Data!$E17,"On Time","Fail"))</f>
        <v>On Time</v>
      </c>
      <c r="Q17" s="23">
        <v>1</v>
      </c>
      <c r="R17" s="45" t="str">
        <f>IF(Data!$Q17=100%,"Completed","Incompleted")</f>
        <v>Completed</v>
      </c>
      <c r="S17" s="24">
        <v>69.451612903225808</v>
      </c>
      <c r="T17" s="25">
        <v>31</v>
      </c>
      <c r="U17" s="26">
        <f>Data!$S17*Data!$T17</f>
        <v>2153</v>
      </c>
      <c r="V17" s="24">
        <v>2153</v>
      </c>
      <c r="W17" s="26">
        <f>Data!$V17-Data!$U17</f>
        <v>0</v>
      </c>
    </row>
    <row r="18" spans="1:23">
      <c r="A18" s="19" t="s">
        <v>12</v>
      </c>
      <c r="B18" s="19" t="s">
        <v>6</v>
      </c>
      <c r="C18" s="19" t="s">
        <v>829</v>
      </c>
      <c r="D18" s="19" t="s">
        <v>407</v>
      </c>
      <c r="E18" s="19">
        <v>30</v>
      </c>
      <c r="F18" s="19" t="s">
        <v>38</v>
      </c>
      <c r="G18" s="19" t="s">
        <v>434</v>
      </c>
      <c r="H18" s="20">
        <v>43736</v>
      </c>
      <c r="I18" s="20">
        <v>43739</v>
      </c>
      <c r="J18" s="21">
        <f>Data!$I18-Data!$H18</f>
        <v>3</v>
      </c>
      <c r="K18" s="21" t="str">
        <f>IF(Data!$J18&gt;3,"Late","On Time")</f>
        <v>On Time</v>
      </c>
      <c r="L18" s="19" t="s">
        <v>135</v>
      </c>
      <c r="M18" s="20">
        <v>43721</v>
      </c>
      <c r="N18" s="20">
        <v>43743</v>
      </c>
      <c r="O18" s="21">
        <f>IF(Data!$N18="","",Data!$N18-Data!$M18)</f>
        <v>22</v>
      </c>
      <c r="P18" s="22" t="str">
        <f>IF(Data!$O18="","",IF(Data!$O18&lt;=Data!$E18,"On Time","Fail"))</f>
        <v>On Time</v>
      </c>
      <c r="Q18" s="23">
        <v>1</v>
      </c>
      <c r="R18" s="45" t="str">
        <f>IF(Data!$Q18=100%,"Completed","Incompleted")</f>
        <v>Completed</v>
      </c>
      <c r="S18" s="24">
        <v>128.625</v>
      </c>
      <c r="T18" s="25">
        <v>400</v>
      </c>
      <c r="U18" s="26">
        <f>Data!$S18*Data!$T18</f>
        <v>51450</v>
      </c>
      <c r="V18" s="24">
        <v>51450</v>
      </c>
      <c r="W18" s="26">
        <f>Data!$V18-Data!$U18</f>
        <v>0</v>
      </c>
    </row>
    <row r="19" spans="1:23">
      <c r="A19" s="19" t="s">
        <v>12</v>
      </c>
      <c r="B19" s="19" t="s">
        <v>6</v>
      </c>
      <c r="C19" s="19" t="s">
        <v>830</v>
      </c>
      <c r="D19" s="19" t="s">
        <v>407</v>
      </c>
      <c r="E19" s="19">
        <v>30</v>
      </c>
      <c r="F19" s="19" t="s">
        <v>35</v>
      </c>
      <c r="G19" s="19" t="s">
        <v>435</v>
      </c>
      <c r="H19" s="20">
        <v>43735</v>
      </c>
      <c r="I19" s="20">
        <v>43738</v>
      </c>
      <c r="J19" s="21">
        <f>Data!$I19-Data!$H19</f>
        <v>3</v>
      </c>
      <c r="K19" s="21" t="str">
        <f>IF(Data!$J19&gt;3,"Late","On Time")</f>
        <v>On Time</v>
      </c>
      <c r="L19" s="19" t="s">
        <v>134</v>
      </c>
      <c r="M19" s="20">
        <v>43739</v>
      </c>
      <c r="N19" s="20">
        <v>43744</v>
      </c>
      <c r="O19" s="21">
        <f>IF(Data!$N19="","",Data!$N19-Data!$M19)</f>
        <v>5</v>
      </c>
      <c r="P19" s="22" t="str">
        <f>IF(Data!$O19="","",IF(Data!$O19&lt;=Data!$E19,"On Time","Fail"))</f>
        <v>On Time</v>
      </c>
      <c r="Q19" s="23">
        <v>1</v>
      </c>
      <c r="R19" s="45" t="str">
        <f>IF(Data!$Q19=100%,"Completed","Incompleted")</f>
        <v>Completed</v>
      </c>
      <c r="S19" s="24">
        <v>106.06060606060606</v>
      </c>
      <c r="T19" s="25">
        <v>66</v>
      </c>
      <c r="U19" s="26">
        <f>Data!$S19*Data!$T19</f>
        <v>7000</v>
      </c>
      <c r="V19" s="24">
        <v>7000</v>
      </c>
      <c r="W19" s="26">
        <f>Data!$V19-Data!$U19</f>
        <v>0</v>
      </c>
    </row>
    <row r="20" spans="1:23">
      <c r="A20" s="19" t="s">
        <v>7</v>
      </c>
      <c r="B20" s="19" t="s">
        <v>6</v>
      </c>
      <c r="C20" s="19" t="s">
        <v>831</v>
      </c>
      <c r="D20" s="19" t="s">
        <v>408</v>
      </c>
      <c r="E20" s="19">
        <v>30</v>
      </c>
      <c r="F20" s="19" t="s">
        <v>38</v>
      </c>
      <c r="G20" s="19" t="s">
        <v>436</v>
      </c>
      <c r="H20" s="20">
        <v>43736</v>
      </c>
      <c r="I20" s="20">
        <v>43739</v>
      </c>
      <c r="J20" s="21">
        <f>Data!$I20-Data!$H20</f>
        <v>3</v>
      </c>
      <c r="K20" s="21" t="str">
        <f>IF(Data!$J20&gt;3,"Late","On Time")</f>
        <v>On Time</v>
      </c>
      <c r="L20" s="19" t="s">
        <v>133</v>
      </c>
      <c r="M20" s="20">
        <v>43760</v>
      </c>
      <c r="N20" s="20">
        <v>43813</v>
      </c>
      <c r="O20" s="21">
        <f>IF(Data!$N20="","",Data!$N20-Data!$M20)</f>
        <v>53</v>
      </c>
      <c r="P20" s="22" t="str">
        <f>IF(Data!$O20="","",IF(Data!$O20&lt;=Data!$E20,"On Time","Fail"))</f>
        <v>Fail</v>
      </c>
      <c r="Q20" s="23">
        <v>1</v>
      </c>
      <c r="R20" s="45" t="str">
        <f>IF(Data!$Q20=100%,"Completed","Incompleted")</f>
        <v>Completed</v>
      </c>
      <c r="S20" s="24">
        <v>508.84615384615387</v>
      </c>
      <c r="T20" s="25">
        <v>65</v>
      </c>
      <c r="U20" s="26">
        <f>Data!$S20*Data!$T20</f>
        <v>33075</v>
      </c>
      <c r="V20" s="24">
        <v>33075</v>
      </c>
      <c r="W20" s="26">
        <f>Data!$V20-Data!$U20</f>
        <v>0</v>
      </c>
    </row>
    <row r="21" spans="1:23">
      <c r="A21" s="19" t="s">
        <v>12</v>
      </c>
      <c r="B21" s="19" t="s">
        <v>6</v>
      </c>
      <c r="C21" s="19" t="s">
        <v>835</v>
      </c>
      <c r="D21" s="19" t="s">
        <v>412</v>
      </c>
      <c r="E21" s="19">
        <v>30</v>
      </c>
      <c r="F21" s="19" t="s">
        <v>33</v>
      </c>
      <c r="G21" s="19" t="s">
        <v>437</v>
      </c>
      <c r="H21" s="20">
        <v>43737</v>
      </c>
      <c r="I21" s="20">
        <v>43739</v>
      </c>
      <c r="J21" s="21">
        <f>Data!$I21-Data!$H21</f>
        <v>2</v>
      </c>
      <c r="K21" s="21" t="str">
        <f>IF(Data!$J21&gt;3,"Late","On Time")</f>
        <v>On Time</v>
      </c>
      <c r="L21" s="19" t="s">
        <v>132</v>
      </c>
      <c r="M21" s="20">
        <v>43751</v>
      </c>
      <c r="N21" s="20">
        <v>43772</v>
      </c>
      <c r="O21" s="21">
        <f>IF(Data!$N21="","",Data!$N21-Data!$M21)</f>
        <v>21</v>
      </c>
      <c r="P21" s="22" t="str">
        <f>IF(Data!$O21="","",IF(Data!$O21&lt;=Data!$E21,"On Time","Fail"))</f>
        <v>On Time</v>
      </c>
      <c r="Q21" s="23">
        <v>1</v>
      </c>
      <c r="R21" s="45" t="str">
        <f>IF(Data!$Q21=100%,"Completed","Incompleted")</f>
        <v>Completed</v>
      </c>
      <c r="S21" s="24">
        <v>2050</v>
      </c>
      <c r="T21" s="25">
        <v>11</v>
      </c>
      <c r="U21" s="26">
        <f>Data!$S21*Data!$T21</f>
        <v>22550</v>
      </c>
      <c r="V21" s="24">
        <v>22550</v>
      </c>
      <c r="W21" s="26">
        <f>Data!$V21-Data!$U21</f>
        <v>0</v>
      </c>
    </row>
    <row r="22" spans="1:23">
      <c r="A22" s="19" t="s">
        <v>7</v>
      </c>
      <c r="B22" s="19" t="s">
        <v>6</v>
      </c>
      <c r="C22" s="19" t="s">
        <v>28</v>
      </c>
      <c r="D22" s="19" t="s">
        <v>407</v>
      </c>
      <c r="E22" s="19">
        <v>45</v>
      </c>
      <c r="F22" s="19" t="s">
        <v>34</v>
      </c>
      <c r="G22" s="19" t="s">
        <v>438</v>
      </c>
      <c r="H22" s="20">
        <v>43738</v>
      </c>
      <c r="I22" s="20">
        <v>43741</v>
      </c>
      <c r="J22" s="21">
        <f>Data!$I22-Data!$H22</f>
        <v>3</v>
      </c>
      <c r="K22" s="21" t="str">
        <f>IF(Data!$J22&gt;3,"Late","On Time")</f>
        <v>On Time</v>
      </c>
      <c r="L22" s="19" t="s">
        <v>131</v>
      </c>
      <c r="M22" s="20">
        <v>43748</v>
      </c>
      <c r="N22" s="20">
        <v>43761</v>
      </c>
      <c r="O22" s="21">
        <f>IF(Data!$N22="","",Data!$N22-Data!$M22)</f>
        <v>13</v>
      </c>
      <c r="P22" s="22" t="str">
        <f>IF(Data!$O22="","",IF(Data!$O22&lt;=Data!$E22,"On Time","Fail"))</f>
        <v>On Time</v>
      </c>
      <c r="Q22" s="23">
        <v>1</v>
      </c>
      <c r="R22" s="45" t="str">
        <f>IF(Data!$Q22=100%,"Completed","Incompleted")</f>
        <v>Completed</v>
      </c>
      <c r="S22" s="24">
        <v>129.19540229885058</v>
      </c>
      <c r="T22" s="25">
        <v>87</v>
      </c>
      <c r="U22" s="26">
        <f>Data!$S22*Data!$T22</f>
        <v>11240</v>
      </c>
      <c r="V22" s="24">
        <v>11240</v>
      </c>
      <c r="W22" s="26">
        <f>Data!$V22-Data!$U22</f>
        <v>0</v>
      </c>
    </row>
    <row r="23" spans="1:23">
      <c r="A23" s="19" t="s">
        <v>5</v>
      </c>
      <c r="B23" s="19" t="s">
        <v>8</v>
      </c>
      <c r="C23" s="19" t="s">
        <v>828</v>
      </c>
      <c r="D23" s="19" t="s">
        <v>411</v>
      </c>
      <c r="E23" s="19">
        <v>45</v>
      </c>
      <c r="F23" s="19" t="s">
        <v>35</v>
      </c>
      <c r="G23" s="19" t="s">
        <v>439</v>
      </c>
      <c r="H23" s="20">
        <v>43739</v>
      </c>
      <c r="I23" s="20">
        <v>43744</v>
      </c>
      <c r="J23" s="21">
        <f>Data!$I23-Data!$H23</f>
        <v>5</v>
      </c>
      <c r="K23" s="21" t="str">
        <f>IF(Data!$J23&gt;3,"Late","On Time")</f>
        <v>Late</v>
      </c>
      <c r="L23" s="19" t="s">
        <v>130</v>
      </c>
      <c r="M23" s="20">
        <v>43740</v>
      </c>
      <c r="N23" s="20">
        <v>43796</v>
      </c>
      <c r="O23" s="21">
        <f>IF(Data!$N23="","",Data!$N23-Data!$M23)</f>
        <v>56</v>
      </c>
      <c r="P23" s="22" t="str">
        <f>IF(Data!$O23="","",IF(Data!$O23&lt;=Data!$E23,"On Time","Fail"))</f>
        <v>Fail</v>
      </c>
      <c r="Q23" s="23">
        <v>1</v>
      </c>
      <c r="R23" s="45" t="str">
        <f>IF(Data!$Q23=100%,"Completed","Incompleted")</f>
        <v>Completed</v>
      </c>
      <c r="S23" s="24">
        <v>35.466666666666669</v>
      </c>
      <c r="T23" s="25">
        <v>45</v>
      </c>
      <c r="U23" s="26">
        <f>Data!$S23*Data!$T23</f>
        <v>1596</v>
      </c>
      <c r="V23" s="24">
        <v>1596</v>
      </c>
      <c r="W23" s="26">
        <f>Data!$V23-Data!$U23</f>
        <v>0</v>
      </c>
    </row>
    <row r="24" spans="1:23">
      <c r="A24" s="19" t="s">
        <v>7</v>
      </c>
      <c r="B24" s="19" t="s">
        <v>6</v>
      </c>
      <c r="C24" s="19" t="s">
        <v>828</v>
      </c>
      <c r="D24" s="19" t="s">
        <v>410</v>
      </c>
      <c r="E24" s="19">
        <v>14</v>
      </c>
      <c r="F24" s="19" t="s">
        <v>34</v>
      </c>
      <c r="G24" s="19" t="s">
        <v>440</v>
      </c>
      <c r="H24" s="20">
        <v>43740</v>
      </c>
      <c r="I24" s="20">
        <v>43748</v>
      </c>
      <c r="J24" s="21">
        <f>Data!$I24-Data!$H24</f>
        <v>8</v>
      </c>
      <c r="K24" s="21" t="str">
        <f>IF(Data!$J24&gt;3,"Late","On Time")</f>
        <v>Late</v>
      </c>
      <c r="L24" s="19" t="s">
        <v>129</v>
      </c>
      <c r="M24" s="20">
        <v>43744</v>
      </c>
      <c r="N24" s="20">
        <v>43756</v>
      </c>
      <c r="O24" s="21">
        <f>IF(Data!$N24="","",Data!$N24-Data!$M24)</f>
        <v>12</v>
      </c>
      <c r="P24" s="22" t="str">
        <f>IF(Data!$O24="","",IF(Data!$O24&lt;=Data!$E24,"On Time","Fail"))</f>
        <v>On Time</v>
      </c>
      <c r="Q24" s="23">
        <v>1</v>
      </c>
      <c r="R24" s="45" t="str">
        <f>IF(Data!$Q24=100%,"Completed","Incompleted")</f>
        <v>Completed</v>
      </c>
      <c r="S24" s="24">
        <v>274.90909090909093</v>
      </c>
      <c r="T24" s="25">
        <v>55</v>
      </c>
      <c r="U24" s="26">
        <f>Data!$S24*Data!$T24</f>
        <v>15120.000000000002</v>
      </c>
      <c r="V24" s="24">
        <v>15120.000000000002</v>
      </c>
      <c r="W24" s="26">
        <f>Data!$V24-Data!$U24</f>
        <v>0</v>
      </c>
    </row>
    <row r="25" spans="1:23">
      <c r="A25" s="19" t="s">
        <v>5</v>
      </c>
      <c r="B25" s="19" t="s">
        <v>6</v>
      </c>
      <c r="C25" s="19" t="s">
        <v>831</v>
      </c>
      <c r="D25" s="19" t="s">
        <v>407</v>
      </c>
      <c r="E25" s="19">
        <v>45</v>
      </c>
      <c r="F25" s="19" t="s">
        <v>35</v>
      </c>
      <c r="G25" s="19" t="s">
        <v>441</v>
      </c>
      <c r="H25" s="20">
        <v>43741</v>
      </c>
      <c r="I25" s="20">
        <v>43744</v>
      </c>
      <c r="J25" s="21">
        <f>Data!$I25-Data!$H25</f>
        <v>3</v>
      </c>
      <c r="K25" s="21" t="str">
        <f>IF(Data!$J25&gt;3,"Late","On Time")</f>
        <v>On Time</v>
      </c>
      <c r="L25" s="19" t="s">
        <v>128</v>
      </c>
      <c r="M25" s="20">
        <v>43774</v>
      </c>
      <c r="N25" s="20">
        <v>43795</v>
      </c>
      <c r="O25" s="21">
        <f>IF(Data!$N25="","",Data!$N25-Data!$M25)</f>
        <v>21</v>
      </c>
      <c r="P25" s="22" t="str">
        <f>IF(Data!$O25="","",IF(Data!$O25&lt;=Data!$E25,"On Time","Fail"))</f>
        <v>On Time</v>
      </c>
      <c r="Q25" s="23">
        <v>1</v>
      </c>
      <c r="R25" s="45" t="str">
        <f>IF(Data!$Q25=100%,"Completed","Incompleted")</f>
        <v>Completed</v>
      </c>
      <c r="S25" s="24">
        <v>553.17073170731703</v>
      </c>
      <c r="T25" s="25">
        <v>41</v>
      </c>
      <c r="U25" s="26">
        <f>Data!$S25*Data!$T25</f>
        <v>22680</v>
      </c>
      <c r="V25" s="24">
        <v>22680</v>
      </c>
      <c r="W25" s="26">
        <f>Data!$V25-Data!$U25</f>
        <v>0</v>
      </c>
    </row>
    <row r="26" spans="1:23">
      <c r="A26" s="19" t="s">
        <v>5</v>
      </c>
      <c r="B26" s="19" t="s">
        <v>6</v>
      </c>
      <c r="C26" s="19" t="s">
        <v>828</v>
      </c>
      <c r="D26" s="19" t="s">
        <v>409</v>
      </c>
      <c r="E26" s="19">
        <v>7</v>
      </c>
      <c r="F26" s="19" t="s">
        <v>35</v>
      </c>
      <c r="G26" s="19" t="s">
        <v>442</v>
      </c>
      <c r="H26" s="20">
        <v>43742</v>
      </c>
      <c r="I26" s="20">
        <v>43746</v>
      </c>
      <c r="J26" s="21">
        <f>Data!$I26-Data!$H26</f>
        <v>4</v>
      </c>
      <c r="K26" s="21" t="str">
        <f>IF(Data!$J26&gt;3,"Late","On Time")</f>
        <v>Late</v>
      </c>
      <c r="L26" s="19" t="s">
        <v>127</v>
      </c>
      <c r="M26" s="20">
        <v>43725</v>
      </c>
      <c r="N26" s="20">
        <v>43760</v>
      </c>
      <c r="O26" s="21">
        <f>IF(Data!$N26="","",Data!$N26-Data!$M26)</f>
        <v>35</v>
      </c>
      <c r="P26" s="22" t="str">
        <f>IF(Data!$O26="","",IF(Data!$O26&lt;=Data!$E26,"On Time","Fail"))</f>
        <v>Fail</v>
      </c>
      <c r="Q26" s="23">
        <v>1</v>
      </c>
      <c r="R26" s="45" t="str">
        <f>IF(Data!$Q26=100%,"Completed","Incompleted")</f>
        <v>Completed</v>
      </c>
      <c r="S26" s="24">
        <v>95.454545454545453</v>
      </c>
      <c r="T26" s="25">
        <v>22</v>
      </c>
      <c r="U26" s="26">
        <f>Data!$S26*Data!$T26</f>
        <v>2100</v>
      </c>
      <c r="V26" s="24">
        <v>2100</v>
      </c>
      <c r="W26" s="26">
        <f>Data!$V26-Data!$U26</f>
        <v>0</v>
      </c>
    </row>
    <row r="27" spans="1:23">
      <c r="A27" s="19" t="s">
        <v>7</v>
      </c>
      <c r="B27" s="19" t="s">
        <v>6</v>
      </c>
      <c r="C27" s="19" t="s">
        <v>829</v>
      </c>
      <c r="D27" s="19" t="s">
        <v>409</v>
      </c>
      <c r="E27" s="19">
        <v>45</v>
      </c>
      <c r="F27" s="19" t="s">
        <v>40</v>
      </c>
      <c r="G27" s="19" t="s">
        <v>443</v>
      </c>
      <c r="H27" s="20">
        <v>43835</v>
      </c>
      <c r="I27" s="20">
        <v>43841</v>
      </c>
      <c r="J27" s="21">
        <f>Data!$I27-Data!$H27</f>
        <v>6</v>
      </c>
      <c r="K27" s="21" t="str">
        <f>IF(Data!$J27&gt;3,"Late","On Time")</f>
        <v>Late</v>
      </c>
      <c r="L27" s="19" t="s">
        <v>126</v>
      </c>
      <c r="M27" s="20">
        <v>43868</v>
      </c>
      <c r="N27" s="20">
        <v>43885</v>
      </c>
      <c r="O27" s="21">
        <f>IF(Data!$N27="","",Data!$N27-Data!$M27)</f>
        <v>17</v>
      </c>
      <c r="P27" s="22" t="str">
        <f>IF(Data!$O27="","",IF(Data!$O27&lt;=Data!$E27,"On Time","Fail"))</f>
        <v>On Time</v>
      </c>
      <c r="Q27" s="23">
        <v>1</v>
      </c>
      <c r="R27" s="45" t="str">
        <f>IF(Data!$Q27=100%,"Completed","Incompleted")</f>
        <v>Completed</v>
      </c>
      <c r="S27" s="24">
        <v>54.123711340206185</v>
      </c>
      <c r="T27" s="25">
        <v>97</v>
      </c>
      <c r="U27" s="26">
        <f>Data!$S27*Data!$T27</f>
        <v>5250</v>
      </c>
      <c r="V27" s="24">
        <v>5250</v>
      </c>
      <c r="W27" s="26">
        <f>Data!$V27-Data!$U27</f>
        <v>0</v>
      </c>
    </row>
    <row r="28" spans="1:23">
      <c r="A28" s="19" t="s">
        <v>7</v>
      </c>
      <c r="B28" s="19" t="s">
        <v>6</v>
      </c>
      <c r="C28" s="19" t="s">
        <v>828</v>
      </c>
      <c r="D28" s="19" t="s">
        <v>410</v>
      </c>
      <c r="E28" s="19">
        <v>14</v>
      </c>
      <c r="F28" s="19" t="s">
        <v>40</v>
      </c>
      <c r="G28" s="19" t="s">
        <v>444</v>
      </c>
      <c r="H28" s="20">
        <v>43836</v>
      </c>
      <c r="I28" s="20">
        <v>43841</v>
      </c>
      <c r="J28" s="21">
        <f>Data!$I28-Data!$H28</f>
        <v>5</v>
      </c>
      <c r="K28" s="21" t="str">
        <f>IF(Data!$J28&gt;3,"Late","On Time")</f>
        <v>Late</v>
      </c>
      <c r="L28" s="19" t="s">
        <v>125</v>
      </c>
      <c r="M28" s="20">
        <v>43816</v>
      </c>
      <c r="N28" s="20">
        <v>43871</v>
      </c>
      <c r="O28" s="21">
        <f>IF(Data!$N28="","",Data!$N28-Data!$M28)</f>
        <v>55</v>
      </c>
      <c r="P28" s="22" t="str">
        <f>IF(Data!$O28="","",IF(Data!$O28&lt;=Data!$E28,"On Time","Fail"))</f>
        <v>Fail</v>
      </c>
      <c r="Q28" s="23">
        <v>1</v>
      </c>
      <c r="R28" s="45" t="str">
        <f>IF(Data!$Q28=100%,"Completed","Incompleted")</f>
        <v>Completed</v>
      </c>
      <c r="S28" s="24">
        <v>24.805555555555557</v>
      </c>
      <c r="T28" s="25">
        <v>36</v>
      </c>
      <c r="U28" s="26">
        <f>Data!$S28*Data!$T28</f>
        <v>893</v>
      </c>
      <c r="V28" s="24">
        <v>893</v>
      </c>
      <c r="W28" s="26">
        <f>Data!$V28-Data!$U28</f>
        <v>0</v>
      </c>
    </row>
    <row r="29" spans="1:23">
      <c r="A29" s="19" t="s">
        <v>5</v>
      </c>
      <c r="B29" s="19" t="s">
        <v>6</v>
      </c>
      <c r="C29" s="19" t="s">
        <v>830</v>
      </c>
      <c r="D29" s="19" t="s">
        <v>411</v>
      </c>
      <c r="E29" s="19">
        <v>60</v>
      </c>
      <c r="F29" s="19" t="s">
        <v>40</v>
      </c>
      <c r="G29" s="19" t="s">
        <v>445</v>
      </c>
      <c r="H29" s="20">
        <v>43837</v>
      </c>
      <c r="I29" s="20">
        <v>43839</v>
      </c>
      <c r="J29" s="21">
        <f>Data!$I29-Data!$H29</f>
        <v>2</v>
      </c>
      <c r="K29" s="21" t="str">
        <f>IF(Data!$J29&gt;3,"Late","On Time")</f>
        <v>On Time</v>
      </c>
      <c r="L29" s="19" t="s">
        <v>124</v>
      </c>
      <c r="M29" s="20">
        <v>43790</v>
      </c>
      <c r="N29" s="20">
        <v>43811</v>
      </c>
      <c r="O29" s="21">
        <f>IF(Data!$N29="","",Data!$N29-Data!$M29)</f>
        <v>21</v>
      </c>
      <c r="P29" s="22" t="str">
        <f>IF(Data!$O29="","",IF(Data!$O29&lt;=Data!$E29,"On Time","Fail"))</f>
        <v>On Time</v>
      </c>
      <c r="Q29" s="23">
        <v>1</v>
      </c>
      <c r="R29" s="45" t="str">
        <f>IF(Data!$Q29=100%,"Completed","Incompleted")</f>
        <v>Completed</v>
      </c>
      <c r="S29" s="24">
        <v>21.553846153846155</v>
      </c>
      <c r="T29" s="25">
        <v>65</v>
      </c>
      <c r="U29" s="26">
        <f>Data!$S29*Data!$T29</f>
        <v>1401</v>
      </c>
      <c r="V29" s="24">
        <v>1401</v>
      </c>
      <c r="W29" s="26">
        <f>Data!$V29-Data!$U29</f>
        <v>0</v>
      </c>
    </row>
    <row r="30" spans="1:23">
      <c r="A30" s="19" t="s">
        <v>7</v>
      </c>
      <c r="B30" s="19" t="s">
        <v>6</v>
      </c>
      <c r="C30" s="19" t="s">
        <v>828</v>
      </c>
      <c r="D30" s="19" t="s">
        <v>408</v>
      </c>
      <c r="E30" s="19">
        <v>30</v>
      </c>
      <c r="F30" s="19" t="s">
        <v>35</v>
      </c>
      <c r="G30" s="19" t="s">
        <v>446</v>
      </c>
      <c r="H30" s="20">
        <v>43838</v>
      </c>
      <c r="I30" s="20">
        <v>43841</v>
      </c>
      <c r="J30" s="21">
        <f>Data!$I30-Data!$H30</f>
        <v>3</v>
      </c>
      <c r="K30" s="21" t="str">
        <f>IF(Data!$J30&gt;3,"Late","On Time")</f>
        <v>On Time</v>
      </c>
      <c r="L30" s="19" t="s">
        <v>123</v>
      </c>
      <c r="M30" s="20">
        <v>43845</v>
      </c>
      <c r="N30" s="20">
        <v>43864</v>
      </c>
      <c r="O30" s="21">
        <f>IF(Data!$N30="","",Data!$N30-Data!$M30)</f>
        <v>19</v>
      </c>
      <c r="P30" s="22" t="str">
        <f>IF(Data!$O30="","",IF(Data!$O30&lt;=Data!$E30,"On Time","Fail"))</f>
        <v>On Time</v>
      </c>
      <c r="Q30" s="23">
        <v>1</v>
      </c>
      <c r="R30" s="45" t="str">
        <f>IF(Data!$Q30=100%,"Completed","Incompleted")</f>
        <v>Completed</v>
      </c>
      <c r="S30" s="24">
        <v>60.344827586206897</v>
      </c>
      <c r="T30" s="25">
        <v>87</v>
      </c>
      <c r="U30" s="26">
        <f>Data!$S30*Data!$T30</f>
        <v>5250</v>
      </c>
      <c r="V30" s="24">
        <v>5250</v>
      </c>
      <c r="W30" s="26">
        <f>Data!$V30-Data!$U30</f>
        <v>0</v>
      </c>
    </row>
    <row r="31" spans="1:23">
      <c r="A31" s="19" t="s">
        <v>12</v>
      </c>
      <c r="B31" s="19" t="s">
        <v>6</v>
      </c>
      <c r="C31" s="19" t="s">
        <v>831</v>
      </c>
      <c r="D31" s="19" t="s">
        <v>407</v>
      </c>
      <c r="E31" s="19">
        <v>45</v>
      </c>
      <c r="F31" s="19" t="s">
        <v>33</v>
      </c>
      <c r="G31" s="19" t="s">
        <v>447</v>
      </c>
      <c r="H31" s="20">
        <v>43839</v>
      </c>
      <c r="I31" s="20">
        <v>43844</v>
      </c>
      <c r="J31" s="21">
        <f>Data!$I31-Data!$H31</f>
        <v>5</v>
      </c>
      <c r="K31" s="21" t="str">
        <f>IF(Data!$J31&gt;3,"Late","On Time")</f>
        <v>Late</v>
      </c>
      <c r="L31" s="19" t="s">
        <v>122</v>
      </c>
      <c r="M31" s="20">
        <v>43848</v>
      </c>
      <c r="N31" s="20"/>
      <c r="O31" s="21" t="str">
        <f>IF(Data!$N31="","",Data!$N31-Data!$M31)</f>
        <v/>
      </c>
      <c r="P31" s="22" t="str">
        <f>IF(Data!$O31="","",IF(Data!$O31&lt;=Data!$E31,"On Time","Fail"))</f>
        <v/>
      </c>
      <c r="Q31" s="23">
        <v>0.9</v>
      </c>
      <c r="R31" s="45" t="str">
        <f>IF(Data!$Q31=100%,"Completed","Incompleted")</f>
        <v>Incompleted</v>
      </c>
      <c r="S31" s="24">
        <v>4950</v>
      </c>
      <c r="T31" s="25">
        <v>71</v>
      </c>
      <c r="U31" s="26">
        <f>Data!$S31*Data!$T31</f>
        <v>351450</v>
      </c>
      <c r="V31" s="24">
        <v>351450</v>
      </c>
      <c r="W31" s="26">
        <f>Data!$V31-Data!$U31</f>
        <v>0</v>
      </c>
    </row>
    <row r="32" spans="1:23">
      <c r="A32" s="19" t="s">
        <v>12</v>
      </c>
      <c r="B32" s="19" t="s">
        <v>6</v>
      </c>
      <c r="C32" s="19" t="s">
        <v>829</v>
      </c>
      <c r="D32" s="19" t="s">
        <v>407</v>
      </c>
      <c r="E32" s="19">
        <v>30</v>
      </c>
      <c r="F32" s="19" t="s">
        <v>37</v>
      </c>
      <c r="G32" s="19" t="s">
        <v>448</v>
      </c>
      <c r="H32" s="20">
        <v>43840</v>
      </c>
      <c r="I32" s="20">
        <v>43849</v>
      </c>
      <c r="J32" s="21">
        <f>Data!$I32-Data!$H32</f>
        <v>9</v>
      </c>
      <c r="K32" s="21" t="str">
        <f>IF(Data!$J32&gt;3,"Late","On Time")</f>
        <v>Late</v>
      </c>
      <c r="L32" s="19" t="s">
        <v>121</v>
      </c>
      <c r="M32" s="20">
        <v>43892</v>
      </c>
      <c r="N32" s="20">
        <v>43916</v>
      </c>
      <c r="O32" s="21">
        <f>IF(Data!$N32="","",Data!$N32-Data!$M32)</f>
        <v>24</v>
      </c>
      <c r="P32" s="22" t="str">
        <f>IF(Data!$O32="","",IF(Data!$O32&lt;=Data!$E32,"On Time","Fail"))</f>
        <v>On Time</v>
      </c>
      <c r="Q32" s="23">
        <v>1</v>
      </c>
      <c r="R32" s="45" t="str">
        <f>IF(Data!$Q32=100%,"Completed","Incompleted")</f>
        <v>Completed</v>
      </c>
      <c r="S32" s="24">
        <v>199.53333333333333</v>
      </c>
      <c r="T32" s="25">
        <v>15</v>
      </c>
      <c r="U32" s="26">
        <f>Data!$S32*Data!$T32</f>
        <v>2993</v>
      </c>
      <c r="V32" s="24">
        <v>2993</v>
      </c>
      <c r="W32" s="26">
        <f>Data!$V32-Data!$U32</f>
        <v>0</v>
      </c>
    </row>
    <row r="33" spans="1:23">
      <c r="A33" s="19" t="s">
        <v>7</v>
      </c>
      <c r="B33" s="19" t="s">
        <v>6</v>
      </c>
      <c r="C33" s="19" t="s">
        <v>835</v>
      </c>
      <c r="D33" s="19" t="s">
        <v>407</v>
      </c>
      <c r="E33" s="19">
        <v>30</v>
      </c>
      <c r="F33" s="19" t="s">
        <v>38</v>
      </c>
      <c r="G33" s="19" t="s">
        <v>449</v>
      </c>
      <c r="H33" s="20">
        <v>43841</v>
      </c>
      <c r="I33" s="20">
        <v>43847</v>
      </c>
      <c r="J33" s="21">
        <f>Data!$I33-Data!$H33</f>
        <v>6</v>
      </c>
      <c r="K33" s="21" t="str">
        <f>IF(Data!$J33&gt;3,"Late","On Time")</f>
        <v>Late</v>
      </c>
      <c r="L33" s="19" t="s">
        <v>120</v>
      </c>
      <c r="M33" s="20">
        <v>43869</v>
      </c>
      <c r="N33" s="20">
        <v>43913</v>
      </c>
      <c r="O33" s="21">
        <f>IF(Data!$N33="","",Data!$N33-Data!$M33)</f>
        <v>44</v>
      </c>
      <c r="P33" s="22" t="str">
        <f>IF(Data!$O33="","",IF(Data!$O33&lt;=Data!$E33,"On Time","Fail"))</f>
        <v>Fail</v>
      </c>
      <c r="Q33" s="23">
        <v>1</v>
      </c>
      <c r="R33" s="45" t="str">
        <f>IF(Data!$Q33=100%,"Completed","Incompleted")</f>
        <v>Completed</v>
      </c>
      <c r="S33" s="24">
        <v>10.5</v>
      </c>
      <c r="T33" s="25">
        <v>300</v>
      </c>
      <c r="U33" s="26">
        <f>Data!$S33*Data!$T33</f>
        <v>3150</v>
      </c>
      <c r="V33" s="24">
        <v>3150</v>
      </c>
      <c r="W33" s="26">
        <f>Data!$V33-Data!$U33</f>
        <v>0</v>
      </c>
    </row>
    <row r="34" spans="1:23">
      <c r="A34" s="19" t="s">
        <v>7</v>
      </c>
      <c r="B34" s="19" t="s">
        <v>6</v>
      </c>
      <c r="C34" s="19" t="s">
        <v>835</v>
      </c>
      <c r="D34" s="19" t="s">
        <v>411</v>
      </c>
      <c r="E34" s="19">
        <v>45</v>
      </c>
      <c r="F34" s="19" t="s">
        <v>38</v>
      </c>
      <c r="G34" s="19" t="s">
        <v>450</v>
      </c>
      <c r="H34" s="20">
        <v>43842</v>
      </c>
      <c r="I34" s="20">
        <v>43845</v>
      </c>
      <c r="J34" s="21">
        <f>Data!$I34-Data!$H34</f>
        <v>3</v>
      </c>
      <c r="K34" s="21" t="str">
        <f>IF(Data!$J34&gt;3,"Late","On Time")</f>
        <v>On Time</v>
      </c>
      <c r="L34" s="19" t="s">
        <v>119</v>
      </c>
      <c r="M34" s="20">
        <v>43839</v>
      </c>
      <c r="N34" s="20">
        <v>43861</v>
      </c>
      <c r="O34" s="21">
        <f>IF(Data!$N34="","",Data!$N34-Data!$M34)</f>
        <v>22</v>
      </c>
      <c r="P34" s="22" t="str">
        <f>IF(Data!$O34="","",IF(Data!$O34&lt;=Data!$E34,"On Time","Fail"))</f>
        <v>On Time</v>
      </c>
      <c r="Q34" s="23">
        <v>1</v>
      </c>
      <c r="R34" s="45" t="str">
        <f>IF(Data!$Q34=100%,"Completed","Incompleted")</f>
        <v>Completed</v>
      </c>
      <c r="S34" s="24">
        <v>69.5625</v>
      </c>
      <c r="T34" s="25">
        <v>80</v>
      </c>
      <c r="U34" s="26">
        <f>Data!$S34*Data!$T34</f>
        <v>5565</v>
      </c>
      <c r="V34" s="24">
        <v>5565</v>
      </c>
      <c r="W34" s="26">
        <f>Data!$V34-Data!$U34</f>
        <v>0</v>
      </c>
    </row>
    <row r="35" spans="1:23">
      <c r="A35" s="19" t="s">
        <v>7</v>
      </c>
      <c r="B35" s="19" t="s">
        <v>6</v>
      </c>
      <c r="C35" s="19" t="s">
        <v>830</v>
      </c>
      <c r="D35" s="19" t="s">
        <v>407</v>
      </c>
      <c r="E35" s="19">
        <v>60</v>
      </c>
      <c r="F35" s="19" t="s">
        <v>34</v>
      </c>
      <c r="G35" s="19" t="s">
        <v>451</v>
      </c>
      <c r="H35" s="20">
        <v>43843</v>
      </c>
      <c r="I35" s="20">
        <v>43851</v>
      </c>
      <c r="J35" s="21">
        <f>Data!$I35-Data!$H35</f>
        <v>8</v>
      </c>
      <c r="K35" s="21" t="str">
        <f>IF(Data!$J35&gt;3,"Late","On Time")</f>
        <v>Late</v>
      </c>
      <c r="L35" s="19" t="s">
        <v>118</v>
      </c>
      <c r="M35" s="20">
        <v>43897</v>
      </c>
      <c r="N35" s="20">
        <v>43908</v>
      </c>
      <c r="O35" s="21">
        <f>IF(Data!$N35="","",Data!$N35-Data!$M35)</f>
        <v>11</v>
      </c>
      <c r="P35" s="22" t="str">
        <f>IF(Data!$O35="","",IF(Data!$O35&lt;=Data!$E35,"On Time","Fail"))</f>
        <v>On Time</v>
      </c>
      <c r="Q35" s="23">
        <v>1</v>
      </c>
      <c r="R35" s="45" t="str">
        <f>IF(Data!$Q35=100%,"Completed","Incompleted")</f>
        <v>Completed</v>
      </c>
      <c r="S35" s="24">
        <v>12.093023255813954</v>
      </c>
      <c r="T35" s="25">
        <v>43</v>
      </c>
      <c r="U35" s="26">
        <f>Data!$S35*Data!$T35</f>
        <v>520</v>
      </c>
      <c r="V35" s="24">
        <v>520</v>
      </c>
      <c r="W35" s="26">
        <f>Data!$V35-Data!$U35</f>
        <v>0</v>
      </c>
    </row>
    <row r="36" spans="1:23">
      <c r="A36" s="19" t="s">
        <v>7</v>
      </c>
      <c r="B36" s="19" t="s">
        <v>6</v>
      </c>
      <c r="C36" s="19" t="s">
        <v>28</v>
      </c>
      <c r="D36" s="19" t="s">
        <v>413</v>
      </c>
      <c r="E36" s="19">
        <v>30</v>
      </c>
      <c r="F36" s="19" t="s">
        <v>35</v>
      </c>
      <c r="G36" s="19" t="s">
        <v>452</v>
      </c>
      <c r="H36" s="20">
        <v>43844</v>
      </c>
      <c r="I36" s="20">
        <v>43846</v>
      </c>
      <c r="J36" s="21">
        <f>Data!$I36-Data!$H36</f>
        <v>2</v>
      </c>
      <c r="K36" s="21" t="str">
        <f>IF(Data!$J36&gt;3,"Late","On Time")</f>
        <v>On Time</v>
      </c>
      <c r="L36" s="19" t="s">
        <v>117</v>
      </c>
      <c r="M36" s="20">
        <v>43851</v>
      </c>
      <c r="N36" s="20">
        <v>43886</v>
      </c>
      <c r="O36" s="21">
        <f>IF(Data!$N36="","",Data!$N36-Data!$M36)</f>
        <v>35</v>
      </c>
      <c r="P36" s="22" t="str">
        <f>IF(Data!$O36="","",IF(Data!$O36&lt;=Data!$E36,"On Time","Fail"))</f>
        <v>Fail</v>
      </c>
      <c r="Q36" s="23">
        <v>1</v>
      </c>
      <c r="R36" s="45" t="str">
        <f>IF(Data!$Q36=100%,"Completed","Incompleted")</f>
        <v>Completed</v>
      </c>
      <c r="S36" s="24">
        <v>29.946428571428573</v>
      </c>
      <c r="T36" s="25">
        <v>56</v>
      </c>
      <c r="U36" s="26">
        <f>Data!$S36*Data!$T36</f>
        <v>1677</v>
      </c>
      <c r="V36" s="24">
        <v>5686</v>
      </c>
      <c r="W36" s="26">
        <f>Data!$V36-Data!$U36</f>
        <v>4009</v>
      </c>
    </row>
    <row r="37" spans="1:23">
      <c r="A37" s="19" t="s">
        <v>7</v>
      </c>
      <c r="B37" s="19" t="s">
        <v>8</v>
      </c>
      <c r="C37" s="19" t="s">
        <v>29</v>
      </c>
      <c r="D37" s="19" t="s">
        <v>411</v>
      </c>
      <c r="E37" s="19">
        <v>14</v>
      </c>
      <c r="F37" s="19" t="s">
        <v>36</v>
      </c>
      <c r="G37" s="19" t="s">
        <v>453</v>
      </c>
      <c r="H37" s="20">
        <v>43845</v>
      </c>
      <c r="I37" s="20">
        <v>43852</v>
      </c>
      <c r="J37" s="21">
        <f>Data!$I37-Data!$H37</f>
        <v>7</v>
      </c>
      <c r="K37" s="21" t="str">
        <f>IF(Data!$J37&gt;3,"Late","On Time")</f>
        <v>Late</v>
      </c>
      <c r="L37" s="19" t="s">
        <v>116</v>
      </c>
      <c r="M37" s="20">
        <v>43849</v>
      </c>
      <c r="N37" s="20">
        <v>43907</v>
      </c>
      <c r="O37" s="21">
        <f>IF(Data!$N37="","",Data!$N37-Data!$M37)</f>
        <v>58</v>
      </c>
      <c r="P37" s="22" t="str">
        <f>IF(Data!$O37="","",IF(Data!$O37&lt;=Data!$E37,"On Time","Fail"))</f>
        <v>Fail</v>
      </c>
      <c r="Q37" s="23">
        <v>1</v>
      </c>
      <c r="R37" s="45" t="str">
        <f>IF(Data!$Q37=100%,"Completed","Incompleted")</f>
        <v>Completed</v>
      </c>
      <c r="S37" s="24">
        <v>798.17500000000007</v>
      </c>
      <c r="T37" s="25">
        <v>6</v>
      </c>
      <c r="U37" s="26">
        <f>Data!$S37*Data!$T37</f>
        <v>4789.05</v>
      </c>
      <c r="V37" s="24">
        <v>12990.05</v>
      </c>
      <c r="W37" s="26">
        <f>Data!$V37-Data!$U37</f>
        <v>8201</v>
      </c>
    </row>
    <row r="38" spans="1:23">
      <c r="A38" s="19" t="s">
        <v>7</v>
      </c>
      <c r="B38" s="19" t="s">
        <v>8</v>
      </c>
      <c r="C38" s="19" t="s">
        <v>31</v>
      </c>
      <c r="D38" s="19" t="s">
        <v>412</v>
      </c>
      <c r="E38" s="19">
        <v>30</v>
      </c>
      <c r="F38" s="19" t="s">
        <v>37</v>
      </c>
      <c r="G38" s="19" t="s">
        <v>454</v>
      </c>
      <c r="H38" s="20">
        <v>43846</v>
      </c>
      <c r="I38" s="20">
        <v>43847</v>
      </c>
      <c r="J38" s="21">
        <f>Data!$I38-Data!$H38</f>
        <v>1</v>
      </c>
      <c r="K38" s="21" t="str">
        <f>IF(Data!$J38&gt;3,"Late","On Time")</f>
        <v>On Time</v>
      </c>
      <c r="L38" s="19" t="s">
        <v>115</v>
      </c>
      <c r="M38" s="20">
        <v>43858</v>
      </c>
      <c r="N38" s="20">
        <v>43887</v>
      </c>
      <c r="O38" s="21">
        <f>IF(Data!$N38="","",Data!$N38-Data!$M38)</f>
        <v>29</v>
      </c>
      <c r="P38" s="22" t="str">
        <f>IF(Data!$O38="","",IF(Data!$O38&lt;=Data!$E38,"On Time","Fail"))</f>
        <v>On Time</v>
      </c>
      <c r="Q38" s="23">
        <v>1</v>
      </c>
      <c r="R38" s="45" t="str">
        <f>IF(Data!$Q38=100%,"Completed","Incompleted")</f>
        <v>Completed</v>
      </c>
      <c r="S38" s="24">
        <v>131.25</v>
      </c>
      <c r="T38" s="25">
        <v>4</v>
      </c>
      <c r="U38" s="26">
        <f>Data!$S38*Data!$T38</f>
        <v>525</v>
      </c>
      <c r="V38" s="24">
        <v>-824</v>
      </c>
      <c r="W38" s="26">
        <f>Data!$V38-Data!$U38</f>
        <v>-1349</v>
      </c>
    </row>
    <row r="39" spans="1:23">
      <c r="A39" s="19" t="s">
        <v>5</v>
      </c>
      <c r="B39" s="19" t="s">
        <v>6</v>
      </c>
      <c r="C39" s="19" t="s">
        <v>829</v>
      </c>
      <c r="D39" s="19" t="s">
        <v>409</v>
      </c>
      <c r="E39" s="19">
        <v>7</v>
      </c>
      <c r="F39" s="19" t="s">
        <v>38</v>
      </c>
      <c r="G39" s="19" t="s">
        <v>455</v>
      </c>
      <c r="H39" s="20">
        <v>43847</v>
      </c>
      <c r="I39" s="20">
        <v>43850</v>
      </c>
      <c r="J39" s="21">
        <f>Data!$I39-Data!$H39</f>
        <v>3</v>
      </c>
      <c r="K39" s="21" t="str">
        <f>IF(Data!$J39&gt;3,"Late","On Time")</f>
        <v>On Time</v>
      </c>
      <c r="L39" s="19" t="s">
        <v>114</v>
      </c>
      <c r="M39" s="20">
        <v>43867</v>
      </c>
      <c r="N39" s="20">
        <v>43911</v>
      </c>
      <c r="O39" s="21">
        <f>IF(Data!$N39="","",Data!$N39-Data!$M39)</f>
        <v>44</v>
      </c>
      <c r="P39" s="22" t="str">
        <f>IF(Data!$O39="","",IF(Data!$O39&lt;=Data!$E39,"On Time","Fail"))</f>
        <v>Fail</v>
      </c>
      <c r="Q39" s="23">
        <v>1</v>
      </c>
      <c r="R39" s="45" t="str">
        <f>IF(Data!$Q39=100%,"Completed","Incompleted")</f>
        <v>Completed</v>
      </c>
      <c r="S39" s="24">
        <v>575.79999999999995</v>
      </c>
      <c r="T39" s="25">
        <v>15</v>
      </c>
      <c r="U39" s="26">
        <f>Data!$S39*Data!$T39</f>
        <v>8637</v>
      </c>
      <c r="V39" s="24">
        <v>9995</v>
      </c>
      <c r="W39" s="26">
        <f>Data!$V39-Data!$U39</f>
        <v>1358</v>
      </c>
    </row>
    <row r="40" spans="1:23">
      <c r="A40" s="19" t="s">
        <v>7</v>
      </c>
      <c r="B40" s="19" t="s">
        <v>21</v>
      </c>
      <c r="C40" s="19" t="s">
        <v>831</v>
      </c>
      <c r="D40" s="19" t="s">
        <v>408</v>
      </c>
      <c r="E40" s="19">
        <v>30</v>
      </c>
      <c r="F40" s="19" t="s">
        <v>39</v>
      </c>
      <c r="G40" s="19" t="s">
        <v>456</v>
      </c>
      <c r="H40" s="20">
        <v>43848</v>
      </c>
      <c r="I40" s="20">
        <v>43850</v>
      </c>
      <c r="J40" s="21">
        <f>Data!$I40-Data!$H40</f>
        <v>2</v>
      </c>
      <c r="K40" s="21" t="str">
        <f>IF(Data!$J40&gt;3,"Late","On Time")</f>
        <v>On Time</v>
      </c>
      <c r="L40" s="19" t="s">
        <v>113</v>
      </c>
      <c r="M40" s="20">
        <v>43892</v>
      </c>
      <c r="N40" s="20">
        <v>43934</v>
      </c>
      <c r="O40" s="21">
        <f>IF(Data!$N40="","",Data!$N40-Data!$M40)</f>
        <v>42</v>
      </c>
      <c r="P40" s="22" t="str">
        <f>IF(Data!$O40="","",IF(Data!$O40&lt;=Data!$E40,"On Time","Fail"))</f>
        <v>Fail</v>
      </c>
      <c r="Q40" s="23">
        <v>1</v>
      </c>
      <c r="R40" s="45" t="str">
        <f>IF(Data!$Q40=100%,"Completed","Incompleted")</f>
        <v>Completed</v>
      </c>
      <c r="S40" s="24">
        <v>11.413043478260869</v>
      </c>
      <c r="T40" s="25">
        <v>92</v>
      </c>
      <c r="U40" s="26">
        <f>Data!$S40*Data!$T40</f>
        <v>1050</v>
      </c>
      <c r="V40" s="24">
        <v>349</v>
      </c>
      <c r="W40" s="26">
        <f>Data!$V40-Data!$U40</f>
        <v>-701</v>
      </c>
    </row>
    <row r="41" spans="1:23">
      <c r="A41" s="19" t="s">
        <v>10</v>
      </c>
      <c r="B41" s="19" t="s">
        <v>6</v>
      </c>
      <c r="C41" s="19" t="s">
        <v>828</v>
      </c>
      <c r="D41" s="19" t="s">
        <v>410</v>
      </c>
      <c r="E41" s="19">
        <v>30</v>
      </c>
      <c r="F41" s="19" t="s">
        <v>33</v>
      </c>
      <c r="G41" s="19" t="s">
        <v>457</v>
      </c>
      <c r="H41" s="20">
        <v>43849</v>
      </c>
      <c r="I41" s="20">
        <v>43855</v>
      </c>
      <c r="J41" s="21">
        <f>Data!$I41-Data!$H41</f>
        <v>6</v>
      </c>
      <c r="K41" s="21" t="str">
        <f>IF(Data!$J41&gt;3,"Late","On Time")</f>
        <v>Late</v>
      </c>
      <c r="L41" s="19" t="s">
        <v>112</v>
      </c>
      <c r="M41" s="20">
        <v>43867</v>
      </c>
      <c r="N41" s="20">
        <v>43907</v>
      </c>
      <c r="O41" s="21">
        <f>IF(Data!$N41="","",Data!$N41-Data!$M41)</f>
        <v>40</v>
      </c>
      <c r="P41" s="22" t="str">
        <f>IF(Data!$O41="","",IF(Data!$O41&lt;=Data!$E41,"On Time","Fail"))</f>
        <v>Fail</v>
      </c>
      <c r="Q41" s="23">
        <v>1</v>
      </c>
      <c r="R41" s="45" t="str">
        <f>IF(Data!$Q41=100%,"Completed","Incompleted")</f>
        <v>Completed</v>
      </c>
      <c r="S41" s="24">
        <v>4522.727272727273</v>
      </c>
      <c r="T41" s="25">
        <v>11</v>
      </c>
      <c r="U41" s="26">
        <f>Data!$S41*Data!$T41</f>
        <v>49750</v>
      </c>
      <c r="V41" s="24">
        <v>58441</v>
      </c>
      <c r="W41" s="26">
        <f>Data!$V41-Data!$U41</f>
        <v>8691</v>
      </c>
    </row>
    <row r="42" spans="1:23">
      <c r="A42" s="19" t="s">
        <v>13</v>
      </c>
      <c r="B42" s="19" t="s">
        <v>6</v>
      </c>
      <c r="C42" s="19" t="s">
        <v>831</v>
      </c>
      <c r="D42" s="19" t="s">
        <v>408</v>
      </c>
      <c r="E42" s="19">
        <v>30</v>
      </c>
      <c r="F42" s="19" t="s">
        <v>34</v>
      </c>
      <c r="G42" s="19" t="s">
        <v>458</v>
      </c>
      <c r="H42" s="20">
        <v>43850</v>
      </c>
      <c r="I42" s="20">
        <v>43851</v>
      </c>
      <c r="J42" s="21">
        <f>Data!$I42-Data!$H42</f>
        <v>1</v>
      </c>
      <c r="K42" s="21" t="str">
        <f>IF(Data!$J42&gt;3,"Late","On Time")</f>
        <v>On Time</v>
      </c>
      <c r="L42" s="19" t="s">
        <v>111</v>
      </c>
      <c r="M42" s="20">
        <v>43862</v>
      </c>
      <c r="N42" s="20">
        <v>43863</v>
      </c>
      <c r="O42" s="21">
        <f>IF(Data!$N42="","",Data!$N42-Data!$M42)</f>
        <v>1</v>
      </c>
      <c r="P42" s="22" t="str">
        <f>IF(Data!$O42="","",IF(Data!$O42&lt;=Data!$E42,"On Time","Fail"))</f>
        <v>On Time</v>
      </c>
      <c r="Q42" s="23">
        <v>1</v>
      </c>
      <c r="R42" s="45" t="str">
        <f>IF(Data!$Q42=100%,"Completed","Incompleted")</f>
        <v>Completed</v>
      </c>
      <c r="S42" s="24">
        <v>12.054054054054054</v>
      </c>
      <c r="T42" s="25">
        <v>37</v>
      </c>
      <c r="U42" s="26">
        <f>Data!$S42*Data!$T42</f>
        <v>446</v>
      </c>
      <c r="V42" s="24">
        <v>446</v>
      </c>
      <c r="W42" s="26">
        <f>Data!$V42-Data!$U42</f>
        <v>0</v>
      </c>
    </row>
    <row r="43" spans="1:23">
      <c r="A43" s="19" t="s">
        <v>12</v>
      </c>
      <c r="B43" s="19" t="s">
        <v>6</v>
      </c>
      <c r="C43" s="19" t="s">
        <v>833</v>
      </c>
      <c r="D43" s="19" t="s">
        <v>412</v>
      </c>
      <c r="E43" s="19">
        <v>30</v>
      </c>
      <c r="F43" s="19" t="s">
        <v>35</v>
      </c>
      <c r="G43" s="19" t="s">
        <v>459</v>
      </c>
      <c r="H43" s="20">
        <v>43851</v>
      </c>
      <c r="I43" s="20">
        <v>43853</v>
      </c>
      <c r="J43" s="21">
        <f>Data!$I43-Data!$H43</f>
        <v>2</v>
      </c>
      <c r="K43" s="21" t="str">
        <f>IF(Data!$J43&gt;3,"Late","On Time")</f>
        <v>On Time</v>
      </c>
      <c r="L43" s="19" t="s">
        <v>110</v>
      </c>
      <c r="M43" s="20">
        <v>43847</v>
      </c>
      <c r="N43" s="20">
        <v>43848</v>
      </c>
      <c r="O43" s="21">
        <f>IF(Data!$N43="","",Data!$N43-Data!$M43)</f>
        <v>1</v>
      </c>
      <c r="P43" s="22" t="str">
        <f>IF(Data!$O43="","",IF(Data!$O43&lt;=Data!$E43,"On Time","Fail"))</f>
        <v>On Time</v>
      </c>
      <c r="Q43" s="23">
        <v>1</v>
      </c>
      <c r="R43" s="45" t="str">
        <f>IF(Data!$Q43=100%,"Completed","Incompleted")</f>
        <v>Completed</v>
      </c>
      <c r="S43" s="24">
        <v>3409.090909090909</v>
      </c>
      <c r="T43" s="25">
        <v>77</v>
      </c>
      <c r="U43" s="26">
        <f>Data!$S43*Data!$T43</f>
        <v>262500</v>
      </c>
      <c r="V43" s="24">
        <v>262500</v>
      </c>
      <c r="W43" s="26">
        <f>Data!$V43-Data!$U43</f>
        <v>0</v>
      </c>
    </row>
    <row r="44" spans="1:23">
      <c r="A44" s="19" t="s">
        <v>5</v>
      </c>
      <c r="B44" s="19" t="s">
        <v>6</v>
      </c>
      <c r="C44" s="19" t="s">
        <v>835</v>
      </c>
      <c r="D44" s="19" t="s">
        <v>411</v>
      </c>
      <c r="E44" s="19">
        <v>45</v>
      </c>
      <c r="F44" s="19" t="s">
        <v>40</v>
      </c>
      <c r="G44" s="19" t="s">
        <v>460</v>
      </c>
      <c r="H44" s="20">
        <v>43852</v>
      </c>
      <c r="I44" s="20">
        <v>43857</v>
      </c>
      <c r="J44" s="21">
        <f>Data!$I44-Data!$H44</f>
        <v>5</v>
      </c>
      <c r="K44" s="21" t="str">
        <f>IF(Data!$J44&gt;3,"Late","On Time")</f>
        <v>Late</v>
      </c>
      <c r="L44" s="19" t="s">
        <v>109</v>
      </c>
      <c r="M44" s="20">
        <v>43863</v>
      </c>
      <c r="N44" s="20">
        <v>43883</v>
      </c>
      <c r="O44" s="21">
        <f>IF(Data!$N44="","",Data!$N44-Data!$M44)</f>
        <v>20</v>
      </c>
      <c r="P44" s="22" t="str">
        <f>IF(Data!$O44="","",IF(Data!$O44&lt;=Data!$E44,"On Time","Fail"))</f>
        <v>On Time</v>
      </c>
      <c r="Q44" s="23">
        <v>1</v>
      </c>
      <c r="R44" s="45" t="str">
        <f>IF(Data!$Q44=100%,"Completed","Incompleted")</f>
        <v>Completed</v>
      </c>
      <c r="S44" s="24">
        <v>800</v>
      </c>
      <c r="T44" s="25">
        <v>20</v>
      </c>
      <c r="U44" s="26">
        <f>Data!$S44*Data!$T44</f>
        <v>16000</v>
      </c>
      <c r="V44" s="24">
        <v>16000</v>
      </c>
      <c r="W44" s="26">
        <f>Data!$V44-Data!$U44</f>
        <v>0</v>
      </c>
    </row>
    <row r="45" spans="1:23">
      <c r="A45" s="19" t="s">
        <v>7</v>
      </c>
      <c r="B45" s="19" t="s">
        <v>6</v>
      </c>
      <c r="C45" s="19" t="s">
        <v>829</v>
      </c>
      <c r="D45" s="19" t="s">
        <v>407</v>
      </c>
      <c r="E45" s="19">
        <v>30</v>
      </c>
      <c r="F45" s="19" t="s">
        <v>40</v>
      </c>
      <c r="G45" s="19" t="s">
        <v>461</v>
      </c>
      <c r="H45" s="20">
        <v>43853</v>
      </c>
      <c r="I45" s="20">
        <v>43856</v>
      </c>
      <c r="J45" s="21">
        <f>Data!$I45-Data!$H45</f>
        <v>3</v>
      </c>
      <c r="K45" s="21" t="str">
        <f>IF(Data!$J45&gt;3,"Late","On Time")</f>
        <v>On Time</v>
      </c>
      <c r="L45" s="19" t="s">
        <v>108</v>
      </c>
      <c r="M45" s="20">
        <v>43843</v>
      </c>
      <c r="N45" s="20">
        <v>43895</v>
      </c>
      <c r="O45" s="21">
        <f>IF(Data!$N45="","",Data!$N45-Data!$M45)</f>
        <v>52</v>
      </c>
      <c r="P45" s="22" t="str">
        <f>IF(Data!$O45="","",IF(Data!$O45&lt;=Data!$E45,"On Time","Fail"))</f>
        <v>Fail</v>
      </c>
      <c r="Q45" s="23">
        <v>1</v>
      </c>
      <c r="R45" s="45" t="str">
        <f>IF(Data!$Q45=100%,"Completed","Incompleted")</f>
        <v>Completed</v>
      </c>
      <c r="S45" s="24">
        <v>29.083333333333332</v>
      </c>
      <c r="T45" s="25">
        <v>72</v>
      </c>
      <c r="U45" s="26">
        <f>Data!$S45*Data!$T45</f>
        <v>2094</v>
      </c>
      <c r="V45" s="24">
        <v>2094</v>
      </c>
      <c r="W45" s="26">
        <f>Data!$V45-Data!$U45</f>
        <v>0</v>
      </c>
    </row>
    <row r="46" spans="1:23">
      <c r="A46" s="19" t="s">
        <v>12</v>
      </c>
      <c r="B46" s="19" t="s">
        <v>6</v>
      </c>
      <c r="C46" s="19" t="s">
        <v>836</v>
      </c>
      <c r="D46" s="19" t="s">
        <v>407</v>
      </c>
      <c r="E46" s="19">
        <v>30</v>
      </c>
      <c r="F46" s="19" t="s">
        <v>34</v>
      </c>
      <c r="G46" s="19" t="s">
        <v>462</v>
      </c>
      <c r="H46" s="20">
        <v>43854</v>
      </c>
      <c r="I46" s="20">
        <v>43857</v>
      </c>
      <c r="J46" s="21">
        <f>Data!$I46-Data!$H46</f>
        <v>3</v>
      </c>
      <c r="K46" s="21" t="str">
        <f>IF(Data!$J46&gt;3,"Late","On Time")</f>
        <v>On Time</v>
      </c>
      <c r="L46" s="19" t="s">
        <v>107</v>
      </c>
      <c r="M46" s="20">
        <v>43887</v>
      </c>
      <c r="N46" s="20">
        <v>43891</v>
      </c>
      <c r="O46" s="21">
        <f>IF(Data!$N46="","",Data!$N46-Data!$M46)</f>
        <v>4</v>
      </c>
      <c r="P46" s="22" t="str">
        <f>IF(Data!$O46="","",IF(Data!$O46&lt;=Data!$E46,"On Time","Fail"))</f>
        <v>On Time</v>
      </c>
      <c r="Q46" s="23">
        <v>1</v>
      </c>
      <c r="R46" s="45" t="str">
        <f>IF(Data!$Q46=100%,"Completed","Incompleted")</f>
        <v>Completed</v>
      </c>
      <c r="S46" s="24">
        <v>2635.7142857142858</v>
      </c>
      <c r="T46" s="25">
        <v>49</v>
      </c>
      <c r="U46" s="26">
        <f>Data!$S46*Data!$T46</f>
        <v>129150</v>
      </c>
      <c r="V46" s="24">
        <v>129150</v>
      </c>
      <c r="W46" s="26">
        <f>Data!$V46-Data!$U46</f>
        <v>0</v>
      </c>
    </row>
    <row r="47" spans="1:23">
      <c r="A47" s="19" t="s">
        <v>7</v>
      </c>
      <c r="B47" s="19" t="s">
        <v>6</v>
      </c>
      <c r="C47" s="19" t="s">
        <v>32</v>
      </c>
      <c r="D47" s="19" t="s">
        <v>410</v>
      </c>
      <c r="E47" s="19">
        <v>14</v>
      </c>
      <c r="F47" s="19" t="s">
        <v>36</v>
      </c>
      <c r="G47" s="19" t="s">
        <v>463</v>
      </c>
      <c r="H47" s="20">
        <v>43855</v>
      </c>
      <c r="I47" s="20">
        <v>43856</v>
      </c>
      <c r="J47" s="21">
        <f>Data!$I47-Data!$H47</f>
        <v>1</v>
      </c>
      <c r="K47" s="21" t="str">
        <f>IF(Data!$J47&gt;3,"Late","On Time")</f>
        <v>On Time</v>
      </c>
      <c r="L47" s="19" t="s">
        <v>106</v>
      </c>
      <c r="M47" s="20">
        <v>43867</v>
      </c>
      <c r="N47" s="20">
        <v>43918</v>
      </c>
      <c r="O47" s="21">
        <f>IF(Data!$N47="","",Data!$N47-Data!$M47)</f>
        <v>51</v>
      </c>
      <c r="P47" s="22" t="str">
        <f>IF(Data!$O47="","",IF(Data!$O47&lt;=Data!$E47,"On Time","Fail"))</f>
        <v>Fail</v>
      </c>
      <c r="Q47" s="23">
        <v>1</v>
      </c>
      <c r="R47" s="45" t="str">
        <f>IF(Data!$Q47=100%,"Completed","Incompleted")</f>
        <v>Completed</v>
      </c>
      <c r="S47" s="24">
        <v>1418.3846153846155</v>
      </c>
      <c r="T47" s="25">
        <v>26</v>
      </c>
      <c r="U47" s="26">
        <f>Data!$S47*Data!$T47</f>
        <v>36878</v>
      </c>
      <c r="V47" s="24">
        <v>36878</v>
      </c>
      <c r="W47" s="26">
        <f>Data!$V47-Data!$U47</f>
        <v>0</v>
      </c>
    </row>
    <row r="48" spans="1:23">
      <c r="A48" s="19" t="s">
        <v>12</v>
      </c>
      <c r="B48" s="19" t="s">
        <v>6</v>
      </c>
      <c r="C48" s="19" t="s">
        <v>835</v>
      </c>
      <c r="D48" s="19" t="s">
        <v>407</v>
      </c>
      <c r="E48" s="19">
        <v>60</v>
      </c>
      <c r="F48" s="19" t="s">
        <v>38</v>
      </c>
      <c r="G48" s="19" t="s">
        <v>464</v>
      </c>
      <c r="H48" s="20">
        <v>43859</v>
      </c>
      <c r="I48" s="20">
        <v>43862</v>
      </c>
      <c r="J48" s="21">
        <f>Data!$I48-Data!$H48</f>
        <v>3</v>
      </c>
      <c r="K48" s="21" t="str">
        <f>IF(Data!$J48&gt;3,"Late","On Time")</f>
        <v>On Time</v>
      </c>
      <c r="L48" s="19" t="s">
        <v>105</v>
      </c>
      <c r="M48" s="20">
        <v>43848</v>
      </c>
      <c r="N48" s="20">
        <v>43879</v>
      </c>
      <c r="O48" s="21">
        <f>IF(Data!$N48="","",Data!$N48-Data!$M48)</f>
        <v>31</v>
      </c>
      <c r="P48" s="22" t="str">
        <f>IF(Data!$O48="","",IF(Data!$O48&lt;=Data!$E48,"On Time","Fail"))</f>
        <v>On Time</v>
      </c>
      <c r="Q48" s="23">
        <v>1</v>
      </c>
      <c r="R48" s="45" t="str">
        <f>IF(Data!$Q48=100%,"Completed","Incompleted")</f>
        <v>Completed</v>
      </c>
      <c r="S48" s="24">
        <v>1434.9610389610389</v>
      </c>
      <c r="T48" s="25">
        <v>77</v>
      </c>
      <c r="U48" s="26">
        <f>Data!$S48*Data!$T48</f>
        <v>110492</v>
      </c>
      <c r="V48" s="24">
        <v>110492</v>
      </c>
      <c r="W48" s="26">
        <f>Data!$V48-Data!$U48</f>
        <v>0</v>
      </c>
    </row>
    <row r="49" spans="1:23">
      <c r="A49" s="19" t="s">
        <v>7</v>
      </c>
      <c r="B49" s="19" t="s">
        <v>21</v>
      </c>
      <c r="C49" s="19" t="s">
        <v>833</v>
      </c>
      <c r="D49" s="19" t="s">
        <v>407</v>
      </c>
      <c r="E49" s="19">
        <v>30</v>
      </c>
      <c r="F49" s="19" t="s">
        <v>40</v>
      </c>
      <c r="G49" s="19" t="s">
        <v>465</v>
      </c>
      <c r="H49" s="20">
        <v>43857</v>
      </c>
      <c r="I49" s="20">
        <v>43863</v>
      </c>
      <c r="J49" s="21">
        <f>Data!$I49-Data!$H49</f>
        <v>6</v>
      </c>
      <c r="K49" s="21" t="str">
        <f>IF(Data!$J49&gt;3,"Late","On Time")</f>
        <v>Late</v>
      </c>
      <c r="L49" s="19" t="s">
        <v>104</v>
      </c>
      <c r="M49" s="20">
        <v>43891</v>
      </c>
      <c r="N49" s="20">
        <v>43893</v>
      </c>
      <c r="O49" s="21">
        <f>IF(Data!$N49="","",Data!$N49-Data!$M49)</f>
        <v>2</v>
      </c>
      <c r="P49" s="22" t="str">
        <f>IF(Data!$O49="","",IF(Data!$O49&lt;=Data!$E49,"On Time","Fail"))</f>
        <v>On Time</v>
      </c>
      <c r="Q49" s="23">
        <v>1</v>
      </c>
      <c r="R49" s="45" t="str">
        <f>IF(Data!$Q49=100%,"Completed","Incompleted")</f>
        <v>Completed</v>
      </c>
      <c r="S49" s="24">
        <v>45.770142857142858</v>
      </c>
      <c r="T49" s="25">
        <v>70</v>
      </c>
      <c r="U49" s="26">
        <f>Data!$S49*Data!$T49</f>
        <v>3203.91</v>
      </c>
      <c r="V49" s="24">
        <v>13203.91</v>
      </c>
      <c r="W49" s="26">
        <f>Data!$V49-Data!$U49</f>
        <v>10000</v>
      </c>
    </row>
    <row r="50" spans="1:23">
      <c r="A50" s="19" t="s">
        <v>7</v>
      </c>
      <c r="B50" s="19" t="s">
        <v>6</v>
      </c>
      <c r="C50" s="19" t="s">
        <v>28</v>
      </c>
      <c r="D50" s="19" t="s">
        <v>407</v>
      </c>
      <c r="E50" s="19">
        <v>30</v>
      </c>
      <c r="F50" s="19" t="s">
        <v>35</v>
      </c>
      <c r="G50" s="19" t="s">
        <v>466</v>
      </c>
      <c r="H50" s="20">
        <v>43858</v>
      </c>
      <c r="I50" s="20">
        <v>43865</v>
      </c>
      <c r="J50" s="21">
        <f>Data!$I50-Data!$H50</f>
        <v>7</v>
      </c>
      <c r="K50" s="21" t="str">
        <f>IF(Data!$J50&gt;3,"Late","On Time")</f>
        <v>Late</v>
      </c>
      <c r="L50" s="19" t="s">
        <v>103</v>
      </c>
      <c r="M50" s="20">
        <v>43909</v>
      </c>
      <c r="N50" s="20">
        <v>43951</v>
      </c>
      <c r="O50" s="21">
        <f>IF(Data!$N50="","",Data!$N50-Data!$M50)</f>
        <v>42</v>
      </c>
      <c r="P50" s="22" t="str">
        <f>IF(Data!$O50="","",IF(Data!$O50&lt;=Data!$E50,"On Time","Fail"))</f>
        <v>Fail</v>
      </c>
      <c r="Q50" s="23">
        <v>1</v>
      </c>
      <c r="R50" s="45" t="str">
        <f>IF(Data!$Q50=100%,"Completed","Incompleted")</f>
        <v>Completed</v>
      </c>
      <c r="S50" s="24">
        <v>48.46153846153846</v>
      </c>
      <c r="T50" s="25">
        <v>39</v>
      </c>
      <c r="U50" s="26">
        <f>Data!$S50*Data!$T50</f>
        <v>1890</v>
      </c>
      <c r="V50" s="24">
        <v>1890</v>
      </c>
      <c r="W50" s="26">
        <f>Data!$V50-Data!$U50</f>
        <v>0</v>
      </c>
    </row>
    <row r="51" spans="1:23">
      <c r="A51" s="19" t="s">
        <v>7</v>
      </c>
      <c r="B51" s="19" t="s">
        <v>6</v>
      </c>
      <c r="C51" s="19" t="s">
        <v>29</v>
      </c>
      <c r="D51" s="19" t="s">
        <v>413</v>
      </c>
      <c r="E51" s="19">
        <v>30</v>
      </c>
      <c r="F51" s="19" t="s">
        <v>36</v>
      </c>
      <c r="G51" s="19" t="s">
        <v>467</v>
      </c>
      <c r="H51" s="20">
        <v>43859</v>
      </c>
      <c r="I51" s="20">
        <v>43861</v>
      </c>
      <c r="J51" s="21">
        <f>Data!$I51-Data!$H51</f>
        <v>2</v>
      </c>
      <c r="K51" s="21" t="str">
        <f>IF(Data!$J51&gt;3,"Late","On Time")</f>
        <v>On Time</v>
      </c>
      <c r="L51" s="19" t="s">
        <v>102</v>
      </c>
      <c r="M51" s="20">
        <v>43842</v>
      </c>
      <c r="N51" s="20">
        <v>43850</v>
      </c>
      <c r="O51" s="21">
        <f>IF(Data!$N51="","",Data!$N51-Data!$M51)</f>
        <v>8</v>
      </c>
      <c r="P51" s="22" t="str">
        <f>IF(Data!$O51="","",IF(Data!$O51&lt;=Data!$E51,"On Time","Fail"))</f>
        <v>On Time</v>
      </c>
      <c r="Q51" s="23">
        <v>1</v>
      </c>
      <c r="R51" s="45" t="str">
        <f>IF(Data!$Q51=100%,"Completed","Incompleted")</f>
        <v>Completed</v>
      </c>
      <c r="S51" s="24">
        <v>821.96739130434787</v>
      </c>
      <c r="T51" s="25">
        <v>46</v>
      </c>
      <c r="U51" s="26">
        <f>Data!$S51*Data!$T51</f>
        <v>37810.5</v>
      </c>
      <c r="V51" s="24">
        <v>37810.5</v>
      </c>
      <c r="W51" s="26">
        <f>Data!$V51-Data!$U51</f>
        <v>0</v>
      </c>
    </row>
    <row r="52" spans="1:23">
      <c r="A52" s="19" t="s">
        <v>12</v>
      </c>
      <c r="B52" s="19" t="s">
        <v>6</v>
      </c>
      <c r="C52" s="19" t="s">
        <v>30</v>
      </c>
      <c r="D52" s="19" t="s">
        <v>408</v>
      </c>
      <c r="E52" s="19">
        <v>30</v>
      </c>
      <c r="F52" s="19" t="s">
        <v>37</v>
      </c>
      <c r="G52" s="19" t="s">
        <v>468</v>
      </c>
      <c r="H52" s="20">
        <v>43860</v>
      </c>
      <c r="I52" s="20">
        <v>43863</v>
      </c>
      <c r="J52" s="21">
        <f>Data!$I52-Data!$H52</f>
        <v>3</v>
      </c>
      <c r="K52" s="21" t="str">
        <f>IF(Data!$J52&gt;3,"Late","On Time")</f>
        <v>On Time</v>
      </c>
      <c r="L52" s="19" t="s">
        <v>101</v>
      </c>
      <c r="M52" s="20">
        <v>43893</v>
      </c>
      <c r="N52" s="20">
        <v>43923</v>
      </c>
      <c r="O52" s="21">
        <f>IF(Data!$N52="","",Data!$N52-Data!$M52)</f>
        <v>30</v>
      </c>
      <c r="P52" s="22" t="str">
        <f>IF(Data!$O52="","",IF(Data!$O52&lt;=Data!$E52,"On Time","Fail"))</f>
        <v>On Time</v>
      </c>
      <c r="Q52" s="23">
        <v>1</v>
      </c>
      <c r="R52" s="45" t="str">
        <f>IF(Data!$Q52=100%,"Completed","Incompleted")</f>
        <v>Completed</v>
      </c>
      <c r="S52" s="24">
        <v>6.8695652173913047</v>
      </c>
      <c r="T52" s="25">
        <v>23</v>
      </c>
      <c r="U52" s="26">
        <f>Data!$S52*Data!$T52</f>
        <v>158</v>
      </c>
      <c r="V52" s="24">
        <v>158</v>
      </c>
      <c r="W52" s="26">
        <f>Data!$V52-Data!$U52</f>
        <v>0</v>
      </c>
    </row>
    <row r="53" spans="1:23">
      <c r="A53" s="19" t="s">
        <v>12</v>
      </c>
      <c r="B53" s="19" t="s">
        <v>6</v>
      </c>
      <c r="C53" s="19" t="s">
        <v>31</v>
      </c>
      <c r="D53" s="19" t="s">
        <v>409</v>
      </c>
      <c r="E53" s="19">
        <v>45</v>
      </c>
      <c r="F53" s="19" t="s">
        <v>38</v>
      </c>
      <c r="G53" s="19" t="s">
        <v>469</v>
      </c>
      <c r="H53" s="20">
        <v>43861</v>
      </c>
      <c r="I53" s="20">
        <v>43864</v>
      </c>
      <c r="J53" s="21">
        <f>Data!$I53-Data!$H53</f>
        <v>3</v>
      </c>
      <c r="K53" s="21" t="str">
        <f>IF(Data!$J53&gt;3,"Late","On Time")</f>
        <v>On Time</v>
      </c>
      <c r="L53" s="19" t="s">
        <v>100</v>
      </c>
      <c r="M53" s="20">
        <v>43857</v>
      </c>
      <c r="N53" s="20">
        <v>43902</v>
      </c>
      <c r="O53" s="21">
        <f>IF(Data!$N53="","",Data!$N53-Data!$M53)</f>
        <v>45</v>
      </c>
      <c r="P53" s="22" t="str">
        <f>IF(Data!$O53="","",IF(Data!$O53&lt;=Data!$E53,"On Time","Fail"))</f>
        <v>On Time</v>
      </c>
      <c r="Q53" s="23">
        <v>1</v>
      </c>
      <c r="R53" s="45" t="str">
        <f>IF(Data!$Q53=100%,"Completed","Incompleted")</f>
        <v>Completed</v>
      </c>
      <c r="S53" s="24">
        <v>387.09677419354841</v>
      </c>
      <c r="T53" s="25">
        <v>155</v>
      </c>
      <c r="U53" s="26">
        <f>Data!$S53*Data!$T53</f>
        <v>60000.000000000007</v>
      </c>
      <c r="V53" s="24">
        <v>60000.000000000007</v>
      </c>
      <c r="W53" s="26">
        <f>Data!$V53-Data!$U53</f>
        <v>0</v>
      </c>
    </row>
    <row r="54" spans="1:23">
      <c r="A54" s="19" t="s">
        <v>7</v>
      </c>
      <c r="B54" s="19" t="s">
        <v>6</v>
      </c>
      <c r="C54" s="19" t="s">
        <v>836</v>
      </c>
      <c r="D54" s="19" t="s">
        <v>412</v>
      </c>
      <c r="E54" s="19">
        <v>30</v>
      </c>
      <c r="F54" s="19" t="s">
        <v>33</v>
      </c>
      <c r="G54" s="19" t="s">
        <v>470</v>
      </c>
      <c r="H54" s="20">
        <v>43862</v>
      </c>
      <c r="I54" s="20">
        <v>43871</v>
      </c>
      <c r="J54" s="21">
        <f>Data!$I54-Data!$H54</f>
        <v>9</v>
      </c>
      <c r="K54" s="21" t="str">
        <f>IF(Data!$J54&gt;3,"Late","On Time")</f>
        <v>Late</v>
      </c>
      <c r="L54" s="19" t="s">
        <v>99</v>
      </c>
      <c r="M54" s="20">
        <v>43897</v>
      </c>
      <c r="N54" s="20">
        <v>43904</v>
      </c>
      <c r="O54" s="21">
        <f>IF(Data!$N54="","",Data!$N54-Data!$M54)</f>
        <v>7</v>
      </c>
      <c r="P54" s="22" t="str">
        <f>IF(Data!$O54="","",IF(Data!$O54&lt;=Data!$E54,"On Time","Fail"))</f>
        <v>On Time</v>
      </c>
      <c r="Q54" s="23">
        <v>1</v>
      </c>
      <c r="R54" s="45" t="str">
        <f>IF(Data!$Q54=100%,"Completed","Incompleted")</f>
        <v>Completed</v>
      </c>
      <c r="S54" s="24">
        <v>503.09183673469386</v>
      </c>
      <c r="T54" s="25">
        <v>98</v>
      </c>
      <c r="U54" s="26">
        <f>Data!$S54*Data!$T54</f>
        <v>49303</v>
      </c>
      <c r="V54" s="24">
        <v>49303</v>
      </c>
      <c r="W54" s="26">
        <f>Data!$V54-Data!$U54</f>
        <v>0</v>
      </c>
    </row>
    <row r="55" spans="1:23">
      <c r="A55" s="19" t="s">
        <v>7</v>
      </c>
      <c r="B55" s="19" t="s">
        <v>6</v>
      </c>
      <c r="C55" s="19" t="s">
        <v>27</v>
      </c>
      <c r="D55" s="19" t="s">
        <v>408</v>
      </c>
      <c r="E55" s="19">
        <v>60</v>
      </c>
      <c r="F55" s="19" t="s">
        <v>34</v>
      </c>
      <c r="G55" s="19" t="s">
        <v>471</v>
      </c>
      <c r="H55" s="20">
        <v>43863</v>
      </c>
      <c r="I55" s="20">
        <v>43865</v>
      </c>
      <c r="J55" s="21">
        <f>Data!$I55-Data!$H55</f>
        <v>2</v>
      </c>
      <c r="K55" s="21" t="str">
        <f>IF(Data!$J55&gt;3,"Late","On Time")</f>
        <v>On Time</v>
      </c>
      <c r="L55" s="19" t="s">
        <v>98</v>
      </c>
      <c r="M55" s="20">
        <v>43864</v>
      </c>
      <c r="N55" s="20">
        <v>43919</v>
      </c>
      <c r="O55" s="21">
        <f>IF(Data!$N55="","",Data!$N55-Data!$M55)</f>
        <v>55</v>
      </c>
      <c r="P55" s="22" t="str">
        <f>IF(Data!$O55="","",IF(Data!$O55&lt;=Data!$E55,"On Time","Fail"))</f>
        <v>On Time</v>
      </c>
      <c r="Q55" s="23">
        <v>1</v>
      </c>
      <c r="R55" s="45" t="str">
        <f>IF(Data!$Q55=100%,"Completed","Incompleted")</f>
        <v>Completed</v>
      </c>
      <c r="S55" s="24">
        <v>12.757142857142858</v>
      </c>
      <c r="T55" s="25">
        <v>70</v>
      </c>
      <c r="U55" s="26">
        <f>Data!$S55*Data!$T55</f>
        <v>893.00000000000011</v>
      </c>
      <c r="V55" s="24">
        <v>893.00000000000011</v>
      </c>
      <c r="W55" s="26">
        <f>Data!$V55-Data!$U55</f>
        <v>0</v>
      </c>
    </row>
    <row r="56" spans="1:23">
      <c r="A56" s="19" t="s">
        <v>5</v>
      </c>
      <c r="B56" s="19" t="s">
        <v>6</v>
      </c>
      <c r="C56" s="19" t="s">
        <v>28</v>
      </c>
      <c r="D56" s="19" t="s">
        <v>409</v>
      </c>
      <c r="E56" s="19">
        <v>45</v>
      </c>
      <c r="F56" s="19" t="s">
        <v>34</v>
      </c>
      <c r="G56" s="19" t="s">
        <v>472</v>
      </c>
      <c r="H56" s="20">
        <v>43864</v>
      </c>
      <c r="I56" s="20">
        <v>43869</v>
      </c>
      <c r="J56" s="21">
        <f>Data!$I56-Data!$H56</f>
        <v>5</v>
      </c>
      <c r="K56" s="21" t="str">
        <f>IF(Data!$J56&gt;3,"Late","On Time")</f>
        <v>Late</v>
      </c>
      <c r="L56" s="19" t="s">
        <v>97</v>
      </c>
      <c r="M56" s="20">
        <v>43867</v>
      </c>
      <c r="N56" s="20">
        <v>43922</v>
      </c>
      <c r="O56" s="21">
        <f>IF(Data!$N56="","",Data!$N56-Data!$M56)</f>
        <v>55</v>
      </c>
      <c r="P56" s="22" t="str">
        <f>IF(Data!$O56="","",IF(Data!$O56&lt;=Data!$E56,"On Time","Fail"))</f>
        <v>Fail</v>
      </c>
      <c r="Q56" s="23">
        <v>1</v>
      </c>
      <c r="R56" s="45" t="str">
        <f>IF(Data!$Q56=100%,"Completed","Incompleted")</f>
        <v>Completed</v>
      </c>
      <c r="S56" s="24">
        <v>7207.9411764705883</v>
      </c>
      <c r="T56" s="25">
        <v>68</v>
      </c>
      <c r="U56" s="26">
        <f>Data!$S56*Data!$T56</f>
        <v>490140</v>
      </c>
      <c r="V56" s="24">
        <v>490140</v>
      </c>
      <c r="W56" s="26">
        <f>Data!$V56-Data!$U56</f>
        <v>0</v>
      </c>
    </row>
    <row r="57" spans="1:23">
      <c r="A57" s="19" t="s">
        <v>7</v>
      </c>
      <c r="B57" s="19" t="s">
        <v>21</v>
      </c>
      <c r="C57" s="19" t="s">
        <v>833</v>
      </c>
      <c r="D57" s="19" t="s">
        <v>409</v>
      </c>
      <c r="E57" s="19">
        <v>30</v>
      </c>
      <c r="F57" s="19" t="s">
        <v>36</v>
      </c>
      <c r="G57" s="19" t="s">
        <v>473</v>
      </c>
      <c r="H57" s="20">
        <v>43865</v>
      </c>
      <c r="I57" s="20">
        <v>43872</v>
      </c>
      <c r="J57" s="21">
        <f>Data!$I57-Data!$H57</f>
        <v>7</v>
      </c>
      <c r="K57" s="21" t="str">
        <f>IF(Data!$J57&gt;3,"Late","On Time")</f>
        <v>Late</v>
      </c>
      <c r="L57" s="19" t="s">
        <v>96</v>
      </c>
      <c r="M57" s="20">
        <v>43901</v>
      </c>
      <c r="N57" s="20">
        <v>43920</v>
      </c>
      <c r="O57" s="21">
        <f>IF(Data!$N57="","",Data!$N57-Data!$M57)</f>
        <v>19</v>
      </c>
      <c r="P57" s="22" t="str">
        <f>IF(Data!$O57="","",IF(Data!$O57&lt;=Data!$E57,"On Time","Fail"))</f>
        <v>On Time</v>
      </c>
      <c r="Q57" s="23">
        <v>1</v>
      </c>
      <c r="R57" s="45" t="str">
        <f>IF(Data!$Q57=100%,"Completed","Incompleted")</f>
        <v>Completed</v>
      </c>
      <c r="S57" s="24">
        <v>34.260869565217391</v>
      </c>
      <c r="T57" s="25">
        <v>23</v>
      </c>
      <c r="U57" s="26">
        <f>Data!$S57*Data!$T57</f>
        <v>788</v>
      </c>
      <c r="V57" s="24">
        <v>788</v>
      </c>
      <c r="W57" s="26">
        <f>Data!$V57-Data!$U57</f>
        <v>0</v>
      </c>
    </row>
    <row r="58" spans="1:23">
      <c r="A58" s="19" t="s">
        <v>7</v>
      </c>
      <c r="B58" s="19" t="s">
        <v>6</v>
      </c>
      <c r="C58" s="19" t="s">
        <v>834</v>
      </c>
      <c r="D58" s="19" t="s">
        <v>411</v>
      </c>
      <c r="E58" s="19">
        <v>45</v>
      </c>
      <c r="F58" s="19" t="s">
        <v>38</v>
      </c>
      <c r="G58" s="19" t="s">
        <v>474</v>
      </c>
      <c r="H58" s="20">
        <v>43866</v>
      </c>
      <c r="I58" s="20">
        <v>43868</v>
      </c>
      <c r="J58" s="21">
        <f>Data!$I58-Data!$H58</f>
        <v>2</v>
      </c>
      <c r="K58" s="21" t="str">
        <f>IF(Data!$J58&gt;3,"Late","On Time")</f>
        <v>On Time</v>
      </c>
      <c r="L58" s="19" t="s">
        <v>95</v>
      </c>
      <c r="M58" s="20">
        <v>43893</v>
      </c>
      <c r="N58" s="20">
        <v>43909</v>
      </c>
      <c r="O58" s="21">
        <f>IF(Data!$N58="","",Data!$N58-Data!$M58)</f>
        <v>16</v>
      </c>
      <c r="P58" s="22" t="str">
        <f>IF(Data!$O58="","",IF(Data!$O58&lt;=Data!$E58,"On Time","Fail"))</f>
        <v>On Time</v>
      </c>
      <c r="Q58" s="23">
        <v>1</v>
      </c>
      <c r="R58" s="45" t="str">
        <f>IF(Data!$Q58=100%,"Completed","Incompleted")</f>
        <v>Completed</v>
      </c>
      <c r="S58" s="24">
        <v>60.428571428571431</v>
      </c>
      <c r="T58" s="25">
        <v>7</v>
      </c>
      <c r="U58" s="26">
        <f>Data!$S58*Data!$T58</f>
        <v>423</v>
      </c>
      <c r="V58" s="24">
        <v>423</v>
      </c>
      <c r="W58" s="26">
        <f>Data!$V58-Data!$U58</f>
        <v>0</v>
      </c>
    </row>
    <row r="59" spans="1:23">
      <c r="A59" s="19" t="s">
        <v>7</v>
      </c>
      <c r="B59" s="19" t="s">
        <v>6</v>
      </c>
      <c r="C59" s="19" t="s">
        <v>835</v>
      </c>
      <c r="D59" s="19" t="s">
        <v>408</v>
      </c>
      <c r="E59" s="19">
        <v>60</v>
      </c>
      <c r="F59" s="19" t="s">
        <v>40</v>
      </c>
      <c r="G59" s="19" t="s">
        <v>475</v>
      </c>
      <c r="H59" s="20">
        <v>43867</v>
      </c>
      <c r="I59" s="20">
        <v>43872</v>
      </c>
      <c r="J59" s="21">
        <f>Data!$I59-Data!$H59</f>
        <v>5</v>
      </c>
      <c r="K59" s="21" t="str">
        <f>IF(Data!$J59&gt;3,"Late","On Time")</f>
        <v>Late</v>
      </c>
      <c r="L59" s="19" t="s">
        <v>94</v>
      </c>
      <c r="M59" s="20">
        <v>43862</v>
      </c>
      <c r="N59" s="20">
        <v>43889</v>
      </c>
      <c r="O59" s="21">
        <f>IF(Data!$N59="","",Data!$N59-Data!$M59)</f>
        <v>27</v>
      </c>
      <c r="P59" s="22" t="str">
        <f>IF(Data!$O59="","",IF(Data!$O59&lt;=Data!$E59,"On Time","Fail"))</f>
        <v>On Time</v>
      </c>
      <c r="Q59" s="23">
        <v>1</v>
      </c>
      <c r="R59" s="45" t="str">
        <f>IF(Data!$Q59=100%,"Completed","Incompleted")</f>
        <v>Completed</v>
      </c>
      <c r="S59" s="24">
        <v>197.89583333333334</v>
      </c>
      <c r="T59" s="25">
        <v>48</v>
      </c>
      <c r="U59" s="26">
        <f>Data!$S59*Data!$T59</f>
        <v>9499</v>
      </c>
      <c r="V59" s="24">
        <v>9499</v>
      </c>
      <c r="W59" s="26">
        <f>Data!$V59-Data!$U59</f>
        <v>0</v>
      </c>
    </row>
    <row r="60" spans="1:23">
      <c r="A60" s="19" t="s">
        <v>7</v>
      </c>
      <c r="B60" s="19" t="s">
        <v>8</v>
      </c>
      <c r="C60" s="19" t="s">
        <v>832</v>
      </c>
      <c r="D60" s="19" t="s">
        <v>410</v>
      </c>
      <c r="E60" s="19">
        <v>14</v>
      </c>
      <c r="F60" s="19" t="s">
        <v>36</v>
      </c>
      <c r="G60" s="19" t="s">
        <v>476</v>
      </c>
      <c r="H60" s="20">
        <v>43868</v>
      </c>
      <c r="I60" s="20">
        <v>43873</v>
      </c>
      <c r="J60" s="21">
        <f>Data!$I60-Data!$H60</f>
        <v>5</v>
      </c>
      <c r="K60" s="21" t="str">
        <f>IF(Data!$J60&gt;3,"Late","On Time")</f>
        <v>Late</v>
      </c>
      <c r="L60" s="19" t="s">
        <v>93</v>
      </c>
      <c r="M60" s="20">
        <v>43886</v>
      </c>
      <c r="N60" s="20"/>
      <c r="O60" s="21" t="str">
        <f>IF(Data!$N60="","",Data!$N60-Data!$M60)</f>
        <v/>
      </c>
      <c r="P60" s="22" t="str">
        <f>IF(Data!$O60="","",IF(Data!$O60&lt;=Data!$E60,"On Time","Fail"))</f>
        <v/>
      </c>
      <c r="Q60" s="23">
        <v>0.75</v>
      </c>
      <c r="R60" s="45" t="str">
        <f>IF(Data!$Q60=100%,"Completed","Incompleted")</f>
        <v>Incompleted</v>
      </c>
      <c r="S60" s="24">
        <v>3.7550847457627121</v>
      </c>
      <c r="T60" s="25">
        <v>59</v>
      </c>
      <c r="U60" s="26">
        <f>Data!$S60*Data!$T60</f>
        <v>221.55</v>
      </c>
      <c r="V60" s="24">
        <v>221.55</v>
      </c>
      <c r="W60" s="26">
        <f>Data!$V60-Data!$U60</f>
        <v>0</v>
      </c>
    </row>
    <row r="61" spans="1:23">
      <c r="A61" s="19" t="s">
        <v>7</v>
      </c>
      <c r="B61" s="19" t="s">
        <v>21</v>
      </c>
      <c r="C61" s="19" t="s">
        <v>836</v>
      </c>
      <c r="D61" s="19" t="s">
        <v>407</v>
      </c>
      <c r="E61" s="19">
        <v>30</v>
      </c>
      <c r="F61" s="19" t="s">
        <v>34</v>
      </c>
      <c r="G61" s="19" t="s">
        <v>477</v>
      </c>
      <c r="H61" s="20">
        <v>43869</v>
      </c>
      <c r="I61" s="20">
        <v>43878</v>
      </c>
      <c r="J61" s="21">
        <f>Data!$I61-Data!$H61</f>
        <v>9</v>
      </c>
      <c r="K61" s="21" t="str">
        <f>IF(Data!$J61&gt;3,"Late","On Time")</f>
        <v>Late</v>
      </c>
      <c r="L61" s="19" t="s">
        <v>92</v>
      </c>
      <c r="M61" s="20">
        <v>43877</v>
      </c>
      <c r="N61" s="20">
        <v>43907</v>
      </c>
      <c r="O61" s="21">
        <f>IF(Data!$N61="","",Data!$N61-Data!$M61)</f>
        <v>30</v>
      </c>
      <c r="P61" s="22" t="str">
        <f>IF(Data!$O61="","",IF(Data!$O61&lt;=Data!$E61,"On Time","Fail"))</f>
        <v>On Time</v>
      </c>
      <c r="Q61" s="23">
        <v>1</v>
      </c>
      <c r="R61" s="45" t="str">
        <f>IF(Data!$Q61=100%,"Completed","Incompleted")</f>
        <v>Completed</v>
      </c>
      <c r="S61" s="24">
        <v>157.619</v>
      </c>
      <c r="T61" s="25">
        <v>60</v>
      </c>
      <c r="U61" s="26">
        <f>Data!$S61*Data!$T61</f>
        <v>9457.14</v>
      </c>
      <c r="V61" s="24">
        <v>9457.14</v>
      </c>
      <c r="W61" s="26">
        <f>Data!$V61-Data!$U61</f>
        <v>0</v>
      </c>
    </row>
    <row r="62" spans="1:23">
      <c r="A62" s="19" t="s">
        <v>12</v>
      </c>
      <c r="B62" s="19" t="s">
        <v>6</v>
      </c>
      <c r="C62" s="19" t="s">
        <v>830</v>
      </c>
      <c r="D62" s="19" t="s">
        <v>407</v>
      </c>
      <c r="E62" s="19">
        <v>30</v>
      </c>
      <c r="F62" s="19" t="s">
        <v>35</v>
      </c>
      <c r="G62" s="19" t="s">
        <v>478</v>
      </c>
      <c r="H62" s="20">
        <v>43870</v>
      </c>
      <c r="I62" s="20">
        <v>43878</v>
      </c>
      <c r="J62" s="21">
        <f>Data!$I62-Data!$H62</f>
        <v>8</v>
      </c>
      <c r="K62" s="21" t="str">
        <f>IF(Data!$J62&gt;3,"Late","On Time")</f>
        <v>Late</v>
      </c>
      <c r="L62" s="19" t="s">
        <v>91</v>
      </c>
      <c r="M62" s="20">
        <v>43848</v>
      </c>
      <c r="N62" s="20">
        <v>43874</v>
      </c>
      <c r="O62" s="21">
        <f>IF(Data!$N62="","",Data!$N62-Data!$M62)</f>
        <v>26</v>
      </c>
      <c r="P62" s="22" t="str">
        <f>IF(Data!$O62="","",IF(Data!$O62&lt;=Data!$E62,"On Time","Fail"))</f>
        <v>On Time</v>
      </c>
      <c r="Q62" s="23">
        <v>1</v>
      </c>
      <c r="R62" s="45" t="str">
        <f>IF(Data!$Q62=100%,"Completed","Incompleted")</f>
        <v>Completed</v>
      </c>
      <c r="S62" s="24">
        <v>6.666666666666667</v>
      </c>
      <c r="T62" s="25">
        <v>75</v>
      </c>
      <c r="U62" s="26">
        <f>Data!$S62*Data!$T62</f>
        <v>500</v>
      </c>
      <c r="V62" s="24">
        <v>500</v>
      </c>
      <c r="W62" s="26">
        <f>Data!$V62-Data!$U62</f>
        <v>0</v>
      </c>
    </row>
    <row r="63" spans="1:23">
      <c r="A63" s="19" t="s">
        <v>7</v>
      </c>
      <c r="B63" s="19" t="s">
        <v>6</v>
      </c>
      <c r="C63" s="19" t="s">
        <v>830</v>
      </c>
      <c r="D63" s="19" t="s">
        <v>408</v>
      </c>
      <c r="E63" s="19">
        <v>30</v>
      </c>
      <c r="F63" s="19" t="s">
        <v>37</v>
      </c>
      <c r="G63" s="19" t="s">
        <v>479</v>
      </c>
      <c r="H63" s="20">
        <v>43871</v>
      </c>
      <c r="I63" s="20">
        <v>43873</v>
      </c>
      <c r="J63" s="21">
        <f>Data!$I63-Data!$H63</f>
        <v>2</v>
      </c>
      <c r="K63" s="21" t="str">
        <f>IF(Data!$J63&gt;3,"Late","On Time")</f>
        <v>On Time</v>
      </c>
      <c r="L63" s="19" t="s">
        <v>90</v>
      </c>
      <c r="M63" s="20">
        <v>43857</v>
      </c>
      <c r="N63" s="20">
        <v>43874</v>
      </c>
      <c r="O63" s="21">
        <f>IF(Data!$N63="","",Data!$N63-Data!$M63)</f>
        <v>17</v>
      </c>
      <c r="P63" s="22" t="str">
        <f>IF(Data!$O63="","",IF(Data!$O63&lt;=Data!$E63,"On Time","Fail"))</f>
        <v>On Time</v>
      </c>
      <c r="Q63" s="23">
        <v>1</v>
      </c>
      <c r="R63" s="45" t="str">
        <f>IF(Data!$Q63=100%,"Completed","Incompleted")</f>
        <v>Completed</v>
      </c>
      <c r="S63" s="24">
        <v>10714.285714285714</v>
      </c>
      <c r="T63" s="25">
        <v>14</v>
      </c>
      <c r="U63" s="26">
        <f>Data!$S63*Data!$T63</f>
        <v>150000</v>
      </c>
      <c r="V63" s="24">
        <v>150000</v>
      </c>
      <c r="W63" s="26">
        <f>Data!$V63-Data!$U63</f>
        <v>0</v>
      </c>
    </row>
    <row r="64" spans="1:23">
      <c r="A64" s="19" t="s">
        <v>7</v>
      </c>
      <c r="B64" s="19" t="s">
        <v>6</v>
      </c>
      <c r="C64" s="19" t="s">
        <v>833</v>
      </c>
      <c r="D64" s="19" t="s">
        <v>408</v>
      </c>
      <c r="E64" s="19">
        <v>60</v>
      </c>
      <c r="F64" s="19" t="s">
        <v>38</v>
      </c>
      <c r="G64" s="19" t="s">
        <v>480</v>
      </c>
      <c r="H64" s="20">
        <v>43872</v>
      </c>
      <c r="I64" s="20">
        <v>43881</v>
      </c>
      <c r="J64" s="21">
        <f>Data!$I64-Data!$H64</f>
        <v>9</v>
      </c>
      <c r="K64" s="21" t="str">
        <f>IF(Data!$J64&gt;3,"Late","On Time")</f>
        <v>Late</v>
      </c>
      <c r="L64" s="19" t="s">
        <v>89</v>
      </c>
      <c r="M64" s="20">
        <v>43890</v>
      </c>
      <c r="N64" s="20">
        <v>43904</v>
      </c>
      <c r="O64" s="21">
        <f>IF(Data!$N64="","",Data!$N64-Data!$M64)</f>
        <v>14</v>
      </c>
      <c r="P64" s="22" t="str">
        <f>IF(Data!$O64="","",IF(Data!$O64&lt;=Data!$E64,"On Time","Fail"))</f>
        <v>On Time</v>
      </c>
      <c r="Q64" s="23">
        <v>1</v>
      </c>
      <c r="R64" s="45" t="str">
        <f>IF(Data!$Q64=100%,"Completed","Incompleted")</f>
        <v>Completed</v>
      </c>
      <c r="S64" s="24">
        <v>59.436153846153843</v>
      </c>
      <c r="T64" s="25">
        <v>52</v>
      </c>
      <c r="U64" s="26">
        <f>Data!$S64*Data!$T64</f>
        <v>3090.68</v>
      </c>
      <c r="V64" s="24">
        <v>4125.68</v>
      </c>
      <c r="W64" s="26">
        <f>Data!$V64-Data!$U64</f>
        <v>1035.0000000000005</v>
      </c>
    </row>
    <row r="65" spans="1:26">
      <c r="A65" s="19" t="s">
        <v>7</v>
      </c>
      <c r="B65" s="19" t="s">
        <v>6</v>
      </c>
      <c r="C65" s="19" t="s">
        <v>834</v>
      </c>
      <c r="D65" s="19" t="s">
        <v>408</v>
      </c>
      <c r="E65" s="19">
        <v>30</v>
      </c>
      <c r="F65" s="19" t="s">
        <v>39</v>
      </c>
      <c r="G65" s="19" t="s">
        <v>481</v>
      </c>
      <c r="H65" s="20">
        <v>43873</v>
      </c>
      <c r="I65" s="20">
        <v>43873</v>
      </c>
      <c r="J65" s="21">
        <f>Data!$I65-Data!$H65</f>
        <v>0</v>
      </c>
      <c r="K65" s="21" t="str">
        <f>IF(Data!$J65&gt;3,"Late","On Time")</f>
        <v>On Time</v>
      </c>
      <c r="L65" s="19" t="s">
        <v>88</v>
      </c>
      <c r="M65" s="20">
        <v>43897</v>
      </c>
      <c r="N65" s="20">
        <v>43902</v>
      </c>
      <c r="O65" s="21">
        <f>IF(Data!$N65="","",Data!$N65-Data!$M65)</f>
        <v>5</v>
      </c>
      <c r="P65" s="22" t="str">
        <f>IF(Data!$O65="","",IF(Data!$O65&lt;=Data!$E65,"On Time","Fail"))</f>
        <v>On Time</v>
      </c>
      <c r="Q65" s="23">
        <v>1</v>
      </c>
      <c r="R65" s="45" t="str">
        <f>IF(Data!$Q65=100%,"Completed","Incompleted")</f>
        <v>Completed</v>
      </c>
      <c r="S65" s="24">
        <v>71.09375</v>
      </c>
      <c r="T65" s="25">
        <v>96</v>
      </c>
      <c r="U65" s="26">
        <f>Data!$S65*Data!$T65</f>
        <v>6825</v>
      </c>
      <c r="V65" s="24">
        <v>6825</v>
      </c>
      <c r="W65" s="26">
        <f>Data!$V65-Data!$U65</f>
        <v>0</v>
      </c>
    </row>
    <row r="66" spans="1:26">
      <c r="A66" s="19" t="s">
        <v>7</v>
      </c>
      <c r="B66" s="19" t="s">
        <v>6</v>
      </c>
      <c r="C66" s="19" t="s">
        <v>27</v>
      </c>
      <c r="D66" s="19" t="s">
        <v>408</v>
      </c>
      <c r="E66" s="19">
        <v>30</v>
      </c>
      <c r="F66" s="19" t="s">
        <v>34</v>
      </c>
      <c r="G66" s="19" t="s">
        <v>482</v>
      </c>
      <c r="H66" s="20">
        <v>43934</v>
      </c>
      <c r="I66" s="20">
        <v>43938</v>
      </c>
      <c r="J66" s="21">
        <f>Data!$I66-Data!$H66</f>
        <v>4</v>
      </c>
      <c r="K66" s="21" t="str">
        <f>IF(Data!$J66&gt;3,"Late","On Time")</f>
        <v>Late</v>
      </c>
      <c r="L66" s="19" t="s">
        <v>87</v>
      </c>
      <c r="M66" s="20">
        <v>43980</v>
      </c>
      <c r="N66" s="20">
        <v>44006</v>
      </c>
      <c r="O66" s="21">
        <f>IF(Data!$N66="","",Data!$N66-Data!$M66)</f>
        <v>26</v>
      </c>
      <c r="P66" s="22" t="str">
        <f>IF(Data!$O66="","",IF(Data!$O66&lt;=Data!$E66,"On Time","Fail"))</f>
        <v>On Time</v>
      </c>
      <c r="Q66" s="23">
        <v>1</v>
      </c>
      <c r="R66" s="45" t="str">
        <f>IF(Data!$Q66=100%,"Completed","Incompleted")</f>
        <v>Completed</v>
      </c>
      <c r="S66" s="24">
        <v>5.7105263157894735</v>
      </c>
      <c r="T66" s="25">
        <v>57</v>
      </c>
      <c r="U66" s="26">
        <f>Data!$S66*Data!$T66</f>
        <v>325.5</v>
      </c>
      <c r="V66" s="24">
        <v>325.5</v>
      </c>
      <c r="W66" s="26">
        <f>Data!$V66-Data!$U66</f>
        <v>0</v>
      </c>
    </row>
    <row r="67" spans="1:26">
      <c r="A67" s="19" t="s">
        <v>9</v>
      </c>
      <c r="B67" s="19" t="s">
        <v>6</v>
      </c>
      <c r="C67" s="19" t="s">
        <v>830</v>
      </c>
      <c r="D67" s="19" t="s">
        <v>411</v>
      </c>
      <c r="E67" s="19">
        <v>45</v>
      </c>
      <c r="F67" s="19" t="s">
        <v>36</v>
      </c>
      <c r="G67" s="19" t="s">
        <v>483</v>
      </c>
      <c r="H67" s="20">
        <v>43935</v>
      </c>
      <c r="I67" s="20">
        <v>43943</v>
      </c>
      <c r="J67" s="21">
        <f>Data!$I67-Data!$H67</f>
        <v>8</v>
      </c>
      <c r="K67" s="21" t="str">
        <f>IF(Data!$J67&gt;3,"Late","On Time")</f>
        <v>Late</v>
      </c>
      <c r="L67" s="19" t="s">
        <v>86</v>
      </c>
      <c r="M67" s="20">
        <v>43971</v>
      </c>
      <c r="N67" s="20">
        <v>43996</v>
      </c>
      <c r="O67" s="21">
        <f>IF(Data!$N67="","",Data!$N67-Data!$M67)</f>
        <v>25</v>
      </c>
      <c r="P67" s="22" t="str">
        <f>IF(Data!$O67="","",IF(Data!$O67&lt;=Data!$E67,"On Time","Fail"))</f>
        <v>On Time</v>
      </c>
      <c r="Q67" s="23">
        <v>1</v>
      </c>
      <c r="R67" s="45" t="str">
        <f>IF(Data!$Q67=100%,"Completed","Incompleted")</f>
        <v>Completed</v>
      </c>
      <c r="S67" s="24">
        <v>299</v>
      </c>
      <c r="T67" s="25">
        <v>13</v>
      </c>
      <c r="U67" s="26">
        <f>Data!$S67*Data!$T67</f>
        <v>3887</v>
      </c>
      <c r="V67" s="24">
        <v>3887</v>
      </c>
      <c r="W67" s="26">
        <f>Data!$V67-Data!$U67</f>
        <v>0</v>
      </c>
    </row>
    <row r="68" spans="1:26">
      <c r="A68" s="19" t="s">
        <v>12</v>
      </c>
      <c r="B68" s="19" t="s">
        <v>6</v>
      </c>
      <c r="C68" s="19" t="s">
        <v>832</v>
      </c>
      <c r="D68" s="19" t="s">
        <v>409</v>
      </c>
      <c r="E68" s="19">
        <v>45</v>
      </c>
      <c r="F68" s="19" t="s">
        <v>38</v>
      </c>
      <c r="G68" s="19" t="s">
        <v>484</v>
      </c>
      <c r="H68" s="20">
        <v>43936</v>
      </c>
      <c r="I68" s="20">
        <v>43940</v>
      </c>
      <c r="J68" s="21">
        <f>Data!$I68-Data!$H68</f>
        <v>4</v>
      </c>
      <c r="K68" s="21" t="str">
        <f>IF(Data!$J68&gt;3,"Late","On Time")</f>
        <v>Late</v>
      </c>
      <c r="L68" s="19" t="s">
        <v>85</v>
      </c>
      <c r="M68" s="20">
        <v>43946</v>
      </c>
      <c r="N68" s="20">
        <v>43951</v>
      </c>
      <c r="O68" s="21">
        <f>IF(Data!$N68="","",Data!$N68-Data!$M68)</f>
        <v>5</v>
      </c>
      <c r="P68" s="22" t="str">
        <f>IF(Data!$O68="","",IF(Data!$O68&lt;=Data!$E68,"On Time","Fail"))</f>
        <v>On Time</v>
      </c>
      <c r="Q68" s="23">
        <v>1</v>
      </c>
      <c r="R68" s="45" t="str">
        <f>IF(Data!$Q68=100%,"Completed","Incompleted")</f>
        <v>Completed</v>
      </c>
      <c r="S68" s="24">
        <v>62.125066666666669</v>
      </c>
      <c r="T68" s="25">
        <v>75</v>
      </c>
      <c r="U68" s="26">
        <f>Data!$S68*Data!$T68</f>
        <v>4659.38</v>
      </c>
      <c r="V68" s="24">
        <v>4659.38</v>
      </c>
      <c r="W68" s="26">
        <f>Data!$V68-Data!$U68</f>
        <v>0</v>
      </c>
    </row>
    <row r="69" spans="1:26">
      <c r="A69" s="19" t="s">
        <v>7</v>
      </c>
      <c r="B69" s="19" t="s">
        <v>6</v>
      </c>
      <c r="C69" s="19" t="s">
        <v>828</v>
      </c>
      <c r="D69" s="19" t="s">
        <v>409</v>
      </c>
      <c r="E69" s="19">
        <v>45</v>
      </c>
      <c r="F69" s="19" t="s">
        <v>40</v>
      </c>
      <c r="G69" s="19" t="s">
        <v>485</v>
      </c>
      <c r="H69" s="20">
        <v>43937</v>
      </c>
      <c r="I69" s="20">
        <v>43938</v>
      </c>
      <c r="J69" s="21">
        <f>Data!$I69-Data!$H69</f>
        <v>1</v>
      </c>
      <c r="K69" s="21" t="str">
        <f>IF(Data!$J69&gt;3,"Late","On Time")</f>
        <v>On Time</v>
      </c>
      <c r="L69" s="19" t="s">
        <v>84</v>
      </c>
      <c r="M69" s="20">
        <v>43896</v>
      </c>
      <c r="N69" s="20">
        <v>43922</v>
      </c>
      <c r="O69" s="21">
        <f>IF(Data!$N69="","",Data!$N69-Data!$M69)</f>
        <v>26</v>
      </c>
      <c r="P69" s="22" t="str">
        <f>IF(Data!$O69="","",IF(Data!$O69&lt;=Data!$E69,"On Time","Fail"))</f>
        <v>On Time</v>
      </c>
      <c r="Q69" s="23">
        <v>1</v>
      </c>
      <c r="R69" s="45" t="str">
        <f>IF(Data!$Q69=100%,"Completed","Incompleted")</f>
        <v>Completed</v>
      </c>
      <c r="S69" s="24">
        <v>6.3</v>
      </c>
      <c r="T69" s="25">
        <v>70</v>
      </c>
      <c r="U69" s="26">
        <f>Data!$S69*Data!$T69</f>
        <v>441</v>
      </c>
      <c r="V69" s="24">
        <v>441</v>
      </c>
      <c r="W69" s="26">
        <f>Data!$V69-Data!$U69</f>
        <v>0</v>
      </c>
    </row>
    <row r="70" spans="1:26">
      <c r="A70" s="19" t="s">
        <v>7</v>
      </c>
      <c r="B70" s="19" t="s">
        <v>6</v>
      </c>
      <c r="C70" s="19" t="s">
        <v>829</v>
      </c>
      <c r="D70" s="19" t="s">
        <v>413</v>
      </c>
      <c r="E70" s="19">
        <v>14</v>
      </c>
      <c r="F70" s="19" t="s">
        <v>39</v>
      </c>
      <c r="G70" s="19" t="s">
        <v>486</v>
      </c>
      <c r="H70" s="20">
        <v>43938</v>
      </c>
      <c r="I70" s="20">
        <v>43944</v>
      </c>
      <c r="J70" s="21">
        <f>Data!$I70-Data!$H70</f>
        <v>6</v>
      </c>
      <c r="K70" s="21" t="str">
        <f>IF(Data!$J70&gt;3,"Late","On Time")</f>
        <v>Late</v>
      </c>
      <c r="L70" s="19" t="s">
        <v>83</v>
      </c>
      <c r="M70" s="20">
        <v>43954</v>
      </c>
      <c r="N70" s="20">
        <v>44007</v>
      </c>
      <c r="O70" s="21">
        <f>IF(Data!$N70="","",Data!$N70-Data!$M70)</f>
        <v>53</v>
      </c>
      <c r="P70" s="22" t="str">
        <f>IF(Data!$O70="","",IF(Data!$O70&lt;=Data!$E70,"On Time","Fail"))</f>
        <v>Fail</v>
      </c>
      <c r="Q70" s="23">
        <v>1</v>
      </c>
      <c r="R70" s="45" t="str">
        <f>IF(Data!$Q70=100%,"Completed","Incompleted")</f>
        <v>Completed</v>
      </c>
      <c r="S70" s="24">
        <v>15.978260869565217</v>
      </c>
      <c r="T70" s="25">
        <v>23</v>
      </c>
      <c r="U70" s="26">
        <f>Data!$S70*Data!$T70</f>
        <v>367.5</v>
      </c>
      <c r="V70" s="24">
        <v>367.5</v>
      </c>
      <c r="W70" s="26">
        <f>Data!$V70-Data!$U70</f>
        <v>0</v>
      </c>
    </row>
    <row r="71" spans="1:26" s="13" customFormat="1">
      <c r="A71" s="19" t="s">
        <v>7</v>
      </c>
      <c r="B71" s="19" t="s">
        <v>6</v>
      </c>
      <c r="C71" s="19" t="s">
        <v>835</v>
      </c>
      <c r="D71" s="19" t="s">
        <v>407</v>
      </c>
      <c r="E71" s="19">
        <v>30</v>
      </c>
      <c r="F71" s="19" t="s">
        <v>36</v>
      </c>
      <c r="G71" s="19" t="s">
        <v>487</v>
      </c>
      <c r="H71" s="20">
        <v>43939</v>
      </c>
      <c r="I71" s="20">
        <v>43942</v>
      </c>
      <c r="J71" s="21">
        <f>Data!$I71-Data!$H71</f>
        <v>3</v>
      </c>
      <c r="K71" s="21" t="str">
        <f>IF(Data!$J71&gt;3,"Late","On Time")</f>
        <v>On Time</v>
      </c>
      <c r="L71" s="19" t="s">
        <v>82</v>
      </c>
      <c r="M71" s="20">
        <v>43992</v>
      </c>
      <c r="N71" s="20">
        <v>44013</v>
      </c>
      <c r="O71" s="21">
        <f>IF(Data!$N71="","",Data!$N71-Data!$M71)</f>
        <v>21</v>
      </c>
      <c r="P71" s="22" t="str">
        <f>IF(Data!$O71="","",IF(Data!$O71&lt;=Data!$E71,"On Time","Fail"))</f>
        <v>On Time</v>
      </c>
      <c r="Q71" s="23">
        <v>1</v>
      </c>
      <c r="R71" s="45" t="str">
        <f>IF(Data!$Q71=100%,"Completed","Incompleted")</f>
        <v>Completed</v>
      </c>
      <c r="S71" s="24">
        <v>5.2631578947368425</v>
      </c>
      <c r="T71" s="25">
        <v>19</v>
      </c>
      <c r="U71" s="26">
        <f>Data!$S71*Data!$T71</f>
        <v>100</v>
      </c>
      <c r="V71" s="24">
        <v>100</v>
      </c>
      <c r="W71" s="26">
        <f>Data!$V71-Data!$U71</f>
        <v>0</v>
      </c>
      <c r="X71" s="10"/>
      <c r="Y71" s="10"/>
      <c r="Z71" s="10"/>
    </row>
    <row r="72" spans="1:26">
      <c r="A72" s="19" t="s">
        <v>7</v>
      </c>
      <c r="B72" s="19" t="s">
        <v>6</v>
      </c>
      <c r="C72" s="19" t="s">
        <v>29</v>
      </c>
      <c r="D72" s="19" t="s">
        <v>407</v>
      </c>
      <c r="E72" s="19">
        <v>30</v>
      </c>
      <c r="F72" s="19" t="s">
        <v>35</v>
      </c>
      <c r="G72" s="19" t="s">
        <v>488</v>
      </c>
      <c r="H72" s="20">
        <v>43970</v>
      </c>
      <c r="I72" s="20">
        <v>43978</v>
      </c>
      <c r="J72" s="21">
        <f>Data!$I72-Data!$H72</f>
        <v>8</v>
      </c>
      <c r="K72" s="21" t="str">
        <f>IF(Data!$J72&gt;3,"Late","On Time")</f>
        <v>Late</v>
      </c>
      <c r="L72" s="19" t="s">
        <v>81</v>
      </c>
      <c r="M72" s="20">
        <v>44021</v>
      </c>
      <c r="N72" s="20">
        <v>44077</v>
      </c>
      <c r="O72" s="21">
        <f>IF(Data!$N72="","",Data!$N72-Data!$M72)</f>
        <v>56</v>
      </c>
      <c r="P72" s="22" t="str">
        <f>IF(Data!$O72="","",IF(Data!$O72&lt;=Data!$E72,"On Time","Fail"))</f>
        <v>Fail</v>
      </c>
      <c r="Q72" s="23">
        <v>1</v>
      </c>
      <c r="R72" s="45" t="str">
        <f>IF(Data!$Q72=100%,"Completed","Incompleted")</f>
        <v>Completed</v>
      </c>
      <c r="S72" s="24">
        <v>26.25</v>
      </c>
      <c r="T72" s="25">
        <v>48</v>
      </c>
      <c r="U72" s="26">
        <f>Data!$S72*Data!$T72</f>
        <v>1260</v>
      </c>
      <c r="V72" s="24">
        <v>1260</v>
      </c>
      <c r="W72" s="26">
        <f>Data!$V72-Data!$U72</f>
        <v>0</v>
      </c>
    </row>
    <row r="73" spans="1:26">
      <c r="A73" s="19" t="s">
        <v>12</v>
      </c>
      <c r="B73" s="19" t="s">
        <v>6</v>
      </c>
      <c r="C73" s="19" t="s">
        <v>831</v>
      </c>
      <c r="D73" s="19" t="s">
        <v>407</v>
      </c>
      <c r="E73" s="19">
        <v>30</v>
      </c>
      <c r="F73" s="19" t="s">
        <v>36</v>
      </c>
      <c r="G73" s="19" t="s">
        <v>489</v>
      </c>
      <c r="H73" s="20">
        <v>43971</v>
      </c>
      <c r="I73" s="20">
        <v>43978</v>
      </c>
      <c r="J73" s="21">
        <f>Data!$I73-Data!$H73</f>
        <v>7</v>
      </c>
      <c r="K73" s="21" t="str">
        <f>IF(Data!$J73&gt;3,"Late","On Time")</f>
        <v>Late</v>
      </c>
      <c r="L73" s="19" t="s">
        <v>80</v>
      </c>
      <c r="M73" s="20">
        <v>44002</v>
      </c>
      <c r="N73" s="20">
        <v>44007</v>
      </c>
      <c r="O73" s="21">
        <f>IF(Data!$N73="","",Data!$N73-Data!$M73)</f>
        <v>5</v>
      </c>
      <c r="P73" s="22" t="str">
        <f>IF(Data!$O73="","",IF(Data!$O73&lt;=Data!$E73,"On Time","Fail"))</f>
        <v>On Time</v>
      </c>
      <c r="Q73" s="23">
        <v>1</v>
      </c>
      <c r="R73" s="45" t="str">
        <f>IF(Data!$Q73=100%,"Completed","Incompleted")</f>
        <v>Completed</v>
      </c>
      <c r="S73" s="24">
        <v>2221.1538461538462</v>
      </c>
      <c r="T73" s="25">
        <v>26</v>
      </c>
      <c r="U73" s="26">
        <f>Data!$S73*Data!$T73</f>
        <v>57750</v>
      </c>
      <c r="V73" s="24">
        <v>59689</v>
      </c>
      <c r="W73" s="26">
        <f>Data!$V73-Data!$U73</f>
        <v>1939</v>
      </c>
    </row>
    <row r="74" spans="1:26">
      <c r="A74" s="19" t="s">
        <v>12</v>
      </c>
      <c r="B74" s="19" t="s">
        <v>6</v>
      </c>
      <c r="C74" s="19" t="s">
        <v>833</v>
      </c>
      <c r="D74" s="19" t="s">
        <v>409</v>
      </c>
      <c r="E74" s="19">
        <v>45</v>
      </c>
      <c r="F74" s="19" t="s">
        <v>33</v>
      </c>
      <c r="G74" s="19" t="s">
        <v>490</v>
      </c>
      <c r="H74" s="20">
        <v>43972</v>
      </c>
      <c r="I74" s="20">
        <v>43978</v>
      </c>
      <c r="J74" s="21">
        <f>Data!$I74-Data!$H74</f>
        <v>6</v>
      </c>
      <c r="K74" s="21" t="str">
        <f>IF(Data!$J74&gt;3,"Late","On Time")</f>
        <v>Late</v>
      </c>
      <c r="L74" s="19" t="s">
        <v>79</v>
      </c>
      <c r="M74" s="20">
        <v>43979</v>
      </c>
      <c r="N74" s="20">
        <v>44016</v>
      </c>
      <c r="O74" s="21">
        <f>IF(Data!$N74="","",Data!$N74-Data!$M74)</f>
        <v>37</v>
      </c>
      <c r="P74" s="22" t="str">
        <f>IF(Data!$O74="","",IF(Data!$O74&lt;=Data!$E74,"On Time","Fail"))</f>
        <v>On Time</v>
      </c>
      <c r="Q74" s="23">
        <v>1</v>
      </c>
      <c r="R74" s="45" t="str">
        <f>IF(Data!$Q74=100%,"Completed","Incompleted")</f>
        <v>Completed</v>
      </c>
      <c r="S74" s="24">
        <v>890.21739130434787</v>
      </c>
      <c r="T74" s="25">
        <v>46</v>
      </c>
      <c r="U74" s="26">
        <f>Data!$S74*Data!$T74</f>
        <v>40950</v>
      </c>
      <c r="V74" s="24">
        <v>44884</v>
      </c>
      <c r="W74" s="26">
        <f>Data!$V74-Data!$U74</f>
        <v>3934</v>
      </c>
    </row>
    <row r="75" spans="1:26">
      <c r="A75" s="19" t="s">
        <v>7</v>
      </c>
      <c r="B75" s="19" t="s">
        <v>6</v>
      </c>
      <c r="C75" s="19" t="s">
        <v>836</v>
      </c>
      <c r="D75" s="19" t="s">
        <v>409</v>
      </c>
      <c r="E75" s="19">
        <v>45</v>
      </c>
      <c r="F75" s="19" t="s">
        <v>34</v>
      </c>
      <c r="G75" s="19" t="s">
        <v>491</v>
      </c>
      <c r="H75" s="20">
        <v>43973</v>
      </c>
      <c r="I75" s="20">
        <v>43982</v>
      </c>
      <c r="J75" s="21">
        <f>Data!$I75-Data!$H75</f>
        <v>9</v>
      </c>
      <c r="K75" s="21" t="str">
        <f>IF(Data!$J75&gt;3,"Late","On Time")</f>
        <v>Late</v>
      </c>
      <c r="L75" s="19" t="s">
        <v>78</v>
      </c>
      <c r="M75" s="20">
        <v>43952</v>
      </c>
      <c r="N75" s="20">
        <v>43996</v>
      </c>
      <c r="O75" s="21">
        <f>IF(Data!$N75="","",Data!$N75-Data!$M75)</f>
        <v>44</v>
      </c>
      <c r="P75" s="22" t="str">
        <f>IF(Data!$O75="","",IF(Data!$O75&lt;=Data!$E75,"On Time","Fail"))</f>
        <v>On Time</v>
      </c>
      <c r="Q75" s="23">
        <v>1</v>
      </c>
      <c r="R75" s="45" t="str">
        <f>IF(Data!$Q75=100%,"Completed","Incompleted")</f>
        <v>Completed</v>
      </c>
      <c r="S75" s="24">
        <v>1935</v>
      </c>
      <c r="T75" s="25">
        <v>2</v>
      </c>
      <c r="U75" s="26">
        <f>Data!$S75*Data!$T75</f>
        <v>3870</v>
      </c>
      <c r="V75" s="24">
        <v>3870</v>
      </c>
      <c r="W75" s="26">
        <f>Data!$V75-Data!$U75</f>
        <v>0</v>
      </c>
    </row>
    <row r="76" spans="1:26">
      <c r="A76" s="19" t="s">
        <v>7</v>
      </c>
      <c r="B76" s="19" t="s">
        <v>6</v>
      </c>
      <c r="C76" s="19" t="s">
        <v>830</v>
      </c>
      <c r="D76" s="19" t="s">
        <v>411</v>
      </c>
      <c r="E76" s="19">
        <v>14</v>
      </c>
      <c r="F76" s="19" t="s">
        <v>35</v>
      </c>
      <c r="G76" s="19" t="s">
        <v>492</v>
      </c>
      <c r="H76" s="20">
        <v>43974</v>
      </c>
      <c r="I76" s="20">
        <v>43979</v>
      </c>
      <c r="J76" s="21">
        <f>Data!$I76-Data!$H76</f>
        <v>5</v>
      </c>
      <c r="K76" s="21" t="str">
        <f>IF(Data!$J76&gt;3,"Late","On Time")</f>
        <v>Late</v>
      </c>
      <c r="L76" s="19" t="s">
        <v>77</v>
      </c>
      <c r="M76" s="20">
        <v>43943</v>
      </c>
      <c r="N76" s="20">
        <v>43967</v>
      </c>
      <c r="O76" s="21">
        <f>IF(Data!$N76="","",Data!$N76-Data!$M76)</f>
        <v>24</v>
      </c>
      <c r="P76" s="22" t="str">
        <f>IF(Data!$O76="","",IF(Data!$O76&lt;=Data!$E76,"On Time","Fail"))</f>
        <v>Fail</v>
      </c>
      <c r="Q76" s="23">
        <v>1</v>
      </c>
      <c r="R76" s="45" t="str">
        <f>IF(Data!$Q76=100%,"Completed","Incompleted")</f>
        <v>Completed</v>
      </c>
      <c r="S76" s="24">
        <v>1.28125</v>
      </c>
      <c r="T76" s="25">
        <v>64</v>
      </c>
      <c r="U76" s="26">
        <f>Data!$S76*Data!$T76</f>
        <v>82</v>
      </c>
      <c r="V76" s="24">
        <v>82</v>
      </c>
      <c r="W76" s="26">
        <f>Data!$V76-Data!$U76</f>
        <v>0</v>
      </c>
    </row>
    <row r="77" spans="1:26">
      <c r="A77" s="19" t="s">
        <v>9</v>
      </c>
      <c r="B77" s="19" t="s">
        <v>6</v>
      </c>
      <c r="C77" s="19" t="s">
        <v>835</v>
      </c>
      <c r="D77" s="19" t="s">
        <v>411</v>
      </c>
      <c r="E77" s="19">
        <v>45</v>
      </c>
      <c r="F77" s="19" t="s">
        <v>33</v>
      </c>
      <c r="G77" s="19" t="s">
        <v>493</v>
      </c>
      <c r="H77" s="20">
        <v>43975</v>
      </c>
      <c r="I77" s="20">
        <v>43980</v>
      </c>
      <c r="J77" s="21">
        <f>Data!$I77-Data!$H77</f>
        <v>5</v>
      </c>
      <c r="K77" s="21" t="str">
        <f>IF(Data!$J77&gt;3,"Late","On Time")</f>
        <v>Late</v>
      </c>
      <c r="L77" s="19" t="s">
        <v>76</v>
      </c>
      <c r="M77" s="20">
        <v>43979</v>
      </c>
      <c r="N77" s="20">
        <v>44016</v>
      </c>
      <c r="O77" s="21">
        <f>IF(Data!$N77="","",Data!$N77-Data!$M77)</f>
        <v>37</v>
      </c>
      <c r="P77" s="22" t="str">
        <f>IF(Data!$O77="","",IF(Data!$O77&lt;=Data!$E77,"On Time","Fail"))</f>
        <v>On Time</v>
      </c>
      <c r="Q77" s="23">
        <v>1</v>
      </c>
      <c r="R77" s="45" t="str">
        <f>IF(Data!$Q77=100%,"Completed","Incompleted")</f>
        <v>Completed</v>
      </c>
      <c r="S77" s="24">
        <v>63.592592592592595</v>
      </c>
      <c r="T77" s="25">
        <v>54</v>
      </c>
      <c r="U77" s="26">
        <f>Data!$S77*Data!$T77</f>
        <v>3434</v>
      </c>
      <c r="V77" s="24">
        <v>3434</v>
      </c>
      <c r="W77" s="26">
        <f>Data!$V77-Data!$U77</f>
        <v>0</v>
      </c>
    </row>
    <row r="78" spans="1:26">
      <c r="A78" s="19" t="s">
        <v>7</v>
      </c>
      <c r="B78" s="19" t="s">
        <v>6</v>
      </c>
      <c r="C78" s="19" t="s">
        <v>27</v>
      </c>
      <c r="D78" s="19" t="s">
        <v>410</v>
      </c>
      <c r="E78" s="19">
        <v>14</v>
      </c>
      <c r="F78" s="19" t="s">
        <v>34</v>
      </c>
      <c r="G78" s="19" t="s">
        <v>494</v>
      </c>
      <c r="H78" s="20">
        <v>43976</v>
      </c>
      <c r="I78" s="20">
        <v>43980</v>
      </c>
      <c r="J78" s="21">
        <f>Data!$I78-Data!$H78</f>
        <v>4</v>
      </c>
      <c r="K78" s="21" t="str">
        <f>IF(Data!$J78&gt;3,"Late","On Time")</f>
        <v>Late</v>
      </c>
      <c r="L78" s="19" t="s">
        <v>75</v>
      </c>
      <c r="M78" s="20">
        <v>44020</v>
      </c>
      <c r="N78" s="20">
        <v>44026</v>
      </c>
      <c r="O78" s="21">
        <f>IF(Data!$N78="","",Data!$N78-Data!$M78)</f>
        <v>6</v>
      </c>
      <c r="P78" s="22" t="str">
        <f>IF(Data!$O78="","",IF(Data!$O78&lt;=Data!$E78,"On Time","Fail"))</f>
        <v>On Time</v>
      </c>
      <c r="Q78" s="23">
        <v>1</v>
      </c>
      <c r="R78" s="45" t="str">
        <f>IF(Data!$Q78=100%,"Completed","Incompleted")</f>
        <v>Completed</v>
      </c>
      <c r="S78" s="24">
        <v>3.2073170731707319</v>
      </c>
      <c r="T78" s="25">
        <v>82</v>
      </c>
      <c r="U78" s="26">
        <f>Data!$S78*Data!$T78</f>
        <v>263</v>
      </c>
      <c r="V78" s="24">
        <v>263</v>
      </c>
      <c r="W78" s="26">
        <f>Data!$V78-Data!$U78</f>
        <v>0</v>
      </c>
    </row>
    <row r="79" spans="1:26">
      <c r="A79" s="19" t="s">
        <v>13</v>
      </c>
      <c r="B79" s="19" t="s">
        <v>6</v>
      </c>
      <c r="C79" s="19" t="s">
        <v>28</v>
      </c>
      <c r="D79" s="19" t="s">
        <v>411</v>
      </c>
      <c r="E79" s="19">
        <v>45</v>
      </c>
      <c r="F79" s="19" t="s">
        <v>35</v>
      </c>
      <c r="G79" s="19" t="s">
        <v>495</v>
      </c>
      <c r="H79" s="20">
        <v>43977</v>
      </c>
      <c r="I79" s="20">
        <v>43982</v>
      </c>
      <c r="J79" s="21">
        <f>Data!$I79-Data!$H79</f>
        <v>5</v>
      </c>
      <c r="K79" s="21" t="str">
        <f>IF(Data!$J79&gt;3,"Late","On Time")</f>
        <v>Late</v>
      </c>
      <c r="L79" s="19" t="s">
        <v>74</v>
      </c>
      <c r="M79" s="20">
        <v>43983</v>
      </c>
      <c r="N79" s="20">
        <v>44008</v>
      </c>
      <c r="O79" s="21">
        <f>IF(Data!$N79="","",Data!$N79-Data!$M79)</f>
        <v>25</v>
      </c>
      <c r="P79" s="22" t="str">
        <f>IF(Data!$O79="","",IF(Data!$O79&lt;=Data!$E79,"On Time","Fail"))</f>
        <v>On Time</v>
      </c>
      <c r="Q79" s="23">
        <v>1</v>
      </c>
      <c r="R79" s="45" t="str">
        <f>IF(Data!$Q79=100%,"Completed","Incompleted")</f>
        <v>Completed</v>
      </c>
      <c r="S79" s="24">
        <v>11190.476190476191</v>
      </c>
      <c r="T79" s="25">
        <v>21</v>
      </c>
      <c r="U79" s="26">
        <f>Data!$S79*Data!$T79</f>
        <v>235000</v>
      </c>
      <c r="V79" s="24">
        <v>232381</v>
      </c>
      <c r="W79" s="26">
        <f>Data!$V79-Data!$U79</f>
        <v>-2619</v>
      </c>
    </row>
    <row r="80" spans="1:26">
      <c r="A80" s="19" t="s">
        <v>7</v>
      </c>
      <c r="B80" s="19" t="s">
        <v>6</v>
      </c>
      <c r="C80" s="19" t="s">
        <v>829</v>
      </c>
      <c r="D80" s="19" t="s">
        <v>412</v>
      </c>
      <c r="E80" s="19">
        <v>45</v>
      </c>
      <c r="F80" s="19" t="s">
        <v>38</v>
      </c>
      <c r="G80" s="19" t="s">
        <v>496</v>
      </c>
      <c r="H80" s="20">
        <v>44009</v>
      </c>
      <c r="I80" s="20">
        <v>44016</v>
      </c>
      <c r="J80" s="21">
        <f>Data!$I80-Data!$H80</f>
        <v>7</v>
      </c>
      <c r="K80" s="21" t="str">
        <f>IF(Data!$J80&gt;3,"Late","On Time")</f>
        <v>Late</v>
      </c>
      <c r="L80" s="19" t="s">
        <v>73</v>
      </c>
      <c r="M80" s="20">
        <v>44001</v>
      </c>
      <c r="N80" s="20">
        <v>44004</v>
      </c>
      <c r="O80" s="21">
        <f>IF(Data!$N80="","",Data!$N80-Data!$M80)</f>
        <v>3</v>
      </c>
      <c r="P80" s="22" t="str">
        <f>IF(Data!$O80="","",IF(Data!$O80&lt;=Data!$E80,"On Time","Fail"))</f>
        <v>On Time</v>
      </c>
      <c r="Q80" s="23">
        <v>1</v>
      </c>
      <c r="R80" s="45" t="str">
        <f>IF(Data!$Q80=100%,"Completed","Incompleted")</f>
        <v>Completed</v>
      </c>
      <c r="S80" s="24">
        <v>176.53090909090909</v>
      </c>
      <c r="T80" s="25">
        <v>22</v>
      </c>
      <c r="U80" s="26">
        <f>Data!$S80*Data!$T80</f>
        <v>3883.68</v>
      </c>
      <c r="V80" s="24">
        <v>3883.68</v>
      </c>
      <c r="W80" s="26">
        <f>Data!$V80-Data!$U80</f>
        <v>0</v>
      </c>
    </row>
    <row r="81" spans="1:23">
      <c r="A81" s="19" t="s">
        <v>9</v>
      </c>
      <c r="B81" s="19" t="s">
        <v>6</v>
      </c>
      <c r="C81" s="19" t="s">
        <v>832</v>
      </c>
      <c r="D81" s="19" t="s">
        <v>408</v>
      </c>
      <c r="E81" s="19">
        <v>7</v>
      </c>
      <c r="F81" s="19" t="s">
        <v>33</v>
      </c>
      <c r="G81" s="19" t="s">
        <v>497</v>
      </c>
      <c r="H81" s="20">
        <v>44010</v>
      </c>
      <c r="I81" s="20">
        <v>44015</v>
      </c>
      <c r="J81" s="21">
        <f>Data!$I81-Data!$H81</f>
        <v>5</v>
      </c>
      <c r="K81" s="21" t="str">
        <f>IF(Data!$J81&gt;3,"Late","On Time")</f>
        <v>Late</v>
      </c>
      <c r="L81" s="19" t="s">
        <v>72</v>
      </c>
      <c r="M81" s="20">
        <v>43986</v>
      </c>
      <c r="N81" s="20">
        <v>44021</v>
      </c>
      <c r="O81" s="21">
        <f>IF(Data!$N81="","",Data!$N81-Data!$M81)</f>
        <v>35</v>
      </c>
      <c r="P81" s="22" t="str">
        <f>IF(Data!$O81="","",IF(Data!$O81&lt;=Data!$E81,"On Time","Fail"))</f>
        <v>Fail</v>
      </c>
      <c r="Q81" s="23">
        <v>1</v>
      </c>
      <c r="R81" s="45" t="str">
        <f>IF(Data!$Q81=100%,"Completed","Incompleted")</f>
        <v>Completed</v>
      </c>
      <c r="S81" s="24">
        <v>16.26530612244898</v>
      </c>
      <c r="T81" s="25">
        <v>49</v>
      </c>
      <c r="U81" s="26">
        <f>Data!$S81*Data!$T81</f>
        <v>797</v>
      </c>
      <c r="V81" s="24">
        <v>10431</v>
      </c>
      <c r="W81" s="26">
        <f>Data!$V81-Data!$U81</f>
        <v>9634</v>
      </c>
    </row>
    <row r="82" spans="1:23">
      <c r="A82" s="19" t="s">
        <v>7</v>
      </c>
      <c r="B82" s="19" t="s">
        <v>6</v>
      </c>
      <c r="C82" s="19" t="s">
        <v>29</v>
      </c>
      <c r="D82" s="19" t="s">
        <v>412</v>
      </c>
      <c r="E82" s="19">
        <v>30</v>
      </c>
      <c r="F82" s="19" t="s">
        <v>34</v>
      </c>
      <c r="G82" s="19" t="s">
        <v>498</v>
      </c>
      <c r="H82" s="20">
        <v>44011</v>
      </c>
      <c r="I82" s="20">
        <v>44020</v>
      </c>
      <c r="J82" s="21">
        <f>Data!$I82-Data!$H82</f>
        <v>9</v>
      </c>
      <c r="K82" s="21" t="str">
        <f>IF(Data!$J82&gt;3,"Late","On Time")</f>
        <v>Late</v>
      </c>
      <c r="L82" s="19" t="s">
        <v>71</v>
      </c>
      <c r="M82" s="20">
        <v>43999</v>
      </c>
      <c r="N82" s="20">
        <v>44047</v>
      </c>
      <c r="O82" s="21">
        <f>IF(Data!$N82="","",Data!$N82-Data!$M82)</f>
        <v>48</v>
      </c>
      <c r="P82" s="22" t="str">
        <f>IF(Data!$O82="","",IF(Data!$O82&lt;=Data!$E82,"On Time","Fail"))</f>
        <v>Fail</v>
      </c>
      <c r="Q82" s="23">
        <v>1</v>
      </c>
      <c r="R82" s="45" t="str">
        <f>IF(Data!$Q82=100%,"Completed","Incompleted")</f>
        <v>Completed</v>
      </c>
      <c r="S82" s="24">
        <v>12.25</v>
      </c>
      <c r="T82" s="25">
        <v>60</v>
      </c>
      <c r="U82" s="26">
        <f>Data!$S82*Data!$T82</f>
        <v>735</v>
      </c>
      <c r="V82" s="24">
        <v>-163</v>
      </c>
      <c r="W82" s="26">
        <f>Data!$V82-Data!$U82</f>
        <v>-898</v>
      </c>
    </row>
    <row r="83" spans="1:23">
      <c r="A83" s="19" t="s">
        <v>7</v>
      </c>
      <c r="B83" s="19" t="s">
        <v>6</v>
      </c>
      <c r="C83" s="19" t="s">
        <v>834</v>
      </c>
      <c r="D83" s="19" t="s">
        <v>407</v>
      </c>
      <c r="E83" s="19">
        <v>30</v>
      </c>
      <c r="F83" s="19" t="s">
        <v>35</v>
      </c>
      <c r="G83" s="19" t="s">
        <v>499</v>
      </c>
      <c r="H83" s="20">
        <v>44012</v>
      </c>
      <c r="I83" s="20">
        <v>44015</v>
      </c>
      <c r="J83" s="21">
        <f>Data!$I83-Data!$H83</f>
        <v>3</v>
      </c>
      <c r="K83" s="21" t="str">
        <f>IF(Data!$J83&gt;3,"Late","On Time")</f>
        <v>On Time</v>
      </c>
      <c r="L83" s="19" t="s">
        <v>70</v>
      </c>
      <c r="M83" s="20">
        <v>43966</v>
      </c>
      <c r="N83" s="20">
        <v>44002</v>
      </c>
      <c r="O83" s="21">
        <f>IF(Data!$N83="","",Data!$N83-Data!$M83)</f>
        <v>36</v>
      </c>
      <c r="P83" s="22" t="str">
        <f>IF(Data!$O83="","",IF(Data!$O83&lt;=Data!$E83,"On Time","Fail"))</f>
        <v>Fail</v>
      </c>
      <c r="Q83" s="23">
        <v>1</v>
      </c>
      <c r="R83" s="45" t="str">
        <f>IF(Data!$Q83=100%,"Completed","Incompleted")</f>
        <v>Completed</v>
      </c>
      <c r="S83" s="24">
        <v>20.151515151515152</v>
      </c>
      <c r="T83" s="25">
        <v>99</v>
      </c>
      <c r="U83" s="26">
        <f>Data!$S83*Data!$T83</f>
        <v>1995</v>
      </c>
      <c r="V83" s="24">
        <v>1995</v>
      </c>
      <c r="W83" s="26">
        <f>Data!$V83-Data!$U83</f>
        <v>0</v>
      </c>
    </row>
    <row r="84" spans="1:23">
      <c r="A84" s="19" t="s">
        <v>7</v>
      </c>
      <c r="B84" s="19" t="s">
        <v>6</v>
      </c>
      <c r="C84" s="19" t="s">
        <v>835</v>
      </c>
      <c r="D84" s="19" t="s">
        <v>408</v>
      </c>
      <c r="E84" s="19">
        <v>30</v>
      </c>
      <c r="F84" s="19" t="s">
        <v>37</v>
      </c>
      <c r="G84" s="19" t="s">
        <v>500</v>
      </c>
      <c r="H84" s="20">
        <v>44013</v>
      </c>
      <c r="I84" s="20">
        <v>44015</v>
      </c>
      <c r="J84" s="21">
        <f>Data!$I84-Data!$H84</f>
        <v>2</v>
      </c>
      <c r="K84" s="21" t="str">
        <f>IF(Data!$J84&gt;3,"Late","On Time")</f>
        <v>On Time</v>
      </c>
      <c r="L84" s="19" t="s">
        <v>69</v>
      </c>
      <c r="M84" s="20">
        <v>44042</v>
      </c>
      <c r="N84" s="20">
        <v>44059</v>
      </c>
      <c r="O84" s="21">
        <f>IF(Data!$N84="","",Data!$N84-Data!$M84)</f>
        <v>17</v>
      </c>
      <c r="P84" s="22" t="str">
        <f>IF(Data!$O84="","",IF(Data!$O84&lt;=Data!$E84,"On Time","Fail"))</f>
        <v>On Time</v>
      </c>
      <c r="Q84" s="23">
        <v>1</v>
      </c>
      <c r="R84" s="45" t="str">
        <f>IF(Data!$Q84=100%,"Completed","Incompleted")</f>
        <v>Completed</v>
      </c>
      <c r="S84" s="24">
        <v>16.777777777777779</v>
      </c>
      <c r="T84" s="25">
        <v>9</v>
      </c>
      <c r="U84" s="26">
        <f>Data!$S84*Data!$T84</f>
        <v>151</v>
      </c>
      <c r="V84" s="24">
        <v>151</v>
      </c>
      <c r="W84" s="26">
        <f>Data!$V84-Data!$U84</f>
        <v>0</v>
      </c>
    </row>
    <row r="85" spans="1:23">
      <c r="A85" s="19" t="s">
        <v>7</v>
      </c>
      <c r="B85" s="19" t="s">
        <v>6</v>
      </c>
      <c r="C85" s="19" t="s">
        <v>830</v>
      </c>
      <c r="D85" s="19" t="s">
        <v>410</v>
      </c>
      <c r="E85" s="19">
        <v>60</v>
      </c>
      <c r="F85" s="19" t="s">
        <v>34</v>
      </c>
      <c r="G85" s="19" t="s">
        <v>501</v>
      </c>
      <c r="H85" s="20">
        <v>44014</v>
      </c>
      <c r="I85" s="20">
        <v>44019</v>
      </c>
      <c r="J85" s="21">
        <f>Data!$I85-Data!$H85</f>
        <v>5</v>
      </c>
      <c r="K85" s="21" t="str">
        <f>IF(Data!$J85&gt;3,"Late","On Time")</f>
        <v>Late</v>
      </c>
      <c r="L85" s="19" t="s">
        <v>68</v>
      </c>
      <c r="M85" s="20">
        <v>43995</v>
      </c>
      <c r="N85" s="20">
        <v>44014</v>
      </c>
      <c r="O85" s="21">
        <f>IF(Data!$N85="","",Data!$N85-Data!$M85)</f>
        <v>19</v>
      </c>
      <c r="P85" s="22" t="str">
        <f>IF(Data!$O85="","",IF(Data!$O85&lt;=Data!$E85,"On Time","Fail"))</f>
        <v>On Time</v>
      </c>
      <c r="Q85" s="23">
        <v>1</v>
      </c>
      <c r="R85" s="45" t="str">
        <f>IF(Data!$Q85=100%,"Completed","Incompleted")</f>
        <v>Completed</v>
      </c>
      <c r="S85" s="24">
        <v>137.5</v>
      </c>
      <c r="T85" s="25">
        <v>12</v>
      </c>
      <c r="U85" s="26">
        <f>Data!$S85*Data!$T85</f>
        <v>1650</v>
      </c>
      <c r="V85" s="24">
        <v>1650</v>
      </c>
      <c r="W85" s="26">
        <f>Data!$V85-Data!$U85</f>
        <v>0</v>
      </c>
    </row>
    <row r="86" spans="1:23">
      <c r="A86" s="19" t="s">
        <v>7</v>
      </c>
      <c r="B86" s="19" t="s">
        <v>6</v>
      </c>
      <c r="C86" s="19" t="s">
        <v>831</v>
      </c>
      <c r="D86" s="19" t="s">
        <v>409</v>
      </c>
      <c r="E86" s="19">
        <v>30</v>
      </c>
      <c r="F86" s="19" t="s">
        <v>35</v>
      </c>
      <c r="G86" s="19" t="s">
        <v>502</v>
      </c>
      <c r="H86" s="20">
        <v>44015</v>
      </c>
      <c r="I86" s="20">
        <v>44021</v>
      </c>
      <c r="J86" s="21">
        <f>Data!$I86-Data!$H86</f>
        <v>6</v>
      </c>
      <c r="K86" s="21" t="str">
        <f>IF(Data!$J86&gt;3,"Late","On Time")</f>
        <v>Late</v>
      </c>
      <c r="L86" s="19" t="s">
        <v>67</v>
      </c>
      <c r="M86" s="20">
        <v>44019</v>
      </c>
      <c r="N86" s="20">
        <v>44053</v>
      </c>
      <c r="O86" s="21">
        <f>IF(Data!$N86="","",Data!$N86-Data!$M86)</f>
        <v>34</v>
      </c>
      <c r="P86" s="22" t="str">
        <f>IF(Data!$O86="","",IF(Data!$O86&lt;=Data!$E86,"On Time","Fail"))</f>
        <v>Fail</v>
      </c>
      <c r="Q86" s="23">
        <v>1</v>
      </c>
      <c r="R86" s="45" t="str">
        <f>IF(Data!$Q86=100%,"Completed","Incompleted")</f>
        <v>Completed</v>
      </c>
      <c r="S86" s="24">
        <v>14</v>
      </c>
      <c r="T86" s="25">
        <v>30</v>
      </c>
      <c r="U86" s="26">
        <f>Data!$S86*Data!$T86</f>
        <v>420</v>
      </c>
      <c r="V86" s="24">
        <v>420</v>
      </c>
      <c r="W86" s="26">
        <f>Data!$V86-Data!$U86</f>
        <v>0</v>
      </c>
    </row>
    <row r="87" spans="1:23">
      <c r="A87" s="19" t="s">
        <v>9</v>
      </c>
      <c r="B87" s="19" t="s">
        <v>6</v>
      </c>
      <c r="C87" s="19" t="s">
        <v>27</v>
      </c>
      <c r="D87" s="19" t="s">
        <v>408</v>
      </c>
      <c r="E87" s="19">
        <v>14</v>
      </c>
      <c r="F87" s="19" t="s">
        <v>33</v>
      </c>
      <c r="G87" s="19" t="s">
        <v>503</v>
      </c>
      <c r="H87" s="20">
        <v>44016</v>
      </c>
      <c r="I87" s="20">
        <v>44024</v>
      </c>
      <c r="J87" s="21">
        <f>Data!$I87-Data!$H87</f>
        <v>8</v>
      </c>
      <c r="K87" s="21" t="str">
        <f>IF(Data!$J87&gt;3,"Late","On Time")</f>
        <v>Late</v>
      </c>
      <c r="L87" s="19" t="s">
        <v>66</v>
      </c>
      <c r="M87" s="20">
        <v>44011</v>
      </c>
      <c r="N87" s="20">
        <v>44025</v>
      </c>
      <c r="O87" s="21">
        <f>IF(Data!$N87="","",Data!$N87-Data!$M87)</f>
        <v>14</v>
      </c>
      <c r="P87" s="22" t="str">
        <f>IF(Data!$O87="","",IF(Data!$O87&lt;=Data!$E87,"On Time","Fail"))</f>
        <v>On Time</v>
      </c>
      <c r="Q87" s="23">
        <v>1</v>
      </c>
      <c r="R87" s="45" t="str">
        <f>IF(Data!$Q87=100%,"Completed","Incompleted")</f>
        <v>Completed</v>
      </c>
      <c r="S87" s="24">
        <v>26460.041666666668</v>
      </c>
      <c r="T87" s="25">
        <v>24</v>
      </c>
      <c r="U87" s="26">
        <f>Data!$S87*Data!$T87</f>
        <v>635041</v>
      </c>
      <c r="V87" s="24">
        <v>635041</v>
      </c>
      <c r="W87" s="26">
        <f>Data!$V87-Data!$U87</f>
        <v>0</v>
      </c>
    </row>
    <row r="88" spans="1:23">
      <c r="A88" s="19" t="s">
        <v>11</v>
      </c>
      <c r="B88" s="19" t="s">
        <v>6</v>
      </c>
      <c r="C88" s="19" t="s">
        <v>828</v>
      </c>
      <c r="D88" s="19" t="s">
        <v>407</v>
      </c>
      <c r="E88" s="19">
        <v>30</v>
      </c>
      <c r="F88" s="19" t="s">
        <v>34</v>
      </c>
      <c r="G88" s="19" t="s">
        <v>504</v>
      </c>
      <c r="H88" s="20">
        <v>44017</v>
      </c>
      <c r="I88" s="20">
        <v>44021</v>
      </c>
      <c r="J88" s="21">
        <f>Data!$I88-Data!$H88</f>
        <v>4</v>
      </c>
      <c r="K88" s="21" t="str">
        <f>IF(Data!$J88&gt;3,"Late","On Time")</f>
        <v>Late</v>
      </c>
      <c r="L88" s="19" t="s">
        <v>65</v>
      </c>
      <c r="M88" s="20">
        <v>44033</v>
      </c>
      <c r="N88" s="20">
        <v>44072</v>
      </c>
      <c r="O88" s="21">
        <f>IF(Data!$N88="","",Data!$N88-Data!$M88)</f>
        <v>39</v>
      </c>
      <c r="P88" s="22" t="str">
        <f>IF(Data!$O88="","",IF(Data!$O88&lt;=Data!$E88,"On Time","Fail"))</f>
        <v>Fail</v>
      </c>
      <c r="Q88" s="23">
        <v>1</v>
      </c>
      <c r="R88" s="45" t="str">
        <f>IF(Data!$Q88=100%,"Completed","Incompleted")</f>
        <v>Completed</v>
      </c>
      <c r="S88" s="24">
        <v>326.93333333333334</v>
      </c>
      <c r="T88" s="25">
        <v>15</v>
      </c>
      <c r="U88" s="26">
        <f>Data!$S88*Data!$T88</f>
        <v>4904</v>
      </c>
      <c r="V88" s="24">
        <v>4904</v>
      </c>
      <c r="W88" s="26">
        <f>Data!$V88-Data!$U88</f>
        <v>0</v>
      </c>
    </row>
    <row r="89" spans="1:23">
      <c r="A89" s="19" t="s">
        <v>7</v>
      </c>
      <c r="B89" s="19" t="s">
        <v>6</v>
      </c>
      <c r="C89" s="19" t="s">
        <v>829</v>
      </c>
      <c r="D89" s="19" t="s">
        <v>412</v>
      </c>
      <c r="E89" s="19">
        <v>45</v>
      </c>
      <c r="F89" s="19" t="s">
        <v>35</v>
      </c>
      <c r="G89" s="19" t="s">
        <v>505</v>
      </c>
      <c r="H89" s="20">
        <v>44018</v>
      </c>
      <c r="I89" s="20">
        <v>44023</v>
      </c>
      <c r="J89" s="21">
        <f>Data!$I89-Data!$H89</f>
        <v>5</v>
      </c>
      <c r="K89" s="21" t="str">
        <f>IF(Data!$J89&gt;3,"Late","On Time")</f>
        <v>Late</v>
      </c>
      <c r="L89" s="19" t="s">
        <v>64</v>
      </c>
      <c r="M89" s="20">
        <v>44079</v>
      </c>
      <c r="N89" s="20">
        <v>44087</v>
      </c>
      <c r="O89" s="21">
        <f>IF(Data!$N89="","",Data!$N89-Data!$M89)</f>
        <v>8</v>
      </c>
      <c r="P89" s="22" t="str">
        <f>IF(Data!$O89="","",IF(Data!$O89&lt;=Data!$E89,"On Time","Fail"))</f>
        <v>On Time</v>
      </c>
      <c r="Q89" s="23">
        <v>1</v>
      </c>
      <c r="R89" s="45" t="str">
        <f>IF(Data!$Q89=100%,"Completed","Incompleted")</f>
        <v>Completed</v>
      </c>
      <c r="S89" s="24">
        <v>858</v>
      </c>
      <c r="T89" s="25">
        <v>1</v>
      </c>
      <c r="U89" s="26">
        <f>Data!$S89*Data!$T89</f>
        <v>858</v>
      </c>
      <c r="V89" s="24">
        <v>858</v>
      </c>
      <c r="W89" s="26">
        <f>Data!$V89-Data!$U89</f>
        <v>0</v>
      </c>
    </row>
    <row r="90" spans="1:23">
      <c r="A90" s="19" t="s">
        <v>13</v>
      </c>
      <c r="B90" s="19" t="s">
        <v>6</v>
      </c>
      <c r="C90" s="19" t="s">
        <v>833</v>
      </c>
      <c r="D90" s="19" t="s">
        <v>409</v>
      </c>
      <c r="E90" s="19">
        <v>45</v>
      </c>
      <c r="F90" s="19" t="s">
        <v>39</v>
      </c>
      <c r="G90" s="19" t="s">
        <v>506</v>
      </c>
      <c r="H90" s="20">
        <v>44019</v>
      </c>
      <c r="I90" s="20">
        <v>44022</v>
      </c>
      <c r="J90" s="21">
        <f>Data!$I90-Data!$H90</f>
        <v>3</v>
      </c>
      <c r="K90" s="21" t="str">
        <f>IF(Data!$J90&gt;3,"Late","On Time")</f>
        <v>On Time</v>
      </c>
      <c r="L90" s="19" t="s">
        <v>63</v>
      </c>
      <c r="M90" s="20">
        <v>43978</v>
      </c>
      <c r="N90" s="20">
        <v>44034</v>
      </c>
      <c r="O90" s="21">
        <f>IF(Data!$N90="","",Data!$N90-Data!$M90)</f>
        <v>56</v>
      </c>
      <c r="P90" s="22" t="str">
        <f>IF(Data!$O90="","",IF(Data!$O90&lt;=Data!$E90,"On Time","Fail"))</f>
        <v>Fail</v>
      </c>
      <c r="Q90" s="23">
        <v>1</v>
      </c>
      <c r="R90" s="45" t="str">
        <f>IF(Data!$Q90=100%,"Completed","Incompleted")</f>
        <v>Completed</v>
      </c>
      <c r="S90" s="24">
        <v>1.5104166666666667</v>
      </c>
      <c r="T90" s="25">
        <v>96</v>
      </c>
      <c r="U90" s="26">
        <f>Data!$S90*Data!$T90</f>
        <v>145</v>
      </c>
      <c r="V90" s="24">
        <v>145</v>
      </c>
      <c r="W90" s="26">
        <f>Data!$V90-Data!$U90</f>
        <v>0</v>
      </c>
    </row>
    <row r="91" spans="1:23">
      <c r="A91" s="19" t="s">
        <v>22</v>
      </c>
      <c r="B91" s="19" t="s">
        <v>6</v>
      </c>
      <c r="C91" s="19" t="s">
        <v>834</v>
      </c>
      <c r="D91" s="19" t="s">
        <v>410</v>
      </c>
      <c r="E91" s="19">
        <v>7</v>
      </c>
      <c r="F91" s="19" t="s">
        <v>36</v>
      </c>
      <c r="G91" s="19" t="s">
        <v>507</v>
      </c>
      <c r="H91" s="20">
        <v>44020</v>
      </c>
      <c r="I91" s="20">
        <v>44028</v>
      </c>
      <c r="J91" s="21">
        <f>Data!$I91-Data!$H91</f>
        <v>8</v>
      </c>
      <c r="K91" s="21" t="str">
        <f>IF(Data!$J91&gt;3,"Late","On Time")</f>
        <v>Late</v>
      </c>
      <c r="L91" s="19" t="s">
        <v>62</v>
      </c>
      <c r="M91" s="20">
        <v>44040</v>
      </c>
      <c r="N91" s="20">
        <v>44100</v>
      </c>
      <c r="O91" s="21">
        <f>IF(Data!$N91="","",Data!$N91-Data!$M91)</f>
        <v>60</v>
      </c>
      <c r="P91" s="22" t="str">
        <f>IF(Data!$O91="","",IF(Data!$O91&lt;=Data!$E91,"On Time","Fail"))</f>
        <v>Fail</v>
      </c>
      <c r="Q91" s="23">
        <v>1</v>
      </c>
      <c r="R91" s="45" t="str">
        <f>IF(Data!$Q91=100%,"Completed","Incompleted")</f>
        <v>Completed</v>
      </c>
      <c r="S91" s="24">
        <v>12.287234042553191</v>
      </c>
      <c r="T91" s="25">
        <v>94</v>
      </c>
      <c r="U91" s="26">
        <f>Data!$S91*Data!$T91</f>
        <v>1155</v>
      </c>
      <c r="V91" s="24">
        <v>1155</v>
      </c>
      <c r="W91" s="26">
        <f>Data!$V91-Data!$U91</f>
        <v>0</v>
      </c>
    </row>
    <row r="92" spans="1:23">
      <c r="A92" s="19" t="s">
        <v>5</v>
      </c>
      <c r="B92" s="19" t="s">
        <v>6</v>
      </c>
      <c r="C92" s="19" t="s">
        <v>831</v>
      </c>
      <c r="D92" s="19" t="s">
        <v>407</v>
      </c>
      <c r="E92" s="19">
        <v>30</v>
      </c>
      <c r="F92" s="19" t="s">
        <v>38</v>
      </c>
      <c r="G92" s="19" t="s">
        <v>508</v>
      </c>
      <c r="H92" s="20">
        <v>44021</v>
      </c>
      <c r="I92" s="20">
        <v>44027</v>
      </c>
      <c r="J92" s="21">
        <f>Data!$I92-Data!$H92</f>
        <v>6</v>
      </c>
      <c r="K92" s="21" t="str">
        <f>IF(Data!$J92&gt;3,"Late","On Time")</f>
        <v>Late</v>
      </c>
      <c r="L92" s="19" t="s">
        <v>61</v>
      </c>
      <c r="M92" s="20">
        <v>44039</v>
      </c>
      <c r="N92" s="20">
        <v>44096</v>
      </c>
      <c r="O92" s="21">
        <f>IF(Data!$N92="","",Data!$N92-Data!$M92)</f>
        <v>57</v>
      </c>
      <c r="P92" s="22" t="str">
        <f>IF(Data!$O92="","",IF(Data!$O92&lt;=Data!$E92,"On Time","Fail"))</f>
        <v>Fail</v>
      </c>
      <c r="Q92" s="23">
        <v>1</v>
      </c>
      <c r="R92" s="45" t="str">
        <f>IF(Data!$Q92=100%,"Completed","Incompleted")</f>
        <v>Completed</v>
      </c>
      <c r="S92" s="24">
        <v>13950</v>
      </c>
      <c r="T92" s="25">
        <v>7</v>
      </c>
      <c r="U92" s="26">
        <f>Data!$S92*Data!$T92</f>
        <v>97650</v>
      </c>
      <c r="V92" s="24">
        <v>97650</v>
      </c>
      <c r="W92" s="26">
        <f>Data!$V92-Data!$U92</f>
        <v>0</v>
      </c>
    </row>
    <row r="93" spans="1:23">
      <c r="A93" s="19" t="s">
        <v>7</v>
      </c>
      <c r="B93" s="19" t="s">
        <v>6</v>
      </c>
      <c r="C93" s="19" t="s">
        <v>832</v>
      </c>
      <c r="D93" s="19" t="s">
        <v>408</v>
      </c>
      <c r="E93" s="19">
        <v>30</v>
      </c>
      <c r="F93" s="19" t="s">
        <v>40</v>
      </c>
      <c r="G93" s="19" t="s">
        <v>509</v>
      </c>
      <c r="H93" s="20">
        <v>44053</v>
      </c>
      <c r="I93" s="20">
        <v>44055</v>
      </c>
      <c r="J93" s="21">
        <f>Data!$I93-Data!$H93</f>
        <v>2</v>
      </c>
      <c r="K93" s="21" t="str">
        <f>IF(Data!$J93&gt;3,"Late","On Time")</f>
        <v>On Time</v>
      </c>
      <c r="L93" s="19" t="s">
        <v>60</v>
      </c>
      <c r="M93" s="20">
        <v>44019</v>
      </c>
      <c r="N93" s="20">
        <v>44044</v>
      </c>
      <c r="O93" s="21">
        <f>IF(Data!$N93="","",Data!$N93-Data!$M93)</f>
        <v>25</v>
      </c>
      <c r="P93" s="22" t="str">
        <f>IF(Data!$O93="","",IF(Data!$O93&lt;=Data!$E93,"On Time","Fail"))</f>
        <v>On Time</v>
      </c>
      <c r="Q93" s="23">
        <v>1</v>
      </c>
      <c r="R93" s="45" t="str">
        <f>IF(Data!$Q93=100%,"Completed","Incompleted")</f>
        <v>Completed</v>
      </c>
      <c r="S93" s="24">
        <v>62.5</v>
      </c>
      <c r="T93" s="25">
        <v>4</v>
      </c>
      <c r="U93" s="26">
        <f>Data!$S93*Data!$T93</f>
        <v>250</v>
      </c>
      <c r="V93" s="24">
        <v>250</v>
      </c>
      <c r="W93" s="26">
        <f>Data!$V93-Data!$U93</f>
        <v>0</v>
      </c>
    </row>
    <row r="94" spans="1:23">
      <c r="A94" s="19" t="s">
        <v>5</v>
      </c>
      <c r="B94" s="19" t="s">
        <v>8</v>
      </c>
      <c r="C94" s="19" t="s">
        <v>27</v>
      </c>
      <c r="D94" s="19" t="s">
        <v>408</v>
      </c>
      <c r="E94" s="19">
        <v>60</v>
      </c>
      <c r="F94" s="19" t="s">
        <v>36</v>
      </c>
      <c r="G94" s="19" t="s">
        <v>510</v>
      </c>
      <c r="H94" s="20">
        <v>44054</v>
      </c>
      <c r="I94" s="20">
        <v>44060</v>
      </c>
      <c r="J94" s="21">
        <f>Data!$I94-Data!$H94</f>
        <v>6</v>
      </c>
      <c r="K94" s="21" t="str">
        <f>IF(Data!$J94&gt;3,"Late","On Time")</f>
        <v>Late</v>
      </c>
      <c r="L94" s="19" t="s">
        <v>59</v>
      </c>
      <c r="M94" s="20">
        <v>44094</v>
      </c>
      <c r="N94" s="20">
        <v>44154</v>
      </c>
      <c r="O94" s="21">
        <f>IF(Data!$N94="","",Data!$N94-Data!$M94)</f>
        <v>60</v>
      </c>
      <c r="P94" s="22" t="str">
        <f>IF(Data!$O94="","",IF(Data!$O94&lt;=Data!$E94,"On Time","Fail"))</f>
        <v>On Time</v>
      </c>
      <c r="Q94" s="23">
        <v>1</v>
      </c>
      <c r="R94" s="45" t="str">
        <f>IF(Data!$Q94=100%,"Completed","Incompleted")</f>
        <v>Completed</v>
      </c>
      <c r="S94" s="24">
        <v>1.3770491803278688</v>
      </c>
      <c r="T94" s="25">
        <v>61</v>
      </c>
      <c r="U94" s="26">
        <f>Data!$S94*Data!$T94</f>
        <v>84</v>
      </c>
      <c r="V94" s="24">
        <v>84</v>
      </c>
      <c r="W94" s="26">
        <f>Data!$V94-Data!$U94</f>
        <v>0</v>
      </c>
    </row>
    <row r="95" spans="1:23">
      <c r="A95" s="19" t="s">
        <v>5</v>
      </c>
      <c r="B95" s="19" t="s">
        <v>21</v>
      </c>
      <c r="C95" s="19" t="s">
        <v>828</v>
      </c>
      <c r="D95" s="19" t="s">
        <v>411</v>
      </c>
      <c r="E95" s="19">
        <v>30</v>
      </c>
      <c r="F95" s="19" t="s">
        <v>37</v>
      </c>
      <c r="G95" s="19" t="s">
        <v>511</v>
      </c>
      <c r="H95" s="20">
        <v>44055</v>
      </c>
      <c r="I95" s="20">
        <v>44061</v>
      </c>
      <c r="J95" s="21">
        <f>Data!$I95-Data!$H95</f>
        <v>6</v>
      </c>
      <c r="K95" s="21" t="str">
        <f>IF(Data!$J95&gt;3,"Late","On Time")</f>
        <v>Late</v>
      </c>
      <c r="L95" s="19" t="s">
        <v>58</v>
      </c>
      <c r="M95" s="20">
        <v>44050</v>
      </c>
      <c r="N95" s="20">
        <v>44051</v>
      </c>
      <c r="O95" s="21">
        <f>IF(Data!$N95="","",Data!$N95-Data!$M95)</f>
        <v>1</v>
      </c>
      <c r="P95" s="22" t="str">
        <f>IF(Data!$O95="","",IF(Data!$O95&lt;=Data!$E95,"On Time","Fail"))</f>
        <v>On Time</v>
      </c>
      <c r="Q95" s="23">
        <v>1</v>
      </c>
      <c r="R95" s="45" t="str">
        <f>IF(Data!$Q95=100%,"Completed","Incompleted")</f>
        <v>Completed</v>
      </c>
      <c r="S95" s="24">
        <v>0.34848484848484851</v>
      </c>
      <c r="T95" s="25">
        <v>66</v>
      </c>
      <c r="U95" s="26">
        <f>Data!$S95*Data!$T95</f>
        <v>23</v>
      </c>
      <c r="V95" s="24">
        <v>23</v>
      </c>
      <c r="W95" s="26">
        <f>Data!$V95-Data!$U95</f>
        <v>0</v>
      </c>
    </row>
    <row r="96" spans="1:23">
      <c r="A96" s="19" t="s">
        <v>7</v>
      </c>
      <c r="B96" s="19" t="s">
        <v>6</v>
      </c>
      <c r="C96" s="19" t="s">
        <v>829</v>
      </c>
      <c r="D96" s="19" t="s">
        <v>410</v>
      </c>
      <c r="E96" s="19">
        <v>14</v>
      </c>
      <c r="F96" s="19" t="s">
        <v>33</v>
      </c>
      <c r="G96" s="19" t="s">
        <v>512</v>
      </c>
      <c r="H96" s="20">
        <v>44056</v>
      </c>
      <c r="I96" s="20">
        <v>44062</v>
      </c>
      <c r="J96" s="21">
        <f>Data!$I96-Data!$H96</f>
        <v>6</v>
      </c>
      <c r="K96" s="21" t="str">
        <f>IF(Data!$J96&gt;3,"Late","On Time")</f>
        <v>Late</v>
      </c>
      <c r="L96" s="19" t="s">
        <v>57</v>
      </c>
      <c r="M96" s="20">
        <v>44081</v>
      </c>
      <c r="N96" s="20">
        <v>44092</v>
      </c>
      <c r="O96" s="21">
        <f>IF(Data!$N96="","",Data!$N96-Data!$M96)</f>
        <v>11</v>
      </c>
      <c r="P96" s="22" t="str">
        <f>IF(Data!$O96="","",IF(Data!$O96&lt;=Data!$E96,"On Time","Fail"))</f>
        <v>On Time</v>
      </c>
      <c r="Q96" s="23">
        <v>1</v>
      </c>
      <c r="R96" s="45" t="str">
        <f>IF(Data!$Q96=100%,"Completed","Incompleted")</f>
        <v>Completed</v>
      </c>
      <c r="S96" s="24">
        <v>323.07692307692309</v>
      </c>
      <c r="T96" s="25">
        <v>91</v>
      </c>
      <c r="U96" s="26">
        <f>Data!$S96*Data!$T96</f>
        <v>29400</v>
      </c>
      <c r="V96" s="24">
        <v>29400</v>
      </c>
      <c r="W96" s="26">
        <f>Data!$V96-Data!$U96</f>
        <v>0</v>
      </c>
    </row>
    <row r="97" spans="1:23">
      <c r="A97" s="19" t="s">
        <v>7</v>
      </c>
      <c r="B97" s="19" t="s">
        <v>6</v>
      </c>
      <c r="C97" s="19" t="s">
        <v>836</v>
      </c>
      <c r="D97" s="19" t="s">
        <v>408</v>
      </c>
      <c r="E97" s="19">
        <v>45</v>
      </c>
      <c r="F97" s="19" t="s">
        <v>34</v>
      </c>
      <c r="G97" s="19" t="s">
        <v>513</v>
      </c>
      <c r="H97" s="20">
        <v>44057</v>
      </c>
      <c r="I97" s="20">
        <v>44061</v>
      </c>
      <c r="J97" s="21">
        <f>Data!$I97-Data!$H97</f>
        <v>4</v>
      </c>
      <c r="K97" s="21" t="str">
        <f>IF(Data!$J97&gt;3,"Late","On Time")</f>
        <v>Late</v>
      </c>
      <c r="L97" s="19" t="s">
        <v>56</v>
      </c>
      <c r="M97" s="20">
        <v>44062</v>
      </c>
      <c r="N97" s="20">
        <v>44099</v>
      </c>
      <c r="O97" s="21">
        <f>IF(Data!$N97="","",Data!$N97-Data!$M97)</f>
        <v>37</v>
      </c>
      <c r="P97" s="22" t="str">
        <f>IF(Data!$O97="","",IF(Data!$O97&lt;=Data!$E97,"On Time","Fail"))</f>
        <v>On Time</v>
      </c>
      <c r="Q97" s="23">
        <v>1</v>
      </c>
      <c r="R97" s="45" t="str">
        <f>IF(Data!$Q97=100%,"Completed","Incompleted")</f>
        <v>Completed</v>
      </c>
      <c r="S97" s="24">
        <v>142.1875</v>
      </c>
      <c r="T97" s="25">
        <v>48</v>
      </c>
      <c r="U97" s="26">
        <f>Data!$S97*Data!$T97</f>
        <v>6825</v>
      </c>
      <c r="V97" s="24">
        <v>6825</v>
      </c>
      <c r="W97" s="26">
        <f>Data!$V97-Data!$U97</f>
        <v>0</v>
      </c>
    </row>
    <row r="98" spans="1:23">
      <c r="A98" s="19" t="s">
        <v>7</v>
      </c>
      <c r="B98" s="19" t="s">
        <v>6</v>
      </c>
      <c r="C98" s="19" t="s">
        <v>828</v>
      </c>
      <c r="D98" s="19" t="s">
        <v>409</v>
      </c>
      <c r="E98" s="19">
        <v>45</v>
      </c>
      <c r="F98" s="19" t="s">
        <v>35</v>
      </c>
      <c r="G98" s="19" t="s">
        <v>514</v>
      </c>
      <c r="H98" s="20">
        <v>44058</v>
      </c>
      <c r="I98" s="20">
        <v>44063</v>
      </c>
      <c r="J98" s="21">
        <f>Data!$I98-Data!$H98</f>
        <v>5</v>
      </c>
      <c r="K98" s="21" t="str">
        <f>IF(Data!$J98&gt;3,"Late","On Time")</f>
        <v>Late</v>
      </c>
      <c r="L98" s="19" t="s">
        <v>55</v>
      </c>
      <c r="M98" s="20">
        <v>44069</v>
      </c>
      <c r="N98" s="20">
        <v>44116</v>
      </c>
      <c r="O98" s="21">
        <f>IF(Data!$N98="","",Data!$N98-Data!$M98)</f>
        <v>47</v>
      </c>
      <c r="P98" s="22" t="str">
        <f>IF(Data!$O98="","",IF(Data!$O98&lt;=Data!$E98,"On Time","Fail"))</f>
        <v>Fail</v>
      </c>
      <c r="Q98" s="23">
        <v>1</v>
      </c>
      <c r="R98" s="45" t="str">
        <f>IF(Data!$Q98=100%,"Completed","Incompleted")</f>
        <v>Completed</v>
      </c>
      <c r="S98" s="24">
        <v>40.543478260869563</v>
      </c>
      <c r="T98" s="25">
        <v>92</v>
      </c>
      <c r="U98" s="26">
        <f>Data!$S98*Data!$T98</f>
        <v>3730</v>
      </c>
      <c r="V98" s="24">
        <v>3730</v>
      </c>
      <c r="W98" s="26">
        <f>Data!$V98-Data!$U98</f>
        <v>0</v>
      </c>
    </row>
    <row r="99" spans="1:23">
      <c r="A99" s="19" t="s">
        <v>7</v>
      </c>
      <c r="B99" s="19" t="s">
        <v>6</v>
      </c>
      <c r="C99" s="19" t="s">
        <v>829</v>
      </c>
      <c r="D99" s="19" t="s">
        <v>407</v>
      </c>
      <c r="E99" s="19">
        <v>30</v>
      </c>
      <c r="F99" s="19" t="s">
        <v>36</v>
      </c>
      <c r="G99" s="19" t="s">
        <v>515</v>
      </c>
      <c r="H99" s="20">
        <v>44059</v>
      </c>
      <c r="I99" s="20">
        <v>44063</v>
      </c>
      <c r="J99" s="21">
        <f>Data!$I99-Data!$H99</f>
        <v>4</v>
      </c>
      <c r="K99" s="21" t="str">
        <f>IF(Data!$J99&gt;3,"Late","On Time")</f>
        <v>Late</v>
      </c>
      <c r="L99" s="19" t="s">
        <v>54</v>
      </c>
      <c r="M99" s="20">
        <v>44048</v>
      </c>
      <c r="N99" s="20">
        <v>44067</v>
      </c>
      <c r="O99" s="21">
        <f>IF(Data!$N99="","",Data!$N99-Data!$M99)</f>
        <v>19</v>
      </c>
      <c r="P99" s="22" t="str">
        <f>IF(Data!$O99="","",IF(Data!$O99&lt;=Data!$E99,"On Time","Fail"))</f>
        <v>On Time</v>
      </c>
      <c r="Q99" s="23">
        <v>1</v>
      </c>
      <c r="R99" s="45" t="str">
        <f>IF(Data!$Q99=100%,"Completed","Incompleted")</f>
        <v>Completed</v>
      </c>
      <c r="S99" s="24">
        <v>99.75</v>
      </c>
      <c r="T99" s="25">
        <v>60</v>
      </c>
      <c r="U99" s="26">
        <f>Data!$S99*Data!$T99</f>
        <v>5985</v>
      </c>
      <c r="V99" s="24">
        <v>5985</v>
      </c>
      <c r="W99" s="26">
        <f>Data!$V99-Data!$U99</f>
        <v>0</v>
      </c>
    </row>
    <row r="100" spans="1:23">
      <c r="A100" s="19" t="s">
        <v>7</v>
      </c>
      <c r="B100" s="19" t="s">
        <v>6</v>
      </c>
      <c r="C100" s="19" t="s">
        <v>830</v>
      </c>
      <c r="D100" s="19" t="s">
        <v>411</v>
      </c>
      <c r="E100" s="19">
        <v>45</v>
      </c>
      <c r="F100" s="19" t="s">
        <v>33</v>
      </c>
      <c r="G100" s="19" t="s">
        <v>516</v>
      </c>
      <c r="H100" s="20">
        <v>44060</v>
      </c>
      <c r="I100" s="20">
        <v>44065</v>
      </c>
      <c r="J100" s="21">
        <f>Data!$I100-Data!$H100</f>
        <v>5</v>
      </c>
      <c r="K100" s="21" t="str">
        <f>IF(Data!$J100&gt;3,"Late","On Time")</f>
        <v>Late</v>
      </c>
      <c r="L100" s="19" t="s">
        <v>53</v>
      </c>
      <c r="M100" s="20">
        <v>44080</v>
      </c>
      <c r="N100" s="20">
        <v>44107</v>
      </c>
      <c r="O100" s="21">
        <f>IF(Data!$N100="","",Data!$N100-Data!$M100)</f>
        <v>27</v>
      </c>
      <c r="P100" s="22" t="str">
        <f>IF(Data!$O100="","",IF(Data!$O100&lt;=Data!$E100,"On Time","Fail"))</f>
        <v>On Time</v>
      </c>
      <c r="Q100" s="23">
        <v>1</v>
      </c>
      <c r="R100" s="45" t="str">
        <f>IF(Data!$Q100=100%,"Completed","Incompleted")</f>
        <v>Completed</v>
      </c>
      <c r="S100" s="24">
        <v>396.66666666666669</v>
      </c>
      <c r="T100" s="25">
        <v>18</v>
      </c>
      <c r="U100" s="26">
        <f>Data!$S100*Data!$T100</f>
        <v>7140</v>
      </c>
      <c r="V100" s="24">
        <v>8780</v>
      </c>
      <c r="W100" s="26">
        <f>Data!$V100-Data!$U100</f>
        <v>1640</v>
      </c>
    </row>
    <row r="101" spans="1:23">
      <c r="A101" s="19" t="s">
        <v>7</v>
      </c>
      <c r="B101" s="19" t="s">
        <v>8</v>
      </c>
      <c r="C101" s="19" t="s">
        <v>830</v>
      </c>
      <c r="D101" s="19" t="s">
        <v>410</v>
      </c>
      <c r="E101" s="19">
        <v>60</v>
      </c>
      <c r="F101" s="19" t="s">
        <v>34</v>
      </c>
      <c r="G101" s="19" t="s">
        <v>517</v>
      </c>
      <c r="H101" s="20">
        <v>44061</v>
      </c>
      <c r="I101" s="20">
        <v>44067</v>
      </c>
      <c r="J101" s="21">
        <f>Data!$I101-Data!$H101</f>
        <v>6</v>
      </c>
      <c r="K101" s="21" t="str">
        <f>IF(Data!$J101&gt;3,"Late","On Time")</f>
        <v>Late</v>
      </c>
      <c r="L101" s="19" t="s">
        <v>52</v>
      </c>
      <c r="M101" s="20">
        <v>44062</v>
      </c>
      <c r="N101" s="20">
        <v>44067</v>
      </c>
      <c r="O101" s="21">
        <f>IF(Data!$N101="","",Data!$N101-Data!$M101)</f>
        <v>5</v>
      </c>
      <c r="P101" s="22" t="str">
        <f>IF(Data!$O101="","",IF(Data!$O101&lt;=Data!$E101,"On Time","Fail"))</f>
        <v>On Time</v>
      </c>
      <c r="Q101" s="23">
        <v>1</v>
      </c>
      <c r="R101" s="45" t="str">
        <f>IF(Data!$Q101=100%,"Completed","Incompleted")</f>
        <v>Completed</v>
      </c>
      <c r="S101" s="24">
        <v>235.45454545454547</v>
      </c>
      <c r="T101" s="25">
        <v>11</v>
      </c>
      <c r="U101" s="26">
        <f>Data!$S101*Data!$T101</f>
        <v>2590</v>
      </c>
      <c r="V101" s="24">
        <v>2590</v>
      </c>
      <c r="W101" s="26">
        <f>Data!$V101-Data!$U101</f>
        <v>0</v>
      </c>
    </row>
    <row r="102" spans="1:23">
      <c r="A102" s="19" t="s">
        <v>5</v>
      </c>
      <c r="B102" s="19" t="s">
        <v>6</v>
      </c>
      <c r="C102" s="19" t="s">
        <v>831</v>
      </c>
      <c r="D102" s="19" t="s">
        <v>408</v>
      </c>
      <c r="E102" s="19">
        <v>30</v>
      </c>
      <c r="F102" s="19" t="s">
        <v>35</v>
      </c>
      <c r="G102" s="19" t="s">
        <v>518</v>
      </c>
      <c r="H102" s="20">
        <v>44062</v>
      </c>
      <c r="I102" s="20">
        <v>44069</v>
      </c>
      <c r="J102" s="21">
        <f>Data!$I102-Data!$H102</f>
        <v>7</v>
      </c>
      <c r="K102" s="21" t="str">
        <f>IF(Data!$J102&gt;3,"Late","On Time")</f>
        <v>Late</v>
      </c>
      <c r="L102" s="19" t="s">
        <v>51</v>
      </c>
      <c r="M102" s="20">
        <v>44061</v>
      </c>
      <c r="N102" s="20"/>
      <c r="O102" s="21" t="str">
        <f>IF(Data!$N102="","",Data!$N102-Data!$M102)</f>
        <v/>
      </c>
      <c r="P102" s="22" t="str">
        <f>IF(Data!$O102="","",IF(Data!$O102&lt;=Data!$E102,"On Time","Fail"))</f>
        <v/>
      </c>
      <c r="Q102" s="23">
        <v>0.85</v>
      </c>
      <c r="R102" s="45" t="str">
        <f>IF(Data!$Q102=100%,"Completed","Incompleted")</f>
        <v>Incompleted</v>
      </c>
      <c r="S102" s="24">
        <v>760</v>
      </c>
      <c r="T102" s="25">
        <v>59</v>
      </c>
      <c r="U102" s="26">
        <f>Data!$S102*Data!$T102</f>
        <v>44840</v>
      </c>
      <c r="V102" s="24">
        <v>42675</v>
      </c>
      <c r="W102" s="26">
        <f>Data!$V102-Data!$U102</f>
        <v>-2165</v>
      </c>
    </row>
    <row r="103" spans="1:23">
      <c r="A103" s="19" t="s">
        <v>7</v>
      </c>
      <c r="B103" s="19" t="s">
        <v>6</v>
      </c>
      <c r="C103" s="19" t="s">
        <v>30</v>
      </c>
      <c r="D103" s="19" t="s">
        <v>412</v>
      </c>
      <c r="E103" s="19">
        <v>30</v>
      </c>
      <c r="F103" s="19" t="s">
        <v>34</v>
      </c>
      <c r="G103" s="19" t="s">
        <v>519</v>
      </c>
      <c r="H103" s="20">
        <v>44063</v>
      </c>
      <c r="I103" s="20">
        <v>44071</v>
      </c>
      <c r="J103" s="21">
        <f>Data!$I103-Data!$H103</f>
        <v>8</v>
      </c>
      <c r="K103" s="21" t="str">
        <f>IF(Data!$J103&gt;3,"Late","On Time")</f>
        <v>Late</v>
      </c>
      <c r="L103" s="19" t="s">
        <v>50</v>
      </c>
      <c r="M103" s="20">
        <v>44049</v>
      </c>
      <c r="N103" s="20">
        <v>44091</v>
      </c>
      <c r="O103" s="21">
        <f>IF(Data!$N103="","",Data!$N103-Data!$M103)</f>
        <v>42</v>
      </c>
      <c r="P103" s="22" t="str">
        <f>IF(Data!$O103="","",IF(Data!$O103&lt;=Data!$E103,"On Time","Fail"))</f>
        <v>Fail</v>
      </c>
      <c r="Q103" s="23">
        <v>1</v>
      </c>
      <c r="R103" s="45" t="str">
        <f>IF(Data!$Q103=100%,"Completed","Incompleted")</f>
        <v>Completed</v>
      </c>
      <c r="S103" s="24">
        <v>102.5</v>
      </c>
      <c r="T103" s="25">
        <v>8</v>
      </c>
      <c r="U103" s="26">
        <f>Data!$S103*Data!$T103</f>
        <v>820</v>
      </c>
      <c r="V103" s="24">
        <v>820</v>
      </c>
      <c r="W103" s="26">
        <f>Data!$V103-Data!$U103</f>
        <v>0</v>
      </c>
    </row>
    <row r="104" spans="1:23">
      <c r="A104" s="19" t="s">
        <v>7</v>
      </c>
      <c r="B104" s="19" t="s">
        <v>6</v>
      </c>
      <c r="C104" s="19" t="s">
        <v>31</v>
      </c>
      <c r="D104" s="19" t="s">
        <v>409</v>
      </c>
      <c r="E104" s="19">
        <v>14</v>
      </c>
      <c r="F104" s="19" t="s">
        <v>35</v>
      </c>
      <c r="G104" s="19" t="s">
        <v>520</v>
      </c>
      <c r="H104" s="20">
        <v>44064</v>
      </c>
      <c r="I104" s="20">
        <v>44070</v>
      </c>
      <c r="J104" s="21">
        <f>Data!$I104-Data!$H104</f>
        <v>6</v>
      </c>
      <c r="K104" s="21" t="str">
        <f>IF(Data!$J104&gt;3,"Late","On Time")</f>
        <v>Late</v>
      </c>
      <c r="L104" s="19" t="s">
        <v>49</v>
      </c>
      <c r="M104" s="20">
        <v>44056</v>
      </c>
      <c r="N104" s="20">
        <v>44059</v>
      </c>
      <c r="O104" s="21">
        <f>IF(Data!$N104="","",Data!$N104-Data!$M104)</f>
        <v>3</v>
      </c>
      <c r="P104" s="22" t="str">
        <f>IF(Data!$O104="","",IF(Data!$O104&lt;=Data!$E104,"On Time","Fail"))</f>
        <v>On Time</v>
      </c>
      <c r="Q104" s="23">
        <v>1</v>
      </c>
      <c r="R104" s="45" t="str">
        <f>IF(Data!$Q104=100%,"Completed","Incompleted")</f>
        <v>Completed</v>
      </c>
      <c r="S104" s="24">
        <v>71.338235294117652</v>
      </c>
      <c r="T104" s="25">
        <v>68</v>
      </c>
      <c r="U104" s="26">
        <f>Data!$S104*Data!$T104</f>
        <v>4851</v>
      </c>
      <c r="V104" s="24">
        <v>4851</v>
      </c>
      <c r="W104" s="26">
        <f>Data!$V104-Data!$U104</f>
        <v>0</v>
      </c>
    </row>
    <row r="105" spans="1:23">
      <c r="A105" s="19" t="s">
        <v>5</v>
      </c>
      <c r="B105" s="19" t="s">
        <v>8</v>
      </c>
      <c r="C105" s="19" t="s">
        <v>32</v>
      </c>
      <c r="D105" s="19" t="s">
        <v>411</v>
      </c>
      <c r="E105" s="19">
        <v>30</v>
      </c>
      <c r="F105" s="19" t="s">
        <v>36</v>
      </c>
      <c r="G105" s="19" t="s">
        <v>521</v>
      </c>
      <c r="H105" s="20">
        <v>44096</v>
      </c>
      <c r="I105" s="20">
        <v>44102</v>
      </c>
      <c r="J105" s="21">
        <f>Data!$I105-Data!$H105</f>
        <v>6</v>
      </c>
      <c r="K105" s="21" t="str">
        <f>IF(Data!$J105&gt;3,"Late","On Time")</f>
        <v>Late</v>
      </c>
      <c r="L105" s="19" t="s">
        <v>48</v>
      </c>
      <c r="M105" s="20">
        <v>44093</v>
      </c>
      <c r="N105" s="20">
        <v>44094</v>
      </c>
      <c r="O105" s="21">
        <f>IF(Data!$N105="","",Data!$N105-Data!$M105)</f>
        <v>1</v>
      </c>
      <c r="P105" s="22" t="str">
        <f>IF(Data!$O105="","",IF(Data!$O105&lt;=Data!$E105,"On Time","Fail"))</f>
        <v>On Time</v>
      </c>
      <c r="Q105" s="23">
        <v>1</v>
      </c>
      <c r="R105" s="45" t="str">
        <f>IF(Data!$Q105=100%,"Completed","Incompleted")</f>
        <v>Completed</v>
      </c>
      <c r="S105" s="24">
        <v>166.4</v>
      </c>
      <c r="T105" s="25">
        <v>15</v>
      </c>
      <c r="U105" s="26">
        <f>Data!$S105*Data!$T105</f>
        <v>2496</v>
      </c>
      <c r="V105" s="24">
        <v>2496</v>
      </c>
      <c r="W105" s="26">
        <f>Data!$V105-Data!$U105</f>
        <v>0</v>
      </c>
    </row>
    <row r="106" spans="1:23">
      <c r="A106" s="19" t="s">
        <v>7</v>
      </c>
      <c r="B106" s="19" t="s">
        <v>8</v>
      </c>
      <c r="C106" s="19" t="s">
        <v>830</v>
      </c>
      <c r="D106" s="19" t="s">
        <v>413</v>
      </c>
      <c r="E106" s="19">
        <v>45</v>
      </c>
      <c r="F106" s="19" t="s">
        <v>33</v>
      </c>
      <c r="G106" s="19" t="s">
        <v>522</v>
      </c>
      <c r="H106" s="20">
        <v>44097</v>
      </c>
      <c r="I106" s="20">
        <v>44106</v>
      </c>
      <c r="J106" s="21">
        <f>Data!$I106-Data!$H106</f>
        <v>9</v>
      </c>
      <c r="K106" s="21" t="str">
        <f>IF(Data!$J106&gt;3,"Late","On Time")</f>
        <v>Late</v>
      </c>
      <c r="L106" s="19" t="s">
        <v>47</v>
      </c>
      <c r="M106" s="20">
        <v>44085</v>
      </c>
      <c r="N106" s="20">
        <v>44117</v>
      </c>
      <c r="O106" s="21">
        <f>IF(Data!$N106="","",Data!$N106-Data!$M106)</f>
        <v>32</v>
      </c>
      <c r="P106" s="22" t="str">
        <f>IF(Data!$O106="","",IF(Data!$O106&lt;=Data!$E106,"On Time","Fail"))</f>
        <v>On Time</v>
      </c>
      <c r="Q106" s="23">
        <v>1</v>
      </c>
      <c r="R106" s="45" t="str">
        <f>IF(Data!$Q106=100%,"Completed","Incompleted")</f>
        <v>Completed</v>
      </c>
      <c r="S106" s="24">
        <v>230.85714285714286</v>
      </c>
      <c r="T106" s="25">
        <v>14</v>
      </c>
      <c r="U106" s="26">
        <f>Data!$S106*Data!$T106</f>
        <v>3232</v>
      </c>
      <c r="V106" s="24">
        <v>3232</v>
      </c>
      <c r="W106" s="26">
        <f>Data!$V106-Data!$U106</f>
        <v>0</v>
      </c>
    </row>
    <row r="107" spans="1:23">
      <c r="A107" s="19" t="s">
        <v>12</v>
      </c>
      <c r="B107" s="19" t="s">
        <v>6</v>
      </c>
      <c r="C107" s="19" t="s">
        <v>828</v>
      </c>
      <c r="D107" s="19" t="s">
        <v>407</v>
      </c>
      <c r="E107" s="19">
        <v>30</v>
      </c>
      <c r="F107" s="19" t="s">
        <v>34</v>
      </c>
      <c r="G107" s="19" t="s">
        <v>523</v>
      </c>
      <c r="H107" s="20">
        <v>44098</v>
      </c>
      <c r="I107" s="20">
        <v>44102</v>
      </c>
      <c r="J107" s="21">
        <f>Data!$I107-Data!$H107</f>
        <v>4</v>
      </c>
      <c r="K107" s="21" t="str">
        <f>IF(Data!$J107&gt;3,"Late","On Time")</f>
        <v>Late</v>
      </c>
      <c r="L107" s="19" t="s">
        <v>46</v>
      </c>
      <c r="M107" s="20">
        <v>44083</v>
      </c>
      <c r="N107" s="20">
        <v>44108</v>
      </c>
      <c r="O107" s="21">
        <f>IF(Data!$N107="","",Data!$N107-Data!$M107)</f>
        <v>25</v>
      </c>
      <c r="P107" s="22" t="str">
        <f>IF(Data!$O107="","",IF(Data!$O107&lt;=Data!$E107,"On Time","Fail"))</f>
        <v>On Time</v>
      </c>
      <c r="Q107" s="23">
        <v>1</v>
      </c>
      <c r="R107" s="45" t="str">
        <f>IF(Data!$Q107=100%,"Completed","Incompleted")</f>
        <v>Completed</v>
      </c>
      <c r="S107" s="24">
        <v>275.64285714285717</v>
      </c>
      <c r="T107" s="25">
        <v>14</v>
      </c>
      <c r="U107" s="26">
        <f>Data!$S107*Data!$T107</f>
        <v>3859.0000000000005</v>
      </c>
      <c r="V107" s="24">
        <v>3859.0000000000005</v>
      </c>
      <c r="W107" s="26">
        <f>Data!$V107-Data!$U107</f>
        <v>0</v>
      </c>
    </row>
    <row r="108" spans="1:23">
      <c r="A108" s="19" t="s">
        <v>7</v>
      </c>
      <c r="B108" s="19" t="s">
        <v>6</v>
      </c>
      <c r="C108" s="19" t="s">
        <v>29</v>
      </c>
      <c r="D108" s="19" t="s">
        <v>411</v>
      </c>
      <c r="E108" s="19">
        <v>45</v>
      </c>
      <c r="F108" s="19" t="s">
        <v>35</v>
      </c>
      <c r="G108" s="19" t="s">
        <v>524</v>
      </c>
      <c r="H108" s="20">
        <v>44099</v>
      </c>
      <c r="I108" s="20">
        <v>44106</v>
      </c>
      <c r="J108" s="21">
        <f>Data!$I108-Data!$H108</f>
        <v>7</v>
      </c>
      <c r="K108" s="21" t="str">
        <f>IF(Data!$J108&gt;3,"Late","On Time")</f>
        <v>Late</v>
      </c>
      <c r="L108" s="19" t="s">
        <v>45</v>
      </c>
      <c r="M108" s="20">
        <v>44093</v>
      </c>
      <c r="N108" s="20">
        <v>44144</v>
      </c>
      <c r="O108" s="21">
        <f>IF(Data!$N108="","",Data!$N108-Data!$M108)</f>
        <v>51</v>
      </c>
      <c r="P108" s="22" t="str">
        <f>IF(Data!$O108="","",IF(Data!$O108&lt;=Data!$E108,"On Time","Fail"))</f>
        <v>Fail</v>
      </c>
      <c r="Q108" s="23">
        <v>1</v>
      </c>
      <c r="R108" s="45" t="str">
        <f>IF(Data!$Q108=100%,"Completed","Incompleted")</f>
        <v>Completed</v>
      </c>
      <c r="S108" s="24">
        <v>81.354838709677423</v>
      </c>
      <c r="T108" s="25">
        <v>31</v>
      </c>
      <c r="U108" s="26">
        <f>Data!$S108*Data!$T108</f>
        <v>2522</v>
      </c>
      <c r="V108" s="24">
        <v>2522</v>
      </c>
      <c r="W108" s="26">
        <f>Data!$V108-Data!$U108</f>
        <v>0</v>
      </c>
    </row>
    <row r="109" spans="1:23">
      <c r="A109" s="19" t="s">
        <v>7</v>
      </c>
      <c r="B109" s="19" t="s">
        <v>6</v>
      </c>
      <c r="C109" s="19" t="s">
        <v>830</v>
      </c>
      <c r="D109" s="19" t="s">
        <v>409</v>
      </c>
      <c r="E109" s="19">
        <v>45</v>
      </c>
      <c r="F109" s="19" t="s">
        <v>40</v>
      </c>
      <c r="G109" s="19" t="s">
        <v>525</v>
      </c>
      <c r="H109" s="20">
        <v>44100</v>
      </c>
      <c r="I109" s="20">
        <v>44106</v>
      </c>
      <c r="J109" s="21">
        <f>Data!$I109-Data!$H109</f>
        <v>6</v>
      </c>
      <c r="K109" s="21" t="str">
        <f>IF(Data!$J109&gt;3,"Late","On Time")</f>
        <v>Late</v>
      </c>
      <c r="L109" s="19" t="s">
        <v>44</v>
      </c>
      <c r="M109" s="20">
        <v>44140</v>
      </c>
      <c r="N109" s="20">
        <v>44175</v>
      </c>
      <c r="O109" s="21">
        <f>IF(Data!$N109="","",Data!$N109-Data!$M109)</f>
        <v>35</v>
      </c>
      <c r="P109" s="22" t="str">
        <f>IF(Data!$O109="","",IF(Data!$O109&lt;=Data!$E109,"On Time","Fail"))</f>
        <v>On Time</v>
      </c>
      <c r="Q109" s="23">
        <v>1</v>
      </c>
      <c r="R109" s="45" t="str">
        <f>IF(Data!$Q109=100%,"Completed","Incompleted")</f>
        <v>Completed</v>
      </c>
      <c r="S109" s="24">
        <v>398.80766666666665</v>
      </c>
      <c r="T109" s="25">
        <v>30</v>
      </c>
      <c r="U109" s="26">
        <f>Data!$S109*Data!$T109</f>
        <v>11964.23</v>
      </c>
      <c r="V109" s="24">
        <v>11964.23</v>
      </c>
      <c r="W109" s="26">
        <f>Data!$V109-Data!$U109</f>
        <v>0</v>
      </c>
    </row>
    <row r="110" spans="1:23">
      <c r="A110" s="19" t="s">
        <v>7</v>
      </c>
      <c r="B110" s="19" t="s">
        <v>8</v>
      </c>
      <c r="C110" s="19" t="s">
        <v>28</v>
      </c>
      <c r="D110" s="19" t="s">
        <v>410</v>
      </c>
      <c r="E110" s="19">
        <v>14</v>
      </c>
      <c r="F110" s="19" t="s">
        <v>37</v>
      </c>
      <c r="G110" s="19" t="s">
        <v>526</v>
      </c>
      <c r="H110" s="20">
        <v>44101</v>
      </c>
      <c r="I110" s="20">
        <v>44106</v>
      </c>
      <c r="J110" s="21">
        <f>Data!$I110-Data!$H110</f>
        <v>5</v>
      </c>
      <c r="K110" s="21" t="str">
        <f>IF(Data!$J110&gt;3,"Late","On Time")</f>
        <v>Late</v>
      </c>
      <c r="L110" s="19" t="s">
        <v>43</v>
      </c>
      <c r="M110" s="20">
        <v>44092</v>
      </c>
      <c r="N110" s="20">
        <v>44107</v>
      </c>
      <c r="O110" s="21">
        <f>IF(Data!$N110="","",Data!$N110-Data!$M110)</f>
        <v>15</v>
      </c>
      <c r="P110" s="22" t="str">
        <f>IF(Data!$O110="","",IF(Data!$O110&lt;=Data!$E110,"On Time","Fail"))</f>
        <v>Fail</v>
      </c>
      <c r="Q110" s="23">
        <v>1</v>
      </c>
      <c r="R110" s="45" t="str">
        <f>IF(Data!$Q110=100%,"Completed","Incompleted")</f>
        <v>Completed</v>
      </c>
      <c r="S110" s="24">
        <v>28.287199999999999</v>
      </c>
      <c r="T110" s="25">
        <v>25</v>
      </c>
      <c r="U110" s="26">
        <f>Data!$S110*Data!$T110</f>
        <v>707.18</v>
      </c>
      <c r="V110" s="24">
        <v>-1260.8200000000002</v>
      </c>
      <c r="W110" s="26">
        <f>Data!$V110-Data!$U110</f>
        <v>-1968</v>
      </c>
    </row>
    <row r="111" spans="1:23">
      <c r="A111" s="19" t="s">
        <v>5</v>
      </c>
      <c r="B111" s="19" t="s">
        <v>6</v>
      </c>
      <c r="C111" s="19" t="s">
        <v>828</v>
      </c>
      <c r="D111" s="19" t="s">
        <v>407</v>
      </c>
      <c r="E111" s="19">
        <v>30</v>
      </c>
      <c r="F111" s="19" t="s">
        <v>35</v>
      </c>
      <c r="G111" s="19" t="s">
        <v>527</v>
      </c>
      <c r="H111" s="20">
        <v>44102</v>
      </c>
      <c r="I111" s="20">
        <v>44108</v>
      </c>
      <c r="J111" s="21">
        <f>Data!$I111-Data!$H111</f>
        <v>6</v>
      </c>
      <c r="K111" s="21" t="str">
        <f>IF(Data!$J111&gt;3,"Late","On Time")</f>
        <v>Late</v>
      </c>
      <c r="L111" s="19" t="s">
        <v>42</v>
      </c>
      <c r="M111" s="20">
        <v>44151</v>
      </c>
      <c r="N111" s="20">
        <v>44176</v>
      </c>
      <c r="O111" s="21">
        <f>IF(Data!$N111="","",Data!$N111-Data!$M111)</f>
        <v>25</v>
      </c>
      <c r="P111" s="22" t="str">
        <f>IF(Data!$O111="","",IF(Data!$O111&lt;=Data!$E111,"On Time","Fail"))</f>
        <v>On Time</v>
      </c>
      <c r="Q111" s="23">
        <v>1</v>
      </c>
      <c r="R111" s="45" t="str">
        <f>IF(Data!$Q111=100%,"Completed","Incompleted")</f>
        <v>Completed</v>
      </c>
      <c r="S111" s="24">
        <v>10.022727272727273</v>
      </c>
      <c r="T111" s="25">
        <v>22</v>
      </c>
      <c r="U111" s="26">
        <f>Data!$S111*Data!$T111</f>
        <v>220.5</v>
      </c>
      <c r="V111" s="24">
        <v>-3553.5</v>
      </c>
      <c r="W111" s="26">
        <f>Data!$V111-Data!$U111</f>
        <v>-3774</v>
      </c>
    </row>
    <row r="112" spans="1:23">
      <c r="A112" s="19" t="s">
        <v>5</v>
      </c>
      <c r="B112" s="19" t="s">
        <v>6</v>
      </c>
      <c r="C112" s="19" t="s">
        <v>834</v>
      </c>
      <c r="D112" s="19" t="s">
        <v>408</v>
      </c>
      <c r="E112" s="19">
        <v>60</v>
      </c>
      <c r="F112" s="19" t="s">
        <v>33</v>
      </c>
      <c r="G112" s="19" t="s">
        <v>528</v>
      </c>
      <c r="H112" s="20">
        <v>44133</v>
      </c>
      <c r="I112" s="20">
        <v>44138</v>
      </c>
      <c r="J112" s="21">
        <f>Data!$I112-Data!$H112</f>
        <v>5</v>
      </c>
      <c r="K112" s="21" t="str">
        <f>IF(Data!$J112&gt;3,"Late","On Time")</f>
        <v>Late</v>
      </c>
      <c r="L112" s="19" t="s">
        <v>417</v>
      </c>
      <c r="M112" s="20">
        <v>44116</v>
      </c>
      <c r="N112" s="20">
        <v>44134</v>
      </c>
      <c r="O112" s="21">
        <f>IF(Data!$N112="","",Data!$N112-Data!$M112)</f>
        <v>18</v>
      </c>
      <c r="P112" s="22" t="str">
        <f>IF(Data!$O112="","",IF(Data!$O112&lt;=Data!$E112,"On Time","Fail"))</f>
        <v>On Time</v>
      </c>
      <c r="Q112" s="23">
        <v>1</v>
      </c>
      <c r="R112" s="45" t="str">
        <f>IF(Data!$Q112=100%,"Completed","Incompleted")</f>
        <v>Completed</v>
      </c>
      <c r="S112" s="24">
        <v>491.13749999999999</v>
      </c>
      <c r="T112" s="25">
        <v>28</v>
      </c>
      <c r="U112" s="26">
        <f>Data!$S112*Data!$T112</f>
        <v>13751.85</v>
      </c>
      <c r="V112" s="24">
        <v>13751.85</v>
      </c>
      <c r="W112" s="26">
        <f>Data!$V112-Data!$U112</f>
        <v>0</v>
      </c>
    </row>
    <row r="113" spans="1:23">
      <c r="A113" s="19" t="s">
        <v>5</v>
      </c>
      <c r="B113" s="19" t="s">
        <v>21</v>
      </c>
      <c r="C113" s="19" t="s">
        <v>836</v>
      </c>
      <c r="D113" s="19" t="s">
        <v>408</v>
      </c>
      <c r="E113" s="19">
        <v>30</v>
      </c>
      <c r="F113" s="19" t="s">
        <v>35</v>
      </c>
      <c r="G113" s="19" t="s">
        <v>529</v>
      </c>
      <c r="H113" s="20">
        <v>44134</v>
      </c>
      <c r="I113" s="20">
        <v>44140</v>
      </c>
      <c r="J113" s="21">
        <f>Data!$I113-Data!$H113</f>
        <v>6</v>
      </c>
      <c r="K113" s="21" t="str">
        <f>IF(Data!$J113&gt;3,"Late","On Time")</f>
        <v>Late</v>
      </c>
      <c r="L113" s="19" t="s">
        <v>151</v>
      </c>
      <c r="M113" s="20">
        <v>44120</v>
      </c>
      <c r="N113" s="20">
        <v>44136</v>
      </c>
      <c r="O113" s="21">
        <f>IF(Data!$N113="","",Data!$N113-Data!$M113)</f>
        <v>16</v>
      </c>
      <c r="P113" s="22" t="str">
        <f>IF(Data!$O113="","",IF(Data!$O113&lt;=Data!$E113,"On Time","Fail"))</f>
        <v>On Time</v>
      </c>
      <c r="Q113" s="23">
        <v>1</v>
      </c>
      <c r="R113" s="45" t="str">
        <f>IF(Data!$Q113=100%,"Completed","Incompleted")</f>
        <v>Completed</v>
      </c>
      <c r="S113" s="24">
        <v>37.215189873417721</v>
      </c>
      <c r="T113" s="25">
        <v>79</v>
      </c>
      <c r="U113" s="26">
        <f>Data!$S113*Data!$T113</f>
        <v>2940</v>
      </c>
      <c r="V113" s="24">
        <v>2940</v>
      </c>
      <c r="W113" s="26">
        <f>Data!$V113-Data!$U113</f>
        <v>0</v>
      </c>
    </row>
    <row r="114" spans="1:23">
      <c r="A114" s="19" t="s">
        <v>7</v>
      </c>
      <c r="B114" s="19" t="s">
        <v>21</v>
      </c>
      <c r="C114" s="19" t="s">
        <v>835</v>
      </c>
      <c r="D114" s="19" t="s">
        <v>409</v>
      </c>
      <c r="E114" s="19">
        <v>45</v>
      </c>
      <c r="F114" s="19" t="s">
        <v>34</v>
      </c>
      <c r="G114" s="19" t="s">
        <v>530</v>
      </c>
      <c r="H114" s="20">
        <v>44135</v>
      </c>
      <c r="I114" s="20">
        <v>44137</v>
      </c>
      <c r="J114" s="21">
        <f>Data!$I114-Data!$H114</f>
        <v>2</v>
      </c>
      <c r="K114" s="21" t="str">
        <f>IF(Data!$J114&gt;3,"Late","On Time")</f>
        <v>On Time</v>
      </c>
      <c r="L114" s="19" t="s">
        <v>152</v>
      </c>
      <c r="M114" s="20">
        <v>44132</v>
      </c>
      <c r="N114" s="20">
        <v>44179</v>
      </c>
      <c r="O114" s="21">
        <f>IF(Data!$N114="","",Data!$N114-Data!$M114)</f>
        <v>47</v>
      </c>
      <c r="P114" s="22" t="str">
        <f>IF(Data!$O114="","",IF(Data!$O114&lt;=Data!$E114,"On Time","Fail"))</f>
        <v>Fail</v>
      </c>
      <c r="Q114" s="23">
        <v>1</v>
      </c>
      <c r="R114" s="45" t="str">
        <f>IF(Data!$Q114=100%,"Completed","Incompleted")</f>
        <v>Completed</v>
      </c>
      <c r="S114" s="24">
        <v>51.227272727272727</v>
      </c>
      <c r="T114" s="25">
        <v>99</v>
      </c>
      <c r="U114" s="26">
        <f>Data!$S114*Data!$T114</f>
        <v>5071.5</v>
      </c>
      <c r="V114" s="24">
        <v>5071.5</v>
      </c>
      <c r="W114" s="26">
        <f>Data!$V114-Data!$U114</f>
        <v>0</v>
      </c>
    </row>
    <row r="115" spans="1:23">
      <c r="A115" s="19" t="s">
        <v>7</v>
      </c>
      <c r="B115" s="19" t="s">
        <v>6</v>
      </c>
      <c r="C115" s="19" t="s">
        <v>832</v>
      </c>
      <c r="D115" s="19" t="s">
        <v>412</v>
      </c>
      <c r="E115" s="19">
        <v>60</v>
      </c>
      <c r="F115" s="19" t="s">
        <v>39</v>
      </c>
      <c r="G115" s="19" t="s">
        <v>531</v>
      </c>
      <c r="H115" s="20">
        <v>44136</v>
      </c>
      <c r="I115" s="20">
        <v>44143</v>
      </c>
      <c r="J115" s="21">
        <f>Data!$I115-Data!$H115</f>
        <v>7</v>
      </c>
      <c r="K115" s="21" t="str">
        <f>IF(Data!$J115&gt;3,"Late","On Time")</f>
        <v>Late</v>
      </c>
      <c r="L115" s="19" t="s">
        <v>153</v>
      </c>
      <c r="M115" s="20">
        <v>44135</v>
      </c>
      <c r="N115" s="20">
        <v>44160</v>
      </c>
      <c r="O115" s="21">
        <f>IF(Data!$N115="","",Data!$N115-Data!$M115)</f>
        <v>25</v>
      </c>
      <c r="P115" s="22" t="str">
        <f>IF(Data!$O115="","",IF(Data!$O115&lt;=Data!$E115,"On Time","Fail"))</f>
        <v>On Time</v>
      </c>
      <c r="Q115" s="23">
        <v>1</v>
      </c>
      <c r="R115" s="45" t="str">
        <f>IF(Data!$Q115=100%,"Completed","Incompleted")</f>
        <v>Completed</v>
      </c>
      <c r="S115" s="24">
        <v>144.82758620689654</v>
      </c>
      <c r="T115" s="25">
        <v>58</v>
      </c>
      <c r="U115" s="26">
        <f>Data!$S115*Data!$T115</f>
        <v>8400</v>
      </c>
      <c r="V115" s="24">
        <v>8400</v>
      </c>
      <c r="W115" s="26">
        <f>Data!$V115-Data!$U115</f>
        <v>0</v>
      </c>
    </row>
    <row r="116" spans="1:23">
      <c r="A116" s="19" t="s">
        <v>5</v>
      </c>
      <c r="B116" s="19" t="s">
        <v>6</v>
      </c>
      <c r="C116" s="19" t="s">
        <v>833</v>
      </c>
      <c r="D116" s="19" t="s">
        <v>410</v>
      </c>
      <c r="E116" s="19">
        <v>30</v>
      </c>
      <c r="F116" s="19" t="s">
        <v>40</v>
      </c>
      <c r="G116" s="19" t="s">
        <v>532</v>
      </c>
      <c r="H116" s="20">
        <v>44137</v>
      </c>
      <c r="I116" s="20">
        <v>44142</v>
      </c>
      <c r="J116" s="21">
        <f>Data!$I116-Data!$H116</f>
        <v>5</v>
      </c>
      <c r="K116" s="21" t="str">
        <f>IF(Data!$J116&gt;3,"Late","On Time")</f>
        <v>Late</v>
      </c>
      <c r="L116" s="19" t="s">
        <v>154</v>
      </c>
      <c r="M116" s="20">
        <v>44133</v>
      </c>
      <c r="N116" s="20">
        <v>44155</v>
      </c>
      <c r="O116" s="21">
        <f>IF(Data!$N116="","",Data!$N116-Data!$M116)</f>
        <v>22</v>
      </c>
      <c r="P116" s="22" t="str">
        <f>IF(Data!$O116="","",IF(Data!$O116&lt;=Data!$E116,"On Time","Fail"))</f>
        <v>On Time</v>
      </c>
      <c r="Q116" s="23">
        <v>1</v>
      </c>
      <c r="R116" s="45" t="str">
        <f>IF(Data!$Q116=100%,"Completed","Incompleted")</f>
        <v>Completed</v>
      </c>
      <c r="S116" s="24">
        <v>1120</v>
      </c>
      <c r="T116" s="25">
        <v>27</v>
      </c>
      <c r="U116" s="26">
        <f>Data!$S116*Data!$T116</f>
        <v>30240</v>
      </c>
      <c r="V116" s="24">
        <v>30240</v>
      </c>
      <c r="W116" s="26">
        <f>Data!$V116-Data!$U116</f>
        <v>0</v>
      </c>
    </row>
    <row r="117" spans="1:23">
      <c r="A117" s="19" t="s">
        <v>5</v>
      </c>
      <c r="B117" s="19" t="s">
        <v>6</v>
      </c>
      <c r="C117" s="19" t="s">
        <v>27</v>
      </c>
      <c r="D117" s="19" t="s">
        <v>409</v>
      </c>
      <c r="E117" s="19">
        <v>45</v>
      </c>
      <c r="F117" s="19" t="s">
        <v>36</v>
      </c>
      <c r="G117" s="19" t="s">
        <v>533</v>
      </c>
      <c r="H117" s="20">
        <v>44138</v>
      </c>
      <c r="I117" s="20">
        <v>44143</v>
      </c>
      <c r="J117" s="21">
        <f>Data!$I117-Data!$H117</f>
        <v>5</v>
      </c>
      <c r="K117" s="21" t="str">
        <f>IF(Data!$J117&gt;3,"Late","On Time")</f>
        <v>Late</v>
      </c>
      <c r="L117" s="19" t="s">
        <v>155</v>
      </c>
      <c r="M117" s="20">
        <v>44123</v>
      </c>
      <c r="N117" s="20">
        <v>44181</v>
      </c>
      <c r="O117" s="21">
        <f>IF(Data!$N117="","",Data!$N117-Data!$M117)</f>
        <v>58</v>
      </c>
      <c r="P117" s="22" t="str">
        <f>IF(Data!$O117="","",IF(Data!$O117&lt;=Data!$E117,"On Time","Fail"))</f>
        <v>Fail</v>
      </c>
      <c r="Q117" s="23">
        <v>1</v>
      </c>
      <c r="R117" s="45" t="str">
        <f>IF(Data!$Q117=100%,"Completed","Incompleted")</f>
        <v>Completed</v>
      </c>
      <c r="S117" s="24">
        <v>3.2025000000000001</v>
      </c>
      <c r="T117" s="25">
        <v>200</v>
      </c>
      <c r="U117" s="26">
        <f>Data!$S117*Data!$T117</f>
        <v>640.5</v>
      </c>
      <c r="V117" s="24">
        <v>1938.5</v>
      </c>
      <c r="W117" s="26">
        <f>Data!$V117-Data!$U117</f>
        <v>1298</v>
      </c>
    </row>
    <row r="118" spans="1:23" s="13" customFormat="1">
      <c r="A118" s="19" t="s">
        <v>7</v>
      </c>
      <c r="B118" s="19" t="s">
        <v>6</v>
      </c>
      <c r="C118" s="19" t="s">
        <v>829</v>
      </c>
      <c r="D118" s="19" t="s">
        <v>408</v>
      </c>
      <c r="E118" s="19">
        <v>30</v>
      </c>
      <c r="F118" s="19" t="s">
        <v>39</v>
      </c>
      <c r="G118" s="19" t="s">
        <v>534</v>
      </c>
      <c r="H118" s="20">
        <v>44139</v>
      </c>
      <c r="I118" s="20">
        <v>44143</v>
      </c>
      <c r="J118" s="21">
        <f>Data!$I118-Data!$H118</f>
        <v>4</v>
      </c>
      <c r="K118" s="21" t="str">
        <f>IF(Data!$J118&gt;3,"Late","On Time")</f>
        <v>Late</v>
      </c>
      <c r="L118" s="19" t="s">
        <v>156</v>
      </c>
      <c r="M118" s="20">
        <v>44124</v>
      </c>
      <c r="N118" s="20">
        <v>44152</v>
      </c>
      <c r="O118" s="21">
        <f>IF(Data!$N118="","",Data!$N118-Data!$M118)</f>
        <v>28</v>
      </c>
      <c r="P118" s="22" t="str">
        <f>IF(Data!$O118="","",IF(Data!$O118&lt;=Data!$E118,"On Time","Fail"))</f>
        <v>On Time</v>
      </c>
      <c r="Q118" s="23">
        <v>1</v>
      </c>
      <c r="R118" s="45" t="str">
        <f>IF(Data!$Q118=100%,"Completed","Incompleted")</f>
        <v>Completed</v>
      </c>
      <c r="S118" s="24">
        <v>414</v>
      </c>
      <c r="T118" s="25">
        <v>81</v>
      </c>
      <c r="U118" s="26">
        <f>Data!$S118*Data!$T118</f>
        <v>33534</v>
      </c>
      <c r="V118" s="24">
        <v>37863</v>
      </c>
      <c r="W118" s="26">
        <f>Data!$V118-Data!$U118</f>
        <v>4329</v>
      </c>
    </row>
    <row r="119" spans="1:23">
      <c r="A119" s="19" t="s">
        <v>12</v>
      </c>
      <c r="B119" s="19" t="s">
        <v>6</v>
      </c>
      <c r="C119" s="19" t="s">
        <v>834</v>
      </c>
      <c r="D119" s="19" t="s">
        <v>409</v>
      </c>
      <c r="E119" s="19">
        <v>45</v>
      </c>
      <c r="F119" s="19" t="s">
        <v>33</v>
      </c>
      <c r="G119" s="19" t="s">
        <v>535</v>
      </c>
      <c r="H119" s="20">
        <v>44170</v>
      </c>
      <c r="I119" s="20">
        <v>44177</v>
      </c>
      <c r="J119" s="21">
        <f>Data!$I119-Data!$H119</f>
        <v>7</v>
      </c>
      <c r="K119" s="21" t="str">
        <f>IF(Data!$J119&gt;3,"Late","On Time")</f>
        <v>Late</v>
      </c>
      <c r="L119" s="19" t="s">
        <v>157</v>
      </c>
      <c r="M119" s="20">
        <v>44142</v>
      </c>
      <c r="N119" s="20">
        <v>44159</v>
      </c>
      <c r="O119" s="21">
        <f>IF(Data!$N119="","",Data!$N119-Data!$M119)</f>
        <v>17</v>
      </c>
      <c r="P119" s="22" t="str">
        <f>IF(Data!$O119="","",IF(Data!$O119&lt;=Data!$E119,"On Time","Fail"))</f>
        <v>On Time</v>
      </c>
      <c r="Q119" s="23">
        <v>1</v>
      </c>
      <c r="R119" s="45" t="str">
        <f>IF(Data!$Q119=100%,"Completed","Incompleted")</f>
        <v>Completed</v>
      </c>
      <c r="S119" s="24">
        <v>19.5</v>
      </c>
      <c r="T119" s="25">
        <v>35</v>
      </c>
      <c r="U119" s="26">
        <f>Data!$S119*Data!$T119</f>
        <v>682.5</v>
      </c>
      <c r="V119" s="24">
        <v>682.5</v>
      </c>
      <c r="W119" s="26">
        <f>Data!$V119-Data!$U119</f>
        <v>0</v>
      </c>
    </row>
    <row r="120" spans="1:23">
      <c r="A120" s="19" t="s">
        <v>7</v>
      </c>
      <c r="B120" s="19" t="s">
        <v>6</v>
      </c>
      <c r="C120" s="19" t="s">
        <v>828</v>
      </c>
      <c r="D120" s="19" t="s">
        <v>412</v>
      </c>
      <c r="E120" s="19">
        <v>30</v>
      </c>
      <c r="F120" s="19" t="s">
        <v>35</v>
      </c>
      <c r="G120" s="19" t="s">
        <v>536</v>
      </c>
      <c r="H120" s="20">
        <v>44171</v>
      </c>
      <c r="I120" s="20">
        <v>44179</v>
      </c>
      <c r="J120" s="21">
        <f>Data!$I120-Data!$H120</f>
        <v>8</v>
      </c>
      <c r="K120" s="21" t="str">
        <f>IF(Data!$J120&gt;3,"Late","On Time")</f>
        <v>Late</v>
      </c>
      <c r="L120" s="19" t="s">
        <v>158</v>
      </c>
      <c r="M120" s="20">
        <v>44185</v>
      </c>
      <c r="N120" s="20">
        <v>44237</v>
      </c>
      <c r="O120" s="21">
        <f>IF(Data!$N120="","",Data!$N120-Data!$M120)</f>
        <v>52</v>
      </c>
      <c r="P120" s="22" t="str">
        <f>IF(Data!$O120="","",IF(Data!$O120&lt;=Data!$E120,"On Time","Fail"))</f>
        <v>Fail</v>
      </c>
      <c r="Q120" s="23">
        <v>1</v>
      </c>
      <c r="R120" s="45" t="str">
        <f>IF(Data!$Q120=100%,"Completed","Incompleted")</f>
        <v>Completed</v>
      </c>
      <c r="S120" s="24">
        <v>158.15555555555557</v>
      </c>
      <c r="T120" s="25">
        <v>9</v>
      </c>
      <c r="U120" s="26">
        <f>Data!$S120*Data!$T120</f>
        <v>1423.4</v>
      </c>
      <c r="V120" s="24">
        <v>1423.4</v>
      </c>
      <c r="W120" s="26">
        <f>Data!$V120-Data!$U120</f>
        <v>0</v>
      </c>
    </row>
    <row r="121" spans="1:23">
      <c r="A121" s="19" t="s">
        <v>12</v>
      </c>
      <c r="B121" s="19" t="s">
        <v>6</v>
      </c>
      <c r="C121" s="19" t="s">
        <v>833</v>
      </c>
      <c r="D121" s="19" t="s">
        <v>412</v>
      </c>
      <c r="E121" s="19">
        <v>7</v>
      </c>
      <c r="F121" s="19" t="s">
        <v>36</v>
      </c>
      <c r="G121" s="19" t="s">
        <v>537</v>
      </c>
      <c r="H121" s="20">
        <v>44172</v>
      </c>
      <c r="I121" s="20">
        <v>44176</v>
      </c>
      <c r="J121" s="21">
        <f>Data!$I121-Data!$H121</f>
        <v>4</v>
      </c>
      <c r="K121" s="21" t="str">
        <f>IF(Data!$J121&gt;3,"Late","On Time")</f>
        <v>Late</v>
      </c>
      <c r="L121" s="19" t="s">
        <v>159</v>
      </c>
      <c r="M121" s="20">
        <v>44154</v>
      </c>
      <c r="N121" s="20">
        <v>44168</v>
      </c>
      <c r="O121" s="21">
        <f>IF(Data!$N121="","",Data!$N121-Data!$M121)</f>
        <v>14</v>
      </c>
      <c r="P121" s="22" t="str">
        <f>IF(Data!$O121="","",IF(Data!$O121&lt;=Data!$E121,"On Time","Fail"))</f>
        <v>Fail</v>
      </c>
      <c r="Q121" s="23">
        <v>1</v>
      </c>
      <c r="R121" s="45" t="str">
        <f>IF(Data!$Q121=100%,"Completed","Incompleted")</f>
        <v>Completed</v>
      </c>
      <c r="S121" s="24">
        <v>4000</v>
      </c>
      <c r="T121" s="25">
        <v>13</v>
      </c>
      <c r="U121" s="26">
        <f>Data!$S121*Data!$T121</f>
        <v>52000</v>
      </c>
      <c r="V121" s="24">
        <v>52000</v>
      </c>
      <c r="W121" s="26">
        <f>Data!$V121-Data!$U121</f>
        <v>0</v>
      </c>
    </row>
    <row r="122" spans="1:23">
      <c r="A122" s="19" t="s">
        <v>9</v>
      </c>
      <c r="B122" s="19" t="s">
        <v>6</v>
      </c>
      <c r="C122" s="19" t="s">
        <v>829</v>
      </c>
      <c r="D122" s="19" t="s">
        <v>409</v>
      </c>
      <c r="E122" s="19">
        <v>14</v>
      </c>
      <c r="F122" s="19" t="s">
        <v>34</v>
      </c>
      <c r="G122" s="19" t="s">
        <v>538</v>
      </c>
      <c r="H122" s="20">
        <v>44173</v>
      </c>
      <c r="I122" s="20">
        <v>44180</v>
      </c>
      <c r="J122" s="21">
        <f>Data!$I122-Data!$H122</f>
        <v>7</v>
      </c>
      <c r="K122" s="21" t="str">
        <f>IF(Data!$J122&gt;3,"Late","On Time")</f>
        <v>Late</v>
      </c>
      <c r="L122" s="19" t="s">
        <v>160</v>
      </c>
      <c r="M122" s="20">
        <v>44238</v>
      </c>
      <c r="N122" s="20">
        <v>44259</v>
      </c>
      <c r="O122" s="21">
        <f>IF(Data!$N122="","",Data!$N122-Data!$M122)</f>
        <v>21</v>
      </c>
      <c r="P122" s="22" t="str">
        <f>IF(Data!$O122="","",IF(Data!$O122&lt;=Data!$E122,"On Time","Fail"))</f>
        <v>Fail</v>
      </c>
      <c r="Q122" s="23">
        <v>1</v>
      </c>
      <c r="R122" s="45" t="str">
        <f>IF(Data!$Q122=100%,"Completed","Incompleted")</f>
        <v>Completed</v>
      </c>
      <c r="S122" s="24">
        <v>12.762608695652174</v>
      </c>
      <c r="T122" s="25">
        <v>46</v>
      </c>
      <c r="U122" s="26">
        <f>Data!$S122*Data!$T122</f>
        <v>587.08000000000004</v>
      </c>
      <c r="V122" s="24">
        <v>587.08000000000004</v>
      </c>
      <c r="W122" s="26">
        <f>Data!$V122-Data!$U122</f>
        <v>0</v>
      </c>
    </row>
    <row r="123" spans="1:23">
      <c r="A123" s="19" t="s">
        <v>5</v>
      </c>
      <c r="B123" s="19" t="s">
        <v>6</v>
      </c>
      <c r="C123" s="19" t="s">
        <v>831</v>
      </c>
      <c r="D123" s="19" t="s">
        <v>408</v>
      </c>
      <c r="E123" s="19">
        <v>45</v>
      </c>
      <c r="F123" s="19" t="s">
        <v>35</v>
      </c>
      <c r="G123" s="19" t="s">
        <v>539</v>
      </c>
      <c r="H123" s="20">
        <v>44174</v>
      </c>
      <c r="I123" s="20">
        <v>44178</v>
      </c>
      <c r="J123" s="21">
        <f>Data!$I123-Data!$H123</f>
        <v>4</v>
      </c>
      <c r="K123" s="21" t="str">
        <f>IF(Data!$J123&gt;3,"Late","On Time")</f>
        <v>Late</v>
      </c>
      <c r="L123" s="19" t="s">
        <v>161</v>
      </c>
      <c r="M123" s="20">
        <v>44177</v>
      </c>
      <c r="N123" s="20">
        <v>44233</v>
      </c>
      <c r="O123" s="21">
        <f>IF(Data!$N123="","",Data!$N123-Data!$M123)</f>
        <v>56</v>
      </c>
      <c r="P123" s="22" t="str">
        <f>IF(Data!$O123="","",IF(Data!$O123&lt;=Data!$E123,"On Time","Fail"))</f>
        <v>Fail</v>
      </c>
      <c r="Q123" s="23">
        <v>1</v>
      </c>
      <c r="R123" s="45" t="str">
        <f>IF(Data!$Q123=100%,"Completed","Incompleted")</f>
        <v>Completed</v>
      </c>
      <c r="S123" s="24">
        <v>963.75</v>
      </c>
      <c r="T123" s="25">
        <v>56</v>
      </c>
      <c r="U123" s="26">
        <f>Data!$S123*Data!$T123</f>
        <v>53970</v>
      </c>
      <c r="V123" s="24">
        <v>53970</v>
      </c>
      <c r="W123" s="26">
        <f>Data!$V123-Data!$U123</f>
        <v>0</v>
      </c>
    </row>
    <row r="124" spans="1:23">
      <c r="A124" s="19" t="s">
        <v>5</v>
      </c>
      <c r="B124" s="19" t="s">
        <v>8</v>
      </c>
      <c r="C124" s="19" t="s">
        <v>830</v>
      </c>
      <c r="D124" s="19" t="s">
        <v>411</v>
      </c>
      <c r="E124" s="19">
        <v>30</v>
      </c>
      <c r="F124" s="19" t="s">
        <v>37</v>
      </c>
      <c r="G124" s="19" t="s">
        <v>540</v>
      </c>
      <c r="H124" s="20">
        <v>44175</v>
      </c>
      <c r="I124" s="20">
        <v>44177</v>
      </c>
      <c r="J124" s="21">
        <f>Data!$I124-Data!$H124</f>
        <v>2</v>
      </c>
      <c r="K124" s="21" t="str">
        <f>IF(Data!$J124&gt;3,"Late","On Time")</f>
        <v>On Time</v>
      </c>
      <c r="L124" s="19" t="s">
        <v>162</v>
      </c>
      <c r="M124" s="20">
        <v>44183</v>
      </c>
      <c r="N124" s="20">
        <v>44232</v>
      </c>
      <c r="O124" s="21">
        <f>IF(Data!$N124="","",Data!$N124-Data!$M124)</f>
        <v>49</v>
      </c>
      <c r="P124" s="22" t="str">
        <f>IF(Data!$O124="","",IF(Data!$O124&lt;=Data!$E124,"On Time","Fail"))</f>
        <v>Fail</v>
      </c>
      <c r="Q124" s="23">
        <v>1</v>
      </c>
      <c r="R124" s="45" t="str">
        <f>IF(Data!$Q124=100%,"Completed","Incompleted")</f>
        <v>Completed</v>
      </c>
      <c r="S124" s="24">
        <v>3050</v>
      </c>
      <c r="T124" s="25">
        <v>1</v>
      </c>
      <c r="U124" s="26">
        <f>Data!$S124*Data!$T124</f>
        <v>3050</v>
      </c>
      <c r="V124" s="24">
        <v>1730</v>
      </c>
      <c r="W124" s="26">
        <f>Data!$V124-Data!$U124</f>
        <v>-1320</v>
      </c>
    </row>
    <row r="125" spans="1:23">
      <c r="A125" s="19" t="s">
        <v>5</v>
      </c>
      <c r="B125" s="19" t="s">
        <v>6</v>
      </c>
      <c r="C125" s="19" t="s">
        <v>831</v>
      </c>
      <c r="D125" s="19" t="s">
        <v>410</v>
      </c>
      <c r="E125" s="19">
        <v>60</v>
      </c>
      <c r="F125" s="19" t="s">
        <v>37</v>
      </c>
      <c r="G125" s="19" t="s">
        <v>541</v>
      </c>
      <c r="H125" s="20">
        <v>44176</v>
      </c>
      <c r="I125" s="20">
        <v>44183</v>
      </c>
      <c r="J125" s="21">
        <f>Data!$I125-Data!$H125</f>
        <v>7</v>
      </c>
      <c r="K125" s="21" t="str">
        <f>IF(Data!$J125&gt;3,"Late","On Time")</f>
        <v>Late</v>
      </c>
      <c r="L125" s="19" t="s">
        <v>163</v>
      </c>
      <c r="M125" s="20">
        <v>44161</v>
      </c>
      <c r="N125" s="20">
        <v>44199</v>
      </c>
      <c r="O125" s="21">
        <f>IF(Data!$N125="","",Data!$N125-Data!$M125)</f>
        <v>38</v>
      </c>
      <c r="P125" s="22" t="str">
        <f>IF(Data!$O125="","",IF(Data!$O125&lt;=Data!$E125,"On Time","Fail"))</f>
        <v>On Time</v>
      </c>
      <c r="Q125" s="23">
        <v>1</v>
      </c>
      <c r="R125" s="45" t="str">
        <f>IF(Data!$Q125=100%,"Completed","Incompleted")</f>
        <v>Completed</v>
      </c>
      <c r="S125" s="24">
        <v>226.28795180722892</v>
      </c>
      <c r="T125" s="25">
        <v>83</v>
      </c>
      <c r="U125" s="26">
        <f>Data!$S125*Data!$T125</f>
        <v>18781.900000000001</v>
      </c>
      <c r="V125" s="24">
        <v>18368.900000000001</v>
      </c>
      <c r="W125" s="26">
        <f>Data!$V125-Data!$U125</f>
        <v>-413</v>
      </c>
    </row>
    <row r="126" spans="1:23">
      <c r="A126" s="19" t="s">
        <v>7</v>
      </c>
      <c r="B126" s="19" t="s">
        <v>6</v>
      </c>
      <c r="C126" s="19" t="s">
        <v>832</v>
      </c>
      <c r="D126" s="19" t="s">
        <v>407</v>
      </c>
      <c r="E126" s="19">
        <v>30</v>
      </c>
      <c r="F126" s="19" t="s">
        <v>34</v>
      </c>
      <c r="G126" s="19" t="s">
        <v>542</v>
      </c>
      <c r="H126" s="20">
        <v>44177</v>
      </c>
      <c r="I126" s="20">
        <v>44184</v>
      </c>
      <c r="J126" s="21">
        <f>Data!$I126-Data!$H126</f>
        <v>7</v>
      </c>
      <c r="K126" s="21" t="str">
        <f>IF(Data!$J126&gt;3,"Late","On Time")</f>
        <v>Late</v>
      </c>
      <c r="L126" s="19" t="s">
        <v>164</v>
      </c>
      <c r="M126" s="20">
        <v>44173</v>
      </c>
      <c r="N126" s="20">
        <v>44195</v>
      </c>
      <c r="O126" s="21">
        <f>IF(Data!$N126="","",Data!$N126-Data!$M126)</f>
        <v>22</v>
      </c>
      <c r="P126" s="22" t="str">
        <f>IF(Data!$O126="","",IF(Data!$O126&lt;=Data!$E126,"On Time","Fail"))</f>
        <v>On Time</v>
      </c>
      <c r="Q126" s="23">
        <v>1</v>
      </c>
      <c r="R126" s="45" t="str">
        <f>IF(Data!$Q126=100%,"Completed","Incompleted")</f>
        <v>Completed</v>
      </c>
      <c r="S126" s="24">
        <v>1732.5</v>
      </c>
      <c r="T126" s="25">
        <v>20</v>
      </c>
      <c r="U126" s="26">
        <f>Data!$S126*Data!$T126</f>
        <v>34650</v>
      </c>
      <c r="V126" s="24">
        <v>34650</v>
      </c>
      <c r="W126" s="26">
        <f>Data!$V126-Data!$U126</f>
        <v>0</v>
      </c>
    </row>
    <row r="127" spans="1:23">
      <c r="A127" s="19" t="s">
        <v>14</v>
      </c>
      <c r="B127" s="19" t="s">
        <v>6</v>
      </c>
      <c r="C127" s="19" t="s">
        <v>828</v>
      </c>
      <c r="D127" s="19" t="s">
        <v>411</v>
      </c>
      <c r="E127" s="19">
        <v>45</v>
      </c>
      <c r="F127" s="19" t="s">
        <v>35</v>
      </c>
      <c r="G127" s="19" t="s">
        <v>543</v>
      </c>
      <c r="H127" s="20">
        <v>44178</v>
      </c>
      <c r="I127" s="20">
        <v>44182</v>
      </c>
      <c r="J127" s="21">
        <f>Data!$I127-Data!$H127</f>
        <v>4</v>
      </c>
      <c r="K127" s="21" t="str">
        <f>IF(Data!$J127&gt;3,"Late","On Time")</f>
        <v>Late</v>
      </c>
      <c r="L127" s="19" t="s">
        <v>165</v>
      </c>
      <c r="M127" s="20">
        <v>44157</v>
      </c>
      <c r="N127" s="20">
        <v>44171</v>
      </c>
      <c r="O127" s="21">
        <f>IF(Data!$N127="","",Data!$N127-Data!$M127)</f>
        <v>14</v>
      </c>
      <c r="P127" s="22" t="str">
        <f>IF(Data!$O127="","",IF(Data!$O127&lt;=Data!$E127,"On Time","Fail"))</f>
        <v>On Time</v>
      </c>
      <c r="Q127" s="23">
        <v>1</v>
      </c>
      <c r="R127" s="45" t="str">
        <f>IF(Data!$Q127=100%,"Completed","Incompleted")</f>
        <v>Completed</v>
      </c>
      <c r="S127" s="24">
        <v>31.276595744680851</v>
      </c>
      <c r="T127" s="25">
        <v>47</v>
      </c>
      <c r="U127" s="26">
        <f>Data!$S127*Data!$T127</f>
        <v>1470</v>
      </c>
      <c r="V127" s="24">
        <v>1470</v>
      </c>
      <c r="W127" s="26">
        <f>Data!$V127-Data!$U127</f>
        <v>0</v>
      </c>
    </row>
    <row r="128" spans="1:23">
      <c r="A128" s="19" t="s">
        <v>7</v>
      </c>
      <c r="B128" s="19" t="s">
        <v>6</v>
      </c>
      <c r="C128" s="19" t="s">
        <v>830</v>
      </c>
      <c r="D128" s="19" t="s">
        <v>409</v>
      </c>
      <c r="E128" s="19">
        <v>45</v>
      </c>
      <c r="F128" s="19" t="s">
        <v>35</v>
      </c>
      <c r="G128" s="19" t="s">
        <v>544</v>
      </c>
      <c r="H128" s="20">
        <v>44179</v>
      </c>
      <c r="I128" s="20">
        <v>44181</v>
      </c>
      <c r="J128" s="21">
        <f>Data!$I128-Data!$H128</f>
        <v>2</v>
      </c>
      <c r="K128" s="21" t="str">
        <f>IF(Data!$J128&gt;3,"Late","On Time")</f>
        <v>On Time</v>
      </c>
      <c r="L128" s="19" t="s">
        <v>166</v>
      </c>
      <c r="M128" s="20">
        <v>44176</v>
      </c>
      <c r="N128" s="20">
        <v>44199</v>
      </c>
      <c r="O128" s="21">
        <f>IF(Data!$N128="","",Data!$N128-Data!$M128)</f>
        <v>23</v>
      </c>
      <c r="P128" s="22" t="str">
        <f>IF(Data!$O128="","",IF(Data!$O128&lt;=Data!$E128,"On Time","Fail"))</f>
        <v>On Time</v>
      </c>
      <c r="Q128" s="23">
        <v>1</v>
      </c>
      <c r="R128" s="45" t="str">
        <f>IF(Data!$Q128=100%,"Completed","Incompleted")</f>
        <v>Completed</v>
      </c>
      <c r="S128" s="24">
        <v>85.909090909090907</v>
      </c>
      <c r="T128" s="25">
        <v>22</v>
      </c>
      <c r="U128" s="26">
        <f>Data!$S128*Data!$T128</f>
        <v>1890</v>
      </c>
      <c r="V128" s="24">
        <v>1890</v>
      </c>
      <c r="W128" s="26">
        <f>Data!$V128-Data!$U128</f>
        <v>0</v>
      </c>
    </row>
    <row r="129" spans="1:23">
      <c r="A129" s="19" t="s">
        <v>7</v>
      </c>
      <c r="B129" s="19" t="s">
        <v>6</v>
      </c>
      <c r="C129" s="19" t="s">
        <v>831</v>
      </c>
      <c r="D129" s="19" t="s">
        <v>411</v>
      </c>
      <c r="E129" s="19">
        <v>60</v>
      </c>
      <c r="F129" s="19" t="s">
        <v>34</v>
      </c>
      <c r="G129" s="19" t="s">
        <v>545</v>
      </c>
      <c r="H129" s="20">
        <v>44180</v>
      </c>
      <c r="I129" s="20">
        <v>44185</v>
      </c>
      <c r="J129" s="21">
        <f>Data!$I129-Data!$H129</f>
        <v>5</v>
      </c>
      <c r="K129" s="21" t="str">
        <f>IF(Data!$J129&gt;3,"Late","On Time")</f>
        <v>Late</v>
      </c>
      <c r="L129" s="19" t="s">
        <v>167</v>
      </c>
      <c r="M129" s="20">
        <v>44174</v>
      </c>
      <c r="N129" s="20">
        <v>44195</v>
      </c>
      <c r="O129" s="21">
        <f>IF(Data!$N129="","",Data!$N129-Data!$M129)</f>
        <v>21</v>
      </c>
      <c r="P129" s="22" t="str">
        <f>IF(Data!$O129="","",IF(Data!$O129&lt;=Data!$E129,"On Time","Fail"))</f>
        <v>On Time</v>
      </c>
      <c r="Q129" s="23">
        <v>1</v>
      </c>
      <c r="R129" s="45" t="str">
        <f>IF(Data!$Q129=100%,"Completed","Incompleted")</f>
        <v>Completed</v>
      </c>
      <c r="S129" s="24">
        <v>566.51162790697674</v>
      </c>
      <c r="T129" s="25">
        <v>43</v>
      </c>
      <c r="U129" s="26">
        <f>Data!$S129*Data!$T129</f>
        <v>24360</v>
      </c>
      <c r="V129" s="24">
        <v>24360</v>
      </c>
      <c r="W129" s="26">
        <f>Data!$V129-Data!$U129</f>
        <v>0</v>
      </c>
    </row>
    <row r="130" spans="1:23">
      <c r="A130" s="19" t="s">
        <v>7</v>
      </c>
      <c r="B130" s="19" t="s">
        <v>6</v>
      </c>
      <c r="C130" s="19" t="s">
        <v>828</v>
      </c>
      <c r="D130" s="19" t="s">
        <v>412</v>
      </c>
      <c r="E130" s="19">
        <v>30</v>
      </c>
      <c r="F130" s="19" t="s">
        <v>35</v>
      </c>
      <c r="G130" s="19" t="s">
        <v>546</v>
      </c>
      <c r="H130" s="20">
        <v>44181</v>
      </c>
      <c r="I130" s="20">
        <v>44186</v>
      </c>
      <c r="J130" s="21">
        <f>Data!$I130-Data!$H130</f>
        <v>5</v>
      </c>
      <c r="K130" s="21" t="str">
        <f>IF(Data!$J130&gt;3,"Late","On Time")</f>
        <v>Late</v>
      </c>
      <c r="L130" s="19" t="s">
        <v>168</v>
      </c>
      <c r="M130" s="20">
        <v>44174</v>
      </c>
      <c r="N130" s="20">
        <v>44177</v>
      </c>
      <c r="O130" s="21">
        <f>IF(Data!$N130="","",Data!$N130-Data!$M130)</f>
        <v>3</v>
      </c>
      <c r="P130" s="22" t="str">
        <f>IF(Data!$O130="","",IF(Data!$O130&lt;=Data!$E130,"On Time","Fail"))</f>
        <v>On Time</v>
      </c>
      <c r="Q130" s="23">
        <v>1</v>
      </c>
      <c r="R130" s="45" t="str">
        <f>IF(Data!$Q130=100%,"Completed","Incompleted")</f>
        <v>Completed</v>
      </c>
      <c r="S130" s="24">
        <v>2361</v>
      </c>
      <c r="T130" s="25">
        <v>35</v>
      </c>
      <c r="U130" s="26">
        <f>Data!$S130*Data!$T130</f>
        <v>82635</v>
      </c>
      <c r="V130" s="24">
        <v>82635</v>
      </c>
      <c r="W130" s="26">
        <f>Data!$V130-Data!$U130</f>
        <v>0</v>
      </c>
    </row>
    <row r="131" spans="1:23">
      <c r="A131" s="19" t="s">
        <v>7</v>
      </c>
      <c r="B131" s="19" t="s">
        <v>6</v>
      </c>
      <c r="C131" s="19" t="s">
        <v>830</v>
      </c>
      <c r="D131" s="19" t="s">
        <v>407</v>
      </c>
      <c r="E131" s="19">
        <v>30</v>
      </c>
      <c r="F131" s="19" t="s">
        <v>38</v>
      </c>
      <c r="G131" s="19" t="s">
        <v>547</v>
      </c>
      <c r="H131" s="20">
        <v>44182</v>
      </c>
      <c r="I131" s="20">
        <v>44189</v>
      </c>
      <c r="J131" s="21">
        <f>Data!$I131-Data!$H131</f>
        <v>7</v>
      </c>
      <c r="K131" s="21" t="str">
        <f>IF(Data!$J131&gt;3,"Late","On Time")</f>
        <v>Late</v>
      </c>
      <c r="L131" s="19" t="s">
        <v>169</v>
      </c>
      <c r="M131" s="20">
        <v>44219</v>
      </c>
      <c r="N131" s="20">
        <v>44239</v>
      </c>
      <c r="O131" s="21">
        <f>IF(Data!$N131="","",Data!$N131-Data!$M131)</f>
        <v>20</v>
      </c>
      <c r="P131" s="22" t="str">
        <f>IF(Data!$O131="","",IF(Data!$O131&lt;=Data!$E131,"On Time","Fail"))</f>
        <v>On Time</v>
      </c>
      <c r="Q131" s="23">
        <v>1</v>
      </c>
      <c r="R131" s="45" t="str">
        <f>IF(Data!$Q131=100%,"Completed","Incompleted")</f>
        <v>Completed</v>
      </c>
      <c r="S131" s="24">
        <v>34.054054054054056</v>
      </c>
      <c r="T131" s="25">
        <v>74</v>
      </c>
      <c r="U131" s="26">
        <f>Data!$S131*Data!$T131</f>
        <v>2520</v>
      </c>
      <c r="V131" s="24">
        <v>2520</v>
      </c>
      <c r="W131" s="26">
        <f>Data!$V131-Data!$U131</f>
        <v>0</v>
      </c>
    </row>
    <row r="132" spans="1:23">
      <c r="A132" s="19" t="s">
        <v>12</v>
      </c>
      <c r="B132" s="19" t="s">
        <v>6</v>
      </c>
      <c r="C132" s="19" t="s">
        <v>832</v>
      </c>
      <c r="D132" s="19" t="s">
        <v>410</v>
      </c>
      <c r="E132" s="19">
        <v>14</v>
      </c>
      <c r="F132" s="19" t="s">
        <v>33</v>
      </c>
      <c r="G132" s="19" t="s">
        <v>548</v>
      </c>
      <c r="H132" s="20">
        <v>44183</v>
      </c>
      <c r="I132" s="20">
        <v>44187</v>
      </c>
      <c r="J132" s="21">
        <f>Data!$I132-Data!$H132</f>
        <v>4</v>
      </c>
      <c r="K132" s="21" t="str">
        <f>IF(Data!$J132&gt;3,"Late","On Time")</f>
        <v>Late</v>
      </c>
      <c r="L132" s="19" t="s">
        <v>170</v>
      </c>
      <c r="M132" s="20">
        <v>44158</v>
      </c>
      <c r="N132" s="20">
        <v>44162</v>
      </c>
      <c r="O132" s="21">
        <f>IF(Data!$N132="","",Data!$N132-Data!$M132)</f>
        <v>4</v>
      </c>
      <c r="P132" s="22" t="str">
        <f>IF(Data!$O132="","",IF(Data!$O132&lt;=Data!$E132,"On Time","Fail"))</f>
        <v>On Time</v>
      </c>
      <c r="Q132" s="23">
        <v>1</v>
      </c>
      <c r="R132" s="45" t="str">
        <f>IF(Data!$Q132=100%,"Completed","Incompleted")</f>
        <v>Completed</v>
      </c>
      <c r="S132" s="24">
        <v>1953</v>
      </c>
      <c r="T132" s="25">
        <v>50</v>
      </c>
      <c r="U132" s="26">
        <f>Data!$S132*Data!$T132</f>
        <v>97650</v>
      </c>
      <c r="V132" s="24">
        <v>97650</v>
      </c>
      <c r="W132" s="26">
        <f>Data!$V132-Data!$U132</f>
        <v>0</v>
      </c>
    </row>
    <row r="133" spans="1:23">
      <c r="A133" s="19" t="s">
        <v>7</v>
      </c>
      <c r="B133" s="19" t="s">
        <v>6</v>
      </c>
      <c r="C133" s="19" t="s">
        <v>834</v>
      </c>
      <c r="D133" s="19" t="s">
        <v>407</v>
      </c>
      <c r="E133" s="19">
        <v>30</v>
      </c>
      <c r="F133" s="19" t="s">
        <v>38</v>
      </c>
      <c r="G133" s="19" t="s">
        <v>549</v>
      </c>
      <c r="H133" s="20">
        <v>44184</v>
      </c>
      <c r="I133" s="20">
        <v>44189</v>
      </c>
      <c r="J133" s="21">
        <f>Data!$I133-Data!$H133</f>
        <v>5</v>
      </c>
      <c r="K133" s="21" t="str">
        <f>IF(Data!$J133&gt;3,"Late","On Time")</f>
        <v>Late</v>
      </c>
      <c r="L133" s="19" t="s">
        <v>171</v>
      </c>
      <c r="M133" s="20">
        <v>44146</v>
      </c>
      <c r="N133" s="20">
        <v>44174</v>
      </c>
      <c r="O133" s="21">
        <f>IF(Data!$N133="","",Data!$N133-Data!$M133)</f>
        <v>28</v>
      </c>
      <c r="P133" s="22" t="str">
        <f>IF(Data!$O133="","",IF(Data!$O133&lt;=Data!$E133,"On Time","Fail"))</f>
        <v>On Time</v>
      </c>
      <c r="Q133" s="23">
        <v>1</v>
      </c>
      <c r="R133" s="45" t="str">
        <f>IF(Data!$Q133=100%,"Completed","Incompleted")</f>
        <v>Completed</v>
      </c>
      <c r="S133" s="24">
        <v>4221.1044736842105</v>
      </c>
      <c r="T133" s="25">
        <v>38</v>
      </c>
      <c r="U133" s="26">
        <f>Data!$S133*Data!$T133</f>
        <v>160401.97</v>
      </c>
      <c r="V133" s="24">
        <v>160401.97</v>
      </c>
      <c r="W133" s="26">
        <f>Data!$V133-Data!$U133</f>
        <v>0</v>
      </c>
    </row>
    <row r="134" spans="1:23">
      <c r="A134" s="19" t="s">
        <v>5</v>
      </c>
      <c r="B134" s="19" t="s">
        <v>6</v>
      </c>
      <c r="C134" s="19" t="s">
        <v>836</v>
      </c>
      <c r="D134" s="19" t="s">
        <v>408</v>
      </c>
      <c r="E134" s="19">
        <v>14</v>
      </c>
      <c r="F134" s="19" t="s">
        <v>36</v>
      </c>
      <c r="G134" s="19" t="s">
        <v>550</v>
      </c>
      <c r="H134" s="20">
        <v>44185</v>
      </c>
      <c r="I134" s="20">
        <v>44189</v>
      </c>
      <c r="J134" s="21">
        <f>Data!$I134-Data!$H134</f>
        <v>4</v>
      </c>
      <c r="K134" s="21" t="str">
        <f>IF(Data!$J134&gt;3,"Late","On Time")</f>
        <v>Late</v>
      </c>
      <c r="L134" s="19" t="s">
        <v>172</v>
      </c>
      <c r="M134" s="20">
        <v>44177</v>
      </c>
      <c r="N134" s="20">
        <v>44220</v>
      </c>
      <c r="O134" s="21">
        <f>IF(Data!$N134="","",Data!$N134-Data!$M134)</f>
        <v>43</v>
      </c>
      <c r="P134" s="22" t="str">
        <f>IF(Data!$O134="","",IF(Data!$O134&lt;=Data!$E134,"On Time","Fail"))</f>
        <v>Fail</v>
      </c>
      <c r="Q134" s="23">
        <v>1</v>
      </c>
      <c r="R134" s="45" t="str">
        <f>IF(Data!$Q134=100%,"Completed","Incompleted")</f>
        <v>Completed</v>
      </c>
      <c r="S134" s="24">
        <v>3.36</v>
      </c>
      <c r="T134" s="25">
        <v>500</v>
      </c>
      <c r="U134" s="26">
        <f>Data!$S134*Data!$T134</f>
        <v>1680</v>
      </c>
      <c r="V134" s="24">
        <v>3293</v>
      </c>
      <c r="W134" s="26">
        <f>Data!$V134-Data!$U134</f>
        <v>1613</v>
      </c>
    </row>
    <row r="135" spans="1:23">
      <c r="A135" s="19" t="s">
        <v>5</v>
      </c>
      <c r="B135" s="19" t="s">
        <v>6</v>
      </c>
      <c r="C135" s="19" t="s">
        <v>828</v>
      </c>
      <c r="D135" s="19" t="s">
        <v>410</v>
      </c>
      <c r="E135" s="19">
        <v>14</v>
      </c>
      <c r="F135" s="19" t="s">
        <v>37</v>
      </c>
      <c r="G135" s="19" t="s">
        <v>551</v>
      </c>
      <c r="H135" s="20">
        <v>44186</v>
      </c>
      <c r="I135" s="20">
        <v>44188</v>
      </c>
      <c r="J135" s="21">
        <f>Data!$I135-Data!$H135</f>
        <v>2</v>
      </c>
      <c r="K135" s="21" t="str">
        <f>IF(Data!$J135&gt;3,"Late","On Time")</f>
        <v>On Time</v>
      </c>
      <c r="L135" s="19" t="s">
        <v>173</v>
      </c>
      <c r="M135" s="20">
        <v>44185</v>
      </c>
      <c r="N135" s="20">
        <v>44223</v>
      </c>
      <c r="O135" s="21">
        <f>IF(Data!$N135="","",Data!$N135-Data!$M135)</f>
        <v>38</v>
      </c>
      <c r="P135" s="22" t="str">
        <f>IF(Data!$O135="","",IF(Data!$O135&lt;=Data!$E135,"On Time","Fail"))</f>
        <v>Fail</v>
      </c>
      <c r="Q135" s="23">
        <v>1</v>
      </c>
      <c r="R135" s="45" t="str">
        <f>IF(Data!$Q135=100%,"Completed","Incompleted")</f>
        <v>Completed</v>
      </c>
      <c r="S135" s="24">
        <v>28.571428571428573</v>
      </c>
      <c r="T135" s="25">
        <v>21</v>
      </c>
      <c r="U135" s="26">
        <f>Data!$S135*Data!$T135</f>
        <v>600</v>
      </c>
      <c r="V135" s="24">
        <v>1540</v>
      </c>
      <c r="W135" s="26">
        <f>Data!$V135-Data!$U135</f>
        <v>940</v>
      </c>
    </row>
    <row r="136" spans="1:23">
      <c r="A136" s="19" t="s">
        <v>14</v>
      </c>
      <c r="B136" s="19" t="s">
        <v>6</v>
      </c>
      <c r="C136" s="19" t="s">
        <v>830</v>
      </c>
      <c r="D136" s="19" t="s">
        <v>408</v>
      </c>
      <c r="E136" s="19">
        <v>30</v>
      </c>
      <c r="F136" s="19" t="s">
        <v>39</v>
      </c>
      <c r="G136" s="19" t="s">
        <v>552</v>
      </c>
      <c r="H136" s="20">
        <v>44218</v>
      </c>
      <c r="I136" s="20">
        <v>44221</v>
      </c>
      <c r="J136" s="21">
        <f>Data!$I136-Data!$H136</f>
        <v>3</v>
      </c>
      <c r="K136" s="21" t="str">
        <f>IF(Data!$J136&gt;3,"Late","On Time")</f>
        <v>On Time</v>
      </c>
      <c r="L136" s="19" t="s">
        <v>174</v>
      </c>
      <c r="M136" s="20">
        <v>44220</v>
      </c>
      <c r="N136" s="20">
        <v>44264</v>
      </c>
      <c r="O136" s="21">
        <f>IF(Data!$N136="","",Data!$N136-Data!$M136)</f>
        <v>44</v>
      </c>
      <c r="P136" s="22" t="str">
        <f>IF(Data!$O136="","",IF(Data!$O136&lt;=Data!$E136,"On Time","Fail"))</f>
        <v>Fail</v>
      </c>
      <c r="Q136" s="23">
        <v>1</v>
      </c>
      <c r="R136" s="45" t="str">
        <f>IF(Data!$Q136=100%,"Completed","Incompleted")</f>
        <v>Completed</v>
      </c>
      <c r="S136" s="24">
        <v>102985.07462686567</v>
      </c>
      <c r="T136" s="25">
        <v>67</v>
      </c>
      <c r="U136" s="26">
        <f>Data!$S136*Data!$T136</f>
        <v>6900000</v>
      </c>
      <c r="V136" s="24">
        <v>6900000</v>
      </c>
      <c r="W136" s="26">
        <f>Data!$V136-Data!$U136</f>
        <v>0</v>
      </c>
    </row>
    <row r="137" spans="1:23">
      <c r="A137" s="19" t="s">
        <v>12</v>
      </c>
      <c r="B137" s="19" t="s">
        <v>6</v>
      </c>
      <c r="C137" s="19" t="s">
        <v>830</v>
      </c>
      <c r="D137" s="19" t="s">
        <v>409</v>
      </c>
      <c r="E137" s="19">
        <v>14</v>
      </c>
      <c r="F137" s="19" t="s">
        <v>34</v>
      </c>
      <c r="G137" s="19" t="s">
        <v>553</v>
      </c>
      <c r="H137" s="20">
        <v>44219</v>
      </c>
      <c r="I137" s="20">
        <v>44225</v>
      </c>
      <c r="J137" s="21">
        <f>Data!$I137-Data!$H137</f>
        <v>6</v>
      </c>
      <c r="K137" s="21" t="str">
        <f>IF(Data!$J137&gt;3,"Late","On Time")</f>
        <v>Late</v>
      </c>
      <c r="L137" s="19" t="s">
        <v>175</v>
      </c>
      <c r="M137" s="20">
        <v>44205</v>
      </c>
      <c r="N137" s="20">
        <v>44247</v>
      </c>
      <c r="O137" s="21">
        <f>IF(Data!$N137="","",Data!$N137-Data!$M137)</f>
        <v>42</v>
      </c>
      <c r="P137" s="22" t="str">
        <f>IF(Data!$O137="","",IF(Data!$O137&lt;=Data!$E137,"On Time","Fail"))</f>
        <v>Fail</v>
      </c>
      <c r="Q137" s="23">
        <v>1</v>
      </c>
      <c r="R137" s="45" t="str">
        <f>IF(Data!$Q137=100%,"Completed","Incompleted")</f>
        <v>Completed</v>
      </c>
      <c r="S137" s="24">
        <v>7.5</v>
      </c>
      <c r="T137" s="25">
        <v>28</v>
      </c>
      <c r="U137" s="26">
        <f>Data!$S137*Data!$T137</f>
        <v>210</v>
      </c>
      <c r="V137" s="24">
        <v>210</v>
      </c>
      <c r="W137" s="26">
        <f>Data!$V137-Data!$U137</f>
        <v>0</v>
      </c>
    </row>
    <row r="138" spans="1:23">
      <c r="A138" s="19" t="s">
        <v>7</v>
      </c>
      <c r="B138" s="19" t="s">
        <v>8</v>
      </c>
      <c r="C138" s="19" t="s">
        <v>831</v>
      </c>
      <c r="D138" s="19" t="s">
        <v>412</v>
      </c>
      <c r="E138" s="19">
        <v>30</v>
      </c>
      <c r="F138" s="19" t="s">
        <v>36</v>
      </c>
      <c r="G138" s="19" t="s">
        <v>554</v>
      </c>
      <c r="H138" s="20">
        <v>44220</v>
      </c>
      <c r="I138" s="20">
        <v>44222</v>
      </c>
      <c r="J138" s="21">
        <f>Data!$I138-Data!$H138</f>
        <v>2</v>
      </c>
      <c r="K138" s="21" t="str">
        <f>IF(Data!$J138&gt;3,"Late","On Time")</f>
        <v>On Time</v>
      </c>
      <c r="L138" s="19" t="s">
        <v>176</v>
      </c>
      <c r="M138" s="20">
        <v>44242</v>
      </c>
      <c r="N138" s="20">
        <v>44302</v>
      </c>
      <c r="O138" s="21">
        <f>IF(Data!$N138="","",Data!$N138-Data!$M138)</f>
        <v>60</v>
      </c>
      <c r="P138" s="22" t="str">
        <f>IF(Data!$O138="","",IF(Data!$O138&lt;=Data!$E138,"On Time","Fail"))</f>
        <v>Fail</v>
      </c>
      <c r="Q138" s="23">
        <v>1</v>
      </c>
      <c r="R138" s="45" t="str">
        <f>IF(Data!$Q138=100%,"Completed","Incompleted")</f>
        <v>Completed</v>
      </c>
      <c r="S138" s="24">
        <v>9.882352941176471</v>
      </c>
      <c r="T138" s="25">
        <v>51</v>
      </c>
      <c r="U138" s="26">
        <f>Data!$S138*Data!$T138</f>
        <v>504</v>
      </c>
      <c r="V138" s="24">
        <v>504</v>
      </c>
      <c r="W138" s="26">
        <f>Data!$V138-Data!$U138</f>
        <v>0</v>
      </c>
    </row>
    <row r="139" spans="1:23">
      <c r="A139" s="19" t="s">
        <v>7</v>
      </c>
      <c r="B139" s="19" t="s">
        <v>6</v>
      </c>
      <c r="C139" s="19" t="s">
        <v>828</v>
      </c>
      <c r="D139" s="19" t="s">
        <v>410</v>
      </c>
      <c r="E139" s="19">
        <v>45</v>
      </c>
      <c r="F139" s="19" t="s">
        <v>38</v>
      </c>
      <c r="G139" s="19" t="s">
        <v>555</v>
      </c>
      <c r="H139" s="20">
        <v>44221</v>
      </c>
      <c r="I139" s="20">
        <v>44224</v>
      </c>
      <c r="J139" s="21">
        <f>Data!$I139-Data!$H139</f>
        <v>3</v>
      </c>
      <c r="K139" s="21" t="str">
        <f>IF(Data!$J139&gt;3,"Late","On Time")</f>
        <v>On Time</v>
      </c>
      <c r="L139" s="19" t="s">
        <v>177</v>
      </c>
      <c r="M139" s="20">
        <v>44266</v>
      </c>
      <c r="N139" s="20">
        <v>44295</v>
      </c>
      <c r="O139" s="21">
        <f>IF(Data!$N139="","",Data!$N139-Data!$M139)</f>
        <v>29</v>
      </c>
      <c r="P139" s="22" t="str">
        <f>IF(Data!$O139="","",IF(Data!$O139&lt;=Data!$E139,"On Time","Fail"))</f>
        <v>On Time</v>
      </c>
      <c r="Q139" s="23">
        <v>1</v>
      </c>
      <c r="R139" s="45" t="str">
        <f>IF(Data!$Q139=100%,"Completed","Incompleted")</f>
        <v>Completed</v>
      </c>
      <c r="S139" s="24">
        <v>35.301724137931032</v>
      </c>
      <c r="T139" s="25">
        <v>58</v>
      </c>
      <c r="U139" s="26">
        <f>Data!$S139*Data!$T139</f>
        <v>2047.4999999999998</v>
      </c>
      <c r="V139" s="24">
        <v>2047.4999999999998</v>
      </c>
      <c r="W139" s="26">
        <f>Data!$V139-Data!$U139</f>
        <v>0</v>
      </c>
    </row>
    <row r="140" spans="1:23">
      <c r="A140" s="19" t="s">
        <v>7</v>
      </c>
      <c r="B140" s="19" t="s">
        <v>6</v>
      </c>
      <c r="C140" s="19" t="s">
        <v>829</v>
      </c>
      <c r="D140" s="19" t="s">
        <v>408</v>
      </c>
      <c r="E140" s="19">
        <v>30</v>
      </c>
      <c r="F140" s="19" t="s">
        <v>40</v>
      </c>
      <c r="G140" s="19" t="s">
        <v>556</v>
      </c>
      <c r="H140" s="20">
        <v>44253</v>
      </c>
      <c r="I140" s="20">
        <v>44260</v>
      </c>
      <c r="J140" s="21">
        <f>Data!$I140-Data!$H140</f>
        <v>7</v>
      </c>
      <c r="K140" s="21" t="str">
        <f>IF(Data!$J140&gt;3,"Late","On Time")</f>
        <v>Late</v>
      </c>
      <c r="L140" s="19" t="s">
        <v>178</v>
      </c>
      <c r="M140" s="20">
        <v>44250</v>
      </c>
      <c r="N140" s="20"/>
      <c r="O140" s="21" t="str">
        <f>IF(Data!$N140="","",Data!$N140-Data!$M140)</f>
        <v/>
      </c>
      <c r="P140" s="22" t="str">
        <f>IF(Data!$O140="","",IF(Data!$O140&lt;=Data!$E140,"On Time","Fail"))</f>
        <v/>
      </c>
      <c r="Q140" s="23">
        <v>0.85</v>
      </c>
      <c r="R140" s="45" t="str">
        <f>IF(Data!$Q140=100%,"Completed","Incompleted")</f>
        <v>Incompleted</v>
      </c>
      <c r="S140" s="24">
        <v>102.375</v>
      </c>
      <c r="T140" s="25">
        <v>4</v>
      </c>
      <c r="U140" s="26">
        <f>Data!$S140*Data!$T140</f>
        <v>409.5</v>
      </c>
      <c r="V140" s="24">
        <v>7741.5</v>
      </c>
      <c r="W140" s="26">
        <f>Data!$V140-Data!$U140</f>
        <v>7332</v>
      </c>
    </row>
    <row r="141" spans="1:23">
      <c r="A141" s="19" t="s">
        <v>5</v>
      </c>
      <c r="B141" s="19" t="s">
        <v>6</v>
      </c>
      <c r="C141" s="19" t="s">
        <v>28</v>
      </c>
      <c r="D141" s="19" t="s">
        <v>413</v>
      </c>
      <c r="E141" s="19">
        <v>7</v>
      </c>
      <c r="F141" s="19" t="s">
        <v>34</v>
      </c>
      <c r="G141" s="19" t="s">
        <v>557</v>
      </c>
      <c r="H141" s="20">
        <v>44254</v>
      </c>
      <c r="I141" s="20">
        <v>44258</v>
      </c>
      <c r="J141" s="21">
        <f>Data!$I141-Data!$H141</f>
        <v>4</v>
      </c>
      <c r="K141" s="21" t="str">
        <f>IF(Data!$J141&gt;3,"Late","On Time")</f>
        <v>Late</v>
      </c>
      <c r="L141" s="19" t="s">
        <v>179</v>
      </c>
      <c r="M141" s="20">
        <v>44296</v>
      </c>
      <c r="N141" s="20">
        <v>44313</v>
      </c>
      <c r="O141" s="21">
        <f>IF(Data!$N141="","",Data!$N141-Data!$M141)</f>
        <v>17</v>
      </c>
      <c r="P141" s="22" t="str">
        <f>IF(Data!$O141="","",IF(Data!$O141&lt;=Data!$E141,"On Time","Fail"))</f>
        <v>Fail</v>
      </c>
      <c r="Q141" s="23">
        <v>1</v>
      </c>
      <c r="R141" s="45" t="str">
        <f>IF(Data!$Q141=100%,"Completed","Incompleted")</f>
        <v>Completed</v>
      </c>
      <c r="S141" s="24">
        <v>273.71186440677968</v>
      </c>
      <c r="T141" s="25">
        <v>59</v>
      </c>
      <c r="U141" s="26">
        <f>Data!$S141*Data!$T141</f>
        <v>16149.000000000002</v>
      </c>
      <c r="V141" s="24">
        <v>15034.000000000002</v>
      </c>
      <c r="W141" s="26">
        <f>Data!$V141-Data!$U141</f>
        <v>-1115</v>
      </c>
    </row>
    <row r="142" spans="1:23">
      <c r="A142" s="19" t="s">
        <v>5</v>
      </c>
      <c r="B142" s="19" t="s">
        <v>6</v>
      </c>
      <c r="C142" s="19" t="s">
        <v>835</v>
      </c>
      <c r="D142" s="19" t="s">
        <v>412</v>
      </c>
      <c r="E142" s="19">
        <v>30</v>
      </c>
      <c r="F142" s="19" t="s">
        <v>35</v>
      </c>
      <c r="G142" s="19" t="s">
        <v>558</v>
      </c>
      <c r="H142" s="20">
        <v>44255</v>
      </c>
      <c r="I142" s="20">
        <v>44260</v>
      </c>
      <c r="J142" s="21">
        <f>Data!$I142-Data!$H142</f>
        <v>5</v>
      </c>
      <c r="K142" s="21" t="str">
        <f>IF(Data!$J142&gt;3,"Late","On Time")</f>
        <v>Late</v>
      </c>
      <c r="L142" s="19" t="s">
        <v>180</v>
      </c>
      <c r="M142" s="20">
        <v>44214</v>
      </c>
      <c r="N142" s="20">
        <v>44223</v>
      </c>
      <c r="O142" s="21">
        <f>IF(Data!$N142="","",Data!$N142-Data!$M142)</f>
        <v>9</v>
      </c>
      <c r="P142" s="22" t="str">
        <f>IF(Data!$O142="","",IF(Data!$O142&lt;=Data!$E142,"On Time","Fail"))</f>
        <v>On Time</v>
      </c>
      <c r="Q142" s="23">
        <v>1</v>
      </c>
      <c r="R142" s="45" t="str">
        <f>IF(Data!$Q142=100%,"Completed","Incompleted")</f>
        <v>Completed</v>
      </c>
      <c r="S142" s="24">
        <v>706.53333333333342</v>
      </c>
      <c r="T142" s="25">
        <v>27</v>
      </c>
      <c r="U142" s="26">
        <f>Data!$S142*Data!$T142</f>
        <v>19076.400000000001</v>
      </c>
      <c r="V142" s="24">
        <v>19076.400000000001</v>
      </c>
      <c r="W142" s="26">
        <f>Data!$V142-Data!$U142</f>
        <v>0</v>
      </c>
    </row>
    <row r="143" spans="1:23">
      <c r="A143" s="19" t="s">
        <v>12</v>
      </c>
      <c r="B143" s="19" t="s">
        <v>6</v>
      </c>
      <c r="C143" s="19" t="s">
        <v>828</v>
      </c>
      <c r="D143" s="19" t="s">
        <v>407</v>
      </c>
      <c r="E143" s="19">
        <v>14</v>
      </c>
      <c r="F143" s="19" t="s">
        <v>33</v>
      </c>
      <c r="G143" s="19" t="s">
        <v>559</v>
      </c>
      <c r="H143" s="20">
        <v>44256</v>
      </c>
      <c r="I143" s="20">
        <v>44262</v>
      </c>
      <c r="J143" s="21">
        <f>Data!$I143-Data!$H143</f>
        <v>6</v>
      </c>
      <c r="K143" s="21" t="str">
        <f>IF(Data!$J143&gt;3,"Late","On Time")</f>
        <v>Late</v>
      </c>
      <c r="L143" s="19" t="s">
        <v>181</v>
      </c>
      <c r="M143" s="20">
        <v>44305</v>
      </c>
      <c r="N143" s="20">
        <v>44338</v>
      </c>
      <c r="O143" s="21">
        <f>IF(Data!$N143="","",Data!$N143-Data!$M143)</f>
        <v>33</v>
      </c>
      <c r="P143" s="22" t="str">
        <f>IF(Data!$O143="","",IF(Data!$O143&lt;=Data!$E143,"On Time","Fail"))</f>
        <v>Fail</v>
      </c>
      <c r="Q143" s="23">
        <v>1</v>
      </c>
      <c r="R143" s="45" t="str">
        <f>IF(Data!$Q143=100%,"Completed","Incompleted")</f>
        <v>Completed</v>
      </c>
      <c r="S143" s="24">
        <v>11.285714285714286</v>
      </c>
      <c r="T143" s="25">
        <v>14</v>
      </c>
      <c r="U143" s="26">
        <f>Data!$S143*Data!$T143</f>
        <v>158</v>
      </c>
      <c r="V143" s="24">
        <v>481</v>
      </c>
      <c r="W143" s="26">
        <f>Data!$V143-Data!$U143</f>
        <v>323</v>
      </c>
    </row>
    <row r="144" spans="1:23">
      <c r="A144" s="19" t="s">
        <v>7</v>
      </c>
      <c r="B144" s="19" t="s">
        <v>6</v>
      </c>
      <c r="C144" s="19" t="s">
        <v>28</v>
      </c>
      <c r="D144" s="19" t="s">
        <v>407</v>
      </c>
      <c r="E144" s="19">
        <v>30</v>
      </c>
      <c r="F144" s="19" t="s">
        <v>34</v>
      </c>
      <c r="G144" s="19" t="s">
        <v>560</v>
      </c>
      <c r="H144" s="20">
        <v>44288</v>
      </c>
      <c r="I144" s="20">
        <v>44297</v>
      </c>
      <c r="J144" s="21">
        <f>Data!$I144-Data!$H144</f>
        <v>9</v>
      </c>
      <c r="K144" s="21" t="str">
        <f>IF(Data!$J144&gt;3,"Late","On Time")</f>
        <v>Late</v>
      </c>
      <c r="L144" s="19" t="s">
        <v>182</v>
      </c>
      <c r="M144" s="20">
        <v>44273</v>
      </c>
      <c r="N144" s="20">
        <v>44283</v>
      </c>
      <c r="O144" s="21">
        <f>IF(Data!$N144="","",Data!$N144-Data!$M144)</f>
        <v>10</v>
      </c>
      <c r="P144" s="22" t="str">
        <f>IF(Data!$O144="","",IF(Data!$O144&lt;=Data!$E144,"On Time","Fail"))</f>
        <v>On Time</v>
      </c>
      <c r="Q144" s="23">
        <v>1</v>
      </c>
      <c r="R144" s="45" t="str">
        <f>IF(Data!$Q144=100%,"Completed","Incompleted")</f>
        <v>Completed</v>
      </c>
      <c r="S144" s="24">
        <v>144.375</v>
      </c>
      <c r="T144" s="25">
        <v>36</v>
      </c>
      <c r="U144" s="26">
        <f>Data!$S144*Data!$T144</f>
        <v>5197.5</v>
      </c>
      <c r="V144" s="24">
        <v>11004.5</v>
      </c>
      <c r="W144" s="26">
        <f>Data!$V144-Data!$U144</f>
        <v>5807</v>
      </c>
    </row>
    <row r="145" spans="1:23">
      <c r="A145" s="19" t="s">
        <v>12</v>
      </c>
      <c r="B145" s="19" t="s">
        <v>6</v>
      </c>
      <c r="C145" s="19" t="s">
        <v>30</v>
      </c>
      <c r="D145" s="19" t="s">
        <v>409</v>
      </c>
      <c r="E145" s="19">
        <v>45</v>
      </c>
      <c r="F145" s="19" t="s">
        <v>35</v>
      </c>
      <c r="G145" s="19" t="s">
        <v>561</v>
      </c>
      <c r="H145" s="20">
        <v>44289</v>
      </c>
      <c r="I145" s="20">
        <v>44291</v>
      </c>
      <c r="J145" s="21">
        <f>Data!$I145-Data!$H145</f>
        <v>2</v>
      </c>
      <c r="K145" s="21" t="str">
        <f>IF(Data!$J145&gt;3,"Late","On Time")</f>
        <v>On Time</v>
      </c>
      <c r="L145" s="19" t="s">
        <v>183</v>
      </c>
      <c r="M145" s="20">
        <v>44326</v>
      </c>
      <c r="N145" s="20">
        <v>44369</v>
      </c>
      <c r="O145" s="21">
        <f>IF(Data!$N145="","",Data!$N145-Data!$M145)</f>
        <v>43</v>
      </c>
      <c r="P145" s="22" t="str">
        <f>IF(Data!$O145="","",IF(Data!$O145&lt;=Data!$E145,"On Time","Fail"))</f>
        <v>On Time</v>
      </c>
      <c r="Q145" s="23">
        <v>1</v>
      </c>
      <c r="R145" s="45" t="str">
        <f>IF(Data!$Q145=100%,"Completed","Incompleted")</f>
        <v>Completed</v>
      </c>
      <c r="S145" s="24">
        <v>16.75531914893617</v>
      </c>
      <c r="T145" s="25">
        <v>47</v>
      </c>
      <c r="U145" s="26">
        <f>Data!$S145*Data!$T145</f>
        <v>787.5</v>
      </c>
      <c r="V145" s="24">
        <v>8308.5</v>
      </c>
      <c r="W145" s="26">
        <f>Data!$V145-Data!$U145</f>
        <v>7521</v>
      </c>
    </row>
    <row r="146" spans="1:23">
      <c r="A146" s="19" t="s">
        <v>12</v>
      </c>
      <c r="B146" s="19" t="s">
        <v>6</v>
      </c>
      <c r="C146" s="19" t="s">
        <v>830</v>
      </c>
      <c r="D146" s="19" t="s">
        <v>408</v>
      </c>
      <c r="E146" s="19">
        <v>30</v>
      </c>
      <c r="F146" s="19" t="s">
        <v>34</v>
      </c>
      <c r="G146" s="19" t="s">
        <v>562</v>
      </c>
      <c r="H146" s="20">
        <v>44290</v>
      </c>
      <c r="I146" s="20">
        <v>44297</v>
      </c>
      <c r="J146" s="21">
        <f>Data!$I146-Data!$H146</f>
        <v>7</v>
      </c>
      <c r="K146" s="21" t="str">
        <f>IF(Data!$J146&gt;3,"Late","On Time")</f>
        <v>Late</v>
      </c>
      <c r="L146" s="19" t="s">
        <v>184</v>
      </c>
      <c r="M146" s="20">
        <v>44336</v>
      </c>
      <c r="N146" s="20">
        <v>44385</v>
      </c>
      <c r="O146" s="21">
        <f>IF(Data!$N146="","",Data!$N146-Data!$M146)</f>
        <v>49</v>
      </c>
      <c r="P146" s="22" t="str">
        <f>IF(Data!$O146="","",IF(Data!$O146&lt;=Data!$E146,"On Time","Fail"))</f>
        <v>Fail</v>
      </c>
      <c r="Q146" s="23">
        <v>1</v>
      </c>
      <c r="R146" s="45" t="str">
        <f>IF(Data!$Q146=100%,"Completed","Incompleted")</f>
        <v>Completed</v>
      </c>
      <c r="S146" s="24">
        <v>12266.666666666666</v>
      </c>
      <c r="T146" s="25">
        <v>75</v>
      </c>
      <c r="U146" s="26">
        <f>Data!$S146*Data!$T146</f>
        <v>920000</v>
      </c>
      <c r="V146" s="24">
        <v>920000</v>
      </c>
      <c r="W146" s="26">
        <f>Data!$V146-Data!$U146</f>
        <v>0</v>
      </c>
    </row>
    <row r="147" spans="1:23">
      <c r="A147" s="19" t="s">
        <v>7</v>
      </c>
      <c r="B147" s="19" t="s">
        <v>6</v>
      </c>
      <c r="C147" s="19" t="s">
        <v>29</v>
      </c>
      <c r="D147" s="19" t="s">
        <v>408</v>
      </c>
      <c r="E147" s="19">
        <v>30</v>
      </c>
      <c r="F147" s="19" t="s">
        <v>35</v>
      </c>
      <c r="G147" s="19" t="s">
        <v>563</v>
      </c>
      <c r="H147" s="20">
        <v>44291</v>
      </c>
      <c r="I147" s="20">
        <v>44297</v>
      </c>
      <c r="J147" s="21">
        <f>Data!$I147-Data!$H147</f>
        <v>6</v>
      </c>
      <c r="K147" s="21" t="str">
        <f>IF(Data!$J147&gt;3,"Late","On Time")</f>
        <v>Late</v>
      </c>
      <c r="L147" s="19" t="s">
        <v>185</v>
      </c>
      <c r="M147" s="20">
        <v>44314</v>
      </c>
      <c r="N147" s="20">
        <v>44350</v>
      </c>
      <c r="O147" s="21">
        <f>IF(Data!$N147="","",Data!$N147-Data!$M147)</f>
        <v>36</v>
      </c>
      <c r="P147" s="22" t="str">
        <f>IF(Data!$O147="","",IF(Data!$O147&lt;=Data!$E147,"On Time","Fail"))</f>
        <v>Fail</v>
      </c>
      <c r="Q147" s="23">
        <v>1</v>
      </c>
      <c r="R147" s="45" t="str">
        <f>IF(Data!$Q147=100%,"Completed","Incompleted")</f>
        <v>Completed</v>
      </c>
      <c r="S147" s="24">
        <v>79.704545454545453</v>
      </c>
      <c r="T147" s="25">
        <v>44</v>
      </c>
      <c r="U147" s="26">
        <f>Data!$S147*Data!$T147</f>
        <v>3507</v>
      </c>
      <c r="V147" s="24">
        <v>947</v>
      </c>
      <c r="W147" s="26">
        <f>Data!$V147-Data!$U147</f>
        <v>-2560</v>
      </c>
    </row>
    <row r="148" spans="1:23">
      <c r="A148" s="19" t="s">
        <v>7</v>
      </c>
      <c r="B148" s="19" t="s">
        <v>6</v>
      </c>
      <c r="C148" s="19" t="s">
        <v>31</v>
      </c>
      <c r="D148" s="19" t="s">
        <v>410</v>
      </c>
      <c r="E148" s="19">
        <v>14</v>
      </c>
      <c r="F148" s="19" t="s">
        <v>39</v>
      </c>
      <c r="G148" s="19" t="s">
        <v>564</v>
      </c>
      <c r="H148" s="20">
        <v>44322</v>
      </c>
      <c r="I148" s="20">
        <v>44328</v>
      </c>
      <c r="J148" s="21">
        <f>Data!$I148-Data!$H148</f>
        <v>6</v>
      </c>
      <c r="K148" s="21" t="str">
        <f>IF(Data!$J148&gt;3,"Late","On Time")</f>
        <v>Late</v>
      </c>
      <c r="L148" s="19" t="s">
        <v>186</v>
      </c>
      <c r="M148" s="20">
        <v>44340</v>
      </c>
      <c r="N148" s="20">
        <v>44361</v>
      </c>
      <c r="O148" s="21">
        <f>IF(Data!$N148="","",Data!$N148-Data!$M148)</f>
        <v>21</v>
      </c>
      <c r="P148" s="22" t="str">
        <f>IF(Data!$O148="","",IF(Data!$O148&lt;=Data!$E148,"On Time","Fail"))</f>
        <v>Fail</v>
      </c>
      <c r="Q148" s="23">
        <v>1</v>
      </c>
      <c r="R148" s="45" t="str">
        <f>IF(Data!$Q148=100%,"Completed","Incompleted")</f>
        <v>Completed</v>
      </c>
      <c r="S148" s="24">
        <v>96.939393939393938</v>
      </c>
      <c r="T148" s="25">
        <v>99</v>
      </c>
      <c r="U148" s="26">
        <f>Data!$S148*Data!$T148</f>
        <v>9597</v>
      </c>
      <c r="V148" s="24">
        <v>9597</v>
      </c>
      <c r="W148" s="26">
        <f>Data!$V148-Data!$U148</f>
        <v>0</v>
      </c>
    </row>
    <row r="149" spans="1:23">
      <c r="A149" s="19" t="s">
        <v>7</v>
      </c>
      <c r="B149" s="19" t="s">
        <v>6</v>
      </c>
      <c r="C149" s="19" t="s">
        <v>829</v>
      </c>
      <c r="D149" s="19" t="s">
        <v>410</v>
      </c>
      <c r="E149" s="19">
        <v>14</v>
      </c>
      <c r="F149" s="19" t="s">
        <v>34</v>
      </c>
      <c r="G149" s="19" t="s">
        <v>565</v>
      </c>
      <c r="H149" s="20">
        <v>44323</v>
      </c>
      <c r="I149" s="20">
        <v>44331</v>
      </c>
      <c r="J149" s="21">
        <f>Data!$I149-Data!$H149</f>
        <v>8</v>
      </c>
      <c r="K149" s="21" t="str">
        <f>IF(Data!$J149&gt;3,"Late","On Time")</f>
        <v>Late</v>
      </c>
      <c r="L149" s="19" t="s">
        <v>187</v>
      </c>
      <c r="M149" s="20">
        <v>44358</v>
      </c>
      <c r="N149" s="20">
        <v>44399</v>
      </c>
      <c r="O149" s="21">
        <f>IF(Data!$N149="","",Data!$N149-Data!$M149)</f>
        <v>41</v>
      </c>
      <c r="P149" s="22" t="str">
        <f>IF(Data!$O149="","",IF(Data!$O149&lt;=Data!$E149,"On Time","Fail"))</f>
        <v>Fail</v>
      </c>
      <c r="Q149" s="23">
        <v>1</v>
      </c>
      <c r="R149" s="45" t="str">
        <f>IF(Data!$Q149=100%,"Completed","Incompleted")</f>
        <v>Completed</v>
      </c>
      <c r="S149" s="24">
        <v>193.09090909090909</v>
      </c>
      <c r="T149" s="25">
        <v>77</v>
      </c>
      <c r="U149" s="26">
        <f>Data!$S149*Data!$T149</f>
        <v>14868</v>
      </c>
      <c r="V149" s="24">
        <v>14868</v>
      </c>
      <c r="W149" s="26">
        <f>Data!$V149-Data!$U149</f>
        <v>0</v>
      </c>
    </row>
    <row r="150" spans="1:23">
      <c r="A150" s="19" t="s">
        <v>7</v>
      </c>
      <c r="B150" s="19" t="s">
        <v>6</v>
      </c>
      <c r="C150" s="19" t="s">
        <v>834</v>
      </c>
      <c r="D150" s="19" t="s">
        <v>408</v>
      </c>
      <c r="E150" s="19">
        <v>60</v>
      </c>
      <c r="F150" s="19" t="s">
        <v>35</v>
      </c>
      <c r="G150" s="19" t="s">
        <v>566</v>
      </c>
      <c r="H150" s="20">
        <v>44324</v>
      </c>
      <c r="I150" s="20">
        <v>44330</v>
      </c>
      <c r="J150" s="21">
        <f>Data!$I150-Data!$H150</f>
        <v>6</v>
      </c>
      <c r="K150" s="21" t="str">
        <f>IF(Data!$J150&gt;3,"Late","On Time")</f>
        <v>Late</v>
      </c>
      <c r="L150" s="19" t="s">
        <v>188</v>
      </c>
      <c r="M150" s="20">
        <v>44304</v>
      </c>
      <c r="N150" s="20">
        <v>44340</v>
      </c>
      <c r="O150" s="21">
        <f>IF(Data!$N150="","",Data!$N150-Data!$M150)</f>
        <v>36</v>
      </c>
      <c r="P150" s="22" t="str">
        <f>IF(Data!$O150="","",IF(Data!$O150&lt;=Data!$E150,"On Time","Fail"))</f>
        <v>On Time</v>
      </c>
      <c r="Q150" s="23">
        <v>1</v>
      </c>
      <c r="R150" s="45" t="str">
        <f>IF(Data!$Q150=100%,"Completed","Incompleted")</f>
        <v>Completed</v>
      </c>
      <c r="S150" s="24">
        <v>13305.084745762711</v>
      </c>
      <c r="T150" s="25">
        <v>59</v>
      </c>
      <c r="U150" s="26">
        <f>Data!$S150*Data!$T150</f>
        <v>785000</v>
      </c>
      <c r="V150" s="24">
        <v>787022</v>
      </c>
      <c r="W150" s="26">
        <f>Data!$V150-Data!$U150</f>
        <v>2022</v>
      </c>
    </row>
    <row r="151" spans="1:23">
      <c r="A151" s="19" t="s">
        <v>12</v>
      </c>
      <c r="B151" s="19" t="s">
        <v>6</v>
      </c>
      <c r="C151" s="19" t="s">
        <v>835</v>
      </c>
      <c r="D151" s="19" t="s">
        <v>411</v>
      </c>
      <c r="E151" s="19">
        <v>30</v>
      </c>
      <c r="F151" s="19" t="s">
        <v>34</v>
      </c>
      <c r="G151" s="19" t="s">
        <v>567</v>
      </c>
      <c r="H151" s="20">
        <v>44356</v>
      </c>
      <c r="I151" s="20">
        <v>44361</v>
      </c>
      <c r="J151" s="21">
        <f>Data!$I151-Data!$H151</f>
        <v>5</v>
      </c>
      <c r="K151" s="21" t="str">
        <f>IF(Data!$J151&gt;3,"Late","On Time")</f>
        <v>Late</v>
      </c>
      <c r="L151" s="19" t="s">
        <v>189</v>
      </c>
      <c r="M151" s="20">
        <v>44400</v>
      </c>
      <c r="N151" s="20">
        <v>44428</v>
      </c>
      <c r="O151" s="21">
        <f>IF(Data!$N151="","",Data!$N151-Data!$M151)</f>
        <v>28</v>
      </c>
      <c r="P151" s="22" t="str">
        <f>IF(Data!$O151="","",IF(Data!$O151&lt;=Data!$E151,"On Time","Fail"))</f>
        <v>On Time</v>
      </c>
      <c r="Q151" s="23">
        <v>1</v>
      </c>
      <c r="R151" s="45" t="str">
        <f>IF(Data!$Q151=100%,"Completed","Incompleted")</f>
        <v>Completed</v>
      </c>
      <c r="S151" s="24">
        <v>95.869565217391298</v>
      </c>
      <c r="T151" s="25">
        <v>23</v>
      </c>
      <c r="U151" s="26">
        <f>Data!$S151*Data!$T151</f>
        <v>2205</v>
      </c>
      <c r="V151" s="24">
        <v>7188</v>
      </c>
      <c r="W151" s="26">
        <f>Data!$V151-Data!$U151</f>
        <v>4983</v>
      </c>
    </row>
    <row r="152" spans="1:23">
      <c r="A152" s="19" t="s">
        <v>7</v>
      </c>
      <c r="B152" s="19" t="s">
        <v>6</v>
      </c>
      <c r="C152" s="19" t="s">
        <v>836</v>
      </c>
      <c r="D152" s="19" t="s">
        <v>412</v>
      </c>
      <c r="E152" s="19">
        <v>45</v>
      </c>
      <c r="F152" s="19" t="s">
        <v>36</v>
      </c>
      <c r="G152" s="19" t="s">
        <v>568</v>
      </c>
      <c r="H152" s="20">
        <v>44357</v>
      </c>
      <c r="I152" s="20">
        <v>44363</v>
      </c>
      <c r="J152" s="21">
        <f>Data!$I152-Data!$H152</f>
        <v>6</v>
      </c>
      <c r="K152" s="21" t="str">
        <f>IF(Data!$J152&gt;3,"Late","On Time")</f>
        <v>Late</v>
      </c>
      <c r="L152" s="19" t="s">
        <v>190</v>
      </c>
      <c r="M152" s="20">
        <v>44390</v>
      </c>
      <c r="N152" s="20">
        <v>44445</v>
      </c>
      <c r="O152" s="21">
        <f>IF(Data!$N152="","",Data!$N152-Data!$M152)</f>
        <v>55</v>
      </c>
      <c r="P152" s="22" t="str">
        <f>IF(Data!$O152="","",IF(Data!$O152&lt;=Data!$E152,"On Time","Fail"))</f>
        <v>Fail</v>
      </c>
      <c r="Q152" s="23">
        <v>1</v>
      </c>
      <c r="R152" s="45" t="str">
        <f>IF(Data!$Q152=100%,"Completed","Incompleted")</f>
        <v>Completed</v>
      </c>
      <c r="S152" s="24">
        <v>30.692307692307693</v>
      </c>
      <c r="T152" s="25">
        <v>65</v>
      </c>
      <c r="U152" s="26">
        <f>Data!$S152*Data!$T152</f>
        <v>1995</v>
      </c>
      <c r="V152" s="24">
        <v>5692</v>
      </c>
      <c r="W152" s="26">
        <f>Data!$V152-Data!$U152</f>
        <v>3697</v>
      </c>
    </row>
    <row r="153" spans="1:23">
      <c r="A153" s="19" t="s">
        <v>22</v>
      </c>
      <c r="B153" s="19" t="s">
        <v>6</v>
      </c>
      <c r="C153" s="19" t="s">
        <v>29</v>
      </c>
      <c r="D153" s="19" t="s">
        <v>409</v>
      </c>
      <c r="E153" s="19">
        <v>14</v>
      </c>
      <c r="F153" s="19" t="s">
        <v>34</v>
      </c>
      <c r="G153" s="19" t="s">
        <v>569</v>
      </c>
      <c r="H153" s="20">
        <v>44358</v>
      </c>
      <c r="I153" s="20">
        <v>44363</v>
      </c>
      <c r="J153" s="21">
        <f>Data!$I153-Data!$H153</f>
        <v>5</v>
      </c>
      <c r="K153" s="21" t="str">
        <f>IF(Data!$J153&gt;3,"Late","On Time")</f>
        <v>Late</v>
      </c>
      <c r="L153" s="19" t="s">
        <v>191</v>
      </c>
      <c r="M153" s="20">
        <v>44369</v>
      </c>
      <c r="N153" s="20">
        <v>44403</v>
      </c>
      <c r="O153" s="21">
        <f>IF(Data!$N153="","",Data!$N153-Data!$M153)</f>
        <v>34</v>
      </c>
      <c r="P153" s="22" t="str">
        <f>IF(Data!$O153="","",IF(Data!$O153&lt;=Data!$E153,"On Time","Fail"))</f>
        <v>Fail</v>
      </c>
      <c r="Q153" s="23">
        <v>1</v>
      </c>
      <c r="R153" s="45" t="str">
        <f>IF(Data!$Q153=100%,"Completed","Incompleted")</f>
        <v>Completed</v>
      </c>
      <c r="S153" s="24">
        <v>169.61538461538461</v>
      </c>
      <c r="T153" s="25">
        <v>26</v>
      </c>
      <c r="U153" s="26">
        <f>Data!$S153*Data!$T153</f>
        <v>4410</v>
      </c>
      <c r="V153" s="24">
        <v>4410</v>
      </c>
      <c r="W153" s="26">
        <f>Data!$V153-Data!$U153</f>
        <v>0</v>
      </c>
    </row>
    <row r="154" spans="1:23">
      <c r="A154" s="19" t="s">
        <v>12</v>
      </c>
      <c r="B154" s="19" t="s">
        <v>6</v>
      </c>
      <c r="C154" s="19" t="s">
        <v>832</v>
      </c>
      <c r="D154" s="19" t="s">
        <v>410</v>
      </c>
      <c r="E154" s="19">
        <v>30</v>
      </c>
      <c r="F154" s="19" t="s">
        <v>35</v>
      </c>
      <c r="G154" s="19" t="s">
        <v>570</v>
      </c>
      <c r="H154" s="20">
        <v>44359</v>
      </c>
      <c r="I154" s="20">
        <v>44366</v>
      </c>
      <c r="J154" s="21">
        <f>Data!$I154-Data!$H154</f>
        <v>7</v>
      </c>
      <c r="K154" s="21" t="str">
        <f>IF(Data!$J154&gt;3,"Late","On Time")</f>
        <v>Late</v>
      </c>
      <c r="L154" s="19" t="s">
        <v>192</v>
      </c>
      <c r="M154" s="20">
        <v>44355</v>
      </c>
      <c r="N154" s="20">
        <v>44388</v>
      </c>
      <c r="O154" s="21">
        <f>IF(Data!$N154="","",Data!$N154-Data!$M154)</f>
        <v>33</v>
      </c>
      <c r="P154" s="22" t="str">
        <f>IF(Data!$O154="","",IF(Data!$O154&lt;=Data!$E154,"On Time","Fail"))</f>
        <v>Fail</v>
      </c>
      <c r="Q154" s="23">
        <v>1</v>
      </c>
      <c r="R154" s="45" t="str">
        <f>IF(Data!$Q154=100%,"Completed","Incompleted")</f>
        <v>Completed</v>
      </c>
      <c r="S154" s="24">
        <v>29.647058823529413</v>
      </c>
      <c r="T154" s="25">
        <v>17</v>
      </c>
      <c r="U154" s="26">
        <f>Data!$S154*Data!$T154</f>
        <v>504</v>
      </c>
      <c r="V154" s="24">
        <v>504</v>
      </c>
      <c r="W154" s="26">
        <f>Data!$V154-Data!$U154</f>
        <v>0</v>
      </c>
    </row>
    <row r="155" spans="1:23">
      <c r="A155" s="19" t="s">
        <v>14</v>
      </c>
      <c r="B155" s="19" t="s">
        <v>6</v>
      </c>
      <c r="C155" s="19" t="s">
        <v>829</v>
      </c>
      <c r="D155" s="19" t="s">
        <v>410</v>
      </c>
      <c r="E155" s="19">
        <v>14</v>
      </c>
      <c r="F155" s="19" t="s">
        <v>33</v>
      </c>
      <c r="G155" s="19" t="s">
        <v>571</v>
      </c>
      <c r="H155" s="20">
        <v>44360</v>
      </c>
      <c r="I155" s="20">
        <v>44368</v>
      </c>
      <c r="J155" s="21">
        <f>Data!$I155-Data!$H155</f>
        <v>8</v>
      </c>
      <c r="K155" s="21" t="str">
        <f>IF(Data!$J155&gt;3,"Late","On Time")</f>
        <v>Late</v>
      </c>
      <c r="L155" s="19" t="s">
        <v>193</v>
      </c>
      <c r="M155" s="20">
        <v>44340</v>
      </c>
      <c r="N155" s="20">
        <v>44352</v>
      </c>
      <c r="O155" s="21">
        <f>IF(Data!$N155="","",Data!$N155-Data!$M155)</f>
        <v>12</v>
      </c>
      <c r="P155" s="22" t="str">
        <f>IF(Data!$O155="","",IF(Data!$O155&lt;=Data!$E155,"On Time","Fail"))</f>
        <v>On Time</v>
      </c>
      <c r="Q155" s="23">
        <v>1</v>
      </c>
      <c r="R155" s="45" t="str">
        <f>IF(Data!$Q155=100%,"Completed","Incompleted")</f>
        <v>Completed</v>
      </c>
      <c r="S155" s="24">
        <v>50</v>
      </c>
      <c r="T155" s="25">
        <v>34</v>
      </c>
      <c r="U155" s="26">
        <f>Data!$S155*Data!$T155</f>
        <v>1700</v>
      </c>
      <c r="V155" s="24">
        <v>1700</v>
      </c>
      <c r="W155" s="26">
        <f>Data!$V155-Data!$U155</f>
        <v>0</v>
      </c>
    </row>
    <row r="156" spans="1:23">
      <c r="A156" s="19" t="s">
        <v>5</v>
      </c>
      <c r="B156" s="19" t="s">
        <v>6</v>
      </c>
      <c r="C156" s="19" t="s">
        <v>835</v>
      </c>
      <c r="D156" s="19" t="s">
        <v>409</v>
      </c>
      <c r="E156" s="19">
        <v>45</v>
      </c>
      <c r="F156" s="19" t="s">
        <v>34</v>
      </c>
      <c r="G156" s="19" t="s">
        <v>572</v>
      </c>
      <c r="H156" s="20">
        <v>44391</v>
      </c>
      <c r="I156" s="20">
        <v>44397</v>
      </c>
      <c r="J156" s="21">
        <f>Data!$I156-Data!$H156</f>
        <v>6</v>
      </c>
      <c r="K156" s="21" t="str">
        <f>IF(Data!$J156&gt;3,"Late","On Time")</f>
        <v>Late</v>
      </c>
      <c r="L156" s="19" t="s">
        <v>194</v>
      </c>
      <c r="M156" s="20">
        <v>44388</v>
      </c>
      <c r="N156" s="20">
        <v>44409</v>
      </c>
      <c r="O156" s="21">
        <f>IF(Data!$N156="","",Data!$N156-Data!$M156)</f>
        <v>21</v>
      </c>
      <c r="P156" s="22" t="str">
        <f>IF(Data!$O156="","",IF(Data!$O156&lt;=Data!$E156,"On Time","Fail"))</f>
        <v>On Time</v>
      </c>
      <c r="Q156" s="23">
        <v>1</v>
      </c>
      <c r="R156" s="45" t="str">
        <f>IF(Data!$Q156=100%,"Completed","Incompleted")</f>
        <v>Completed</v>
      </c>
      <c r="S156" s="24">
        <v>271.8</v>
      </c>
      <c r="T156" s="25">
        <v>7</v>
      </c>
      <c r="U156" s="26">
        <f>Data!$S156*Data!$T156</f>
        <v>1902.6000000000001</v>
      </c>
      <c r="V156" s="24">
        <v>1902.6000000000001</v>
      </c>
      <c r="W156" s="26">
        <f>Data!$V156-Data!$U156</f>
        <v>0</v>
      </c>
    </row>
    <row r="157" spans="1:23">
      <c r="A157" s="19" t="s">
        <v>5</v>
      </c>
      <c r="B157" s="19" t="s">
        <v>6</v>
      </c>
      <c r="C157" s="19" t="s">
        <v>27</v>
      </c>
      <c r="D157" s="19" t="s">
        <v>411</v>
      </c>
      <c r="E157" s="19">
        <v>45</v>
      </c>
      <c r="F157" s="19" t="s">
        <v>35</v>
      </c>
      <c r="G157" s="19" t="s">
        <v>573</v>
      </c>
      <c r="H157" s="20">
        <v>44392</v>
      </c>
      <c r="I157" s="20">
        <v>44399</v>
      </c>
      <c r="J157" s="21">
        <f>Data!$I157-Data!$H157</f>
        <v>7</v>
      </c>
      <c r="K157" s="21" t="str">
        <f>IF(Data!$J157&gt;3,"Late","On Time")</f>
        <v>Late</v>
      </c>
      <c r="L157" s="19" t="s">
        <v>195</v>
      </c>
      <c r="M157" s="20">
        <v>44369</v>
      </c>
      <c r="N157" s="20">
        <v>44395</v>
      </c>
      <c r="O157" s="21">
        <f>IF(Data!$N157="","",Data!$N157-Data!$M157)</f>
        <v>26</v>
      </c>
      <c r="P157" s="22" t="str">
        <f>IF(Data!$O157="","",IF(Data!$O157&lt;=Data!$E157,"On Time","Fail"))</f>
        <v>On Time</v>
      </c>
      <c r="Q157" s="23">
        <v>1</v>
      </c>
      <c r="R157" s="45" t="str">
        <f>IF(Data!$Q157=100%,"Completed","Incompleted")</f>
        <v>Completed</v>
      </c>
      <c r="S157" s="24">
        <v>621.71052631578948</v>
      </c>
      <c r="T157" s="25">
        <v>38</v>
      </c>
      <c r="U157" s="26">
        <f>Data!$S157*Data!$T157</f>
        <v>23625</v>
      </c>
      <c r="V157" s="24">
        <v>23625</v>
      </c>
      <c r="W157" s="26">
        <f>Data!$V157-Data!$U157</f>
        <v>0</v>
      </c>
    </row>
    <row r="158" spans="1:23">
      <c r="A158" s="19" t="s">
        <v>5</v>
      </c>
      <c r="B158" s="19" t="s">
        <v>6</v>
      </c>
      <c r="C158" s="19" t="s">
        <v>28</v>
      </c>
      <c r="D158" s="19" t="s">
        <v>412</v>
      </c>
      <c r="E158" s="19">
        <v>30</v>
      </c>
      <c r="F158" s="19" t="s">
        <v>34</v>
      </c>
      <c r="G158" s="19" t="s">
        <v>574</v>
      </c>
      <c r="H158" s="20">
        <v>44393</v>
      </c>
      <c r="I158" s="20">
        <v>44401</v>
      </c>
      <c r="J158" s="21">
        <f>Data!$I158-Data!$H158</f>
        <v>8</v>
      </c>
      <c r="K158" s="21" t="str">
        <f>IF(Data!$J158&gt;3,"Late","On Time")</f>
        <v>Late</v>
      </c>
      <c r="L158" s="19" t="s">
        <v>196</v>
      </c>
      <c r="M158" s="20">
        <v>44396</v>
      </c>
      <c r="N158" s="20">
        <v>44453</v>
      </c>
      <c r="O158" s="21">
        <f>IF(Data!$N158="","",Data!$N158-Data!$M158)</f>
        <v>57</v>
      </c>
      <c r="P158" s="22" t="str">
        <f>IF(Data!$O158="","",IF(Data!$O158&lt;=Data!$E158,"On Time","Fail"))</f>
        <v>Fail</v>
      </c>
      <c r="Q158" s="23">
        <v>1</v>
      </c>
      <c r="R158" s="45" t="str">
        <f>IF(Data!$Q158=100%,"Completed","Incompleted")</f>
        <v>Completed</v>
      </c>
      <c r="S158" s="24">
        <v>12600</v>
      </c>
      <c r="T158" s="25">
        <v>25</v>
      </c>
      <c r="U158" s="26">
        <f>Data!$S158*Data!$T158</f>
        <v>315000</v>
      </c>
      <c r="V158" s="24">
        <v>322910</v>
      </c>
      <c r="W158" s="26">
        <f>Data!$V158-Data!$U158</f>
        <v>7910</v>
      </c>
    </row>
    <row r="159" spans="1:23">
      <c r="A159" s="19" t="s">
        <v>7</v>
      </c>
      <c r="B159" s="19" t="s">
        <v>6</v>
      </c>
      <c r="C159" s="19" t="s">
        <v>29</v>
      </c>
      <c r="D159" s="19" t="s">
        <v>411</v>
      </c>
      <c r="E159" s="19">
        <v>45</v>
      </c>
      <c r="F159" s="19" t="s">
        <v>36</v>
      </c>
      <c r="G159" s="19" t="s">
        <v>575</v>
      </c>
      <c r="H159" s="20">
        <v>44394</v>
      </c>
      <c r="I159" s="20">
        <v>44401</v>
      </c>
      <c r="J159" s="21">
        <f>Data!$I159-Data!$H159</f>
        <v>7</v>
      </c>
      <c r="K159" s="21" t="str">
        <f>IF(Data!$J159&gt;3,"Late","On Time")</f>
        <v>Late</v>
      </c>
      <c r="L159" s="19" t="s">
        <v>197</v>
      </c>
      <c r="M159" s="20">
        <v>44394</v>
      </c>
      <c r="N159" s="20">
        <v>44432</v>
      </c>
      <c r="O159" s="21">
        <f>IF(Data!$N159="","",Data!$N159-Data!$M159)</f>
        <v>38</v>
      </c>
      <c r="P159" s="22" t="str">
        <f>IF(Data!$O159="","",IF(Data!$O159&lt;=Data!$E159,"On Time","Fail"))</f>
        <v>On Time</v>
      </c>
      <c r="Q159" s="23">
        <v>1</v>
      </c>
      <c r="R159" s="45" t="str">
        <f>IF(Data!$Q159=100%,"Completed","Incompleted")</f>
        <v>Completed</v>
      </c>
      <c r="S159" s="24">
        <v>13000</v>
      </c>
      <c r="T159" s="25">
        <v>9</v>
      </c>
      <c r="U159" s="26">
        <f>Data!$S159*Data!$T159</f>
        <v>117000</v>
      </c>
      <c r="V159" s="24">
        <v>117000</v>
      </c>
      <c r="W159" s="26">
        <f>Data!$V159-Data!$U159</f>
        <v>0</v>
      </c>
    </row>
    <row r="160" spans="1:23">
      <c r="A160" s="19" t="s">
        <v>7</v>
      </c>
      <c r="B160" s="19" t="s">
        <v>6</v>
      </c>
      <c r="C160" s="19" t="s">
        <v>836</v>
      </c>
      <c r="D160" s="19" t="s">
        <v>410</v>
      </c>
      <c r="E160" s="19">
        <v>14</v>
      </c>
      <c r="F160" s="19" t="s">
        <v>38</v>
      </c>
      <c r="G160" s="19" t="s">
        <v>576</v>
      </c>
      <c r="H160" s="20">
        <v>44395</v>
      </c>
      <c r="I160" s="20">
        <v>44398</v>
      </c>
      <c r="J160" s="21">
        <f>Data!$I160-Data!$H160</f>
        <v>3</v>
      </c>
      <c r="K160" s="21" t="str">
        <f>IF(Data!$J160&gt;3,"Late","On Time")</f>
        <v>On Time</v>
      </c>
      <c r="L160" s="19" t="s">
        <v>198</v>
      </c>
      <c r="M160" s="20">
        <v>44400</v>
      </c>
      <c r="N160" s="20">
        <v>44416</v>
      </c>
      <c r="O160" s="21">
        <f>IF(Data!$N160="","",Data!$N160-Data!$M160)</f>
        <v>16</v>
      </c>
      <c r="P160" s="22" t="str">
        <f>IF(Data!$O160="","",IF(Data!$O160&lt;=Data!$E160,"On Time","Fail"))</f>
        <v>Fail</v>
      </c>
      <c r="Q160" s="23">
        <v>1</v>
      </c>
      <c r="R160" s="45" t="str">
        <f>IF(Data!$Q160=100%,"Completed","Incompleted")</f>
        <v>Completed</v>
      </c>
      <c r="S160" s="24">
        <v>1269.2307692307693</v>
      </c>
      <c r="T160" s="25">
        <v>13</v>
      </c>
      <c r="U160" s="26">
        <f>Data!$S160*Data!$T160</f>
        <v>16500</v>
      </c>
      <c r="V160" s="24">
        <v>16500</v>
      </c>
      <c r="W160" s="26">
        <f>Data!$V160-Data!$U160</f>
        <v>0</v>
      </c>
    </row>
    <row r="161" spans="1:23">
      <c r="A161" s="19" t="s">
        <v>5</v>
      </c>
      <c r="B161" s="19" t="s">
        <v>6</v>
      </c>
      <c r="C161" s="19" t="s">
        <v>833</v>
      </c>
      <c r="D161" s="19" t="s">
        <v>407</v>
      </c>
      <c r="E161" s="19">
        <v>30</v>
      </c>
      <c r="F161" s="19" t="s">
        <v>40</v>
      </c>
      <c r="G161" s="19" t="s">
        <v>577</v>
      </c>
      <c r="H161" s="20">
        <v>44427</v>
      </c>
      <c r="I161" s="20">
        <v>44432</v>
      </c>
      <c r="J161" s="21">
        <f>Data!$I161-Data!$H161</f>
        <v>5</v>
      </c>
      <c r="K161" s="21" t="str">
        <f>IF(Data!$J161&gt;3,"Late","On Time")</f>
        <v>Late</v>
      </c>
      <c r="L161" s="19" t="s">
        <v>199</v>
      </c>
      <c r="M161" s="20">
        <v>44440</v>
      </c>
      <c r="N161" s="20">
        <v>44454</v>
      </c>
      <c r="O161" s="21">
        <f>IF(Data!$N161="","",Data!$N161-Data!$M161)</f>
        <v>14</v>
      </c>
      <c r="P161" s="22" t="str">
        <f>IF(Data!$O161="","",IF(Data!$O161&lt;=Data!$E161,"On Time","Fail"))</f>
        <v>On Time</v>
      </c>
      <c r="Q161" s="23">
        <v>1</v>
      </c>
      <c r="R161" s="45" t="str">
        <f>IF(Data!$Q161=100%,"Completed","Incompleted")</f>
        <v>Completed</v>
      </c>
      <c r="S161" s="24">
        <v>277.51724137931035</v>
      </c>
      <c r="T161" s="25">
        <v>58</v>
      </c>
      <c r="U161" s="26">
        <f>Data!$S161*Data!$T161</f>
        <v>16096</v>
      </c>
      <c r="V161" s="24">
        <v>13721</v>
      </c>
      <c r="W161" s="26">
        <f>Data!$V161-Data!$U161</f>
        <v>-2375</v>
      </c>
    </row>
    <row r="162" spans="1:23">
      <c r="A162" s="19" t="s">
        <v>7</v>
      </c>
      <c r="B162" s="19" t="s">
        <v>6</v>
      </c>
      <c r="C162" s="19" t="s">
        <v>834</v>
      </c>
      <c r="D162" s="19" t="s">
        <v>408</v>
      </c>
      <c r="E162" s="19">
        <v>30</v>
      </c>
      <c r="F162" s="19" t="s">
        <v>40</v>
      </c>
      <c r="G162" s="19" t="s">
        <v>578</v>
      </c>
      <c r="H162" s="20">
        <v>44428</v>
      </c>
      <c r="I162" s="20">
        <v>44434</v>
      </c>
      <c r="J162" s="21">
        <f>Data!$I162-Data!$H162</f>
        <v>6</v>
      </c>
      <c r="K162" s="21" t="str">
        <f>IF(Data!$J162&gt;3,"Late","On Time")</f>
        <v>Late</v>
      </c>
      <c r="L162" s="19" t="s">
        <v>200</v>
      </c>
      <c r="M162" s="20">
        <v>44423</v>
      </c>
      <c r="N162" s="20">
        <v>44448</v>
      </c>
      <c r="O162" s="21">
        <f>IF(Data!$N162="","",Data!$N162-Data!$M162)</f>
        <v>25</v>
      </c>
      <c r="P162" s="22" t="str">
        <f>IF(Data!$O162="","",IF(Data!$O162&lt;=Data!$E162,"On Time","Fail"))</f>
        <v>On Time</v>
      </c>
      <c r="Q162" s="23">
        <v>1</v>
      </c>
      <c r="R162" s="45" t="str">
        <f>IF(Data!$Q162=100%,"Completed","Incompleted")</f>
        <v>Completed</v>
      </c>
      <c r="S162" s="24">
        <v>37.227272727272727</v>
      </c>
      <c r="T162" s="25">
        <v>99</v>
      </c>
      <c r="U162" s="26">
        <f>Data!$S162*Data!$T162</f>
        <v>3685.5</v>
      </c>
      <c r="V162" s="24">
        <v>3693.5</v>
      </c>
      <c r="W162" s="26">
        <f>Data!$V162-Data!$U162</f>
        <v>8</v>
      </c>
    </row>
    <row r="163" spans="1:23">
      <c r="A163" s="19" t="s">
        <v>7</v>
      </c>
      <c r="B163" s="19" t="s">
        <v>6</v>
      </c>
      <c r="C163" s="19" t="s">
        <v>830</v>
      </c>
      <c r="D163" s="19" t="s">
        <v>408</v>
      </c>
      <c r="E163" s="19">
        <v>30</v>
      </c>
      <c r="F163" s="19" t="s">
        <v>36</v>
      </c>
      <c r="G163" s="19" t="s">
        <v>579</v>
      </c>
      <c r="H163" s="20">
        <v>44429</v>
      </c>
      <c r="I163" s="20">
        <v>44438</v>
      </c>
      <c r="J163" s="21">
        <f>Data!$I163-Data!$H163</f>
        <v>9</v>
      </c>
      <c r="K163" s="21" t="str">
        <f>IF(Data!$J163&gt;3,"Late","On Time")</f>
        <v>Late</v>
      </c>
      <c r="L163" s="19" t="s">
        <v>201</v>
      </c>
      <c r="M163" s="20">
        <v>44440</v>
      </c>
      <c r="N163" s="20">
        <v>44486</v>
      </c>
      <c r="O163" s="21">
        <f>IF(Data!$N163="","",Data!$N163-Data!$M163)</f>
        <v>46</v>
      </c>
      <c r="P163" s="22" t="str">
        <f>IF(Data!$O163="","",IF(Data!$O163&lt;=Data!$E163,"On Time","Fail"))</f>
        <v>Fail</v>
      </c>
      <c r="Q163" s="23">
        <v>1</v>
      </c>
      <c r="R163" s="45" t="str">
        <f>IF(Data!$Q163=100%,"Completed","Incompleted")</f>
        <v>Completed</v>
      </c>
      <c r="S163" s="24">
        <v>79.296875</v>
      </c>
      <c r="T163" s="25">
        <v>96</v>
      </c>
      <c r="U163" s="26">
        <f>Data!$S163*Data!$T163</f>
        <v>7612.5</v>
      </c>
      <c r="V163" s="24">
        <v>2778.5</v>
      </c>
      <c r="W163" s="26">
        <f>Data!$V163-Data!$U163</f>
        <v>-4834</v>
      </c>
    </row>
    <row r="164" spans="1:23">
      <c r="A164" s="19" t="s">
        <v>7</v>
      </c>
      <c r="B164" s="19" t="s">
        <v>6</v>
      </c>
      <c r="C164" s="19" t="s">
        <v>832</v>
      </c>
      <c r="D164" s="19" t="s">
        <v>410</v>
      </c>
      <c r="E164" s="19">
        <v>14</v>
      </c>
      <c r="F164" s="19" t="s">
        <v>38</v>
      </c>
      <c r="G164" s="19" t="s">
        <v>580</v>
      </c>
      <c r="H164" s="20">
        <v>44430</v>
      </c>
      <c r="I164" s="20">
        <v>44436</v>
      </c>
      <c r="J164" s="21">
        <f>Data!$I164-Data!$H164</f>
        <v>6</v>
      </c>
      <c r="K164" s="21" t="str">
        <f>IF(Data!$J164&gt;3,"Late","On Time")</f>
        <v>Late</v>
      </c>
      <c r="L164" s="19" t="s">
        <v>202</v>
      </c>
      <c r="M164" s="20">
        <v>44464</v>
      </c>
      <c r="N164" s="20">
        <v>44484</v>
      </c>
      <c r="O164" s="21">
        <f>IF(Data!$N164="","",Data!$N164-Data!$M164)</f>
        <v>20</v>
      </c>
      <c r="P164" s="22" t="str">
        <f>IF(Data!$O164="","",IF(Data!$O164&lt;=Data!$E164,"On Time","Fail"))</f>
        <v>Fail</v>
      </c>
      <c r="Q164" s="23">
        <v>1</v>
      </c>
      <c r="R164" s="45" t="str">
        <f>IF(Data!$Q164=100%,"Completed","Incompleted")</f>
        <v>Completed</v>
      </c>
      <c r="S164" s="24">
        <v>9.2307692307692299</v>
      </c>
      <c r="T164" s="25">
        <v>91</v>
      </c>
      <c r="U164" s="26">
        <f>Data!$S164*Data!$T164</f>
        <v>839.99999999999989</v>
      </c>
      <c r="V164" s="24">
        <v>839.99999999999989</v>
      </c>
      <c r="W164" s="26">
        <f>Data!$V164-Data!$U164</f>
        <v>0</v>
      </c>
    </row>
    <row r="165" spans="1:23">
      <c r="A165" s="19" t="s">
        <v>10</v>
      </c>
      <c r="B165" s="19" t="s">
        <v>6</v>
      </c>
      <c r="C165" s="19" t="s">
        <v>28</v>
      </c>
      <c r="D165" s="19" t="s">
        <v>410</v>
      </c>
      <c r="E165" s="19">
        <v>14</v>
      </c>
      <c r="F165" s="19" t="s">
        <v>36</v>
      </c>
      <c r="G165" s="19" t="s">
        <v>581</v>
      </c>
      <c r="H165" s="20">
        <v>44431</v>
      </c>
      <c r="I165" s="20">
        <v>44435</v>
      </c>
      <c r="J165" s="21">
        <f>Data!$I165-Data!$H165</f>
        <v>4</v>
      </c>
      <c r="K165" s="21" t="str">
        <f>IF(Data!$J165&gt;3,"Late","On Time")</f>
        <v>Late</v>
      </c>
      <c r="L165" s="19" t="s">
        <v>203</v>
      </c>
      <c r="M165" s="20">
        <v>44450</v>
      </c>
      <c r="N165" s="20">
        <v>44498</v>
      </c>
      <c r="O165" s="21">
        <f>IF(Data!$N165="","",Data!$N165-Data!$M165)</f>
        <v>48</v>
      </c>
      <c r="P165" s="22" t="str">
        <f>IF(Data!$O165="","",IF(Data!$O165&lt;=Data!$E165,"On Time","Fail"))</f>
        <v>Fail</v>
      </c>
      <c r="Q165" s="23">
        <v>1</v>
      </c>
      <c r="R165" s="45" t="str">
        <f>IF(Data!$Q165=100%,"Completed","Incompleted")</f>
        <v>Completed</v>
      </c>
      <c r="S165" s="24">
        <v>3200</v>
      </c>
      <c r="T165" s="25">
        <v>18</v>
      </c>
      <c r="U165" s="26">
        <f>Data!$S165*Data!$T165</f>
        <v>57600</v>
      </c>
      <c r="V165" s="24">
        <v>59061</v>
      </c>
      <c r="W165" s="26">
        <f>Data!$V165-Data!$U165</f>
        <v>1461</v>
      </c>
    </row>
    <row r="166" spans="1:23">
      <c r="A166" s="19" t="s">
        <v>13</v>
      </c>
      <c r="B166" s="19" t="s">
        <v>6</v>
      </c>
      <c r="C166" s="19" t="s">
        <v>29</v>
      </c>
      <c r="D166" s="19" t="s">
        <v>407</v>
      </c>
      <c r="E166" s="19">
        <v>30</v>
      </c>
      <c r="F166" s="19" t="s">
        <v>34</v>
      </c>
      <c r="G166" s="19" t="s">
        <v>582</v>
      </c>
      <c r="H166" s="20">
        <v>44463</v>
      </c>
      <c r="I166" s="20">
        <v>44470</v>
      </c>
      <c r="J166" s="21">
        <f>Data!$I166-Data!$H166</f>
        <v>7</v>
      </c>
      <c r="K166" s="21" t="str">
        <f>IF(Data!$J166&gt;3,"Late","On Time")</f>
        <v>Late</v>
      </c>
      <c r="L166" s="19" t="s">
        <v>204</v>
      </c>
      <c r="M166" s="20">
        <v>44444</v>
      </c>
      <c r="N166" s="20">
        <v>44483</v>
      </c>
      <c r="O166" s="21">
        <f>IF(Data!$N166="","",Data!$N166-Data!$M166)</f>
        <v>39</v>
      </c>
      <c r="P166" s="22" t="str">
        <f>IF(Data!$O166="","",IF(Data!$O166&lt;=Data!$E166,"On Time","Fail"))</f>
        <v>Fail</v>
      </c>
      <c r="Q166" s="23">
        <v>1</v>
      </c>
      <c r="R166" s="45" t="str">
        <f>IF(Data!$Q166=100%,"Completed","Incompleted")</f>
        <v>Completed</v>
      </c>
      <c r="S166" s="24">
        <v>434.48275862068965</v>
      </c>
      <c r="T166" s="25">
        <v>58</v>
      </c>
      <c r="U166" s="26">
        <f>Data!$S166*Data!$T166</f>
        <v>25200</v>
      </c>
      <c r="V166" s="24">
        <v>25200</v>
      </c>
      <c r="W166" s="26">
        <f>Data!$V166-Data!$U166</f>
        <v>0</v>
      </c>
    </row>
    <row r="167" spans="1:23">
      <c r="A167" s="19" t="s">
        <v>13</v>
      </c>
      <c r="B167" s="19" t="s">
        <v>6</v>
      </c>
      <c r="C167" s="19" t="s">
        <v>829</v>
      </c>
      <c r="D167" s="19" t="s">
        <v>408</v>
      </c>
      <c r="E167" s="19">
        <v>30</v>
      </c>
      <c r="F167" s="19" t="s">
        <v>36</v>
      </c>
      <c r="G167" s="19" t="s">
        <v>583</v>
      </c>
      <c r="H167" s="20">
        <v>44464</v>
      </c>
      <c r="I167" s="20">
        <v>44469</v>
      </c>
      <c r="J167" s="21">
        <f>Data!$I167-Data!$H167</f>
        <v>5</v>
      </c>
      <c r="K167" s="21" t="str">
        <f>IF(Data!$J167&gt;3,"Late","On Time")</f>
        <v>Late</v>
      </c>
      <c r="L167" s="19" t="s">
        <v>205</v>
      </c>
      <c r="M167" s="20">
        <v>44439</v>
      </c>
      <c r="N167" s="20">
        <v>44441</v>
      </c>
      <c r="O167" s="21">
        <f>IF(Data!$N167="","",Data!$N167-Data!$M167)</f>
        <v>2</v>
      </c>
      <c r="P167" s="22" t="str">
        <f>IF(Data!$O167="","",IF(Data!$O167&lt;=Data!$E167,"On Time","Fail"))</f>
        <v>On Time</v>
      </c>
      <c r="Q167" s="23">
        <v>1</v>
      </c>
      <c r="R167" s="45" t="str">
        <f>IF(Data!$Q167=100%,"Completed","Incompleted")</f>
        <v>Completed</v>
      </c>
      <c r="S167" s="24">
        <v>456.25777777777773</v>
      </c>
      <c r="T167" s="25">
        <v>72</v>
      </c>
      <c r="U167" s="26">
        <f>Data!$S167*Data!$T167</f>
        <v>32850.559999999998</v>
      </c>
      <c r="V167" s="24">
        <v>32850.559999999998</v>
      </c>
      <c r="W167" s="26">
        <f>Data!$V167-Data!$U167</f>
        <v>0</v>
      </c>
    </row>
    <row r="168" spans="1:23">
      <c r="A168" s="19" t="s">
        <v>5</v>
      </c>
      <c r="B168" s="19" t="s">
        <v>6</v>
      </c>
      <c r="C168" s="19" t="s">
        <v>830</v>
      </c>
      <c r="D168" s="19" t="s">
        <v>409</v>
      </c>
      <c r="E168" s="19">
        <v>45</v>
      </c>
      <c r="F168" s="19" t="s">
        <v>38</v>
      </c>
      <c r="G168" s="19" t="s">
        <v>584</v>
      </c>
      <c r="H168" s="20">
        <v>44465</v>
      </c>
      <c r="I168" s="20">
        <v>44470</v>
      </c>
      <c r="J168" s="21">
        <f>Data!$I168-Data!$H168</f>
        <v>5</v>
      </c>
      <c r="K168" s="21" t="str">
        <f>IF(Data!$J168&gt;3,"Late","On Time")</f>
        <v>Late</v>
      </c>
      <c r="L168" s="19" t="s">
        <v>206</v>
      </c>
      <c r="M168" s="20">
        <v>44451</v>
      </c>
      <c r="N168" s="20">
        <v>44477</v>
      </c>
      <c r="O168" s="21">
        <f>IF(Data!$N168="","",Data!$N168-Data!$M168)</f>
        <v>26</v>
      </c>
      <c r="P168" s="22" t="str">
        <f>IF(Data!$O168="","",IF(Data!$O168&lt;=Data!$E168,"On Time","Fail"))</f>
        <v>On Time</v>
      </c>
      <c r="Q168" s="23">
        <v>1</v>
      </c>
      <c r="R168" s="45" t="str">
        <f>IF(Data!$Q168=100%,"Completed","Incompleted")</f>
        <v>Completed</v>
      </c>
      <c r="S168" s="24">
        <v>990</v>
      </c>
      <c r="T168" s="25">
        <v>35</v>
      </c>
      <c r="U168" s="26">
        <f>Data!$S168*Data!$T168</f>
        <v>34650</v>
      </c>
      <c r="V168" s="24">
        <v>34650</v>
      </c>
      <c r="W168" s="26">
        <f>Data!$V168-Data!$U168</f>
        <v>0</v>
      </c>
    </row>
    <row r="169" spans="1:23">
      <c r="A169" s="19" t="s">
        <v>5</v>
      </c>
      <c r="B169" s="19" t="s">
        <v>6</v>
      </c>
      <c r="C169" s="19" t="s">
        <v>28</v>
      </c>
      <c r="D169" s="19" t="s">
        <v>412</v>
      </c>
      <c r="E169" s="19">
        <v>30</v>
      </c>
      <c r="F169" s="19" t="s">
        <v>40</v>
      </c>
      <c r="G169" s="19" t="s">
        <v>585</v>
      </c>
      <c r="H169" s="20">
        <v>44466</v>
      </c>
      <c r="I169" s="20">
        <v>44475</v>
      </c>
      <c r="J169" s="21">
        <f>Data!$I169-Data!$H169</f>
        <v>9</v>
      </c>
      <c r="K169" s="21" t="str">
        <f>IF(Data!$J169&gt;3,"Late","On Time")</f>
        <v>Late</v>
      </c>
      <c r="L169" s="19" t="s">
        <v>207</v>
      </c>
      <c r="M169" s="20">
        <v>44474</v>
      </c>
      <c r="N169" s="20">
        <v>44500</v>
      </c>
      <c r="O169" s="21">
        <f>IF(Data!$N169="","",Data!$N169-Data!$M169)</f>
        <v>26</v>
      </c>
      <c r="P169" s="22" t="str">
        <f>IF(Data!$O169="","",IF(Data!$O169&lt;=Data!$E169,"On Time","Fail"))</f>
        <v>On Time</v>
      </c>
      <c r="Q169" s="23">
        <v>1</v>
      </c>
      <c r="R169" s="45" t="str">
        <f>IF(Data!$Q169=100%,"Completed","Incompleted")</f>
        <v>Completed</v>
      </c>
      <c r="S169" s="24">
        <v>2.2050000000000001</v>
      </c>
      <c r="T169" s="25">
        <v>1000</v>
      </c>
      <c r="U169" s="26">
        <f>Data!$S169*Data!$T169</f>
        <v>2205</v>
      </c>
      <c r="V169" s="24">
        <v>2205</v>
      </c>
      <c r="W169" s="26">
        <f>Data!$V169-Data!$U169</f>
        <v>0</v>
      </c>
    </row>
    <row r="170" spans="1:23">
      <c r="A170" s="19" t="s">
        <v>5</v>
      </c>
      <c r="B170" s="19" t="s">
        <v>6</v>
      </c>
      <c r="C170" s="19" t="s">
        <v>836</v>
      </c>
      <c r="D170" s="19" t="s">
        <v>411</v>
      </c>
      <c r="E170" s="19">
        <v>45</v>
      </c>
      <c r="F170" s="19" t="s">
        <v>33</v>
      </c>
      <c r="G170" s="19" t="s">
        <v>586</v>
      </c>
      <c r="H170" s="20">
        <v>44497</v>
      </c>
      <c r="I170" s="20">
        <v>44503</v>
      </c>
      <c r="J170" s="21">
        <f>Data!$I170-Data!$H170</f>
        <v>6</v>
      </c>
      <c r="K170" s="21" t="str">
        <f>IF(Data!$J170&gt;3,"Late","On Time")</f>
        <v>Late</v>
      </c>
      <c r="L170" s="19" t="s">
        <v>208</v>
      </c>
      <c r="M170" s="20">
        <v>44523</v>
      </c>
      <c r="N170" s="20">
        <v>44561</v>
      </c>
      <c r="O170" s="21">
        <f>IF(Data!$N170="","",Data!$N170-Data!$M170)</f>
        <v>38</v>
      </c>
      <c r="P170" s="22" t="str">
        <f>IF(Data!$O170="","",IF(Data!$O170&lt;=Data!$E170,"On Time","Fail"))</f>
        <v>On Time</v>
      </c>
      <c r="Q170" s="23">
        <v>1</v>
      </c>
      <c r="R170" s="45" t="str">
        <f>IF(Data!$Q170=100%,"Completed","Incompleted")</f>
        <v>Completed</v>
      </c>
      <c r="S170" s="24">
        <v>73.5</v>
      </c>
      <c r="T170" s="25">
        <v>36</v>
      </c>
      <c r="U170" s="26">
        <f>Data!$S170*Data!$T170</f>
        <v>2646</v>
      </c>
      <c r="V170" s="24">
        <v>2646</v>
      </c>
      <c r="W170" s="26">
        <f>Data!$V170-Data!$U170</f>
        <v>0</v>
      </c>
    </row>
    <row r="171" spans="1:23">
      <c r="A171" s="19" t="s">
        <v>5</v>
      </c>
      <c r="B171" s="19" t="s">
        <v>6</v>
      </c>
      <c r="C171" s="19" t="s">
        <v>831</v>
      </c>
      <c r="D171" s="19" t="s">
        <v>413</v>
      </c>
      <c r="E171" s="19">
        <v>60</v>
      </c>
      <c r="F171" s="19" t="s">
        <v>37</v>
      </c>
      <c r="G171" s="19" t="s">
        <v>587</v>
      </c>
      <c r="H171" s="20">
        <v>44498</v>
      </c>
      <c r="I171" s="20">
        <v>44505</v>
      </c>
      <c r="J171" s="21">
        <f>Data!$I171-Data!$H171</f>
        <v>7</v>
      </c>
      <c r="K171" s="21" t="str">
        <f>IF(Data!$J171&gt;3,"Late","On Time")</f>
        <v>Late</v>
      </c>
      <c r="L171" s="19" t="s">
        <v>209</v>
      </c>
      <c r="M171" s="20">
        <v>44504</v>
      </c>
      <c r="N171" s="20">
        <v>44562</v>
      </c>
      <c r="O171" s="21">
        <f>IF(Data!$N171="","",Data!$N171-Data!$M171)</f>
        <v>58</v>
      </c>
      <c r="P171" s="22" t="str">
        <f>IF(Data!$O171="","",IF(Data!$O171&lt;=Data!$E171,"On Time","Fail"))</f>
        <v>On Time</v>
      </c>
      <c r="Q171" s="23">
        <v>1</v>
      </c>
      <c r="R171" s="45" t="str">
        <f>IF(Data!$Q171=100%,"Completed","Incompleted")</f>
        <v>Completed</v>
      </c>
      <c r="S171" s="24">
        <v>108</v>
      </c>
      <c r="T171" s="25">
        <v>86</v>
      </c>
      <c r="U171" s="26">
        <f>Data!$S171*Data!$T171</f>
        <v>9288</v>
      </c>
      <c r="V171" s="24">
        <v>9288</v>
      </c>
      <c r="W171" s="26">
        <f>Data!$V171-Data!$U171</f>
        <v>0</v>
      </c>
    </row>
    <row r="172" spans="1:23">
      <c r="A172" s="19" t="s">
        <v>5</v>
      </c>
      <c r="B172" s="19" t="s">
        <v>6</v>
      </c>
      <c r="C172" s="19" t="s">
        <v>27</v>
      </c>
      <c r="D172" s="19" t="s">
        <v>408</v>
      </c>
      <c r="E172" s="19">
        <v>45</v>
      </c>
      <c r="F172" s="19" t="s">
        <v>34</v>
      </c>
      <c r="G172" s="19" t="s">
        <v>588</v>
      </c>
      <c r="H172" s="20">
        <v>44499</v>
      </c>
      <c r="I172" s="20">
        <v>44504</v>
      </c>
      <c r="J172" s="21">
        <f>Data!$I172-Data!$H172</f>
        <v>5</v>
      </c>
      <c r="K172" s="21" t="str">
        <f>IF(Data!$J172&gt;3,"Late","On Time")</f>
        <v>Late</v>
      </c>
      <c r="L172" s="19" t="s">
        <v>210</v>
      </c>
      <c r="M172" s="20">
        <v>44501</v>
      </c>
      <c r="N172" s="20">
        <v>44547</v>
      </c>
      <c r="O172" s="21">
        <f>IF(Data!$N172="","",Data!$N172-Data!$M172)</f>
        <v>46</v>
      </c>
      <c r="P172" s="22" t="str">
        <f>IF(Data!$O172="","",IF(Data!$O172&lt;=Data!$E172,"On Time","Fail"))</f>
        <v>Fail</v>
      </c>
      <c r="Q172" s="23">
        <v>1</v>
      </c>
      <c r="R172" s="45" t="str">
        <f>IF(Data!$Q172=100%,"Completed","Incompleted")</f>
        <v>Completed</v>
      </c>
      <c r="S172" s="24">
        <v>296.47058823529414</v>
      </c>
      <c r="T172" s="25">
        <v>85</v>
      </c>
      <c r="U172" s="26">
        <f>Data!$S172*Data!$T172</f>
        <v>25200.000000000004</v>
      </c>
      <c r="V172" s="24">
        <v>25200.000000000004</v>
      </c>
      <c r="W172" s="26">
        <f>Data!$V172-Data!$U172</f>
        <v>0</v>
      </c>
    </row>
    <row r="173" spans="1:23">
      <c r="A173" s="19" t="s">
        <v>7</v>
      </c>
      <c r="B173" s="19" t="s">
        <v>6</v>
      </c>
      <c r="C173" s="19" t="s">
        <v>27</v>
      </c>
      <c r="D173" s="19" t="s">
        <v>407</v>
      </c>
      <c r="E173" s="19">
        <v>60</v>
      </c>
      <c r="F173" s="19" t="s">
        <v>36</v>
      </c>
      <c r="G173" s="19" t="s">
        <v>589</v>
      </c>
      <c r="H173" s="20">
        <v>44500</v>
      </c>
      <c r="I173" s="20">
        <v>44506</v>
      </c>
      <c r="J173" s="21">
        <f>Data!$I173-Data!$H173</f>
        <v>6</v>
      </c>
      <c r="K173" s="21" t="str">
        <f>IF(Data!$J173&gt;3,"Late","On Time")</f>
        <v>Late</v>
      </c>
      <c r="L173" s="19" t="s">
        <v>211</v>
      </c>
      <c r="M173" s="20">
        <v>44550</v>
      </c>
      <c r="N173" s="20">
        <v>44556</v>
      </c>
      <c r="O173" s="21">
        <f>IF(Data!$N173="","",Data!$N173-Data!$M173)</f>
        <v>6</v>
      </c>
      <c r="P173" s="22" t="str">
        <f>IF(Data!$O173="","",IF(Data!$O173&lt;=Data!$E173,"On Time","Fail"))</f>
        <v>On Time</v>
      </c>
      <c r="Q173" s="23">
        <v>1</v>
      </c>
      <c r="R173" s="45" t="str">
        <f>IF(Data!$Q173=100%,"Completed","Incompleted")</f>
        <v>Completed</v>
      </c>
      <c r="S173" s="24">
        <v>40.341463414634148</v>
      </c>
      <c r="T173" s="25">
        <v>82</v>
      </c>
      <c r="U173" s="26">
        <f>Data!$S173*Data!$T173</f>
        <v>3308</v>
      </c>
      <c r="V173" s="24">
        <v>6527</v>
      </c>
      <c r="W173" s="26">
        <f>Data!$V173-Data!$U173</f>
        <v>3219</v>
      </c>
    </row>
    <row r="174" spans="1:23">
      <c r="A174" s="19" t="s">
        <v>5</v>
      </c>
      <c r="B174" s="19" t="s">
        <v>6</v>
      </c>
      <c r="C174" s="19" t="s">
        <v>829</v>
      </c>
      <c r="D174" s="19" t="s">
        <v>412</v>
      </c>
      <c r="E174" s="19">
        <v>60</v>
      </c>
      <c r="F174" s="19" t="s">
        <v>38</v>
      </c>
      <c r="G174" s="19" t="s">
        <v>590</v>
      </c>
      <c r="H174" s="20">
        <v>44501</v>
      </c>
      <c r="I174" s="20">
        <v>44504</v>
      </c>
      <c r="J174" s="21">
        <f>Data!$I174-Data!$H174</f>
        <v>3</v>
      </c>
      <c r="K174" s="21" t="str">
        <f>IF(Data!$J174&gt;3,"Late","On Time")</f>
        <v>On Time</v>
      </c>
      <c r="L174" s="19" t="s">
        <v>212</v>
      </c>
      <c r="M174" s="20">
        <v>44464</v>
      </c>
      <c r="N174" s="20">
        <v>44516</v>
      </c>
      <c r="O174" s="21">
        <f>IF(Data!$N174="","",Data!$N174-Data!$M174)</f>
        <v>52</v>
      </c>
      <c r="P174" s="22" t="str">
        <f>IF(Data!$O174="","",IF(Data!$O174&lt;=Data!$E174,"On Time","Fail"))</f>
        <v>On Time</v>
      </c>
      <c r="Q174" s="23">
        <v>1</v>
      </c>
      <c r="R174" s="45" t="str">
        <f>IF(Data!$Q174=100%,"Completed","Incompleted")</f>
        <v>Completed</v>
      </c>
      <c r="S174" s="24">
        <v>9.2857142857142865</v>
      </c>
      <c r="T174" s="25">
        <v>70</v>
      </c>
      <c r="U174" s="26">
        <f>Data!$S174*Data!$T174</f>
        <v>650</v>
      </c>
      <c r="V174" s="24">
        <v>650</v>
      </c>
      <c r="W174" s="26">
        <f>Data!$V174-Data!$U174</f>
        <v>0</v>
      </c>
    </row>
    <row r="175" spans="1:23">
      <c r="A175" s="19" t="s">
        <v>7</v>
      </c>
      <c r="B175" s="19" t="s">
        <v>6</v>
      </c>
      <c r="C175" s="19" t="s">
        <v>835</v>
      </c>
      <c r="D175" s="19" t="s">
        <v>410</v>
      </c>
      <c r="E175" s="19">
        <v>60</v>
      </c>
      <c r="F175" s="19" t="s">
        <v>40</v>
      </c>
      <c r="G175" s="19" t="s">
        <v>591</v>
      </c>
      <c r="H175" s="20">
        <v>44531</v>
      </c>
      <c r="I175" s="20">
        <v>44536</v>
      </c>
      <c r="J175" s="21">
        <f>Data!$I175-Data!$H175</f>
        <v>5</v>
      </c>
      <c r="K175" s="21" t="str">
        <f>IF(Data!$J175&gt;3,"Late","On Time")</f>
        <v>Late</v>
      </c>
      <c r="L175" s="19" t="s">
        <v>213</v>
      </c>
      <c r="M175" s="20">
        <v>44526</v>
      </c>
      <c r="N175" s="20">
        <v>44539</v>
      </c>
      <c r="O175" s="21">
        <f>IF(Data!$N175="","",Data!$N175-Data!$M175)</f>
        <v>13</v>
      </c>
      <c r="P175" s="22" t="str">
        <f>IF(Data!$O175="","",IF(Data!$O175&lt;=Data!$E175,"On Time","Fail"))</f>
        <v>On Time</v>
      </c>
      <c r="Q175" s="23">
        <v>1</v>
      </c>
      <c r="R175" s="45" t="str">
        <f>IF(Data!$Q175=100%,"Completed","Incompleted")</f>
        <v>Completed</v>
      </c>
      <c r="S175" s="24">
        <v>13.237078651685392</v>
      </c>
      <c r="T175" s="25">
        <v>89</v>
      </c>
      <c r="U175" s="26">
        <f>Data!$S175*Data!$T175</f>
        <v>1178.0999999999999</v>
      </c>
      <c r="V175" s="24">
        <v>1178.0999999999999</v>
      </c>
      <c r="W175" s="26">
        <f>Data!$V175-Data!$U175</f>
        <v>0</v>
      </c>
    </row>
    <row r="176" spans="1:23">
      <c r="A176" s="19" t="s">
        <v>7</v>
      </c>
      <c r="B176" s="19" t="s">
        <v>6</v>
      </c>
      <c r="C176" s="19" t="s">
        <v>828</v>
      </c>
      <c r="D176" s="19" t="s">
        <v>411</v>
      </c>
      <c r="E176" s="19">
        <v>45</v>
      </c>
      <c r="F176" s="19" t="s">
        <v>34</v>
      </c>
      <c r="G176" s="19" t="s">
        <v>592</v>
      </c>
      <c r="H176" s="20">
        <v>44532</v>
      </c>
      <c r="I176" s="20">
        <v>44538</v>
      </c>
      <c r="J176" s="21">
        <f>Data!$I176-Data!$H176</f>
        <v>6</v>
      </c>
      <c r="K176" s="21" t="str">
        <f>IF(Data!$J176&gt;3,"Late","On Time")</f>
        <v>Late</v>
      </c>
      <c r="L176" s="19" t="s">
        <v>214</v>
      </c>
      <c r="M176" s="20">
        <v>44494</v>
      </c>
      <c r="N176" s="20">
        <v>44527</v>
      </c>
      <c r="O176" s="21">
        <f>IF(Data!$N176="","",Data!$N176-Data!$M176)</f>
        <v>33</v>
      </c>
      <c r="P176" s="22" t="str">
        <f>IF(Data!$O176="","",IF(Data!$O176&lt;=Data!$E176,"On Time","Fail"))</f>
        <v>On Time</v>
      </c>
      <c r="Q176" s="23">
        <v>1</v>
      </c>
      <c r="R176" s="45" t="str">
        <f>IF(Data!$Q176=100%,"Completed","Incompleted")</f>
        <v>Completed</v>
      </c>
      <c r="S176" s="24">
        <v>138.375</v>
      </c>
      <c r="T176" s="25">
        <v>14</v>
      </c>
      <c r="U176" s="26">
        <f>Data!$S176*Data!$T176</f>
        <v>1937.25</v>
      </c>
      <c r="V176" s="24">
        <v>1937.25</v>
      </c>
      <c r="W176" s="26">
        <f>Data!$V176-Data!$U176</f>
        <v>0</v>
      </c>
    </row>
    <row r="177" spans="1:23">
      <c r="A177" s="19" t="s">
        <v>5</v>
      </c>
      <c r="B177" s="19" t="s">
        <v>6</v>
      </c>
      <c r="C177" s="19" t="s">
        <v>832</v>
      </c>
      <c r="D177" s="19" t="s">
        <v>408</v>
      </c>
      <c r="E177" s="19">
        <v>14</v>
      </c>
      <c r="F177" s="19" t="s">
        <v>40</v>
      </c>
      <c r="G177" s="19" t="s">
        <v>593</v>
      </c>
      <c r="H177" s="20">
        <v>44533</v>
      </c>
      <c r="I177" s="20">
        <v>44540</v>
      </c>
      <c r="J177" s="21">
        <f>Data!$I177-Data!$H177</f>
        <v>7</v>
      </c>
      <c r="K177" s="21" t="str">
        <f>IF(Data!$J177&gt;3,"Late","On Time")</f>
        <v>Late</v>
      </c>
      <c r="L177" s="19" t="s">
        <v>215</v>
      </c>
      <c r="M177" s="20">
        <v>44530</v>
      </c>
      <c r="N177" s="20">
        <v>44560</v>
      </c>
      <c r="O177" s="21">
        <f>IF(Data!$N177="","",Data!$N177-Data!$M177)</f>
        <v>30</v>
      </c>
      <c r="P177" s="22" t="str">
        <f>IF(Data!$O177="","",IF(Data!$O177&lt;=Data!$E177,"On Time","Fail"))</f>
        <v>Fail</v>
      </c>
      <c r="Q177" s="23">
        <v>1</v>
      </c>
      <c r="R177" s="45" t="str">
        <f>IF(Data!$Q177=100%,"Completed","Incompleted")</f>
        <v>Completed</v>
      </c>
      <c r="S177" s="24">
        <v>43000</v>
      </c>
      <c r="T177" s="25">
        <v>29</v>
      </c>
      <c r="U177" s="26">
        <f>Data!$S177*Data!$T177</f>
        <v>1247000</v>
      </c>
      <c r="V177" s="24">
        <v>1255757</v>
      </c>
      <c r="W177" s="26">
        <f>Data!$V177-Data!$U177</f>
        <v>8757</v>
      </c>
    </row>
    <row r="178" spans="1:23">
      <c r="A178" s="19" t="s">
        <v>7</v>
      </c>
      <c r="B178" s="19" t="s">
        <v>6</v>
      </c>
      <c r="C178" s="19" t="s">
        <v>834</v>
      </c>
      <c r="D178" s="19" t="s">
        <v>412</v>
      </c>
      <c r="E178" s="19">
        <v>45</v>
      </c>
      <c r="F178" s="19" t="s">
        <v>40</v>
      </c>
      <c r="G178" s="19" t="s">
        <v>594</v>
      </c>
      <c r="H178" s="20">
        <v>44565</v>
      </c>
      <c r="I178" s="20">
        <v>44573</v>
      </c>
      <c r="J178" s="21">
        <f>Data!$I178-Data!$H178</f>
        <v>8</v>
      </c>
      <c r="K178" s="21" t="str">
        <f>IF(Data!$J178&gt;3,"Late","On Time")</f>
        <v>Late</v>
      </c>
      <c r="L178" s="19" t="s">
        <v>216</v>
      </c>
      <c r="M178" s="20">
        <v>44553</v>
      </c>
      <c r="N178" s="20">
        <v>44559</v>
      </c>
      <c r="O178" s="21">
        <f>IF(Data!$N178="","",Data!$N178-Data!$M178)</f>
        <v>6</v>
      </c>
      <c r="P178" s="22" t="str">
        <f>IF(Data!$O178="","",IF(Data!$O178&lt;=Data!$E178,"On Time","Fail"))</f>
        <v>On Time</v>
      </c>
      <c r="Q178" s="23">
        <v>1</v>
      </c>
      <c r="R178" s="45" t="str">
        <f>IF(Data!$Q178=100%,"Completed","Incompleted")</f>
        <v>Completed</v>
      </c>
      <c r="S178" s="24">
        <v>95.752840909090907</v>
      </c>
      <c r="T178" s="25">
        <v>88</v>
      </c>
      <c r="U178" s="26">
        <f>Data!$S178*Data!$T178</f>
        <v>8426.25</v>
      </c>
      <c r="V178" s="24">
        <v>8426.25</v>
      </c>
      <c r="W178" s="26">
        <f>Data!$V178-Data!$U178</f>
        <v>0</v>
      </c>
    </row>
    <row r="179" spans="1:23">
      <c r="A179" s="19" t="s">
        <v>12</v>
      </c>
      <c r="B179" s="19" t="s">
        <v>6</v>
      </c>
      <c r="C179" s="19" t="s">
        <v>831</v>
      </c>
      <c r="D179" s="19" t="s">
        <v>408</v>
      </c>
      <c r="E179" s="19">
        <v>30</v>
      </c>
      <c r="F179" s="19" t="s">
        <v>37</v>
      </c>
      <c r="G179" s="19" t="s">
        <v>595</v>
      </c>
      <c r="H179" s="20">
        <v>44566</v>
      </c>
      <c r="I179" s="20">
        <v>44572</v>
      </c>
      <c r="J179" s="21">
        <f>Data!$I179-Data!$H179</f>
        <v>6</v>
      </c>
      <c r="K179" s="21" t="str">
        <f>IF(Data!$J179&gt;3,"Late","On Time")</f>
        <v>Late</v>
      </c>
      <c r="L179" s="19" t="s">
        <v>217</v>
      </c>
      <c r="M179" s="20">
        <v>44580</v>
      </c>
      <c r="N179" s="20">
        <v>44594</v>
      </c>
      <c r="O179" s="21">
        <f>IF(Data!$N179="","",Data!$N179-Data!$M179)</f>
        <v>14</v>
      </c>
      <c r="P179" s="22" t="str">
        <f>IF(Data!$O179="","",IF(Data!$O179&lt;=Data!$E179,"On Time","Fail"))</f>
        <v>On Time</v>
      </c>
      <c r="Q179" s="23">
        <v>1</v>
      </c>
      <c r="R179" s="45" t="str">
        <f>IF(Data!$Q179=100%,"Completed","Incompleted")</f>
        <v>Completed</v>
      </c>
      <c r="S179" s="24">
        <v>291.66666666666669</v>
      </c>
      <c r="T179" s="25">
        <v>72</v>
      </c>
      <c r="U179" s="26">
        <f>Data!$S179*Data!$T179</f>
        <v>21000</v>
      </c>
      <c r="V179" s="24">
        <v>21000</v>
      </c>
      <c r="W179" s="26">
        <f>Data!$V179-Data!$U179</f>
        <v>0</v>
      </c>
    </row>
    <row r="180" spans="1:23">
      <c r="A180" s="19" t="s">
        <v>12</v>
      </c>
      <c r="B180" s="19" t="s">
        <v>6</v>
      </c>
      <c r="C180" s="19" t="s">
        <v>832</v>
      </c>
      <c r="D180" s="19" t="s">
        <v>409</v>
      </c>
      <c r="E180" s="19">
        <v>45</v>
      </c>
      <c r="F180" s="19" t="s">
        <v>38</v>
      </c>
      <c r="G180" s="19" t="s">
        <v>596</v>
      </c>
      <c r="H180" s="20">
        <v>44567</v>
      </c>
      <c r="I180" s="20">
        <v>44576</v>
      </c>
      <c r="J180" s="21">
        <f>Data!$I180-Data!$H180</f>
        <v>9</v>
      </c>
      <c r="K180" s="21" t="str">
        <f>IF(Data!$J180&gt;3,"Late","On Time")</f>
        <v>Late</v>
      </c>
      <c r="L180" s="19" t="s">
        <v>218</v>
      </c>
      <c r="M180" s="20">
        <v>44541</v>
      </c>
      <c r="N180" s="20">
        <v>44549</v>
      </c>
      <c r="O180" s="21">
        <f>IF(Data!$N180="","",Data!$N180-Data!$M180)</f>
        <v>8</v>
      </c>
      <c r="P180" s="22" t="str">
        <f>IF(Data!$O180="","",IF(Data!$O180&lt;=Data!$E180,"On Time","Fail"))</f>
        <v>On Time</v>
      </c>
      <c r="Q180" s="23">
        <v>1</v>
      </c>
      <c r="R180" s="45" t="str">
        <f>IF(Data!$Q180=100%,"Completed","Incompleted")</f>
        <v>Completed</v>
      </c>
      <c r="S180" s="24">
        <v>1051.0275675675675</v>
      </c>
      <c r="T180" s="25">
        <v>74</v>
      </c>
      <c r="U180" s="26">
        <f>Data!$S180*Data!$T180</f>
        <v>77776.039999999994</v>
      </c>
      <c r="V180" s="24">
        <v>77776.039999999994</v>
      </c>
      <c r="W180" s="26">
        <f>Data!$V180-Data!$U180</f>
        <v>0</v>
      </c>
    </row>
    <row r="181" spans="1:23">
      <c r="A181" s="19" t="s">
        <v>7</v>
      </c>
      <c r="B181" s="19" t="s">
        <v>6</v>
      </c>
      <c r="C181" s="19" t="s">
        <v>833</v>
      </c>
      <c r="D181" s="19" t="s">
        <v>409</v>
      </c>
      <c r="E181" s="19">
        <v>30</v>
      </c>
      <c r="F181" s="19" t="s">
        <v>33</v>
      </c>
      <c r="G181" s="19" t="s">
        <v>597</v>
      </c>
      <c r="H181" s="20">
        <v>44568</v>
      </c>
      <c r="I181" s="20">
        <v>44572</v>
      </c>
      <c r="J181" s="21">
        <f>Data!$I181-Data!$H181</f>
        <v>4</v>
      </c>
      <c r="K181" s="21" t="str">
        <f>IF(Data!$J181&gt;3,"Late","On Time")</f>
        <v>Late</v>
      </c>
      <c r="L181" s="19" t="s">
        <v>219</v>
      </c>
      <c r="M181" s="20">
        <v>44616</v>
      </c>
      <c r="N181" s="20"/>
      <c r="O181" s="21" t="str">
        <f>IF(Data!$N181="","",Data!$N181-Data!$M181)</f>
        <v/>
      </c>
      <c r="P181" s="22" t="str">
        <f>IF(Data!$O181="","",IF(Data!$O181&lt;=Data!$E181,"On Time","Fail"))</f>
        <v/>
      </c>
      <c r="Q181" s="23">
        <v>0.55000000000000004</v>
      </c>
      <c r="R181" s="45" t="str">
        <f>IF(Data!$Q181=100%,"Completed","Incompleted")</f>
        <v>Incompleted</v>
      </c>
      <c r="S181" s="24">
        <v>31.27269230769231</v>
      </c>
      <c r="T181" s="25">
        <v>52</v>
      </c>
      <c r="U181" s="26">
        <f>Data!$S181*Data!$T181</f>
        <v>1626.18</v>
      </c>
      <c r="V181" s="24">
        <v>1626.18</v>
      </c>
      <c r="W181" s="26">
        <f>Data!$V181-Data!$U181</f>
        <v>0</v>
      </c>
    </row>
    <row r="182" spans="1:23">
      <c r="A182" s="19" t="s">
        <v>7</v>
      </c>
      <c r="B182" s="19" t="s">
        <v>6</v>
      </c>
      <c r="C182" s="19" t="s">
        <v>829</v>
      </c>
      <c r="D182" s="19" t="s">
        <v>410</v>
      </c>
      <c r="E182" s="19">
        <v>7</v>
      </c>
      <c r="F182" s="19" t="s">
        <v>37</v>
      </c>
      <c r="G182" s="19" t="s">
        <v>598</v>
      </c>
      <c r="H182" s="20">
        <v>44569</v>
      </c>
      <c r="I182" s="20">
        <v>44575</v>
      </c>
      <c r="J182" s="21">
        <f>Data!$I182-Data!$H182</f>
        <v>6</v>
      </c>
      <c r="K182" s="21" t="str">
        <f>IF(Data!$J182&gt;3,"Late","On Time")</f>
        <v>Late</v>
      </c>
      <c r="L182" s="19" t="s">
        <v>220</v>
      </c>
      <c r="M182" s="20">
        <v>44583</v>
      </c>
      <c r="N182" s="20">
        <v>44590</v>
      </c>
      <c r="O182" s="21">
        <f>IF(Data!$N182="","",Data!$N182-Data!$M182)</f>
        <v>7</v>
      </c>
      <c r="P182" s="22" t="str">
        <f>IF(Data!$O182="","",IF(Data!$O182&lt;=Data!$E182,"On Time","Fail"))</f>
        <v>On Time</v>
      </c>
      <c r="Q182" s="23">
        <v>1</v>
      </c>
      <c r="R182" s="45" t="str">
        <f>IF(Data!$Q182=100%,"Completed","Incompleted")</f>
        <v>Completed</v>
      </c>
      <c r="S182" s="24">
        <v>20.073529411764707</v>
      </c>
      <c r="T182" s="25">
        <v>68</v>
      </c>
      <c r="U182" s="26">
        <f>Data!$S182*Data!$T182</f>
        <v>1365</v>
      </c>
      <c r="V182" s="24">
        <v>1365</v>
      </c>
      <c r="W182" s="26">
        <f>Data!$V182-Data!$U182</f>
        <v>0</v>
      </c>
    </row>
    <row r="183" spans="1:23">
      <c r="A183" s="19" t="s">
        <v>7</v>
      </c>
      <c r="B183" s="19" t="s">
        <v>6</v>
      </c>
      <c r="C183" s="19" t="s">
        <v>830</v>
      </c>
      <c r="D183" s="19" t="s">
        <v>411</v>
      </c>
      <c r="E183" s="19">
        <v>45</v>
      </c>
      <c r="F183" s="19" t="s">
        <v>38</v>
      </c>
      <c r="G183" s="19" t="s">
        <v>599</v>
      </c>
      <c r="H183" s="20">
        <v>44570</v>
      </c>
      <c r="I183" s="20">
        <v>44575</v>
      </c>
      <c r="J183" s="21">
        <f>Data!$I183-Data!$H183</f>
        <v>5</v>
      </c>
      <c r="K183" s="21" t="str">
        <f>IF(Data!$J183&gt;3,"Late","On Time")</f>
        <v>Late</v>
      </c>
      <c r="L183" s="19" t="s">
        <v>221</v>
      </c>
      <c r="M183" s="20">
        <v>44581</v>
      </c>
      <c r="N183" s="20"/>
      <c r="O183" s="21" t="str">
        <f>IF(Data!$N183="","",Data!$N183-Data!$M183)</f>
        <v/>
      </c>
      <c r="P183" s="22" t="str">
        <f>IF(Data!$O183="","",IF(Data!$O183&lt;=Data!$E183,"On Time","Fail"))</f>
        <v/>
      </c>
      <c r="Q183" s="23">
        <v>0.85</v>
      </c>
      <c r="R183" s="45" t="str">
        <f>IF(Data!$Q183=100%,"Completed","Incompleted")</f>
        <v>Incompleted</v>
      </c>
      <c r="S183" s="24">
        <v>49</v>
      </c>
      <c r="T183" s="25">
        <v>18</v>
      </c>
      <c r="U183" s="26">
        <f>Data!$S183*Data!$T183</f>
        <v>882</v>
      </c>
      <c r="V183" s="24">
        <v>882</v>
      </c>
      <c r="W183" s="26">
        <f>Data!$V183-Data!$U183</f>
        <v>0</v>
      </c>
    </row>
    <row r="184" spans="1:23">
      <c r="A184" s="19" t="s">
        <v>5</v>
      </c>
      <c r="B184" s="19" t="s">
        <v>6</v>
      </c>
      <c r="C184" s="19" t="s">
        <v>831</v>
      </c>
      <c r="D184" s="19" t="s">
        <v>412</v>
      </c>
      <c r="E184" s="19">
        <v>30</v>
      </c>
      <c r="F184" s="19" t="s">
        <v>39</v>
      </c>
      <c r="G184" s="19" t="s">
        <v>600</v>
      </c>
      <c r="H184" s="20">
        <v>44571</v>
      </c>
      <c r="I184" s="20">
        <v>44575</v>
      </c>
      <c r="J184" s="21">
        <f>Data!$I184-Data!$H184</f>
        <v>4</v>
      </c>
      <c r="K184" s="21" t="str">
        <f>IF(Data!$J184&gt;3,"Late","On Time")</f>
        <v>Late</v>
      </c>
      <c r="L184" s="19" t="s">
        <v>222</v>
      </c>
      <c r="M184" s="20">
        <v>44578</v>
      </c>
      <c r="N184" s="20">
        <v>44619</v>
      </c>
      <c r="O184" s="21">
        <f>IF(Data!$N184="","",Data!$N184-Data!$M184)</f>
        <v>41</v>
      </c>
      <c r="P184" s="22" t="str">
        <f>IF(Data!$O184="","",IF(Data!$O184&lt;=Data!$E184,"On Time","Fail"))</f>
        <v>Fail</v>
      </c>
      <c r="Q184" s="23">
        <v>1</v>
      </c>
      <c r="R184" s="45" t="str">
        <f>IF(Data!$Q184=100%,"Completed","Incompleted")</f>
        <v>Completed</v>
      </c>
      <c r="S184" s="24">
        <v>1.2384615384615383</v>
      </c>
      <c r="T184" s="25">
        <v>78</v>
      </c>
      <c r="U184" s="26">
        <f>Data!$S184*Data!$T184</f>
        <v>96.59999999999998</v>
      </c>
      <c r="V184" s="24">
        <v>96.59999999999998</v>
      </c>
      <c r="W184" s="26">
        <f>Data!$V184-Data!$U184</f>
        <v>0</v>
      </c>
    </row>
    <row r="185" spans="1:23">
      <c r="A185" s="19" t="s">
        <v>7</v>
      </c>
      <c r="B185" s="19" t="s">
        <v>6</v>
      </c>
      <c r="C185" s="19" t="s">
        <v>32</v>
      </c>
      <c r="D185" s="19" t="s">
        <v>407</v>
      </c>
      <c r="E185" s="19">
        <v>30</v>
      </c>
      <c r="F185" s="19" t="s">
        <v>33</v>
      </c>
      <c r="G185" s="19" t="s">
        <v>601</v>
      </c>
      <c r="H185" s="20">
        <v>44572</v>
      </c>
      <c r="I185" s="20">
        <v>44576</v>
      </c>
      <c r="J185" s="21">
        <f>Data!$I185-Data!$H185</f>
        <v>4</v>
      </c>
      <c r="K185" s="21" t="str">
        <f>IF(Data!$J185&gt;3,"Late","On Time")</f>
        <v>Late</v>
      </c>
      <c r="L185" s="19" t="s">
        <v>223</v>
      </c>
      <c r="M185" s="20">
        <v>44630</v>
      </c>
      <c r="N185" s="20">
        <v>44655</v>
      </c>
      <c r="O185" s="21">
        <f>IF(Data!$N185="","",Data!$N185-Data!$M185)</f>
        <v>25</v>
      </c>
      <c r="P185" s="22" t="str">
        <f>IF(Data!$O185="","",IF(Data!$O185&lt;=Data!$E185,"On Time","Fail"))</f>
        <v>On Time</v>
      </c>
      <c r="Q185" s="23">
        <v>1</v>
      </c>
      <c r="R185" s="45" t="str">
        <f>IF(Data!$Q185=100%,"Completed","Incompleted")</f>
        <v>Completed</v>
      </c>
      <c r="S185" s="24">
        <v>1050</v>
      </c>
      <c r="T185" s="25">
        <v>7</v>
      </c>
      <c r="U185" s="26">
        <f>Data!$S185*Data!$T185</f>
        <v>7350</v>
      </c>
      <c r="V185" s="24">
        <v>7087</v>
      </c>
      <c r="W185" s="26">
        <f>Data!$V185-Data!$U185</f>
        <v>-263</v>
      </c>
    </row>
    <row r="186" spans="1:23">
      <c r="A186" s="19" t="s">
        <v>7</v>
      </c>
      <c r="B186" s="19" t="s">
        <v>6</v>
      </c>
      <c r="C186" s="19" t="s">
        <v>830</v>
      </c>
      <c r="D186" s="19" t="s">
        <v>411</v>
      </c>
      <c r="E186" s="19">
        <v>45</v>
      </c>
      <c r="F186" s="19" t="s">
        <v>40</v>
      </c>
      <c r="G186" s="19" t="s">
        <v>602</v>
      </c>
      <c r="H186" s="20">
        <v>44573</v>
      </c>
      <c r="I186" s="20">
        <v>44578</v>
      </c>
      <c r="J186" s="21">
        <f>Data!$I186-Data!$H186</f>
        <v>5</v>
      </c>
      <c r="K186" s="21" t="str">
        <f>IF(Data!$J186&gt;3,"Late","On Time")</f>
        <v>Late</v>
      </c>
      <c r="L186" s="19" t="s">
        <v>224</v>
      </c>
      <c r="M186" s="20">
        <v>44539</v>
      </c>
      <c r="N186" s="20">
        <v>44577</v>
      </c>
      <c r="O186" s="21">
        <f>IF(Data!$N186="","",Data!$N186-Data!$M186)</f>
        <v>38</v>
      </c>
      <c r="P186" s="22" t="str">
        <f>IF(Data!$O186="","",IF(Data!$O186&lt;=Data!$E186,"On Time","Fail"))</f>
        <v>On Time</v>
      </c>
      <c r="Q186" s="23">
        <v>1</v>
      </c>
      <c r="R186" s="45" t="str">
        <f>IF(Data!$Q186=100%,"Completed","Incompleted")</f>
        <v>Completed</v>
      </c>
      <c r="S186" s="24">
        <v>65.032258064516128</v>
      </c>
      <c r="T186" s="25">
        <v>62</v>
      </c>
      <c r="U186" s="26">
        <f>Data!$S186*Data!$T186</f>
        <v>4032</v>
      </c>
      <c r="V186" s="24">
        <v>1923</v>
      </c>
      <c r="W186" s="26">
        <f>Data!$V186-Data!$U186</f>
        <v>-2109</v>
      </c>
    </row>
    <row r="187" spans="1:23">
      <c r="A187" s="19" t="s">
        <v>13</v>
      </c>
      <c r="B187" s="19" t="s">
        <v>6</v>
      </c>
      <c r="C187" s="19" t="s">
        <v>830</v>
      </c>
      <c r="D187" s="19" t="s">
        <v>409</v>
      </c>
      <c r="E187" s="19">
        <v>45</v>
      </c>
      <c r="F187" s="19" t="s">
        <v>37</v>
      </c>
      <c r="G187" s="19" t="s">
        <v>603</v>
      </c>
      <c r="H187" s="20">
        <v>44574</v>
      </c>
      <c r="I187" s="20">
        <v>44578</v>
      </c>
      <c r="J187" s="21">
        <f>Data!$I187-Data!$H187</f>
        <v>4</v>
      </c>
      <c r="K187" s="21" t="str">
        <f>IF(Data!$J187&gt;3,"Late","On Time")</f>
        <v>Late</v>
      </c>
      <c r="L187" s="19" t="s">
        <v>225</v>
      </c>
      <c r="M187" s="20">
        <v>44580</v>
      </c>
      <c r="N187" s="20">
        <v>44596</v>
      </c>
      <c r="O187" s="21">
        <f>IF(Data!$N187="","",Data!$N187-Data!$M187)</f>
        <v>16</v>
      </c>
      <c r="P187" s="22" t="str">
        <f>IF(Data!$O187="","",IF(Data!$O187&lt;=Data!$E187,"On Time","Fail"))</f>
        <v>On Time</v>
      </c>
      <c r="Q187" s="23">
        <v>1</v>
      </c>
      <c r="R187" s="45" t="str">
        <f>IF(Data!$Q187=100%,"Completed","Incompleted")</f>
        <v>Completed</v>
      </c>
      <c r="S187" s="24">
        <v>4375</v>
      </c>
      <c r="T187" s="25">
        <v>80</v>
      </c>
      <c r="U187" s="26">
        <f>Data!$S187*Data!$T187</f>
        <v>350000</v>
      </c>
      <c r="V187" s="24">
        <v>350000</v>
      </c>
      <c r="W187" s="26">
        <f>Data!$V187-Data!$U187</f>
        <v>0</v>
      </c>
    </row>
    <row r="188" spans="1:23">
      <c r="A188" s="19" t="s">
        <v>13</v>
      </c>
      <c r="B188" s="19" t="s">
        <v>6</v>
      </c>
      <c r="C188" s="19" t="s">
        <v>28</v>
      </c>
      <c r="D188" s="19" t="s">
        <v>407</v>
      </c>
      <c r="E188" s="19">
        <v>30</v>
      </c>
      <c r="F188" s="19" t="s">
        <v>36</v>
      </c>
      <c r="G188" s="19" t="s">
        <v>604</v>
      </c>
      <c r="H188" s="20">
        <v>44575</v>
      </c>
      <c r="I188" s="20">
        <v>44581</v>
      </c>
      <c r="J188" s="21">
        <f>Data!$I188-Data!$H188</f>
        <v>6</v>
      </c>
      <c r="K188" s="21" t="str">
        <f>IF(Data!$J188&gt;3,"Late","On Time")</f>
        <v>Late</v>
      </c>
      <c r="L188" s="19" t="s">
        <v>226</v>
      </c>
      <c r="M188" s="20">
        <v>44611</v>
      </c>
      <c r="N188" s="20">
        <v>44658</v>
      </c>
      <c r="O188" s="21">
        <f>IF(Data!$N188="","",Data!$N188-Data!$M188)</f>
        <v>47</v>
      </c>
      <c r="P188" s="22" t="str">
        <f>IF(Data!$O188="","",IF(Data!$O188&lt;=Data!$E188,"On Time","Fail"))</f>
        <v>Fail</v>
      </c>
      <c r="Q188" s="23">
        <v>1</v>
      </c>
      <c r="R188" s="45" t="str">
        <f>IF(Data!$Q188=100%,"Completed","Incompleted")</f>
        <v>Completed</v>
      </c>
      <c r="S188" s="24">
        <v>186.03529411764706</v>
      </c>
      <c r="T188" s="25">
        <v>85</v>
      </c>
      <c r="U188" s="26">
        <f>Data!$S188*Data!$T188</f>
        <v>15813</v>
      </c>
      <c r="V188" s="24">
        <v>25300</v>
      </c>
      <c r="W188" s="26">
        <f>Data!$V188-Data!$U188</f>
        <v>9487</v>
      </c>
    </row>
    <row r="189" spans="1:23">
      <c r="A189" s="19" t="s">
        <v>7</v>
      </c>
      <c r="B189" s="19" t="s">
        <v>6</v>
      </c>
      <c r="C189" s="19" t="s">
        <v>830</v>
      </c>
      <c r="D189" s="19" t="s">
        <v>410</v>
      </c>
      <c r="E189" s="19">
        <v>14</v>
      </c>
      <c r="F189" s="19" t="s">
        <v>39</v>
      </c>
      <c r="G189" s="19" t="s">
        <v>605</v>
      </c>
      <c r="H189" s="20">
        <v>44576</v>
      </c>
      <c r="I189" s="20">
        <v>44583</v>
      </c>
      <c r="J189" s="21">
        <f>Data!$I189-Data!$H189</f>
        <v>7</v>
      </c>
      <c r="K189" s="21" t="str">
        <f>IF(Data!$J189&gt;3,"Late","On Time")</f>
        <v>Late</v>
      </c>
      <c r="L189" s="19" t="s">
        <v>227</v>
      </c>
      <c r="M189" s="20">
        <v>44552</v>
      </c>
      <c r="N189" s="20">
        <v>44607</v>
      </c>
      <c r="O189" s="21">
        <f>IF(Data!$N189="","",Data!$N189-Data!$M189)</f>
        <v>55</v>
      </c>
      <c r="P189" s="22" t="str">
        <f>IF(Data!$O189="","",IF(Data!$O189&lt;=Data!$E189,"On Time","Fail"))</f>
        <v>Fail</v>
      </c>
      <c r="Q189" s="23">
        <v>1</v>
      </c>
      <c r="R189" s="45" t="str">
        <f>IF(Data!$Q189=100%,"Completed","Incompleted")</f>
        <v>Completed</v>
      </c>
      <c r="S189" s="24">
        <v>66.72229999999999</v>
      </c>
      <c r="T189" s="25">
        <v>100</v>
      </c>
      <c r="U189" s="26">
        <f>Data!$S189*Data!$T189</f>
        <v>6672.2299999999987</v>
      </c>
      <c r="V189" s="24">
        <v>8501.23</v>
      </c>
      <c r="W189" s="26">
        <f>Data!$V189-Data!$U189</f>
        <v>1829.0000000000009</v>
      </c>
    </row>
    <row r="190" spans="1:23">
      <c r="A190" s="19" t="s">
        <v>7</v>
      </c>
      <c r="B190" s="19" t="s">
        <v>6</v>
      </c>
      <c r="C190" s="19" t="s">
        <v>828</v>
      </c>
      <c r="D190" s="19" t="s">
        <v>409</v>
      </c>
      <c r="E190" s="19">
        <v>45</v>
      </c>
      <c r="F190" s="19" t="s">
        <v>36</v>
      </c>
      <c r="G190" s="19" t="s">
        <v>606</v>
      </c>
      <c r="H190" s="20">
        <v>44577</v>
      </c>
      <c r="I190" s="20">
        <v>44579</v>
      </c>
      <c r="J190" s="21">
        <f>Data!$I190-Data!$H190</f>
        <v>2</v>
      </c>
      <c r="K190" s="21" t="str">
        <f>IF(Data!$J190&gt;3,"Late","On Time")</f>
        <v>On Time</v>
      </c>
      <c r="L190" s="19" t="s">
        <v>228</v>
      </c>
      <c r="M190" s="20">
        <v>44596</v>
      </c>
      <c r="N190" s="20"/>
      <c r="O190" s="21" t="str">
        <f>IF(Data!$N190="","",Data!$N190-Data!$M190)</f>
        <v/>
      </c>
      <c r="P190" s="22" t="str">
        <f>IF(Data!$O190="","",IF(Data!$O190&lt;=Data!$E190,"On Time","Fail"))</f>
        <v/>
      </c>
      <c r="Q190" s="23">
        <v>0.88</v>
      </c>
      <c r="R190" s="45" t="str">
        <f>IF(Data!$Q190=100%,"Completed","Incompleted")</f>
        <v>Incompleted</v>
      </c>
      <c r="S190" s="24">
        <v>65.625</v>
      </c>
      <c r="T190" s="25">
        <v>92</v>
      </c>
      <c r="U190" s="26">
        <f>Data!$S190*Data!$T190</f>
        <v>6037.5</v>
      </c>
      <c r="V190" s="24">
        <v>6037.5</v>
      </c>
      <c r="W190" s="26">
        <f>Data!$V190-Data!$U190</f>
        <v>0</v>
      </c>
    </row>
    <row r="191" spans="1:23">
      <c r="A191" s="19" t="s">
        <v>12</v>
      </c>
      <c r="B191" s="19" t="s">
        <v>6</v>
      </c>
      <c r="C191" s="19" t="s">
        <v>835</v>
      </c>
      <c r="D191" s="19" t="s">
        <v>412</v>
      </c>
      <c r="E191" s="19">
        <v>30</v>
      </c>
      <c r="F191" s="19" t="s">
        <v>33</v>
      </c>
      <c r="G191" s="19" t="s">
        <v>607</v>
      </c>
      <c r="H191" s="20">
        <v>44578</v>
      </c>
      <c r="I191" s="20">
        <v>44583</v>
      </c>
      <c r="J191" s="21">
        <f>Data!$I191-Data!$H191</f>
        <v>5</v>
      </c>
      <c r="K191" s="21" t="str">
        <f>IF(Data!$J191&gt;3,"Late","On Time")</f>
        <v>Late</v>
      </c>
      <c r="L191" s="19" t="s">
        <v>229</v>
      </c>
      <c r="M191" s="20">
        <v>44547</v>
      </c>
      <c r="N191" s="20">
        <v>44571</v>
      </c>
      <c r="O191" s="21">
        <f>IF(Data!$N191="","",Data!$N191-Data!$M191)</f>
        <v>24</v>
      </c>
      <c r="P191" s="22" t="str">
        <f>IF(Data!$O191="","",IF(Data!$O191&lt;=Data!$E191,"On Time","Fail"))</f>
        <v>On Time</v>
      </c>
      <c r="Q191" s="23">
        <v>1</v>
      </c>
      <c r="R191" s="45" t="str">
        <f>IF(Data!$Q191=100%,"Completed","Incompleted")</f>
        <v>Completed</v>
      </c>
      <c r="S191" s="24">
        <v>15750</v>
      </c>
      <c r="T191" s="25">
        <v>31</v>
      </c>
      <c r="U191" s="26">
        <f>Data!$S191*Data!$T191</f>
        <v>488250</v>
      </c>
      <c r="V191" s="24">
        <v>488250</v>
      </c>
      <c r="W191" s="26">
        <f>Data!$V191-Data!$U191</f>
        <v>0</v>
      </c>
    </row>
    <row r="192" spans="1:23">
      <c r="A192" s="19" t="s">
        <v>7</v>
      </c>
      <c r="B192" s="19" t="s">
        <v>6</v>
      </c>
      <c r="C192" s="19" t="s">
        <v>836</v>
      </c>
      <c r="D192" s="19" t="s">
        <v>407</v>
      </c>
      <c r="E192" s="19">
        <v>30</v>
      </c>
      <c r="F192" s="19" t="s">
        <v>34</v>
      </c>
      <c r="G192" s="19" t="s">
        <v>608</v>
      </c>
      <c r="H192" s="20">
        <v>44579</v>
      </c>
      <c r="I192" s="20">
        <v>44586</v>
      </c>
      <c r="J192" s="21">
        <f>Data!$I192-Data!$H192</f>
        <v>7</v>
      </c>
      <c r="K192" s="21" t="str">
        <f>IF(Data!$J192&gt;3,"Late","On Time")</f>
        <v>Late</v>
      </c>
      <c r="L192" s="19" t="s">
        <v>230</v>
      </c>
      <c r="M192" s="20">
        <v>44604</v>
      </c>
      <c r="N192" s="20">
        <v>44618</v>
      </c>
      <c r="O192" s="21">
        <f>IF(Data!$N192="","",Data!$N192-Data!$M192)</f>
        <v>14</v>
      </c>
      <c r="P192" s="22" t="str">
        <f>IF(Data!$O192="","",IF(Data!$O192&lt;=Data!$E192,"On Time","Fail"))</f>
        <v>On Time</v>
      </c>
      <c r="Q192" s="23">
        <v>1</v>
      </c>
      <c r="R192" s="45" t="str">
        <f>IF(Data!$Q192=100%,"Completed","Incompleted")</f>
        <v>Completed</v>
      </c>
      <c r="S192" s="24">
        <v>28.53846153846154</v>
      </c>
      <c r="T192" s="25">
        <v>39</v>
      </c>
      <c r="U192" s="26">
        <f>Data!$S192*Data!$T192</f>
        <v>1113</v>
      </c>
      <c r="V192" s="24">
        <v>1113</v>
      </c>
      <c r="W192" s="26">
        <f>Data!$V192-Data!$U192</f>
        <v>0</v>
      </c>
    </row>
    <row r="193" spans="1:23">
      <c r="A193" s="19" t="s">
        <v>7</v>
      </c>
      <c r="B193" s="19" t="s">
        <v>6</v>
      </c>
      <c r="C193" s="19" t="s">
        <v>834</v>
      </c>
      <c r="D193" s="19" t="s">
        <v>408</v>
      </c>
      <c r="E193" s="19">
        <v>14</v>
      </c>
      <c r="F193" s="19" t="s">
        <v>35</v>
      </c>
      <c r="G193" s="19" t="s">
        <v>609</v>
      </c>
      <c r="H193" s="20">
        <v>44580</v>
      </c>
      <c r="I193" s="20">
        <v>44583</v>
      </c>
      <c r="J193" s="21">
        <f>Data!$I193-Data!$H193</f>
        <v>3</v>
      </c>
      <c r="K193" s="21" t="str">
        <f>IF(Data!$J193&gt;3,"Late","On Time")</f>
        <v>On Time</v>
      </c>
      <c r="L193" s="19" t="s">
        <v>231</v>
      </c>
      <c r="M193" s="20">
        <v>44546</v>
      </c>
      <c r="N193" s="20">
        <v>44582</v>
      </c>
      <c r="O193" s="21">
        <f>IF(Data!$N193="","",Data!$N193-Data!$M193)</f>
        <v>36</v>
      </c>
      <c r="P193" s="22" t="str">
        <f>IF(Data!$O193="","",IF(Data!$O193&lt;=Data!$E193,"On Time","Fail"))</f>
        <v>Fail</v>
      </c>
      <c r="Q193" s="23">
        <v>1</v>
      </c>
      <c r="R193" s="45" t="str">
        <f>IF(Data!$Q193=100%,"Completed","Incompleted")</f>
        <v>Completed</v>
      </c>
      <c r="S193" s="24">
        <v>4134</v>
      </c>
      <c r="T193" s="25">
        <v>24</v>
      </c>
      <c r="U193" s="26">
        <f>Data!$S193*Data!$T193</f>
        <v>99216</v>
      </c>
      <c r="V193" s="24">
        <v>99216</v>
      </c>
      <c r="W193" s="26">
        <f>Data!$V193-Data!$U193</f>
        <v>0</v>
      </c>
    </row>
    <row r="194" spans="1:23">
      <c r="A194" s="19" t="s">
        <v>7</v>
      </c>
      <c r="B194" s="19" t="s">
        <v>6</v>
      </c>
      <c r="C194" s="19" t="s">
        <v>833</v>
      </c>
      <c r="D194" s="19" t="s">
        <v>412</v>
      </c>
      <c r="E194" s="19">
        <v>30</v>
      </c>
      <c r="F194" s="19" t="s">
        <v>40</v>
      </c>
      <c r="G194" s="19" t="s">
        <v>610</v>
      </c>
      <c r="H194" s="20">
        <v>44581</v>
      </c>
      <c r="I194" s="20">
        <v>44585</v>
      </c>
      <c r="J194" s="21">
        <f>Data!$I194-Data!$H194</f>
        <v>4</v>
      </c>
      <c r="K194" s="21" t="str">
        <f>IF(Data!$J194&gt;3,"Late","On Time")</f>
        <v>Late</v>
      </c>
      <c r="L194" s="19" t="s">
        <v>232</v>
      </c>
      <c r="M194" s="20">
        <v>44596</v>
      </c>
      <c r="N194" s="20">
        <v>44608</v>
      </c>
      <c r="O194" s="21">
        <f>IF(Data!$N194="","",Data!$N194-Data!$M194)</f>
        <v>12</v>
      </c>
      <c r="P194" s="22" t="str">
        <f>IF(Data!$O194="","",IF(Data!$O194&lt;=Data!$E194,"On Time","Fail"))</f>
        <v>On Time</v>
      </c>
      <c r="Q194" s="23">
        <v>1</v>
      </c>
      <c r="R194" s="45" t="str">
        <f>IF(Data!$Q194=100%,"Completed","Incompleted")</f>
        <v>Completed</v>
      </c>
      <c r="S194" s="24">
        <v>176.12903225806451</v>
      </c>
      <c r="T194" s="25">
        <v>93</v>
      </c>
      <c r="U194" s="26">
        <f>Data!$S194*Data!$T194</f>
        <v>16380</v>
      </c>
      <c r="V194" s="24">
        <v>16380</v>
      </c>
      <c r="W194" s="26">
        <f>Data!$V194-Data!$U194</f>
        <v>0</v>
      </c>
    </row>
    <row r="195" spans="1:23">
      <c r="A195" s="19" t="s">
        <v>7</v>
      </c>
      <c r="B195" s="19" t="s">
        <v>6</v>
      </c>
      <c r="C195" s="19" t="s">
        <v>829</v>
      </c>
      <c r="D195" s="19" t="s">
        <v>410</v>
      </c>
      <c r="E195" s="19">
        <v>14</v>
      </c>
      <c r="F195" s="19" t="s">
        <v>35</v>
      </c>
      <c r="G195" s="19" t="s">
        <v>611</v>
      </c>
      <c r="H195" s="20">
        <v>44582</v>
      </c>
      <c r="I195" s="20">
        <v>44587</v>
      </c>
      <c r="J195" s="21">
        <f>Data!$I195-Data!$H195</f>
        <v>5</v>
      </c>
      <c r="K195" s="21" t="str">
        <f>IF(Data!$J195&gt;3,"Late","On Time")</f>
        <v>Late</v>
      </c>
      <c r="L195" s="19" t="s">
        <v>233</v>
      </c>
      <c r="M195" s="20">
        <v>44578</v>
      </c>
      <c r="N195" s="20">
        <v>44596</v>
      </c>
      <c r="O195" s="21">
        <f>IF(Data!$N195="","",Data!$N195-Data!$M195)</f>
        <v>18</v>
      </c>
      <c r="P195" s="22" t="str">
        <f>IF(Data!$O195="","",IF(Data!$O195&lt;=Data!$E195,"On Time","Fail"))</f>
        <v>Fail</v>
      </c>
      <c r="Q195" s="23">
        <v>1</v>
      </c>
      <c r="R195" s="45" t="str">
        <f>IF(Data!$Q195=100%,"Completed","Incompleted")</f>
        <v>Completed</v>
      </c>
      <c r="S195" s="24">
        <v>195.79411764705881</v>
      </c>
      <c r="T195" s="25">
        <v>68</v>
      </c>
      <c r="U195" s="26">
        <f>Data!$S195*Data!$T195</f>
        <v>13314</v>
      </c>
      <c r="V195" s="24">
        <v>13314</v>
      </c>
      <c r="W195" s="26">
        <f>Data!$V195-Data!$U195</f>
        <v>0</v>
      </c>
    </row>
    <row r="196" spans="1:23">
      <c r="A196" s="19" t="s">
        <v>7</v>
      </c>
      <c r="B196" s="19" t="s">
        <v>6</v>
      </c>
      <c r="C196" s="19" t="s">
        <v>836</v>
      </c>
      <c r="D196" s="19" t="s">
        <v>411</v>
      </c>
      <c r="E196" s="19">
        <v>45</v>
      </c>
      <c r="F196" s="19" t="s">
        <v>36</v>
      </c>
      <c r="G196" s="19" t="s">
        <v>612</v>
      </c>
      <c r="H196" s="20">
        <v>44583</v>
      </c>
      <c r="I196" s="20">
        <v>44588</v>
      </c>
      <c r="J196" s="21">
        <f>Data!$I196-Data!$H196</f>
        <v>5</v>
      </c>
      <c r="K196" s="21" t="str">
        <f>IF(Data!$J196&gt;3,"Late","On Time")</f>
        <v>Late</v>
      </c>
      <c r="L196" s="19" t="s">
        <v>234</v>
      </c>
      <c r="M196" s="20">
        <v>44549</v>
      </c>
      <c r="N196" s="20">
        <v>44566</v>
      </c>
      <c r="O196" s="21">
        <f>IF(Data!$N196="","",Data!$N196-Data!$M196)</f>
        <v>17</v>
      </c>
      <c r="P196" s="22" t="str">
        <f>IF(Data!$O196="","",IF(Data!$O196&lt;=Data!$E196,"On Time","Fail"))</f>
        <v>On Time</v>
      </c>
      <c r="Q196" s="23">
        <v>1</v>
      </c>
      <c r="R196" s="45" t="str">
        <f>IF(Data!$Q196=100%,"Completed","Incompleted")</f>
        <v>Completed</v>
      </c>
      <c r="S196" s="24">
        <v>1026.875</v>
      </c>
      <c r="T196" s="25">
        <v>24</v>
      </c>
      <c r="U196" s="26">
        <f>Data!$S196*Data!$T196</f>
        <v>24645</v>
      </c>
      <c r="V196" s="24">
        <v>24645</v>
      </c>
      <c r="W196" s="26">
        <f>Data!$V196-Data!$U196</f>
        <v>0</v>
      </c>
    </row>
    <row r="197" spans="1:23">
      <c r="A197" s="19" t="s">
        <v>7</v>
      </c>
      <c r="B197" s="19" t="s">
        <v>6</v>
      </c>
      <c r="C197" s="19" t="s">
        <v>27</v>
      </c>
      <c r="D197" s="19" t="s">
        <v>413</v>
      </c>
      <c r="E197" s="19">
        <v>30</v>
      </c>
      <c r="F197" s="19" t="s">
        <v>37</v>
      </c>
      <c r="G197" s="19" t="s">
        <v>613</v>
      </c>
      <c r="H197" s="20">
        <v>44584</v>
      </c>
      <c r="I197" s="20">
        <v>44592</v>
      </c>
      <c r="J197" s="21">
        <f>Data!$I197-Data!$H197</f>
        <v>8</v>
      </c>
      <c r="K197" s="21" t="str">
        <f>IF(Data!$J197&gt;3,"Late","On Time")</f>
        <v>Late</v>
      </c>
      <c r="L197" s="19" t="s">
        <v>235</v>
      </c>
      <c r="M197" s="20">
        <v>44590</v>
      </c>
      <c r="N197" s="20">
        <v>44592</v>
      </c>
      <c r="O197" s="21">
        <f>IF(Data!$N197="","",Data!$N197-Data!$M197)</f>
        <v>2</v>
      </c>
      <c r="P197" s="22" t="str">
        <f>IF(Data!$O197="","",IF(Data!$O197&lt;=Data!$E197,"On Time","Fail"))</f>
        <v>On Time</v>
      </c>
      <c r="Q197" s="23">
        <v>1</v>
      </c>
      <c r="R197" s="45" t="str">
        <f>IF(Data!$Q197=100%,"Completed","Incompleted")</f>
        <v>Completed</v>
      </c>
      <c r="S197" s="24">
        <v>1440</v>
      </c>
      <c r="T197" s="25">
        <v>4</v>
      </c>
      <c r="U197" s="26">
        <f>Data!$S197*Data!$T197</f>
        <v>5760</v>
      </c>
      <c r="V197" s="24">
        <v>5760</v>
      </c>
      <c r="W197" s="26">
        <f>Data!$V197-Data!$U197</f>
        <v>0</v>
      </c>
    </row>
    <row r="198" spans="1:23">
      <c r="A198" s="19" t="s">
        <v>5</v>
      </c>
      <c r="B198" s="19" t="s">
        <v>6</v>
      </c>
      <c r="C198" s="19" t="s">
        <v>828</v>
      </c>
      <c r="D198" s="19" t="s">
        <v>409</v>
      </c>
      <c r="E198" s="19">
        <v>45</v>
      </c>
      <c r="F198" s="19" t="s">
        <v>34</v>
      </c>
      <c r="G198" s="19" t="s">
        <v>614</v>
      </c>
      <c r="H198" s="20">
        <v>44585</v>
      </c>
      <c r="I198" s="20">
        <v>44590</v>
      </c>
      <c r="J198" s="21">
        <f>Data!$I198-Data!$H198</f>
        <v>5</v>
      </c>
      <c r="K198" s="21" t="str">
        <f>IF(Data!$J198&gt;3,"Late","On Time")</f>
        <v>Late</v>
      </c>
      <c r="L198" s="19" t="s">
        <v>236</v>
      </c>
      <c r="M198" s="20">
        <v>44553</v>
      </c>
      <c r="N198" s="20">
        <v>44581</v>
      </c>
      <c r="O198" s="21">
        <f>IF(Data!$N198="","",Data!$N198-Data!$M198)</f>
        <v>28</v>
      </c>
      <c r="P198" s="22" t="str">
        <f>IF(Data!$O198="","",IF(Data!$O198&lt;=Data!$E198,"On Time","Fail"))</f>
        <v>On Time</v>
      </c>
      <c r="Q198" s="23">
        <v>1</v>
      </c>
      <c r="R198" s="45" t="str">
        <f>IF(Data!$Q198=100%,"Completed","Incompleted")</f>
        <v>Completed</v>
      </c>
      <c r="S198" s="24">
        <v>947.4</v>
      </c>
      <c r="T198" s="25">
        <v>14</v>
      </c>
      <c r="U198" s="26">
        <f>Data!$S198*Data!$T198</f>
        <v>13263.6</v>
      </c>
      <c r="V198" s="24">
        <v>13263.6</v>
      </c>
      <c r="W198" s="26">
        <f>Data!$V198-Data!$U198</f>
        <v>0</v>
      </c>
    </row>
    <row r="199" spans="1:23">
      <c r="A199" s="19" t="s">
        <v>7</v>
      </c>
      <c r="B199" s="19" t="s">
        <v>6</v>
      </c>
      <c r="C199" s="19" t="s">
        <v>27</v>
      </c>
      <c r="D199" s="19" t="s">
        <v>411</v>
      </c>
      <c r="E199" s="19">
        <v>30</v>
      </c>
      <c r="F199" s="19" t="s">
        <v>36</v>
      </c>
      <c r="G199" s="19" t="s">
        <v>615</v>
      </c>
      <c r="H199" s="20">
        <v>44586</v>
      </c>
      <c r="I199" s="20">
        <v>44590</v>
      </c>
      <c r="J199" s="21">
        <f>Data!$I199-Data!$H199</f>
        <v>4</v>
      </c>
      <c r="K199" s="21" t="str">
        <f>IF(Data!$J199&gt;3,"Late","On Time")</f>
        <v>Late</v>
      </c>
      <c r="L199" s="19" t="s">
        <v>237</v>
      </c>
      <c r="M199" s="20">
        <v>44556</v>
      </c>
      <c r="N199" s="20">
        <v>44611</v>
      </c>
      <c r="O199" s="21">
        <f>IF(Data!$N199="","",Data!$N199-Data!$M199)</f>
        <v>55</v>
      </c>
      <c r="P199" s="22" t="str">
        <f>IF(Data!$O199="","",IF(Data!$O199&lt;=Data!$E199,"On Time","Fail"))</f>
        <v>Fail</v>
      </c>
      <c r="Q199" s="23">
        <v>1</v>
      </c>
      <c r="R199" s="45" t="str">
        <f>IF(Data!$Q199=100%,"Completed","Incompleted")</f>
        <v>Completed</v>
      </c>
      <c r="S199" s="24">
        <v>280</v>
      </c>
      <c r="T199" s="25">
        <v>3</v>
      </c>
      <c r="U199" s="26">
        <f>Data!$S199*Data!$T199</f>
        <v>840</v>
      </c>
      <c r="V199" s="24">
        <v>-3339</v>
      </c>
      <c r="W199" s="26">
        <f>Data!$V199-Data!$U199</f>
        <v>-4179</v>
      </c>
    </row>
    <row r="200" spans="1:23">
      <c r="A200" s="19" t="s">
        <v>7</v>
      </c>
      <c r="B200" s="19" t="s">
        <v>6</v>
      </c>
      <c r="C200" s="19" t="s">
        <v>28</v>
      </c>
      <c r="D200" s="19" t="s">
        <v>410</v>
      </c>
      <c r="E200" s="19">
        <v>14</v>
      </c>
      <c r="F200" s="19" t="s">
        <v>38</v>
      </c>
      <c r="G200" s="19" t="s">
        <v>616</v>
      </c>
      <c r="H200" s="20">
        <v>44587</v>
      </c>
      <c r="I200" s="20">
        <v>44594</v>
      </c>
      <c r="J200" s="21">
        <f>Data!$I200-Data!$H200</f>
        <v>7</v>
      </c>
      <c r="K200" s="21" t="str">
        <f>IF(Data!$J200&gt;3,"Late","On Time")</f>
        <v>Late</v>
      </c>
      <c r="L200" s="19" t="s">
        <v>238</v>
      </c>
      <c r="M200" s="20">
        <v>44602</v>
      </c>
      <c r="N200" s="20">
        <v>44611</v>
      </c>
      <c r="O200" s="21">
        <f>IF(Data!$N200="","",Data!$N200-Data!$M200)</f>
        <v>9</v>
      </c>
      <c r="P200" s="22" t="str">
        <f>IF(Data!$O200="","",IF(Data!$O200&lt;=Data!$E200,"On Time","Fail"))</f>
        <v>On Time</v>
      </c>
      <c r="Q200" s="23">
        <v>1</v>
      </c>
      <c r="R200" s="45" t="str">
        <f>IF(Data!$Q200=100%,"Completed","Incompleted")</f>
        <v>Completed</v>
      </c>
      <c r="S200" s="24">
        <v>3.1111111111111112</v>
      </c>
      <c r="T200" s="25">
        <v>54</v>
      </c>
      <c r="U200" s="26">
        <f>Data!$S200*Data!$T200</f>
        <v>168</v>
      </c>
      <c r="V200" s="24">
        <v>168</v>
      </c>
      <c r="W200" s="26">
        <f>Data!$V200-Data!$U200</f>
        <v>0</v>
      </c>
    </row>
    <row r="201" spans="1:23">
      <c r="A201" s="19" t="s">
        <v>7</v>
      </c>
      <c r="B201" s="19" t="s">
        <v>6</v>
      </c>
      <c r="C201" s="19" t="s">
        <v>29</v>
      </c>
      <c r="D201" s="19" t="s">
        <v>411</v>
      </c>
      <c r="E201" s="19">
        <v>30</v>
      </c>
      <c r="F201" s="19" t="s">
        <v>40</v>
      </c>
      <c r="G201" s="19" t="s">
        <v>617</v>
      </c>
      <c r="H201" s="20">
        <v>44588</v>
      </c>
      <c r="I201" s="20">
        <v>44594</v>
      </c>
      <c r="J201" s="21">
        <f>Data!$I201-Data!$H201</f>
        <v>6</v>
      </c>
      <c r="K201" s="21" t="str">
        <f>IF(Data!$J201&gt;3,"Late","On Time")</f>
        <v>Late</v>
      </c>
      <c r="L201" s="19" t="s">
        <v>239</v>
      </c>
      <c r="M201" s="20">
        <v>44588</v>
      </c>
      <c r="N201" s="20">
        <v>44634</v>
      </c>
      <c r="O201" s="21">
        <f>IF(Data!$N201="","",Data!$N201-Data!$M201)</f>
        <v>46</v>
      </c>
      <c r="P201" s="22" t="str">
        <f>IF(Data!$O201="","",IF(Data!$O201&lt;=Data!$E201,"On Time","Fail"))</f>
        <v>Fail</v>
      </c>
      <c r="Q201" s="23">
        <v>1</v>
      </c>
      <c r="R201" s="45" t="str">
        <f>IF(Data!$Q201=100%,"Completed","Incompleted")</f>
        <v>Completed</v>
      </c>
      <c r="S201" s="24">
        <v>157.5</v>
      </c>
      <c r="T201" s="25">
        <v>3</v>
      </c>
      <c r="U201" s="26">
        <f>Data!$S201*Data!$T201</f>
        <v>472.5</v>
      </c>
      <c r="V201" s="24">
        <v>-1967.5</v>
      </c>
      <c r="W201" s="26">
        <f>Data!$V201-Data!$U201</f>
        <v>-2440</v>
      </c>
    </row>
    <row r="202" spans="1:23">
      <c r="A202" s="19" t="s">
        <v>7</v>
      </c>
      <c r="B202" s="19" t="s">
        <v>6</v>
      </c>
      <c r="C202" s="19" t="s">
        <v>30</v>
      </c>
      <c r="D202" s="19" t="s">
        <v>408</v>
      </c>
      <c r="E202" s="19">
        <v>45</v>
      </c>
      <c r="F202" s="19" t="s">
        <v>40</v>
      </c>
      <c r="G202" s="19" t="s">
        <v>618</v>
      </c>
      <c r="H202" s="20">
        <v>44589</v>
      </c>
      <c r="I202" s="20">
        <v>44596</v>
      </c>
      <c r="J202" s="21">
        <f>Data!$I202-Data!$H202</f>
        <v>7</v>
      </c>
      <c r="K202" s="21" t="str">
        <f>IF(Data!$J202&gt;3,"Late","On Time")</f>
        <v>Late</v>
      </c>
      <c r="L202" s="19" t="s">
        <v>240</v>
      </c>
      <c r="M202" s="20">
        <v>44585</v>
      </c>
      <c r="N202" s="20">
        <v>44606</v>
      </c>
      <c r="O202" s="21">
        <f>IF(Data!$N202="","",Data!$N202-Data!$M202)</f>
        <v>21</v>
      </c>
      <c r="P202" s="22" t="str">
        <f>IF(Data!$O202="","",IF(Data!$O202&lt;=Data!$E202,"On Time","Fail"))</f>
        <v>On Time</v>
      </c>
      <c r="Q202" s="23">
        <v>1</v>
      </c>
      <c r="R202" s="45" t="str">
        <f>IF(Data!$Q202=100%,"Completed","Incompleted")</f>
        <v>Completed</v>
      </c>
      <c r="S202" s="24">
        <v>34.6875</v>
      </c>
      <c r="T202" s="25">
        <v>56</v>
      </c>
      <c r="U202" s="26">
        <f>Data!$S202*Data!$T202</f>
        <v>1942.5</v>
      </c>
      <c r="V202" s="24">
        <v>-1366.5</v>
      </c>
      <c r="W202" s="26">
        <f>Data!$V202-Data!$U202</f>
        <v>-3309</v>
      </c>
    </row>
    <row r="203" spans="1:23">
      <c r="A203" s="19" t="s">
        <v>7</v>
      </c>
      <c r="B203" s="19" t="s">
        <v>21</v>
      </c>
      <c r="C203" s="19" t="s">
        <v>31</v>
      </c>
      <c r="D203" s="19" t="s">
        <v>407</v>
      </c>
      <c r="E203" s="19">
        <v>60</v>
      </c>
      <c r="F203" s="19" t="s">
        <v>34</v>
      </c>
      <c r="G203" s="19" t="s">
        <v>619</v>
      </c>
      <c r="H203" s="20">
        <v>44590</v>
      </c>
      <c r="I203" s="20">
        <v>44599</v>
      </c>
      <c r="J203" s="21">
        <f>Data!$I203-Data!$H203</f>
        <v>9</v>
      </c>
      <c r="K203" s="21" t="str">
        <f>IF(Data!$J203&gt;3,"Late","On Time")</f>
        <v>Late</v>
      </c>
      <c r="L203" s="19" t="s">
        <v>241</v>
      </c>
      <c r="M203" s="20">
        <v>44603</v>
      </c>
      <c r="N203" s="20">
        <v>44662</v>
      </c>
      <c r="O203" s="21">
        <f>IF(Data!$N203="","",Data!$N203-Data!$M203)</f>
        <v>59</v>
      </c>
      <c r="P203" s="22" t="str">
        <f>IF(Data!$O203="","",IF(Data!$O203&lt;=Data!$E203,"On Time","Fail"))</f>
        <v>On Time</v>
      </c>
      <c r="Q203" s="23">
        <v>1</v>
      </c>
      <c r="R203" s="45" t="str">
        <f>IF(Data!$Q203=100%,"Completed","Incompleted")</f>
        <v>Completed</v>
      </c>
      <c r="S203" s="24">
        <v>23.013698630136986</v>
      </c>
      <c r="T203" s="25">
        <v>73</v>
      </c>
      <c r="U203" s="26">
        <f>Data!$S203*Data!$T203</f>
        <v>1680</v>
      </c>
      <c r="V203" s="24">
        <v>1680</v>
      </c>
      <c r="W203" s="26">
        <f>Data!$V203-Data!$U203</f>
        <v>0</v>
      </c>
    </row>
    <row r="204" spans="1:23">
      <c r="A204" s="19" t="s">
        <v>7</v>
      </c>
      <c r="B204" s="19" t="s">
        <v>6</v>
      </c>
      <c r="C204" s="19" t="s">
        <v>830</v>
      </c>
      <c r="D204" s="19" t="s">
        <v>409</v>
      </c>
      <c r="E204" s="19">
        <v>60</v>
      </c>
      <c r="F204" s="19" t="s">
        <v>36</v>
      </c>
      <c r="G204" s="19" t="s">
        <v>620</v>
      </c>
      <c r="H204" s="20">
        <v>44591</v>
      </c>
      <c r="I204" s="20">
        <v>44598</v>
      </c>
      <c r="J204" s="21">
        <f>Data!$I204-Data!$H204</f>
        <v>7</v>
      </c>
      <c r="K204" s="21" t="str">
        <f>IF(Data!$J204&gt;3,"Late","On Time")</f>
        <v>Late</v>
      </c>
      <c r="L204" s="19" t="s">
        <v>242</v>
      </c>
      <c r="M204" s="20">
        <v>44607</v>
      </c>
      <c r="N204" s="20">
        <v>44642</v>
      </c>
      <c r="O204" s="21">
        <f>IF(Data!$N204="","",Data!$N204-Data!$M204)</f>
        <v>35</v>
      </c>
      <c r="P204" s="22" t="str">
        <f>IF(Data!$O204="","",IF(Data!$O204&lt;=Data!$E204,"On Time","Fail"))</f>
        <v>On Time</v>
      </c>
      <c r="Q204" s="23">
        <v>1</v>
      </c>
      <c r="R204" s="45" t="str">
        <f>IF(Data!$Q204=100%,"Completed","Incompleted")</f>
        <v>Completed</v>
      </c>
      <c r="S204" s="24">
        <v>218.75</v>
      </c>
      <c r="T204" s="25">
        <v>12</v>
      </c>
      <c r="U204" s="26">
        <f>Data!$S204*Data!$T204</f>
        <v>2625</v>
      </c>
      <c r="V204" s="24">
        <v>6260</v>
      </c>
      <c r="W204" s="26">
        <f>Data!$V204-Data!$U204</f>
        <v>3635</v>
      </c>
    </row>
    <row r="205" spans="1:23">
      <c r="A205" s="19" t="s">
        <v>7</v>
      </c>
      <c r="B205" s="19" t="s">
        <v>6</v>
      </c>
      <c r="C205" s="19" t="s">
        <v>29</v>
      </c>
      <c r="D205" s="19" t="s">
        <v>412</v>
      </c>
      <c r="E205" s="19">
        <v>60</v>
      </c>
      <c r="F205" s="19" t="s">
        <v>38</v>
      </c>
      <c r="G205" s="19" t="s">
        <v>621</v>
      </c>
      <c r="H205" s="20">
        <v>44592</v>
      </c>
      <c r="I205" s="20">
        <v>44599</v>
      </c>
      <c r="J205" s="21">
        <f>Data!$I205-Data!$H205</f>
        <v>7</v>
      </c>
      <c r="K205" s="21" t="str">
        <f>IF(Data!$J205&gt;3,"Late","On Time")</f>
        <v>Late</v>
      </c>
      <c r="L205" s="19" t="s">
        <v>243</v>
      </c>
      <c r="M205" s="20">
        <v>44622</v>
      </c>
      <c r="N205" s="20">
        <v>44679</v>
      </c>
      <c r="O205" s="21">
        <f>IF(Data!$N205="","",Data!$N205-Data!$M205)</f>
        <v>57</v>
      </c>
      <c r="P205" s="22" t="str">
        <f>IF(Data!$O205="","",IF(Data!$O205&lt;=Data!$E205,"On Time","Fail"))</f>
        <v>On Time</v>
      </c>
      <c r="Q205" s="23">
        <v>1</v>
      </c>
      <c r="R205" s="45" t="str">
        <f>IF(Data!$Q205=100%,"Completed","Incompleted")</f>
        <v>Completed</v>
      </c>
      <c r="S205" s="24">
        <v>205</v>
      </c>
      <c r="T205" s="25">
        <v>20</v>
      </c>
      <c r="U205" s="26">
        <f>Data!$S205*Data!$T205</f>
        <v>4100</v>
      </c>
      <c r="V205" s="24">
        <v>4100</v>
      </c>
      <c r="W205" s="26">
        <f>Data!$V205-Data!$U205</f>
        <v>0</v>
      </c>
    </row>
    <row r="206" spans="1:23">
      <c r="A206" s="19" t="s">
        <v>7</v>
      </c>
      <c r="B206" s="19" t="s">
        <v>6</v>
      </c>
      <c r="C206" s="19" t="s">
        <v>833</v>
      </c>
      <c r="D206" s="19" t="s">
        <v>411</v>
      </c>
      <c r="E206" s="19">
        <v>30</v>
      </c>
      <c r="F206" s="19" t="s">
        <v>40</v>
      </c>
      <c r="G206" s="19" t="s">
        <v>622</v>
      </c>
      <c r="H206" s="20">
        <v>44593</v>
      </c>
      <c r="I206" s="20">
        <v>44601</v>
      </c>
      <c r="J206" s="21">
        <f>Data!$I206-Data!$H206</f>
        <v>8</v>
      </c>
      <c r="K206" s="21" t="str">
        <f>IF(Data!$J206&gt;3,"Late","On Time")</f>
        <v>Late</v>
      </c>
      <c r="L206" s="19" t="s">
        <v>244</v>
      </c>
      <c r="M206" s="20">
        <v>44589</v>
      </c>
      <c r="N206" s="20">
        <v>44610</v>
      </c>
      <c r="O206" s="21">
        <f>IF(Data!$N206="","",Data!$N206-Data!$M206)</f>
        <v>21</v>
      </c>
      <c r="P206" s="22" t="str">
        <f>IF(Data!$O206="","",IF(Data!$O206&lt;=Data!$E206,"On Time","Fail"))</f>
        <v>On Time</v>
      </c>
      <c r="Q206" s="23">
        <v>1</v>
      </c>
      <c r="R206" s="45" t="str">
        <f>IF(Data!$Q206=100%,"Completed","Incompleted")</f>
        <v>Completed</v>
      </c>
      <c r="S206" s="24">
        <v>52.5</v>
      </c>
      <c r="T206" s="25">
        <v>7</v>
      </c>
      <c r="U206" s="26">
        <f>Data!$S206*Data!$T206</f>
        <v>367.5</v>
      </c>
      <c r="V206" s="24">
        <v>782.5</v>
      </c>
      <c r="W206" s="26">
        <f>Data!$V206-Data!$U206</f>
        <v>415</v>
      </c>
    </row>
    <row r="207" spans="1:23">
      <c r="A207" s="19" t="s">
        <v>5</v>
      </c>
      <c r="B207" s="19" t="s">
        <v>6</v>
      </c>
      <c r="C207" s="19" t="s">
        <v>835</v>
      </c>
      <c r="D207" s="19" t="s">
        <v>410</v>
      </c>
      <c r="E207" s="19">
        <v>14</v>
      </c>
      <c r="F207" s="19" t="s">
        <v>35</v>
      </c>
      <c r="G207" s="19" t="s">
        <v>623</v>
      </c>
      <c r="H207" s="20">
        <v>44594</v>
      </c>
      <c r="I207" s="20">
        <v>44597</v>
      </c>
      <c r="J207" s="21">
        <f>Data!$I207-Data!$H207</f>
        <v>3</v>
      </c>
      <c r="K207" s="21" t="str">
        <f>IF(Data!$J207&gt;3,"Late","On Time")</f>
        <v>On Time</v>
      </c>
      <c r="L207" s="19" t="s">
        <v>245</v>
      </c>
      <c r="M207" s="20">
        <v>44609</v>
      </c>
      <c r="N207" s="20">
        <v>44664</v>
      </c>
      <c r="O207" s="21">
        <f>IF(Data!$N207="","",Data!$N207-Data!$M207)</f>
        <v>55</v>
      </c>
      <c r="P207" s="22" t="str">
        <f>IF(Data!$O207="","",IF(Data!$O207&lt;=Data!$E207,"On Time","Fail"))</f>
        <v>Fail</v>
      </c>
      <c r="Q207" s="23">
        <v>1</v>
      </c>
      <c r="R207" s="45" t="str">
        <f>IF(Data!$Q207=100%,"Completed","Incompleted")</f>
        <v>Completed</v>
      </c>
      <c r="S207" s="24">
        <v>8717.5</v>
      </c>
      <c r="T207" s="25">
        <v>22</v>
      </c>
      <c r="U207" s="26">
        <f>Data!$S207*Data!$T207</f>
        <v>191785</v>
      </c>
      <c r="V207" s="24">
        <v>191785</v>
      </c>
      <c r="W207" s="26">
        <f>Data!$V207-Data!$U207</f>
        <v>0</v>
      </c>
    </row>
    <row r="208" spans="1:23">
      <c r="A208" s="19" t="s">
        <v>13</v>
      </c>
      <c r="B208" s="19" t="s">
        <v>6</v>
      </c>
      <c r="C208" s="19" t="s">
        <v>833</v>
      </c>
      <c r="D208" s="19" t="s">
        <v>408</v>
      </c>
      <c r="E208" s="19">
        <v>30</v>
      </c>
      <c r="F208" s="19" t="s">
        <v>33</v>
      </c>
      <c r="G208" s="19" t="s">
        <v>624</v>
      </c>
      <c r="H208" s="20">
        <v>44595</v>
      </c>
      <c r="I208" s="20">
        <v>44602</v>
      </c>
      <c r="J208" s="21">
        <f>Data!$I208-Data!$H208</f>
        <v>7</v>
      </c>
      <c r="K208" s="21" t="str">
        <f>IF(Data!$J208&gt;3,"Late","On Time")</f>
        <v>Late</v>
      </c>
      <c r="L208" s="19" t="s">
        <v>246</v>
      </c>
      <c r="M208" s="20">
        <v>44610</v>
      </c>
      <c r="N208" s="20">
        <v>44667</v>
      </c>
      <c r="O208" s="21">
        <f>IF(Data!$N208="","",Data!$N208-Data!$M208)</f>
        <v>57</v>
      </c>
      <c r="P208" s="22" t="str">
        <f>IF(Data!$O208="","",IF(Data!$O208&lt;=Data!$E208,"On Time","Fail"))</f>
        <v>Fail</v>
      </c>
      <c r="Q208" s="23">
        <v>1</v>
      </c>
      <c r="R208" s="45" t="str">
        <f>IF(Data!$Q208=100%,"Completed","Incompleted")</f>
        <v>Completed</v>
      </c>
      <c r="S208" s="24">
        <v>168.23074468085107</v>
      </c>
      <c r="T208" s="25">
        <v>94</v>
      </c>
      <c r="U208" s="26">
        <f>Data!$S208*Data!$T208</f>
        <v>15813.69</v>
      </c>
      <c r="V208" s="24">
        <v>15813.69</v>
      </c>
      <c r="W208" s="26">
        <f>Data!$V208-Data!$U208</f>
        <v>0</v>
      </c>
    </row>
    <row r="209" spans="1:23">
      <c r="A209" s="19" t="s">
        <v>7</v>
      </c>
      <c r="B209" s="19" t="s">
        <v>6</v>
      </c>
      <c r="C209" s="19" t="s">
        <v>834</v>
      </c>
      <c r="D209" s="19" t="s">
        <v>409</v>
      </c>
      <c r="E209" s="19">
        <v>45</v>
      </c>
      <c r="F209" s="19" t="s">
        <v>34</v>
      </c>
      <c r="G209" s="19" t="s">
        <v>625</v>
      </c>
      <c r="H209" s="20">
        <v>44596</v>
      </c>
      <c r="I209" s="20">
        <v>44601</v>
      </c>
      <c r="J209" s="21">
        <f>Data!$I209-Data!$H209</f>
        <v>5</v>
      </c>
      <c r="K209" s="21" t="str">
        <f>IF(Data!$J209&gt;3,"Late","On Time")</f>
        <v>Late</v>
      </c>
      <c r="L209" s="19" t="s">
        <v>247</v>
      </c>
      <c r="M209" s="20">
        <v>44553</v>
      </c>
      <c r="N209" s="20">
        <v>44571</v>
      </c>
      <c r="O209" s="21">
        <f>IF(Data!$N209="","",Data!$N209-Data!$M209)</f>
        <v>18</v>
      </c>
      <c r="P209" s="22" t="str">
        <f>IF(Data!$O209="","",IF(Data!$O209&lt;=Data!$E209,"On Time","Fail"))</f>
        <v>On Time</v>
      </c>
      <c r="Q209" s="23">
        <v>1</v>
      </c>
      <c r="R209" s="45" t="str">
        <f>IF(Data!$Q209=100%,"Completed","Incompleted")</f>
        <v>Completed</v>
      </c>
      <c r="S209" s="24">
        <v>0.56000000000000005</v>
      </c>
      <c r="T209" s="25">
        <v>15000</v>
      </c>
      <c r="U209" s="26">
        <f>Data!$S209*Data!$T209</f>
        <v>8400</v>
      </c>
      <c r="V209" s="24">
        <v>16397</v>
      </c>
      <c r="W209" s="26">
        <f>Data!$V209-Data!$U209</f>
        <v>7997</v>
      </c>
    </row>
    <row r="210" spans="1:23">
      <c r="A210" s="19" t="s">
        <v>7</v>
      </c>
      <c r="B210" s="19" t="s">
        <v>6</v>
      </c>
      <c r="C210" s="19" t="s">
        <v>830</v>
      </c>
      <c r="D210" s="19" t="s">
        <v>412</v>
      </c>
      <c r="E210" s="19">
        <v>30</v>
      </c>
      <c r="F210" s="19" t="s">
        <v>33</v>
      </c>
      <c r="G210" s="19" t="s">
        <v>626</v>
      </c>
      <c r="H210" s="20">
        <v>44625</v>
      </c>
      <c r="I210" s="20">
        <v>44632</v>
      </c>
      <c r="J210" s="21">
        <f>Data!$I210-Data!$H210</f>
        <v>7</v>
      </c>
      <c r="K210" s="21" t="str">
        <f>IF(Data!$J210&gt;3,"Late","On Time")</f>
        <v>Late</v>
      </c>
      <c r="L210" s="19" t="s">
        <v>248</v>
      </c>
      <c r="M210" s="20">
        <v>44603</v>
      </c>
      <c r="N210" s="20">
        <v>44608</v>
      </c>
      <c r="O210" s="21">
        <f>IF(Data!$N210="","",Data!$N210-Data!$M210)</f>
        <v>5</v>
      </c>
      <c r="P210" s="22" t="str">
        <f>IF(Data!$O210="","",IF(Data!$O210&lt;=Data!$E210,"On Time","Fail"))</f>
        <v>On Time</v>
      </c>
      <c r="Q210" s="23">
        <v>1</v>
      </c>
      <c r="R210" s="45" t="str">
        <f>IF(Data!$Q210=100%,"Completed","Incompleted")</f>
        <v>Completed</v>
      </c>
      <c r="S210" s="24">
        <v>9.2010309278350508</v>
      </c>
      <c r="T210" s="25">
        <v>97</v>
      </c>
      <c r="U210" s="26">
        <f>Data!$S210*Data!$T210</f>
        <v>892.49999999999989</v>
      </c>
      <c r="V210" s="24">
        <v>3895.5</v>
      </c>
      <c r="W210" s="26">
        <f>Data!$V210-Data!$U210</f>
        <v>3003</v>
      </c>
    </row>
    <row r="211" spans="1:23">
      <c r="A211" s="19" t="s">
        <v>7</v>
      </c>
      <c r="B211" s="19" t="s">
        <v>6</v>
      </c>
      <c r="C211" s="19" t="s">
        <v>836</v>
      </c>
      <c r="D211" s="19" t="s">
        <v>412</v>
      </c>
      <c r="E211" s="19">
        <v>14</v>
      </c>
      <c r="F211" s="19" t="s">
        <v>34</v>
      </c>
      <c r="G211" s="19" t="s">
        <v>627</v>
      </c>
      <c r="H211" s="20">
        <v>44626</v>
      </c>
      <c r="I211" s="20">
        <v>44631</v>
      </c>
      <c r="J211" s="21">
        <f>Data!$I211-Data!$H211</f>
        <v>5</v>
      </c>
      <c r="K211" s="21" t="str">
        <f>IF(Data!$J211&gt;3,"Late","On Time")</f>
        <v>Late</v>
      </c>
      <c r="L211" s="19" t="s">
        <v>249</v>
      </c>
      <c r="M211" s="20">
        <v>44660</v>
      </c>
      <c r="N211" s="20">
        <v>44672</v>
      </c>
      <c r="O211" s="21">
        <f>IF(Data!$N211="","",Data!$N211-Data!$M211)</f>
        <v>12</v>
      </c>
      <c r="P211" s="22" t="str">
        <f>IF(Data!$O211="","",IF(Data!$O211&lt;=Data!$E211,"On Time","Fail"))</f>
        <v>On Time</v>
      </c>
      <c r="Q211" s="23">
        <v>1</v>
      </c>
      <c r="R211" s="45" t="str">
        <f>IF(Data!$Q211=100%,"Completed","Incompleted")</f>
        <v>Completed</v>
      </c>
      <c r="S211" s="24">
        <v>592.5</v>
      </c>
      <c r="T211" s="25">
        <v>7</v>
      </c>
      <c r="U211" s="26">
        <f>Data!$S211*Data!$T211</f>
        <v>4147.5</v>
      </c>
      <c r="V211" s="24">
        <v>4147.5</v>
      </c>
      <c r="W211" s="26">
        <f>Data!$V211-Data!$U211</f>
        <v>0</v>
      </c>
    </row>
    <row r="212" spans="1:23">
      <c r="A212" s="19" t="s">
        <v>7</v>
      </c>
      <c r="B212" s="19" t="s">
        <v>6</v>
      </c>
      <c r="C212" s="19" t="s">
        <v>28</v>
      </c>
      <c r="D212" s="19" t="s">
        <v>410</v>
      </c>
      <c r="E212" s="19">
        <v>45</v>
      </c>
      <c r="F212" s="19" t="s">
        <v>33</v>
      </c>
      <c r="G212" s="19" t="s">
        <v>628</v>
      </c>
      <c r="H212" s="20">
        <v>44627</v>
      </c>
      <c r="I212" s="20">
        <v>44629</v>
      </c>
      <c r="J212" s="21">
        <f>Data!$I212-Data!$H212</f>
        <v>2</v>
      </c>
      <c r="K212" s="21" t="str">
        <f>IF(Data!$J212&gt;3,"Late","On Time")</f>
        <v>On Time</v>
      </c>
      <c r="L212" s="19" t="s">
        <v>250</v>
      </c>
      <c r="M212" s="20">
        <v>44636</v>
      </c>
      <c r="N212" s="20"/>
      <c r="O212" s="21" t="str">
        <f>IF(Data!$N212="","",Data!$N212-Data!$M212)</f>
        <v/>
      </c>
      <c r="P212" s="22" t="str">
        <f>IF(Data!$O212="","",IF(Data!$O212&lt;=Data!$E212,"On Time","Fail"))</f>
        <v/>
      </c>
      <c r="Q212" s="23">
        <v>0.59</v>
      </c>
      <c r="R212" s="45" t="str">
        <f>IF(Data!$Q212=100%,"Completed","Incompleted")</f>
        <v>Incompleted</v>
      </c>
      <c r="S212" s="24">
        <v>24.137931034482758</v>
      </c>
      <c r="T212" s="25">
        <v>58</v>
      </c>
      <c r="U212" s="26">
        <f>Data!$S212*Data!$T212</f>
        <v>1400</v>
      </c>
      <c r="V212" s="24">
        <v>6902</v>
      </c>
      <c r="W212" s="26">
        <f>Data!$V212-Data!$U212</f>
        <v>5502</v>
      </c>
    </row>
    <row r="213" spans="1:23">
      <c r="A213" s="19" t="s">
        <v>10</v>
      </c>
      <c r="B213" s="19" t="s">
        <v>6</v>
      </c>
      <c r="C213" s="19" t="s">
        <v>832</v>
      </c>
      <c r="D213" s="19" t="s">
        <v>407</v>
      </c>
      <c r="E213" s="19">
        <v>30</v>
      </c>
      <c r="F213" s="19" t="s">
        <v>34</v>
      </c>
      <c r="G213" s="19" t="s">
        <v>629</v>
      </c>
      <c r="H213" s="20">
        <v>44628</v>
      </c>
      <c r="I213" s="20">
        <v>44633</v>
      </c>
      <c r="J213" s="21">
        <f>Data!$I213-Data!$H213</f>
        <v>5</v>
      </c>
      <c r="K213" s="21" t="str">
        <f>IF(Data!$J213&gt;3,"Late","On Time")</f>
        <v>Late</v>
      </c>
      <c r="L213" s="19" t="s">
        <v>251</v>
      </c>
      <c r="M213" s="20">
        <v>44644</v>
      </c>
      <c r="N213" s="20">
        <v>44689</v>
      </c>
      <c r="O213" s="21">
        <f>IF(Data!$N213="","",Data!$N213-Data!$M213)</f>
        <v>45</v>
      </c>
      <c r="P213" s="22" t="str">
        <f>IF(Data!$O213="","",IF(Data!$O213&lt;=Data!$E213,"On Time","Fail"))</f>
        <v>Fail</v>
      </c>
      <c r="Q213" s="23">
        <v>1</v>
      </c>
      <c r="R213" s="45" t="str">
        <f>IF(Data!$Q213=100%,"Completed","Incompleted")</f>
        <v>Completed</v>
      </c>
      <c r="S213" s="24">
        <v>86.069767441860463</v>
      </c>
      <c r="T213" s="25">
        <v>86</v>
      </c>
      <c r="U213" s="26">
        <f>Data!$S213*Data!$T213</f>
        <v>7402</v>
      </c>
      <c r="V213" s="24">
        <v>7406</v>
      </c>
      <c r="W213" s="26">
        <f>Data!$V213-Data!$U213</f>
        <v>4</v>
      </c>
    </row>
    <row r="214" spans="1:23">
      <c r="A214" s="19" t="s">
        <v>7</v>
      </c>
      <c r="B214" s="19" t="s">
        <v>6</v>
      </c>
      <c r="C214" s="19" t="s">
        <v>834</v>
      </c>
      <c r="D214" s="19" t="s">
        <v>411</v>
      </c>
      <c r="E214" s="19">
        <v>45</v>
      </c>
      <c r="F214" s="19" t="s">
        <v>35</v>
      </c>
      <c r="G214" s="19" t="s">
        <v>630</v>
      </c>
      <c r="H214" s="20">
        <v>44629</v>
      </c>
      <c r="I214" s="20">
        <v>44632</v>
      </c>
      <c r="J214" s="21">
        <f>Data!$I214-Data!$H214</f>
        <v>3</v>
      </c>
      <c r="K214" s="21" t="str">
        <f>IF(Data!$J214&gt;3,"Late","On Time")</f>
        <v>On Time</v>
      </c>
      <c r="L214" s="19" t="s">
        <v>252</v>
      </c>
      <c r="M214" s="20">
        <v>44591</v>
      </c>
      <c r="N214" s="20">
        <v>44646</v>
      </c>
      <c r="O214" s="21">
        <f>IF(Data!$N214="","",Data!$N214-Data!$M214)</f>
        <v>55</v>
      </c>
      <c r="P214" s="22" t="str">
        <f>IF(Data!$O214="","",IF(Data!$O214&lt;=Data!$E214,"On Time","Fail"))</f>
        <v>Fail</v>
      </c>
      <c r="Q214" s="23">
        <v>1</v>
      </c>
      <c r="R214" s="45" t="str">
        <f>IF(Data!$Q214=100%,"Completed","Incompleted")</f>
        <v>Completed</v>
      </c>
      <c r="S214" s="24">
        <v>10.438953488372093</v>
      </c>
      <c r="T214" s="25">
        <v>86</v>
      </c>
      <c r="U214" s="26">
        <f>Data!$S214*Data!$T214</f>
        <v>897.75</v>
      </c>
      <c r="V214" s="24">
        <v>10823.75</v>
      </c>
      <c r="W214" s="26">
        <f>Data!$V214-Data!$U214</f>
        <v>9926</v>
      </c>
    </row>
    <row r="215" spans="1:23">
      <c r="A215" s="19" t="s">
        <v>5</v>
      </c>
      <c r="B215" s="19" t="s">
        <v>6</v>
      </c>
      <c r="C215" s="19" t="s">
        <v>834</v>
      </c>
      <c r="D215" s="19" t="s">
        <v>408</v>
      </c>
      <c r="E215" s="19">
        <v>30</v>
      </c>
      <c r="F215" s="19" t="s">
        <v>34</v>
      </c>
      <c r="G215" s="19" t="s">
        <v>631</v>
      </c>
      <c r="H215" s="20">
        <v>44630</v>
      </c>
      <c r="I215" s="20">
        <v>44637</v>
      </c>
      <c r="J215" s="21">
        <f>Data!$I215-Data!$H215</f>
        <v>7</v>
      </c>
      <c r="K215" s="21" t="str">
        <f>IF(Data!$J215&gt;3,"Late","On Time")</f>
        <v>Late</v>
      </c>
      <c r="L215" s="19" t="s">
        <v>253</v>
      </c>
      <c r="M215" s="20">
        <v>44612</v>
      </c>
      <c r="N215" s="20">
        <v>44657</v>
      </c>
      <c r="O215" s="21">
        <f>IF(Data!$N215="","",Data!$N215-Data!$M215)</f>
        <v>45</v>
      </c>
      <c r="P215" s="22" t="str">
        <f>IF(Data!$O215="","",IF(Data!$O215&lt;=Data!$E215,"On Time","Fail"))</f>
        <v>Fail</v>
      </c>
      <c r="Q215" s="23">
        <v>1</v>
      </c>
      <c r="R215" s="45" t="str">
        <f>IF(Data!$Q215=100%,"Completed","Incompleted")</f>
        <v>Completed</v>
      </c>
      <c r="S215" s="24">
        <v>180.85106382978722</v>
      </c>
      <c r="T215" s="25">
        <v>94</v>
      </c>
      <c r="U215" s="26">
        <f>Data!$S215*Data!$T215</f>
        <v>17000</v>
      </c>
      <c r="V215" s="24">
        <v>17000</v>
      </c>
      <c r="W215" s="26">
        <f>Data!$V215-Data!$U215</f>
        <v>0</v>
      </c>
    </row>
    <row r="216" spans="1:23">
      <c r="A216" s="19" t="s">
        <v>5</v>
      </c>
      <c r="B216" s="19" t="s">
        <v>6</v>
      </c>
      <c r="C216" s="19" t="s">
        <v>833</v>
      </c>
      <c r="D216" s="19" t="s">
        <v>407</v>
      </c>
      <c r="E216" s="19">
        <v>30</v>
      </c>
      <c r="F216" s="19" t="s">
        <v>36</v>
      </c>
      <c r="G216" s="19" t="s">
        <v>632</v>
      </c>
      <c r="H216" s="20">
        <v>44631</v>
      </c>
      <c r="I216" s="20">
        <v>44637</v>
      </c>
      <c r="J216" s="21">
        <f>Data!$I216-Data!$H216</f>
        <v>6</v>
      </c>
      <c r="K216" s="21" t="str">
        <f>IF(Data!$J216&gt;3,"Late","On Time")</f>
        <v>Late</v>
      </c>
      <c r="L216" s="19" t="s">
        <v>254</v>
      </c>
      <c r="M216" s="20">
        <v>44664</v>
      </c>
      <c r="N216" s="20">
        <v>44710</v>
      </c>
      <c r="O216" s="21">
        <f>IF(Data!$N216="","",Data!$N216-Data!$M216)</f>
        <v>46</v>
      </c>
      <c r="P216" s="22" t="str">
        <f>IF(Data!$O216="","",IF(Data!$O216&lt;=Data!$E216,"On Time","Fail"))</f>
        <v>Fail</v>
      </c>
      <c r="Q216" s="23">
        <v>1</v>
      </c>
      <c r="R216" s="45" t="str">
        <f>IF(Data!$Q216=100%,"Completed","Incompleted")</f>
        <v>Completed</v>
      </c>
      <c r="S216" s="24">
        <v>59.793814432989691</v>
      </c>
      <c r="T216" s="25">
        <v>97</v>
      </c>
      <c r="U216" s="26">
        <f>Data!$S216*Data!$T216</f>
        <v>5800</v>
      </c>
      <c r="V216" s="24">
        <v>5800</v>
      </c>
      <c r="W216" s="26">
        <f>Data!$V216-Data!$U216</f>
        <v>0</v>
      </c>
    </row>
    <row r="217" spans="1:23">
      <c r="A217" s="19" t="s">
        <v>7</v>
      </c>
      <c r="B217" s="19" t="s">
        <v>6</v>
      </c>
      <c r="C217" s="19" t="s">
        <v>831</v>
      </c>
      <c r="D217" s="19" t="s">
        <v>410</v>
      </c>
      <c r="E217" s="19">
        <v>14</v>
      </c>
      <c r="F217" s="19" t="s">
        <v>38</v>
      </c>
      <c r="G217" s="19" t="s">
        <v>633</v>
      </c>
      <c r="H217" s="20">
        <v>44632</v>
      </c>
      <c r="I217" s="20">
        <v>44636</v>
      </c>
      <c r="J217" s="21">
        <f>Data!$I217-Data!$H217</f>
        <v>4</v>
      </c>
      <c r="K217" s="21" t="str">
        <f>IF(Data!$J217&gt;3,"Late","On Time")</f>
        <v>Late</v>
      </c>
      <c r="L217" s="19" t="s">
        <v>255</v>
      </c>
      <c r="M217" s="20">
        <v>44646</v>
      </c>
      <c r="N217" s="20">
        <v>44675</v>
      </c>
      <c r="O217" s="21">
        <f>IF(Data!$N217="","",Data!$N217-Data!$M217)</f>
        <v>29</v>
      </c>
      <c r="P217" s="22" t="str">
        <f>IF(Data!$O217="","",IF(Data!$O217&lt;=Data!$E217,"On Time","Fail"))</f>
        <v>Fail</v>
      </c>
      <c r="Q217" s="23">
        <v>1</v>
      </c>
      <c r="R217" s="45" t="str">
        <f>IF(Data!$Q217=100%,"Completed","Incompleted")</f>
        <v>Completed</v>
      </c>
      <c r="S217" s="24">
        <v>862.90322580645159</v>
      </c>
      <c r="T217" s="25">
        <v>62</v>
      </c>
      <c r="U217" s="26">
        <f>Data!$S217*Data!$T217</f>
        <v>53500</v>
      </c>
      <c r="V217" s="24">
        <v>53500</v>
      </c>
      <c r="W217" s="26">
        <f>Data!$V217-Data!$U217</f>
        <v>0</v>
      </c>
    </row>
    <row r="218" spans="1:23">
      <c r="A218" s="19" t="s">
        <v>7</v>
      </c>
      <c r="B218" s="19" t="s">
        <v>6</v>
      </c>
      <c r="C218" s="19" t="s">
        <v>833</v>
      </c>
      <c r="D218" s="19" t="s">
        <v>410</v>
      </c>
      <c r="E218" s="19">
        <v>7</v>
      </c>
      <c r="F218" s="19" t="s">
        <v>40</v>
      </c>
      <c r="G218" s="19" t="s">
        <v>634</v>
      </c>
      <c r="H218" s="20">
        <v>44633</v>
      </c>
      <c r="I218" s="20">
        <v>44642</v>
      </c>
      <c r="J218" s="21">
        <f>Data!$I218-Data!$H218</f>
        <v>9</v>
      </c>
      <c r="K218" s="21" t="str">
        <f>IF(Data!$J218&gt;3,"Late","On Time")</f>
        <v>Late</v>
      </c>
      <c r="L218" s="19" t="s">
        <v>256</v>
      </c>
      <c r="M218" s="20">
        <v>44637</v>
      </c>
      <c r="N218" s="20">
        <v>44679</v>
      </c>
      <c r="O218" s="21">
        <f>IF(Data!$N218="","",Data!$N218-Data!$M218)</f>
        <v>42</v>
      </c>
      <c r="P218" s="22" t="str">
        <f>IF(Data!$O218="","",IF(Data!$O218&lt;=Data!$E218,"On Time","Fail"))</f>
        <v>Fail</v>
      </c>
      <c r="Q218" s="23">
        <v>1</v>
      </c>
      <c r="R218" s="45" t="str">
        <f>IF(Data!$Q218=100%,"Completed","Incompleted")</f>
        <v>Completed</v>
      </c>
      <c r="S218" s="24">
        <v>1461.6</v>
      </c>
      <c r="T218" s="25">
        <v>4</v>
      </c>
      <c r="U218" s="26">
        <f>Data!$S218*Data!$T218</f>
        <v>5846.4</v>
      </c>
      <c r="V218" s="24">
        <v>5846.4</v>
      </c>
      <c r="W218" s="26">
        <f>Data!$V218-Data!$U218</f>
        <v>0</v>
      </c>
    </row>
    <row r="219" spans="1:23">
      <c r="A219" s="19" t="s">
        <v>7</v>
      </c>
      <c r="B219" s="19" t="s">
        <v>6</v>
      </c>
      <c r="C219" s="19" t="s">
        <v>832</v>
      </c>
      <c r="D219" s="19" t="s">
        <v>411</v>
      </c>
      <c r="E219" s="19">
        <v>45</v>
      </c>
      <c r="F219" s="19" t="s">
        <v>39</v>
      </c>
      <c r="G219" s="19" t="s">
        <v>635</v>
      </c>
      <c r="H219" s="20">
        <v>44634</v>
      </c>
      <c r="I219" s="20">
        <v>44641</v>
      </c>
      <c r="J219" s="21">
        <f>Data!$I219-Data!$H219</f>
        <v>7</v>
      </c>
      <c r="K219" s="21" t="str">
        <f>IF(Data!$J219&gt;3,"Late","On Time")</f>
        <v>Late</v>
      </c>
      <c r="L219" s="19" t="s">
        <v>257</v>
      </c>
      <c r="M219" s="20">
        <v>44631</v>
      </c>
      <c r="N219" s="20">
        <v>44685</v>
      </c>
      <c r="O219" s="21">
        <f>IF(Data!$N219="","",Data!$N219-Data!$M219)</f>
        <v>54</v>
      </c>
      <c r="P219" s="22" t="str">
        <f>IF(Data!$O219="","",IF(Data!$O219&lt;=Data!$E219,"On Time","Fail"))</f>
        <v>Fail</v>
      </c>
      <c r="Q219" s="23">
        <v>1</v>
      </c>
      <c r="R219" s="45" t="str">
        <f>IF(Data!$Q219=100%,"Completed","Incompleted")</f>
        <v>Completed</v>
      </c>
      <c r="S219" s="24">
        <v>24.476666666666667</v>
      </c>
      <c r="T219" s="25">
        <v>90</v>
      </c>
      <c r="U219" s="26">
        <f>Data!$S219*Data!$T219</f>
        <v>2202.9</v>
      </c>
      <c r="V219" s="24">
        <v>7524.9</v>
      </c>
      <c r="W219" s="26">
        <f>Data!$V219-Data!$U219</f>
        <v>5322</v>
      </c>
    </row>
    <row r="220" spans="1:23">
      <c r="A220" s="19" t="s">
        <v>7</v>
      </c>
      <c r="B220" s="19" t="s">
        <v>8</v>
      </c>
      <c r="C220" s="19" t="s">
        <v>831</v>
      </c>
      <c r="D220" s="19" t="s">
        <v>410</v>
      </c>
      <c r="E220" s="19">
        <v>14</v>
      </c>
      <c r="F220" s="19" t="s">
        <v>38</v>
      </c>
      <c r="G220" s="19" t="s">
        <v>636</v>
      </c>
      <c r="H220" s="20">
        <v>44635</v>
      </c>
      <c r="I220" s="20">
        <v>44640</v>
      </c>
      <c r="J220" s="21">
        <f>Data!$I220-Data!$H220</f>
        <v>5</v>
      </c>
      <c r="K220" s="21" t="str">
        <f>IF(Data!$J220&gt;3,"Late","On Time")</f>
        <v>Late</v>
      </c>
      <c r="L220" s="19" t="s">
        <v>258</v>
      </c>
      <c r="M220" s="20">
        <v>44649</v>
      </c>
      <c r="N220" s="20">
        <v>44699</v>
      </c>
      <c r="O220" s="21">
        <f>IF(Data!$N220="","",Data!$N220-Data!$M220)</f>
        <v>50</v>
      </c>
      <c r="P220" s="22" t="str">
        <f>IF(Data!$O220="","",IF(Data!$O220&lt;=Data!$E220,"On Time","Fail"))</f>
        <v>Fail</v>
      </c>
      <c r="Q220" s="23">
        <v>1</v>
      </c>
      <c r="R220" s="45" t="str">
        <f>IF(Data!$Q220=100%,"Completed","Incompleted")</f>
        <v>Completed</v>
      </c>
      <c r="S220" s="24">
        <v>177.77777777777777</v>
      </c>
      <c r="T220" s="25">
        <v>9</v>
      </c>
      <c r="U220" s="26">
        <f>Data!$S220*Data!$T220</f>
        <v>1600</v>
      </c>
      <c r="V220" s="24">
        <v>11571</v>
      </c>
      <c r="W220" s="26">
        <f>Data!$V220-Data!$U220</f>
        <v>9971</v>
      </c>
    </row>
    <row r="221" spans="1:23">
      <c r="A221" s="19" t="s">
        <v>7</v>
      </c>
      <c r="B221" s="19" t="s">
        <v>21</v>
      </c>
      <c r="C221" s="19" t="s">
        <v>829</v>
      </c>
      <c r="D221" s="19" t="s">
        <v>408</v>
      </c>
      <c r="E221" s="19">
        <v>30</v>
      </c>
      <c r="F221" s="19" t="s">
        <v>36</v>
      </c>
      <c r="G221" s="19" t="s">
        <v>637</v>
      </c>
      <c r="H221" s="20">
        <v>44636</v>
      </c>
      <c r="I221" s="20">
        <v>44639</v>
      </c>
      <c r="J221" s="21">
        <f>Data!$I221-Data!$H221</f>
        <v>3</v>
      </c>
      <c r="K221" s="21" t="str">
        <f>IF(Data!$J221&gt;3,"Late","On Time")</f>
        <v>On Time</v>
      </c>
      <c r="L221" s="19" t="s">
        <v>259</v>
      </c>
      <c r="M221" s="20">
        <v>44673</v>
      </c>
      <c r="N221" s="20">
        <v>44729</v>
      </c>
      <c r="O221" s="21">
        <f>IF(Data!$N221="","",Data!$N221-Data!$M221)</f>
        <v>56</v>
      </c>
      <c r="P221" s="22" t="str">
        <f>IF(Data!$O221="","",IF(Data!$O221&lt;=Data!$E221,"On Time","Fail"))</f>
        <v>Fail</v>
      </c>
      <c r="Q221" s="23">
        <v>1</v>
      </c>
      <c r="R221" s="45" t="str">
        <f>IF(Data!$Q221=100%,"Completed","Incompleted")</f>
        <v>Completed</v>
      </c>
      <c r="S221" s="24">
        <v>45</v>
      </c>
      <c r="T221" s="25">
        <v>20</v>
      </c>
      <c r="U221" s="26">
        <f>Data!$S221*Data!$T221</f>
        <v>900</v>
      </c>
      <c r="V221" s="24">
        <v>900</v>
      </c>
      <c r="W221" s="26">
        <f>Data!$V221-Data!$U221</f>
        <v>0</v>
      </c>
    </row>
    <row r="222" spans="1:23">
      <c r="A222" s="19" t="s">
        <v>7</v>
      </c>
      <c r="B222" s="19" t="s">
        <v>6</v>
      </c>
      <c r="C222" s="19" t="s">
        <v>832</v>
      </c>
      <c r="D222" s="19" t="s">
        <v>409</v>
      </c>
      <c r="E222" s="19">
        <v>45</v>
      </c>
      <c r="F222" s="19" t="s">
        <v>39</v>
      </c>
      <c r="G222" s="19" t="s">
        <v>638</v>
      </c>
      <c r="H222" s="20">
        <v>44637</v>
      </c>
      <c r="I222" s="20">
        <v>44645</v>
      </c>
      <c r="J222" s="21">
        <f>Data!$I222-Data!$H222</f>
        <v>8</v>
      </c>
      <c r="K222" s="21" t="str">
        <f>IF(Data!$J222&gt;3,"Late","On Time")</f>
        <v>Late</v>
      </c>
      <c r="L222" s="19" t="s">
        <v>260</v>
      </c>
      <c r="M222" s="20">
        <v>44653</v>
      </c>
      <c r="N222" s="20">
        <v>44713</v>
      </c>
      <c r="O222" s="21">
        <f>IF(Data!$N222="","",Data!$N222-Data!$M222)</f>
        <v>60</v>
      </c>
      <c r="P222" s="22" t="str">
        <f>IF(Data!$O222="","",IF(Data!$O222&lt;=Data!$E222,"On Time","Fail"))</f>
        <v>Fail</v>
      </c>
      <c r="Q222" s="23">
        <v>1</v>
      </c>
      <c r="R222" s="45" t="str">
        <f>IF(Data!$Q222=100%,"Completed","Incompleted")</f>
        <v>Completed</v>
      </c>
      <c r="S222" s="24">
        <v>60.556486486486492</v>
      </c>
      <c r="T222" s="25">
        <v>37</v>
      </c>
      <c r="U222" s="26">
        <f>Data!$S222*Data!$T222</f>
        <v>2240.59</v>
      </c>
      <c r="V222" s="24">
        <v>7358.59</v>
      </c>
      <c r="W222" s="26">
        <f>Data!$V222-Data!$U222</f>
        <v>5118</v>
      </c>
    </row>
    <row r="223" spans="1:23">
      <c r="A223" s="19" t="s">
        <v>12</v>
      </c>
      <c r="B223" s="19" t="s">
        <v>6</v>
      </c>
      <c r="C223" s="19" t="s">
        <v>833</v>
      </c>
      <c r="D223" s="19" t="s">
        <v>410</v>
      </c>
      <c r="E223" s="19">
        <v>14</v>
      </c>
      <c r="F223" s="19" t="s">
        <v>34</v>
      </c>
      <c r="G223" s="19" t="s">
        <v>639</v>
      </c>
      <c r="H223" s="20">
        <v>44669</v>
      </c>
      <c r="I223" s="20">
        <v>44676</v>
      </c>
      <c r="J223" s="21">
        <f>Data!$I223-Data!$H223</f>
        <v>7</v>
      </c>
      <c r="K223" s="21" t="str">
        <f>IF(Data!$J223&gt;3,"Late","On Time")</f>
        <v>Late</v>
      </c>
      <c r="L223" s="19" t="s">
        <v>261</v>
      </c>
      <c r="M223" s="20">
        <v>44682</v>
      </c>
      <c r="N223" s="20">
        <v>44736</v>
      </c>
      <c r="O223" s="21">
        <f>IF(Data!$N223="","",Data!$N223-Data!$M223)</f>
        <v>54</v>
      </c>
      <c r="P223" s="22" t="str">
        <f>IF(Data!$O223="","",IF(Data!$O223&lt;=Data!$E223,"On Time","Fail"))</f>
        <v>Fail</v>
      </c>
      <c r="Q223" s="23">
        <v>1</v>
      </c>
      <c r="R223" s="45" t="str">
        <f>IF(Data!$Q223=100%,"Completed","Incompleted")</f>
        <v>Completed</v>
      </c>
      <c r="S223" s="24">
        <v>798.91304347826087</v>
      </c>
      <c r="T223" s="25">
        <v>46</v>
      </c>
      <c r="U223" s="26">
        <f>Data!$S223*Data!$T223</f>
        <v>36750</v>
      </c>
      <c r="V223" s="24">
        <v>33529</v>
      </c>
      <c r="W223" s="26">
        <f>Data!$V223-Data!$U223</f>
        <v>-3221</v>
      </c>
    </row>
    <row r="224" spans="1:23">
      <c r="A224" s="19" t="s">
        <v>12</v>
      </c>
      <c r="B224" s="19" t="s">
        <v>6</v>
      </c>
      <c r="C224" s="19" t="s">
        <v>828</v>
      </c>
      <c r="D224" s="19" t="s">
        <v>407</v>
      </c>
      <c r="E224" s="19">
        <v>30</v>
      </c>
      <c r="F224" s="19" t="s">
        <v>35</v>
      </c>
      <c r="G224" s="19" t="s">
        <v>640</v>
      </c>
      <c r="H224" s="20">
        <v>44670</v>
      </c>
      <c r="I224" s="20">
        <v>44676</v>
      </c>
      <c r="J224" s="21">
        <f>Data!$I224-Data!$H224</f>
        <v>6</v>
      </c>
      <c r="K224" s="21" t="str">
        <f>IF(Data!$J224&gt;3,"Late","On Time")</f>
        <v>Late</v>
      </c>
      <c r="L224" s="19" t="s">
        <v>262</v>
      </c>
      <c r="M224" s="20">
        <v>44694</v>
      </c>
      <c r="N224" s="20">
        <v>44741</v>
      </c>
      <c r="O224" s="21">
        <f>IF(Data!$N224="","",Data!$N224-Data!$M224)</f>
        <v>47</v>
      </c>
      <c r="P224" s="22" t="str">
        <f>IF(Data!$O224="","",IF(Data!$O224&lt;=Data!$E224,"On Time","Fail"))</f>
        <v>Fail</v>
      </c>
      <c r="Q224" s="23">
        <v>1</v>
      </c>
      <c r="R224" s="45" t="str">
        <f>IF(Data!$Q224=100%,"Completed","Incompleted")</f>
        <v>Completed</v>
      </c>
      <c r="S224" s="24">
        <v>1025.6410256410256</v>
      </c>
      <c r="T224" s="25">
        <v>78</v>
      </c>
      <c r="U224" s="26">
        <f>Data!$S224*Data!$T224</f>
        <v>80000</v>
      </c>
      <c r="V224" s="24">
        <v>80000</v>
      </c>
      <c r="W224" s="26">
        <f>Data!$V224-Data!$U224</f>
        <v>0</v>
      </c>
    </row>
    <row r="225" spans="1:23">
      <c r="A225" s="19" t="s">
        <v>5</v>
      </c>
      <c r="B225" s="19" t="s">
        <v>6</v>
      </c>
      <c r="C225" s="19" t="s">
        <v>832</v>
      </c>
      <c r="D225" s="19" t="s">
        <v>410</v>
      </c>
      <c r="E225" s="19">
        <v>14</v>
      </c>
      <c r="F225" s="19" t="s">
        <v>40</v>
      </c>
      <c r="G225" s="19" t="s">
        <v>641</v>
      </c>
      <c r="H225" s="20">
        <v>44671</v>
      </c>
      <c r="I225" s="20">
        <v>44676</v>
      </c>
      <c r="J225" s="21">
        <f>Data!$I225-Data!$H225</f>
        <v>5</v>
      </c>
      <c r="K225" s="21" t="str">
        <f>IF(Data!$J225&gt;3,"Late","On Time")</f>
        <v>Late</v>
      </c>
      <c r="L225" s="19" t="s">
        <v>263</v>
      </c>
      <c r="M225" s="20">
        <v>44674</v>
      </c>
      <c r="N225" s="20">
        <v>44708</v>
      </c>
      <c r="O225" s="21">
        <f>IF(Data!$N225="","",Data!$N225-Data!$M225)</f>
        <v>34</v>
      </c>
      <c r="P225" s="22" t="str">
        <f>IF(Data!$O225="","",IF(Data!$O225&lt;=Data!$E225,"On Time","Fail"))</f>
        <v>Fail</v>
      </c>
      <c r="Q225" s="23">
        <v>1</v>
      </c>
      <c r="R225" s="45" t="str">
        <f>IF(Data!$Q225=100%,"Completed","Incompleted")</f>
        <v>Completed</v>
      </c>
      <c r="S225" s="24">
        <v>5888.8888888888887</v>
      </c>
      <c r="T225" s="25">
        <v>27</v>
      </c>
      <c r="U225" s="26">
        <f>Data!$S225*Data!$T225</f>
        <v>159000</v>
      </c>
      <c r="V225" s="24">
        <v>161120</v>
      </c>
      <c r="W225" s="26">
        <f>Data!$V225-Data!$U225</f>
        <v>2120</v>
      </c>
    </row>
    <row r="226" spans="1:23">
      <c r="A226" s="19" t="s">
        <v>12</v>
      </c>
      <c r="B226" s="19" t="s">
        <v>6</v>
      </c>
      <c r="C226" s="19" t="s">
        <v>831</v>
      </c>
      <c r="D226" s="19" t="s">
        <v>408</v>
      </c>
      <c r="E226" s="19">
        <v>30</v>
      </c>
      <c r="F226" s="19" t="s">
        <v>33</v>
      </c>
      <c r="G226" s="19" t="s">
        <v>642</v>
      </c>
      <c r="H226" s="20">
        <v>44672</v>
      </c>
      <c r="I226" s="20">
        <v>44681</v>
      </c>
      <c r="J226" s="21">
        <f>Data!$I226-Data!$H226</f>
        <v>9</v>
      </c>
      <c r="K226" s="21" t="str">
        <f>IF(Data!$J226&gt;3,"Late","On Time")</f>
        <v>Late</v>
      </c>
      <c r="L226" s="19" t="s">
        <v>264</v>
      </c>
      <c r="M226" s="20">
        <v>44673</v>
      </c>
      <c r="N226" s="20">
        <v>44712</v>
      </c>
      <c r="O226" s="21">
        <f>IF(Data!$N226="","",Data!$N226-Data!$M226)</f>
        <v>39</v>
      </c>
      <c r="P226" s="22" t="str">
        <f>IF(Data!$O226="","",IF(Data!$O226&lt;=Data!$E226,"On Time","Fail"))</f>
        <v>Fail</v>
      </c>
      <c r="Q226" s="23">
        <v>1</v>
      </c>
      <c r="R226" s="45" t="str">
        <f>IF(Data!$Q226=100%,"Completed","Incompleted")</f>
        <v>Completed</v>
      </c>
      <c r="S226" s="24">
        <v>2763.1578947368421</v>
      </c>
      <c r="T226" s="25">
        <v>95</v>
      </c>
      <c r="U226" s="26">
        <f>Data!$S226*Data!$T226</f>
        <v>262500</v>
      </c>
      <c r="V226" s="24">
        <v>262500</v>
      </c>
      <c r="W226" s="26">
        <f>Data!$V226-Data!$U226</f>
        <v>0</v>
      </c>
    </row>
    <row r="227" spans="1:23">
      <c r="A227" s="19" t="s">
        <v>10</v>
      </c>
      <c r="B227" s="19" t="s">
        <v>6</v>
      </c>
      <c r="C227" s="19" t="s">
        <v>832</v>
      </c>
      <c r="D227" s="19" t="s">
        <v>408</v>
      </c>
      <c r="E227" s="19">
        <v>7</v>
      </c>
      <c r="F227" s="19" t="s">
        <v>34</v>
      </c>
      <c r="G227" s="19" t="s">
        <v>643</v>
      </c>
      <c r="H227" s="20">
        <v>44673</v>
      </c>
      <c r="I227" s="20">
        <v>44674</v>
      </c>
      <c r="J227" s="21">
        <f>Data!$I227-Data!$H227</f>
        <v>1</v>
      </c>
      <c r="K227" s="21" t="str">
        <f>IF(Data!$J227&gt;3,"Late","On Time")</f>
        <v>On Time</v>
      </c>
      <c r="L227" s="19" t="s">
        <v>265</v>
      </c>
      <c r="M227" s="20">
        <v>44629</v>
      </c>
      <c r="N227" s="20">
        <v>44675</v>
      </c>
      <c r="O227" s="21">
        <f>IF(Data!$N227="","",Data!$N227-Data!$M227)</f>
        <v>46</v>
      </c>
      <c r="P227" s="22" t="str">
        <f>IF(Data!$O227="","",IF(Data!$O227&lt;=Data!$E227,"On Time","Fail"))</f>
        <v>Fail</v>
      </c>
      <c r="Q227" s="23">
        <v>1</v>
      </c>
      <c r="R227" s="45" t="str">
        <f>IF(Data!$Q227=100%,"Completed","Incompleted")</f>
        <v>Completed</v>
      </c>
      <c r="S227" s="24">
        <v>1645</v>
      </c>
      <c r="T227" s="25">
        <v>30</v>
      </c>
      <c r="U227" s="26">
        <f>Data!$S227*Data!$T227</f>
        <v>49350</v>
      </c>
      <c r="V227" s="24">
        <v>49350</v>
      </c>
      <c r="W227" s="26">
        <f>Data!$V227-Data!$U227</f>
        <v>0</v>
      </c>
    </row>
    <row r="228" spans="1:23">
      <c r="A228" s="19" t="s">
        <v>12</v>
      </c>
      <c r="B228" s="19" t="s">
        <v>6</v>
      </c>
      <c r="C228" s="19" t="s">
        <v>830</v>
      </c>
      <c r="D228" s="19" t="s">
        <v>409</v>
      </c>
      <c r="E228" s="19">
        <v>60</v>
      </c>
      <c r="F228" s="19" t="s">
        <v>39</v>
      </c>
      <c r="G228" s="19" t="s">
        <v>644</v>
      </c>
      <c r="H228" s="20">
        <v>44674</v>
      </c>
      <c r="I228" s="20">
        <v>44680</v>
      </c>
      <c r="J228" s="21">
        <f>Data!$I228-Data!$H228</f>
        <v>6</v>
      </c>
      <c r="K228" s="21" t="str">
        <f>IF(Data!$J228&gt;3,"Late","On Time")</f>
        <v>Late</v>
      </c>
      <c r="L228" s="19" t="s">
        <v>266</v>
      </c>
      <c r="M228" s="20">
        <v>44720</v>
      </c>
      <c r="N228" s="20">
        <v>44769</v>
      </c>
      <c r="O228" s="21">
        <f>IF(Data!$N228="","",Data!$N228-Data!$M228)</f>
        <v>49</v>
      </c>
      <c r="P228" s="22" t="str">
        <f>IF(Data!$O228="","",IF(Data!$O228&lt;=Data!$E228,"On Time","Fail"))</f>
        <v>On Time</v>
      </c>
      <c r="Q228" s="23">
        <v>1</v>
      </c>
      <c r="R228" s="45" t="str">
        <f>IF(Data!$Q228=100%,"Completed","Incompleted")</f>
        <v>Completed</v>
      </c>
      <c r="S228" s="24">
        <v>48</v>
      </c>
      <c r="T228" s="25">
        <v>70</v>
      </c>
      <c r="U228" s="26">
        <f>Data!$S228*Data!$T228</f>
        <v>3360</v>
      </c>
      <c r="V228" s="24">
        <v>21</v>
      </c>
      <c r="W228" s="26">
        <f>Data!$V228-Data!$U228</f>
        <v>-3339</v>
      </c>
    </row>
    <row r="229" spans="1:23">
      <c r="A229" s="19" t="s">
        <v>5</v>
      </c>
      <c r="B229" s="19" t="s">
        <v>6</v>
      </c>
      <c r="C229" s="19" t="s">
        <v>831</v>
      </c>
      <c r="D229" s="19" t="s">
        <v>407</v>
      </c>
      <c r="E229" s="19">
        <v>14</v>
      </c>
      <c r="F229" s="19" t="s">
        <v>39</v>
      </c>
      <c r="G229" s="19" t="s">
        <v>645</v>
      </c>
      <c r="H229" s="20">
        <v>44675</v>
      </c>
      <c r="I229" s="20">
        <v>44678</v>
      </c>
      <c r="J229" s="21">
        <f>Data!$I229-Data!$H229</f>
        <v>3</v>
      </c>
      <c r="K229" s="21" t="str">
        <f>IF(Data!$J229&gt;3,"Late","On Time")</f>
        <v>On Time</v>
      </c>
      <c r="L229" s="19" t="s">
        <v>267</v>
      </c>
      <c r="M229" s="20">
        <v>44683</v>
      </c>
      <c r="N229" s="20">
        <v>44717</v>
      </c>
      <c r="O229" s="21">
        <f>IF(Data!$N229="","",Data!$N229-Data!$M229)</f>
        <v>34</v>
      </c>
      <c r="P229" s="22" t="str">
        <f>IF(Data!$O229="","",IF(Data!$O229&lt;=Data!$E229,"On Time","Fail"))</f>
        <v>Fail</v>
      </c>
      <c r="Q229" s="23">
        <v>1</v>
      </c>
      <c r="R229" s="45" t="str">
        <f>IF(Data!$Q229=100%,"Completed","Incompleted")</f>
        <v>Completed</v>
      </c>
      <c r="S229" s="24">
        <v>247.41379310344828</v>
      </c>
      <c r="T229" s="25">
        <v>87</v>
      </c>
      <c r="U229" s="26">
        <f>Data!$S229*Data!$T229</f>
        <v>21525</v>
      </c>
      <c r="V229" s="24">
        <v>21525</v>
      </c>
      <c r="W229" s="26">
        <f>Data!$V229-Data!$U229</f>
        <v>0</v>
      </c>
    </row>
    <row r="230" spans="1:23">
      <c r="A230" s="19" t="s">
        <v>12</v>
      </c>
      <c r="B230" s="19" t="s">
        <v>6</v>
      </c>
      <c r="C230" s="19" t="s">
        <v>829</v>
      </c>
      <c r="D230" s="19" t="s">
        <v>411</v>
      </c>
      <c r="E230" s="19">
        <v>45</v>
      </c>
      <c r="F230" s="19" t="s">
        <v>34</v>
      </c>
      <c r="G230" s="19" t="s">
        <v>646</v>
      </c>
      <c r="H230" s="20">
        <v>44676</v>
      </c>
      <c r="I230" s="20">
        <v>44682</v>
      </c>
      <c r="J230" s="21">
        <f>Data!$I230-Data!$H230</f>
        <v>6</v>
      </c>
      <c r="K230" s="21" t="str">
        <f>IF(Data!$J230&gt;3,"Late","On Time")</f>
        <v>Late</v>
      </c>
      <c r="L230" s="19" t="s">
        <v>268</v>
      </c>
      <c r="M230" s="20">
        <v>44695</v>
      </c>
      <c r="N230" s="20">
        <v>44716</v>
      </c>
      <c r="O230" s="21">
        <f>IF(Data!$N230="","",Data!$N230-Data!$M230)</f>
        <v>21</v>
      </c>
      <c r="P230" s="22" t="str">
        <f>IF(Data!$O230="","",IF(Data!$O230&lt;=Data!$E230,"On Time","Fail"))</f>
        <v>On Time</v>
      </c>
      <c r="Q230" s="23">
        <v>1</v>
      </c>
      <c r="R230" s="45" t="str">
        <f>IF(Data!$Q230=100%,"Completed","Incompleted")</f>
        <v>Completed</v>
      </c>
      <c r="S230" s="24">
        <v>1354.8387096774193</v>
      </c>
      <c r="T230" s="25">
        <v>93</v>
      </c>
      <c r="U230" s="26">
        <f>Data!$S230*Data!$T230</f>
        <v>125999.99999999999</v>
      </c>
      <c r="V230" s="24">
        <v>123739.99999999999</v>
      </c>
      <c r="W230" s="26">
        <f>Data!$V230-Data!$U230</f>
        <v>-2260</v>
      </c>
    </row>
    <row r="231" spans="1:23">
      <c r="A231" s="19" t="s">
        <v>7</v>
      </c>
      <c r="B231" s="19" t="s">
        <v>6</v>
      </c>
      <c r="C231" s="19" t="s">
        <v>29</v>
      </c>
      <c r="D231" s="19" t="s">
        <v>411</v>
      </c>
      <c r="E231" s="19">
        <v>45</v>
      </c>
      <c r="F231" s="19" t="s">
        <v>36</v>
      </c>
      <c r="G231" s="19" t="s">
        <v>647</v>
      </c>
      <c r="H231" s="20">
        <v>44677</v>
      </c>
      <c r="I231" s="20">
        <v>44682</v>
      </c>
      <c r="J231" s="21">
        <f>Data!$I231-Data!$H231</f>
        <v>5</v>
      </c>
      <c r="K231" s="21" t="str">
        <f>IF(Data!$J231&gt;3,"Late","On Time")</f>
        <v>Late</v>
      </c>
      <c r="L231" s="19" t="s">
        <v>269</v>
      </c>
      <c r="M231" s="20">
        <v>44684</v>
      </c>
      <c r="N231" s="20">
        <v>44723</v>
      </c>
      <c r="O231" s="21">
        <f>IF(Data!$N231="","",Data!$N231-Data!$M231)</f>
        <v>39</v>
      </c>
      <c r="P231" s="22" t="str">
        <f>IF(Data!$O231="","",IF(Data!$O231&lt;=Data!$E231,"On Time","Fail"))</f>
        <v>On Time</v>
      </c>
      <c r="Q231" s="23">
        <v>1</v>
      </c>
      <c r="R231" s="45" t="str">
        <f>IF(Data!$Q231=100%,"Completed","Incompleted")</f>
        <v>Completed</v>
      </c>
      <c r="S231" s="24">
        <v>67.989999999999995</v>
      </c>
      <c r="T231" s="25">
        <v>100</v>
      </c>
      <c r="U231" s="26">
        <f>Data!$S231*Data!$T231</f>
        <v>6798.9999999999991</v>
      </c>
      <c r="V231" s="24">
        <v>6798.9999999999991</v>
      </c>
      <c r="W231" s="26">
        <f>Data!$V231-Data!$U231</f>
        <v>0</v>
      </c>
    </row>
    <row r="232" spans="1:23">
      <c r="A232" s="19" t="s">
        <v>7</v>
      </c>
      <c r="B232" s="19" t="s">
        <v>6</v>
      </c>
      <c r="C232" s="19" t="s">
        <v>27</v>
      </c>
      <c r="D232" s="19" t="s">
        <v>409</v>
      </c>
      <c r="E232" s="19">
        <v>45</v>
      </c>
      <c r="F232" s="19" t="s">
        <v>38</v>
      </c>
      <c r="G232" s="19" t="s">
        <v>648</v>
      </c>
      <c r="H232" s="20">
        <v>44678</v>
      </c>
      <c r="I232" s="20">
        <v>44682</v>
      </c>
      <c r="J232" s="21">
        <f>Data!$I232-Data!$H232</f>
        <v>4</v>
      </c>
      <c r="K232" s="21" t="str">
        <f>IF(Data!$J232&gt;3,"Late","On Time")</f>
        <v>Late</v>
      </c>
      <c r="L232" s="19" t="s">
        <v>270</v>
      </c>
      <c r="M232" s="20">
        <v>44647</v>
      </c>
      <c r="N232" s="20">
        <v>44694</v>
      </c>
      <c r="O232" s="21">
        <f>IF(Data!$N232="","",Data!$N232-Data!$M232)</f>
        <v>47</v>
      </c>
      <c r="P232" s="22" t="str">
        <f>IF(Data!$O232="","",IF(Data!$O232&lt;=Data!$E232,"On Time","Fail"))</f>
        <v>Fail</v>
      </c>
      <c r="Q232" s="23">
        <v>1</v>
      </c>
      <c r="R232" s="45" t="str">
        <f>IF(Data!$Q232=100%,"Completed","Incompleted")</f>
        <v>Completed</v>
      </c>
      <c r="S232" s="24">
        <v>32.8125</v>
      </c>
      <c r="T232" s="25">
        <v>96</v>
      </c>
      <c r="U232" s="26">
        <f>Data!$S232*Data!$T232</f>
        <v>3150</v>
      </c>
      <c r="V232" s="24">
        <v>3150</v>
      </c>
      <c r="W232" s="26">
        <f>Data!$V232-Data!$U232</f>
        <v>0</v>
      </c>
    </row>
    <row r="233" spans="1:23">
      <c r="A233" s="19" t="s">
        <v>7</v>
      </c>
      <c r="B233" s="19" t="s">
        <v>6</v>
      </c>
      <c r="C233" s="19" t="s">
        <v>836</v>
      </c>
      <c r="D233" s="19" t="s">
        <v>408</v>
      </c>
      <c r="E233" s="19">
        <v>30</v>
      </c>
      <c r="F233" s="19" t="s">
        <v>40</v>
      </c>
      <c r="G233" s="19" t="s">
        <v>649</v>
      </c>
      <c r="H233" s="20">
        <v>44679</v>
      </c>
      <c r="I233" s="20">
        <v>44683</v>
      </c>
      <c r="J233" s="21">
        <f>Data!$I233-Data!$H233</f>
        <v>4</v>
      </c>
      <c r="K233" s="21" t="str">
        <f>IF(Data!$J233&gt;3,"Late","On Time")</f>
        <v>Late</v>
      </c>
      <c r="L233" s="19" t="s">
        <v>271</v>
      </c>
      <c r="M233" s="20">
        <v>44696</v>
      </c>
      <c r="N233" s="20">
        <v>44714</v>
      </c>
      <c r="O233" s="21">
        <f>IF(Data!$N233="","",Data!$N233-Data!$M233)</f>
        <v>18</v>
      </c>
      <c r="P233" s="22" t="str">
        <f>IF(Data!$O233="","",IF(Data!$O233&lt;=Data!$E233,"On Time","Fail"))</f>
        <v>On Time</v>
      </c>
      <c r="Q233" s="23">
        <v>1</v>
      </c>
      <c r="R233" s="45" t="str">
        <f>IF(Data!$Q233=100%,"Completed","Incompleted")</f>
        <v>Completed</v>
      </c>
      <c r="S233" s="24">
        <v>130.11428571428573</v>
      </c>
      <c r="T233" s="25">
        <v>49</v>
      </c>
      <c r="U233" s="26">
        <f>Data!$S233*Data!$T233</f>
        <v>6375.6</v>
      </c>
      <c r="V233" s="24">
        <v>6375.6</v>
      </c>
      <c r="W233" s="26">
        <f>Data!$V233-Data!$U233</f>
        <v>0</v>
      </c>
    </row>
    <row r="234" spans="1:23">
      <c r="A234" s="19" t="s">
        <v>7</v>
      </c>
      <c r="B234" s="19" t="s">
        <v>8</v>
      </c>
      <c r="C234" s="19" t="s">
        <v>828</v>
      </c>
      <c r="D234" s="19" t="s">
        <v>411</v>
      </c>
      <c r="E234" s="19">
        <v>30</v>
      </c>
      <c r="F234" s="19" t="s">
        <v>40</v>
      </c>
      <c r="G234" s="19" t="s">
        <v>650</v>
      </c>
      <c r="H234" s="20">
        <v>44680</v>
      </c>
      <c r="I234" s="20">
        <v>44689</v>
      </c>
      <c r="J234" s="21">
        <f>Data!$I234-Data!$H234</f>
        <v>9</v>
      </c>
      <c r="K234" s="21" t="str">
        <f>IF(Data!$J234&gt;3,"Late","On Time")</f>
        <v>Late</v>
      </c>
      <c r="L234" s="19" t="s">
        <v>272</v>
      </c>
      <c r="M234" s="20">
        <v>44690</v>
      </c>
      <c r="N234" s="20">
        <v>44717</v>
      </c>
      <c r="O234" s="21">
        <f>IF(Data!$N234="","",Data!$N234-Data!$M234)</f>
        <v>27</v>
      </c>
      <c r="P234" s="22" t="str">
        <f>IF(Data!$O234="","",IF(Data!$O234&lt;=Data!$E234,"On Time","Fail"))</f>
        <v>On Time</v>
      </c>
      <c r="Q234" s="23">
        <v>1</v>
      </c>
      <c r="R234" s="45" t="str">
        <f>IF(Data!$Q234=100%,"Completed","Incompleted")</f>
        <v>Completed</v>
      </c>
      <c r="S234" s="24">
        <v>23.995081967213114</v>
      </c>
      <c r="T234" s="25">
        <v>61</v>
      </c>
      <c r="U234" s="26">
        <f>Data!$S234*Data!$T234</f>
        <v>1463.7</v>
      </c>
      <c r="V234" s="24">
        <v>1463.7</v>
      </c>
      <c r="W234" s="26">
        <f>Data!$V234-Data!$U234</f>
        <v>0</v>
      </c>
    </row>
    <row r="235" spans="1:23">
      <c r="A235" s="19" t="s">
        <v>7</v>
      </c>
      <c r="B235" s="19" t="s">
        <v>21</v>
      </c>
      <c r="C235" s="19" t="s">
        <v>830</v>
      </c>
      <c r="D235" s="19" t="s">
        <v>412</v>
      </c>
      <c r="E235" s="19">
        <v>14</v>
      </c>
      <c r="F235" s="19" t="s">
        <v>39</v>
      </c>
      <c r="G235" s="19" t="s">
        <v>651</v>
      </c>
      <c r="H235" s="20">
        <v>44711</v>
      </c>
      <c r="I235" s="20">
        <v>44717</v>
      </c>
      <c r="J235" s="21">
        <f>Data!$I235-Data!$H235</f>
        <v>6</v>
      </c>
      <c r="K235" s="21" t="str">
        <f>IF(Data!$J235&gt;3,"Late","On Time")</f>
        <v>Late</v>
      </c>
      <c r="L235" s="19" t="s">
        <v>273</v>
      </c>
      <c r="M235" s="20">
        <v>44716</v>
      </c>
      <c r="N235" s="20">
        <v>44744</v>
      </c>
      <c r="O235" s="21">
        <f>IF(Data!$N235="","",Data!$N235-Data!$M235)</f>
        <v>28</v>
      </c>
      <c r="P235" s="22" t="str">
        <f>IF(Data!$O235="","",IF(Data!$O235&lt;=Data!$E235,"On Time","Fail"))</f>
        <v>Fail</v>
      </c>
      <c r="Q235" s="23">
        <v>1</v>
      </c>
      <c r="R235" s="45" t="str">
        <f>IF(Data!$Q235=100%,"Completed","Incompleted")</f>
        <v>Completed</v>
      </c>
      <c r="S235" s="24">
        <v>39.120000000000005</v>
      </c>
      <c r="T235" s="25">
        <v>35</v>
      </c>
      <c r="U235" s="26">
        <f>Data!$S235*Data!$T235</f>
        <v>1369.2000000000003</v>
      </c>
      <c r="V235" s="24">
        <v>1369.2000000000003</v>
      </c>
      <c r="W235" s="26">
        <f>Data!$V235-Data!$U235</f>
        <v>0</v>
      </c>
    </row>
    <row r="236" spans="1:23">
      <c r="A236" s="19" t="s">
        <v>7</v>
      </c>
      <c r="B236" s="19" t="s">
        <v>6</v>
      </c>
      <c r="C236" s="19" t="s">
        <v>831</v>
      </c>
      <c r="D236" s="19" t="s">
        <v>412</v>
      </c>
      <c r="E236" s="19">
        <v>30</v>
      </c>
      <c r="F236" s="19" t="s">
        <v>38</v>
      </c>
      <c r="G236" s="19" t="s">
        <v>652</v>
      </c>
      <c r="H236" s="20">
        <v>44712</v>
      </c>
      <c r="I236" s="20">
        <v>44712</v>
      </c>
      <c r="J236" s="21">
        <f>Data!$I236-Data!$H236</f>
        <v>0</v>
      </c>
      <c r="K236" s="21" t="str">
        <f>IF(Data!$J236&gt;3,"Late","On Time")</f>
        <v>On Time</v>
      </c>
      <c r="L236" s="19" t="s">
        <v>274</v>
      </c>
      <c r="M236" s="20">
        <v>44726</v>
      </c>
      <c r="N236" s="20">
        <v>44764</v>
      </c>
      <c r="O236" s="21">
        <f>IF(Data!$N236="","",Data!$N236-Data!$M236)</f>
        <v>38</v>
      </c>
      <c r="P236" s="22" t="str">
        <f>IF(Data!$O236="","",IF(Data!$O236&lt;=Data!$E236,"On Time","Fail"))</f>
        <v>Fail</v>
      </c>
      <c r="Q236" s="23">
        <v>1</v>
      </c>
      <c r="R236" s="45" t="str">
        <f>IF(Data!$Q236=100%,"Completed","Incompleted")</f>
        <v>Completed</v>
      </c>
      <c r="S236" s="24">
        <v>12.51063829787234</v>
      </c>
      <c r="T236" s="25">
        <v>47</v>
      </c>
      <c r="U236" s="26">
        <f>Data!$S236*Data!$T236</f>
        <v>588</v>
      </c>
      <c r="V236" s="24">
        <v>588</v>
      </c>
      <c r="W236" s="26">
        <f>Data!$V236-Data!$U236</f>
        <v>0</v>
      </c>
    </row>
    <row r="237" spans="1:23">
      <c r="A237" s="19" t="s">
        <v>7</v>
      </c>
      <c r="B237" s="19" t="s">
        <v>8</v>
      </c>
      <c r="C237" s="19" t="s">
        <v>28</v>
      </c>
      <c r="D237" s="19" t="s">
        <v>410</v>
      </c>
      <c r="E237" s="19">
        <v>14</v>
      </c>
      <c r="F237" s="19" t="s">
        <v>36</v>
      </c>
      <c r="G237" s="19" t="s">
        <v>653</v>
      </c>
      <c r="H237" s="20">
        <v>44713</v>
      </c>
      <c r="I237" s="20">
        <v>44717</v>
      </c>
      <c r="J237" s="21">
        <f>Data!$I237-Data!$H237</f>
        <v>4</v>
      </c>
      <c r="K237" s="21" t="str">
        <f>IF(Data!$J237&gt;3,"Late","On Time")</f>
        <v>Late</v>
      </c>
      <c r="L237" s="19" t="s">
        <v>275</v>
      </c>
      <c r="M237" s="20">
        <v>44687</v>
      </c>
      <c r="N237" s="20">
        <v>44727</v>
      </c>
      <c r="O237" s="21">
        <f>IF(Data!$N237="","",Data!$N237-Data!$M237)</f>
        <v>40</v>
      </c>
      <c r="P237" s="22" t="str">
        <f>IF(Data!$O237="","",IF(Data!$O237&lt;=Data!$E237,"On Time","Fail"))</f>
        <v>Fail</v>
      </c>
      <c r="Q237" s="23">
        <v>1</v>
      </c>
      <c r="R237" s="45" t="str">
        <f>IF(Data!$Q237=100%,"Completed","Incompleted")</f>
        <v>Completed</v>
      </c>
      <c r="S237" s="24">
        <v>57.033181818181816</v>
      </c>
      <c r="T237" s="25">
        <v>22</v>
      </c>
      <c r="U237" s="26">
        <f>Data!$S237*Data!$T237</f>
        <v>1254.73</v>
      </c>
      <c r="V237" s="24">
        <v>-51.269999999999982</v>
      </c>
      <c r="W237" s="26">
        <f>Data!$V237-Data!$U237</f>
        <v>-1306</v>
      </c>
    </row>
    <row r="238" spans="1:23">
      <c r="A238" s="19" t="s">
        <v>12</v>
      </c>
      <c r="B238" s="19" t="s">
        <v>6</v>
      </c>
      <c r="C238" s="19" t="s">
        <v>835</v>
      </c>
      <c r="D238" s="19" t="s">
        <v>407</v>
      </c>
      <c r="E238" s="19">
        <v>30</v>
      </c>
      <c r="F238" s="19" t="s">
        <v>33</v>
      </c>
      <c r="G238" s="19" t="s">
        <v>654</v>
      </c>
      <c r="H238" s="20">
        <v>44714</v>
      </c>
      <c r="I238" s="20">
        <v>44723</v>
      </c>
      <c r="J238" s="21">
        <f>Data!$I238-Data!$H238</f>
        <v>9</v>
      </c>
      <c r="K238" s="21" t="str">
        <f>IF(Data!$J238&gt;3,"Late","On Time")</f>
        <v>Late</v>
      </c>
      <c r="L238" s="19" t="s">
        <v>276</v>
      </c>
      <c r="M238" s="20">
        <v>44748</v>
      </c>
      <c r="N238" s="20">
        <v>44759</v>
      </c>
      <c r="O238" s="21">
        <f>IF(Data!$N238="","",Data!$N238-Data!$M238)</f>
        <v>11</v>
      </c>
      <c r="P238" s="22" t="str">
        <f>IF(Data!$O238="","",IF(Data!$O238&lt;=Data!$E238,"On Time","Fail"))</f>
        <v>On Time</v>
      </c>
      <c r="Q238" s="23">
        <v>1</v>
      </c>
      <c r="R238" s="45" t="str">
        <f>IF(Data!$Q238=100%,"Completed","Incompleted")</f>
        <v>Completed</v>
      </c>
      <c r="S238" s="24">
        <v>26.315789473684209</v>
      </c>
      <c r="T238" s="25">
        <v>95</v>
      </c>
      <c r="U238" s="26">
        <f>Data!$S238*Data!$T238</f>
        <v>2500</v>
      </c>
      <c r="V238" s="24">
        <v>3954</v>
      </c>
      <c r="W238" s="26">
        <f>Data!$V238-Data!$U238</f>
        <v>1454</v>
      </c>
    </row>
    <row r="239" spans="1:23">
      <c r="A239" s="19" t="s">
        <v>7</v>
      </c>
      <c r="B239" s="19" t="s">
        <v>6</v>
      </c>
      <c r="C239" s="19" t="s">
        <v>831</v>
      </c>
      <c r="D239" s="19" t="s">
        <v>413</v>
      </c>
      <c r="E239" s="19">
        <v>60</v>
      </c>
      <c r="F239" s="19" t="s">
        <v>33</v>
      </c>
      <c r="G239" s="19" t="s">
        <v>655</v>
      </c>
      <c r="H239" s="20">
        <v>44715</v>
      </c>
      <c r="I239" s="20">
        <v>44720</v>
      </c>
      <c r="J239" s="21">
        <f>Data!$I239-Data!$H239</f>
        <v>5</v>
      </c>
      <c r="K239" s="21" t="str">
        <f>IF(Data!$J239&gt;3,"Late","On Time")</f>
        <v>Late</v>
      </c>
      <c r="L239" s="19" t="s">
        <v>277</v>
      </c>
      <c r="M239" s="20">
        <v>44775</v>
      </c>
      <c r="N239" s="20">
        <v>44812</v>
      </c>
      <c r="O239" s="21">
        <f>IF(Data!$N239="","",Data!$N239-Data!$M239)</f>
        <v>37</v>
      </c>
      <c r="P239" s="22" t="str">
        <f>IF(Data!$O239="","",IF(Data!$O239&lt;=Data!$E239,"On Time","Fail"))</f>
        <v>On Time</v>
      </c>
      <c r="Q239" s="23">
        <v>1</v>
      </c>
      <c r="R239" s="45" t="str">
        <f>IF(Data!$Q239=100%,"Completed","Incompleted")</f>
        <v>Completed</v>
      </c>
      <c r="S239" s="24">
        <v>562.5</v>
      </c>
      <c r="T239" s="25">
        <v>8</v>
      </c>
      <c r="U239" s="26">
        <f>Data!$S239*Data!$T239</f>
        <v>4500</v>
      </c>
      <c r="V239" s="24">
        <v>4500</v>
      </c>
      <c r="W239" s="26">
        <f>Data!$V239-Data!$U239</f>
        <v>0</v>
      </c>
    </row>
    <row r="240" spans="1:23">
      <c r="A240" s="19" t="s">
        <v>5</v>
      </c>
      <c r="B240" s="19" t="s">
        <v>21</v>
      </c>
      <c r="C240" s="19" t="s">
        <v>828</v>
      </c>
      <c r="D240" s="19" t="s">
        <v>409</v>
      </c>
      <c r="E240" s="19">
        <v>45</v>
      </c>
      <c r="F240" s="19" t="s">
        <v>34</v>
      </c>
      <c r="G240" s="19" t="s">
        <v>656</v>
      </c>
      <c r="H240" s="20">
        <v>44716</v>
      </c>
      <c r="I240" s="20">
        <v>44716</v>
      </c>
      <c r="J240" s="21">
        <f>Data!$I240-Data!$H240</f>
        <v>0</v>
      </c>
      <c r="K240" s="21" t="str">
        <f>IF(Data!$J240&gt;3,"Late","On Time")</f>
        <v>On Time</v>
      </c>
      <c r="L240" s="19" t="s">
        <v>278</v>
      </c>
      <c r="M240" s="20">
        <v>44755</v>
      </c>
      <c r="N240" s="20">
        <v>44796</v>
      </c>
      <c r="O240" s="21">
        <f>IF(Data!$N240="","",Data!$N240-Data!$M240)</f>
        <v>41</v>
      </c>
      <c r="P240" s="22" t="str">
        <f>IF(Data!$O240="","",IF(Data!$O240&lt;=Data!$E240,"On Time","Fail"))</f>
        <v>On Time</v>
      </c>
      <c r="Q240" s="23">
        <v>1</v>
      </c>
      <c r="R240" s="45" t="str">
        <f>IF(Data!$Q240=100%,"Completed","Incompleted")</f>
        <v>Completed</v>
      </c>
      <c r="S240" s="24">
        <v>9921.0526315789466</v>
      </c>
      <c r="T240" s="25">
        <v>38</v>
      </c>
      <c r="U240" s="26">
        <f>Data!$S240*Data!$T240</f>
        <v>377000</v>
      </c>
      <c r="V240" s="24">
        <v>377000</v>
      </c>
      <c r="W240" s="26">
        <f>Data!$V240-Data!$U240</f>
        <v>0</v>
      </c>
    </row>
    <row r="241" spans="1:23">
      <c r="A241" s="19" t="s">
        <v>10</v>
      </c>
      <c r="B241" s="19" t="s">
        <v>21</v>
      </c>
      <c r="C241" s="19" t="s">
        <v>834</v>
      </c>
      <c r="D241" s="19" t="s">
        <v>410</v>
      </c>
      <c r="E241" s="19">
        <v>14</v>
      </c>
      <c r="F241" s="19" t="s">
        <v>35</v>
      </c>
      <c r="G241" s="19" t="s">
        <v>657</v>
      </c>
      <c r="H241" s="20">
        <v>44717</v>
      </c>
      <c r="I241" s="20">
        <v>44717</v>
      </c>
      <c r="J241" s="21">
        <f>Data!$I241-Data!$H241</f>
        <v>0</v>
      </c>
      <c r="K241" s="21" t="str">
        <f>IF(Data!$J241&gt;3,"Late","On Time")</f>
        <v>On Time</v>
      </c>
      <c r="L241" s="19" t="s">
        <v>279</v>
      </c>
      <c r="M241" s="20">
        <v>44720</v>
      </c>
      <c r="N241" s="20">
        <v>44767</v>
      </c>
      <c r="O241" s="21">
        <f>IF(Data!$N241="","",Data!$N241-Data!$M241)</f>
        <v>47</v>
      </c>
      <c r="P241" s="22" t="str">
        <f>IF(Data!$O241="","",IF(Data!$O241&lt;=Data!$E241,"On Time","Fail"))</f>
        <v>Fail</v>
      </c>
      <c r="Q241" s="23">
        <v>1</v>
      </c>
      <c r="R241" s="45" t="str">
        <f>IF(Data!$Q241=100%,"Completed","Incompleted")</f>
        <v>Completed</v>
      </c>
      <c r="S241" s="24">
        <v>793.65079365079362</v>
      </c>
      <c r="T241" s="25">
        <v>63</v>
      </c>
      <c r="U241" s="26">
        <f>Data!$S241*Data!$T241</f>
        <v>50000</v>
      </c>
      <c r="V241" s="24">
        <v>50000</v>
      </c>
      <c r="W241" s="26">
        <f>Data!$V241-Data!$U241</f>
        <v>0</v>
      </c>
    </row>
    <row r="242" spans="1:23">
      <c r="A242" s="19" t="s">
        <v>7</v>
      </c>
      <c r="B242" s="19" t="s">
        <v>6</v>
      </c>
      <c r="C242" s="19" t="s">
        <v>833</v>
      </c>
      <c r="D242" s="19" t="s">
        <v>410</v>
      </c>
      <c r="E242" s="19">
        <v>30</v>
      </c>
      <c r="F242" s="19" t="s">
        <v>33</v>
      </c>
      <c r="G242" s="19" t="s">
        <v>658</v>
      </c>
      <c r="H242" s="20">
        <v>44748</v>
      </c>
      <c r="I242" s="20">
        <v>44748</v>
      </c>
      <c r="J242" s="21">
        <f>Data!$I242-Data!$H242</f>
        <v>0</v>
      </c>
      <c r="K242" s="21" t="str">
        <f>IF(Data!$J242&gt;3,"Late","On Time")</f>
        <v>On Time</v>
      </c>
      <c r="L242" s="19" t="s">
        <v>280</v>
      </c>
      <c r="M242" s="20">
        <v>44771</v>
      </c>
      <c r="N242" s="20">
        <v>44824</v>
      </c>
      <c r="O242" s="21">
        <f>IF(Data!$N242="","",Data!$N242-Data!$M242)</f>
        <v>53</v>
      </c>
      <c r="P242" s="22" t="str">
        <f>IF(Data!$O242="","",IF(Data!$O242&lt;=Data!$E242,"On Time","Fail"))</f>
        <v>Fail</v>
      </c>
      <c r="Q242" s="23">
        <v>1</v>
      </c>
      <c r="R242" s="45" t="str">
        <f>IF(Data!$Q242=100%,"Completed","Incompleted")</f>
        <v>Completed</v>
      </c>
      <c r="S242" s="24">
        <v>14.285714285714286</v>
      </c>
      <c r="T242" s="25">
        <v>35</v>
      </c>
      <c r="U242" s="26">
        <f>Data!$S242*Data!$T242</f>
        <v>500</v>
      </c>
      <c r="V242" s="24">
        <v>500</v>
      </c>
      <c r="W242" s="26">
        <f>Data!$V242-Data!$U242</f>
        <v>0</v>
      </c>
    </row>
    <row r="243" spans="1:23">
      <c r="A243" s="19" t="s">
        <v>7</v>
      </c>
      <c r="B243" s="19" t="s">
        <v>6</v>
      </c>
      <c r="C243" s="19" t="s">
        <v>832</v>
      </c>
      <c r="D243" s="19" t="s">
        <v>408</v>
      </c>
      <c r="E243" s="19">
        <v>30</v>
      </c>
      <c r="F243" s="19" t="s">
        <v>33</v>
      </c>
      <c r="G243" s="19" t="s">
        <v>659</v>
      </c>
      <c r="H243" s="20">
        <v>44749</v>
      </c>
      <c r="I243" s="20">
        <v>44754</v>
      </c>
      <c r="J243" s="21">
        <f>Data!$I243-Data!$H243</f>
        <v>5</v>
      </c>
      <c r="K243" s="21" t="str">
        <f>IF(Data!$J243&gt;3,"Late","On Time")</f>
        <v>Late</v>
      </c>
      <c r="L243" s="19" t="s">
        <v>281</v>
      </c>
      <c r="M243" s="20">
        <v>44745</v>
      </c>
      <c r="N243" s="20">
        <v>44776</v>
      </c>
      <c r="O243" s="21">
        <f>IF(Data!$N243="","",Data!$N243-Data!$M243)</f>
        <v>31</v>
      </c>
      <c r="P243" s="22" t="str">
        <f>IF(Data!$O243="","",IF(Data!$O243&lt;=Data!$E243,"On Time","Fail"))</f>
        <v>Fail</v>
      </c>
      <c r="Q243" s="23">
        <v>1</v>
      </c>
      <c r="R243" s="45" t="str">
        <f>IF(Data!$Q243=100%,"Completed","Incompleted")</f>
        <v>Completed</v>
      </c>
      <c r="S243" s="24">
        <v>16.071428571428573</v>
      </c>
      <c r="T243" s="25">
        <v>56</v>
      </c>
      <c r="U243" s="26">
        <f>Data!$S243*Data!$T243</f>
        <v>900.00000000000011</v>
      </c>
      <c r="V243" s="24">
        <v>900.00000000000011</v>
      </c>
      <c r="W243" s="26">
        <f>Data!$V243-Data!$U243</f>
        <v>0</v>
      </c>
    </row>
    <row r="244" spans="1:23">
      <c r="A244" s="19" t="s">
        <v>13</v>
      </c>
      <c r="B244" s="19" t="s">
        <v>6</v>
      </c>
      <c r="C244" s="19" t="s">
        <v>830</v>
      </c>
      <c r="D244" s="19" t="s">
        <v>411</v>
      </c>
      <c r="E244" s="19">
        <v>45</v>
      </c>
      <c r="F244" s="19" t="s">
        <v>34</v>
      </c>
      <c r="G244" s="19" t="s">
        <v>660</v>
      </c>
      <c r="H244" s="20">
        <v>44750</v>
      </c>
      <c r="I244" s="20">
        <v>44752</v>
      </c>
      <c r="J244" s="21">
        <f>Data!$I244-Data!$H244</f>
        <v>2</v>
      </c>
      <c r="K244" s="21" t="str">
        <f>IF(Data!$J244&gt;3,"Late","On Time")</f>
        <v>On Time</v>
      </c>
      <c r="L244" s="19" t="s">
        <v>282</v>
      </c>
      <c r="M244" s="20">
        <v>44754</v>
      </c>
      <c r="N244" s="20">
        <v>44776</v>
      </c>
      <c r="O244" s="21">
        <f>IF(Data!$N244="","",Data!$N244-Data!$M244)</f>
        <v>22</v>
      </c>
      <c r="P244" s="22" t="str">
        <f>IF(Data!$O244="","",IF(Data!$O244&lt;=Data!$E244,"On Time","Fail"))</f>
        <v>On Time</v>
      </c>
      <c r="Q244" s="23">
        <v>1</v>
      </c>
      <c r="R244" s="45" t="str">
        <f>IF(Data!$Q244=100%,"Completed","Incompleted")</f>
        <v>Completed</v>
      </c>
      <c r="S244" s="24">
        <v>40000</v>
      </c>
      <c r="T244" s="25">
        <v>50</v>
      </c>
      <c r="U244" s="26">
        <f>Data!$S244*Data!$T244</f>
        <v>2000000</v>
      </c>
      <c r="V244" s="24">
        <v>2000000</v>
      </c>
      <c r="W244" s="26">
        <f>Data!$V244-Data!$U244</f>
        <v>0</v>
      </c>
    </row>
    <row r="245" spans="1:23">
      <c r="A245" s="19" t="s">
        <v>12</v>
      </c>
      <c r="B245" s="19" t="s">
        <v>6</v>
      </c>
      <c r="C245" s="19" t="s">
        <v>829</v>
      </c>
      <c r="D245" s="19" t="s">
        <v>407</v>
      </c>
      <c r="E245" s="19">
        <v>30</v>
      </c>
      <c r="F245" s="19" t="s">
        <v>37</v>
      </c>
      <c r="G245" s="19" t="s">
        <v>661</v>
      </c>
      <c r="H245" s="20">
        <v>44751</v>
      </c>
      <c r="I245" s="20">
        <v>44755</v>
      </c>
      <c r="J245" s="21">
        <f>Data!$I245-Data!$H245</f>
        <v>4</v>
      </c>
      <c r="K245" s="21" t="str">
        <f>IF(Data!$J245&gt;3,"Late","On Time")</f>
        <v>Late</v>
      </c>
      <c r="L245" s="19" t="s">
        <v>283</v>
      </c>
      <c r="M245" s="20">
        <v>44768</v>
      </c>
      <c r="N245" s="20">
        <v>44777</v>
      </c>
      <c r="O245" s="21">
        <f>IF(Data!$N245="","",Data!$N245-Data!$M245)</f>
        <v>9</v>
      </c>
      <c r="P245" s="22" t="str">
        <f>IF(Data!$O245="","",IF(Data!$O245&lt;=Data!$E245,"On Time","Fail"))</f>
        <v>On Time</v>
      </c>
      <c r="Q245" s="23">
        <v>1</v>
      </c>
      <c r="R245" s="45" t="str">
        <f>IF(Data!$Q245=100%,"Completed","Incompleted")</f>
        <v>Completed</v>
      </c>
      <c r="S245" s="24">
        <v>7904.034090909091</v>
      </c>
      <c r="T245" s="25">
        <v>88</v>
      </c>
      <c r="U245" s="26">
        <f>Data!$S245*Data!$T245</f>
        <v>695555</v>
      </c>
      <c r="V245" s="24">
        <v>695555</v>
      </c>
      <c r="W245" s="26">
        <f>Data!$V245-Data!$U245</f>
        <v>0</v>
      </c>
    </row>
    <row r="246" spans="1:23">
      <c r="A246" s="19" t="s">
        <v>12</v>
      </c>
      <c r="B246" s="19" t="s">
        <v>6</v>
      </c>
      <c r="C246" s="19" t="s">
        <v>828</v>
      </c>
      <c r="D246" s="19" t="s">
        <v>411</v>
      </c>
      <c r="E246" s="19">
        <v>14</v>
      </c>
      <c r="F246" s="19" t="s">
        <v>34</v>
      </c>
      <c r="G246" s="19" t="s">
        <v>662</v>
      </c>
      <c r="H246" s="20">
        <v>44752</v>
      </c>
      <c r="I246" s="20">
        <v>44760</v>
      </c>
      <c r="J246" s="21">
        <f>Data!$I246-Data!$H246</f>
        <v>8</v>
      </c>
      <c r="K246" s="21" t="str">
        <f>IF(Data!$J246&gt;3,"Late","On Time")</f>
        <v>Late</v>
      </c>
      <c r="L246" s="19" t="s">
        <v>284</v>
      </c>
      <c r="M246" s="20">
        <v>44731</v>
      </c>
      <c r="N246" s="20"/>
      <c r="O246" s="21" t="str">
        <f>IF(Data!$N246="","",Data!$N246-Data!$M246)</f>
        <v/>
      </c>
      <c r="P246" s="22" t="str">
        <f>IF(Data!$O246="","",IF(Data!$O246&lt;=Data!$E246,"On Time","Fail"))</f>
        <v/>
      </c>
      <c r="Q246" s="23">
        <v>0.9</v>
      </c>
      <c r="R246" s="45" t="str">
        <f>IF(Data!$Q246=100%,"Completed","Incompleted")</f>
        <v>Incompleted</v>
      </c>
      <c r="S246" s="24">
        <v>23.210526315789473</v>
      </c>
      <c r="T246" s="25">
        <v>95</v>
      </c>
      <c r="U246" s="26">
        <f>Data!$S246*Data!$T246</f>
        <v>2205</v>
      </c>
      <c r="V246" s="24">
        <v>1981</v>
      </c>
      <c r="W246" s="26">
        <f>Data!$V246-Data!$U246</f>
        <v>-224</v>
      </c>
    </row>
    <row r="247" spans="1:23">
      <c r="A247" s="19" t="s">
        <v>7</v>
      </c>
      <c r="B247" s="19" t="s">
        <v>8</v>
      </c>
      <c r="C247" s="19" t="s">
        <v>830</v>
      </c>
      <c r="D247" s="19" t="s">
        <v>412</v>
      </c>
      <c r="E247" s="19">
        <v>30</v>
      </c>
      <c r="F247" s="19" t="s">
        <v>35</v>
      </c>
      <c r="G247" s="19" t="s">
        <v>663</v>
      </c>
      <c r="H247" s="20">
        <v>44753</v>
      </c>
      <c r="I247" s="20">
        <v>44753</v>
      </c>
      <c r="J247" s="21">
        <f>Data!$I247-Data!$H247</f>
        <v>0</v>
      </c>
      <c r="K247" s="21" t="str">
        <f>IF(Data!$J247&gt;3,"Late","On Time")</f>
        <v>On Time</v>
      </c>
      <c r="L247" s="19" t="s">
        <v>285</v>
      </c>
      <c r="M247" s="20">
        <v>44813</v>
      </c>
      <c r="N247" s="20">
        <v>44836</v>
      </c>
      <c r="O247" s="21">
        <f>IF(Data!$N247="","",Data!$N247-Data!$M247)</f>
        <v>23</v>
      </c>
      <c r="P247" s="22" t="str">
        <f>IF(Data!$O247="","",IF(Data!$O247&lt;=Data!$E247,"On Time","Fail"))</f>
        <v>On Time</v>
      </c>
      <c r="Q247" s="23">
        <v>1</v>
      </c>
      <c r="R247" s="45" t="str">
        <f>IF(Data!$Q247=100%,"Completed","Incompleted")</f>
        <v>Completed</v>
      </c>
      <c r="S247" s="24">
        <v>29.602409638554217</v>
      </c>
      <c r="T247" s="25">
        <v>83</v>
      </c>
      <c r="U247" s="26">
        <f>Data!$S247*Data!$T247</f>
        <v>2457</v>
      </c>
      <c r="V247" s="24">
        <v>1440</v>
      </c>
      <c r="W247" s="26">
        <f>Data!$V247-Data!$U247</f>
        <v>-1017</v>
      </c>
    </row>
    <row r="248" spans="1:23">
      <c r="A248" s="19" t="s">
        <v>7</v>
      </c>
      <c r="B248" s="19" t="s">
        <v>6</v>
      </c>
      <c r="C248" s="19" t="s">
        <v>829</v>
      </c>
      <c r="D248" s="19" t="s">
        <v>408</v>
      </c>
      <c r="E248" s="19">
        <v>30</v>
      </c>
      <c r="F248" s="19" t="s">
        <v>34</v>
      </c>
      <c r="G248" s="19" t="s">
        <v>664</v>
      </c>
      <c r="H248" s="20">
        <v>44754</v>
      </c>
      <c r="I248" s="20">
        <v>44754</v>
      </c>
      <c r="J248" s="21">
        <f>Data!$I248-Data!$H248</f>
        <v>0</v>
      </c>
      <c r="K248" s="21" t="str">
        <f>IF(Data!$J248&gt;3,"Late","On Time")</f>
        <v>On Time</v>
      </c>
      <c r="L248" s="19" t="s">
        <v>286</v>
      </c>
      <c r="M248" s="20">
        <v>44734</v>
      </c>
      <c r="N248" s="20">
        <v>44765</v>
      </c>
      <c r="O248" s="21">
        <f>IF(Data!$N248="","",Data!$N248-Data!$M248)</f>
        <v>31</v>
      </c>
      <c r="P248" s="22" t="str">
        <f>IF(Data!$O248="","",IF(Data!$O248&lt;=Data!$E248,"On Time","Fail"))</f>
        <v>Fail</v>
      </c>
      <c r="Q248" s="23">
        <v>1</v>
      </c>
      <c r="R248" s="45" t="str">
        <f>IF(Data!$Q248=100%,"Completed","Incompleted")</f>
        <v>Completed</v>
      </c>
      <c r="S248" s="24">
        <v>921.0526315789474</v>
      </c>
      <c r="T248" s="25">
        <v>76</v>
      </c>
      <c r="U248" s="26">
        <f>Data!$S248*Data!$T248</f>
        <v>70000</v>
      </c>
      <c r="V248" s="24">
        <v>70000</v>
      </c>
      <c r="W248" s="26">
        <f>Data!$V248-Data!$U248</f>
        <v>0</v>
      </c>
    </row>
    <row r="249" spans="1:23">
      <c r="A249" s="19" t="s">
        <v>7</v>
      </c>
      <c r="B249" s="19" t="s">
        <v>6</v>
      </c>
      <c r="C249" s="19" t="s">
        <v>828</v>
      </c>
      <c r="D249" s="19" t="s">
        <v>411</v>
      </c>
      <c r="E249" s="19">
        <v>45</v>
      </c>
      <c r="F249" s="19" t="s">
        <v>33</v>
      </c>
      <c r="G249" s="19" t="s">
        <v>665</v>
      </c>
      <c r="H249" s="20">
        <v>44755</v>
      </c>
      <c r="I249" s="20">
        <v>44758</v>
      </c>
      <c r="J249" s="21">
        <f>Data!$I249-Data!$H249</f>
        <v>3</v>
      </c>
      <c r="K249" s="21" t="str">
        <f>IF(Data!$J249&gt;3,"Late","On Time")</f>
        <v>On Time</v>
      </c>
      <c r="L249" s="19" t="s">
        <v>287</v>
      </c>
      <c r="M249" s="20">
        <v>44782</v>
      </c>
      <c r="N249" s="20">
        <v>44788</v>
      </c>
      <c r="O249" s="21">
        <f>IF(Data!$N249="","",Data!$N249-Data!$M249)</f>
        <v>6</v>
      </c>
      <c r="P249" s="22" t="str">
        <f>IF(Data!$O249="","",IF(Data!$O249&lt;=Data!$E249,"On Time","Fail"))</f>
        <v>On Time</v>
      </c>
      <c r="Q249" s="23">
        <v>1</v>
      </c>
      <c r="R249" s="45" t="str">
        <f>IF(Data!$Q249=100%,"Completed","Incompleted")</f>
        <v>Completed</v>
      </c>
      <c r="S249" s="24">
        <v>240.72222222222223</v>
      </c>
      <c r="T249" s="25">
        <v>36</v>
      </c>
      <c r="U249" s="26">
        <f>Data!$S249*Data!$T249</f>
        <v>8666</v>
      </c>
      <c r="V249" s="24">
        <v>8666</v>
      </c>
      <c r="W249" s="26">
        <f>Data!$V249-Data!$U249</f>
        <v>0</v>
      </c>
    </row>
    <row r="250" spans="1:23">
      <c r="A250" s="19" t="s">
        <v>22</v>
      </c>
      <c r="B250" s="19" t="s">
        <v>6</v>
      </c>
      <c r="C250" s="19" t="s">
        <v>32</v>
      </c>
      <c r="D250" s="19" t="s">
        <v>408</v>
      </c>
      <c r="E250" s="19">
        <v>30</v>
      </c>
      <c r="F250" s="19" t="s">
        <v>34</v>
      </c>
      <c r="G250" s="19" t="s">
        <v>666</v>
      </c>
      <c r="H250" s="20">
        <v>44756</v>
      </c>
      <c r="I250" s="20">
        <v>44762</v>
      </c>
      <c r="J250" s="21">
        <f>Data!$I250-Data!$H250</f>
        <v>6</v>
      </c>
      <c r="K250" s="21" t="str">
        <f>IF(Data!$J250&gt;3,"Late","On Time")</f>
        <v>Late</v>
      </c>
      <c r="L250" s="19" t="s">
        <v>288</v>
      </c>
      <c r="M250" s="20">
        <v>44795</v>
      </c>
      <c r="N250" s="20">
        <v>44855</v>
      </c>
      <c r="O250" s="21">
        <f>IF(Data!$N250="","",Data!$N250-Data!$M250)</f>
        <v>60</v>
      </c>
      <c r="P250" s="22" t="str">
        <f>IF(Data!$O250="","",IF(Data!$O250&lt;=Data!$E250,"On Time","Fail"))</f>
        <v>Fail</v>
      </c>
      <c r="Q250" s="23">
        <v>1</v>
      </c>
      <c r="R250" s="45" t="str">
        <f>IF(Data!$Q250=100%,"Completed","Incompleted")</f>
        <v>Completed</v>
      </c>
      <c r="S250" s="24">
        <v>42.5</v>
      </c>
      <c r="T250" s="25">
        <v>40</v>
      </c>
      <c r="U250" s="26">
        <f>Data!$S250*Data!$T250</f>
        <v>1700</v>
      </c>
      <c r="V250" s="24">
        <v>1700</v>
      </c>
      <c r="W250" s="26">
        <f>Data!$V250-Data!$U250</f>
        <v>0</v>
      </c>
    </row>
    <row r="251" spans="1:23">
      <c r="A251" s="19" t="s">
        <v>13</v>
      </c>
      <c r="B251" s="19" t="s">
        <v>6</v>
      </c>
      <c r="C251" s="19" t="s">
        <v>31</v>
      </c>
      <c r="D251" s="19" t="s">
        <v>407</v>
      </c>
      <c r="E251" s="19">
        <v>30</v>
      </c>
      <c r="F251" s="19" t="s">
        <v>34</v>
      </c>
      <c r="G251" s="19" t="s">
        <v>667</v>
      </c>
      <c r="H251" s="20">
        <v>44788</v>
      </c>
      <c r="I251" s="20">
        <v>44794</v>
      </c>
      <c r="J251" s="21">
        <f>Data!$I251-Data!$H251</f>
        <v>6</v>
      </c>
      <c r="K251" s="21" t="str">
        <f>IF(Data!$J251&gt;3,"Late","On Time")</f>
        <v>Late</v>
      </c>
      <c r="L251" s="19" t="s">
        <v>289</v>
      </c>
      <c r="M251" s="20">
        <v>44805</v>
      </c>
      <c r="N251" s="20">
        <v>44831</v>
      </c>
      <c r="O251" s="21">
        <f>IF(Data!$N251="","",Data!$N251-Data!$M251)</f>
        <v>26</v>
      </c>
      <c r="P251" s="22" t="str">
        <f>IF(Data!$O251="","",IF(Data!$O251&lt;=Data!$E251,"On Time","Fail"))</f>
        <v>On Time</v>
      </c>
      <c r="Q251" s="23">
        <v>1</v>
      </c>
      <c r="R251" s="45" t="str">
        <f>IF(Data!$Q251=100%,"Completed","Incompleted")</f>
        <v>Completed</v>
      </c>
      <c r="S251" s="24">
        <v>6.333333333333333</v>
      </c>
      <c r="T251" s="25">
        <v>300</v>
      </c>
      <c r="U251" s="26">
        <f>Data!$S251*Data!$T251</f>
        <v>1900</v>
      </c>
      <c r="V251" s="24">
        <v>1900</v>
      </c>
      <c r="W251" s="26">
        <f>Data!$V251-Data!$U251</f>
        <v>0</v>
      </c>
    </row>
    <row r="252" spans="1:23">
      <c r="A252" s="19" t="s">
        <v>5</v>
      </c>
      <c r="B252" s="19" t="s">
        <v>6</v>
      </c>
      <c r="C252" s="19" t="s">
        <v>829</v>
      </c>
      <c r="D252" s="19" t="s">
        <v>411</v>
      </c>
      <c r="E252" s="19">
        <v>45</v>
      </c>
      <c r="F252" s="19" t="s">
        <v>36</v>
      </c>
      <c r="G252" s="19" t="s">
        <v>668</v>
      </c>
      <c r="H252" s="20">
        <v>44789</v>
      </c>
      <c r="I252" s="20">
        <v>44792</v>
      </c>
      <c r="J252" s="21">
        <f>Data!$I252-Data!$H252</f>
        <v>3</v>
      </c>
      <c r="K252" s="21" t="str">
        <f>IF(Data!$J252&gt;3,"Late","On Time")</f>
        <v>On Time</v>
      </c>
      <c r="L252" s="19" t="s">
        <v>290</v>
      </c>
      <c r="M252" s="20">
        <v>44813</v>
      </c>
      <c r="N252" s="20">
        <v>44829</v>
      </c>
      <c r="O252" s="21">
        <f>IF(Data!$N252="","",Data!$N252-Data!$M252)</f>
        <v>16</v>
      </c>
      <c r="P252" s="22" t="str">
        <f>IF(Data!$O252="","",IF(Data!$O252&lt;=Data!$E252,"On Time","Fail"))</f>
        <v>On Time</v>
      </c>
      <c r="Q252" s="23">
        <v>1</v>
      </c>
      <c r="R252" s="45" t="str">
        <f>IF(Data!$Q252=100%,"Completed","Incompleted")</f>
        <v>Completed</v>
      </c>
      <c r="S252" s="24">
        <v>331.97183098591552</v>
      </c>
      <c r="T252" s="25">
        <v>71</v>
      </c>
      <c r="U252" s="26">
        <f>Data!$S252*Data!$T252</f>
        <v>23570</v>
      </c>
      <c r="V252" s="24">
        <v>23570</v>
      </c>
      <c r="W252" s="26">
        <f>Data!$V252-Data!$U252</f>
        <v>0</v>
      </c>
    </row>
    <row r="253" spans="1:23">
      <c r="A253" s="19" t="s">
        <v>5</v>
      </c>
      <c r="B253" s="19" t="s">
        <v>6</v>
      </c>
      <c r="C253" s="19" t="s">
        <v>830</v>
      </c>
      <c r="D253" s="19" t="s">
        <v>412</v>
      </c>
      <c r="E253" s="19">
        <v>30</v>
      </c>
      <c r="F253" s="19" t="s">
        <v>38</v>
      </c>
      <c r="G253" s="19" t="s">
        <v>669</v>
      </c>
      <c r="H253" s="20">
        <v>44790</v>
      </c>
      <c r="I253" s="20">
        <v>44796</v>
      </c>
      <c r="J253" s="21">
        <f>Data!$I253-Data!$H253</f>
        <v>6</v>
      </c>
      <c r="K253" s="21" t="str">
        <f>IF(Data!$J253&gt;3,"Late","On Time")</f>
        <v>Late</v>
      </c>
      <c r="L253" s="19" t="s">
        <v>291</v>
      </c>
      <c r="M253" s="20">
        <v>44792</v>
      </c>
      <c r="N253" s="20">
        <v>44840</v>
      </c>
      <c r="O253" s="21">
        <f>IF(Data!$N253="","",Data!$N253-Data!$M253)</f>
        <v>48</v>
      </c>
      <c r="P253" s="22" t="str">
        <f>IF(Data!$O253="","",IF(Data!$O253&lt;=Data!$E253,"On Time","Fail"))</f>
        <v>Fail</v>
      </c>
      <c r="Q253" s="23">
        <v>1</v>
      </c>
      <c r="R253" s="45" t="str">
        <f>IF(Data!$Q253=100%,"Completed","Incompleted")</f>
        <v>Completed</v>
      </c>
      <c r="S253" s="24">
        <v>38.546875</v>
      </c>
      <c r="T253" s="25">
        <v>64</v>
      </c>
      <c r="U253" s="26">
        <f>Data!$S253*Data!$T253</f>
        <v>2467</v>
      </c>
      <c r="V253" s="24">
        <v>2467</v>
      </c>
      <c r="W253" s="26">
        <f>Data!$V253-Data!$U253</f>
        <v>0</v>
      </c>
    </row>
    <row r="254" spans="1:23">
      <c r="A254" s="19" t="s">
        <v>7</v>
      </c>
      <c r="B254" s="19" t="s">
        <v>6</v>
      </c>
      <c r="C254" s="19" t="s">
        <v>832</v>
      </c>
      <c r="D254" s="19" t="s">
        <v>410</v>
      </c>
      <c r="E254" s="19">
        <v>7</v>
      </c>
      <c r="F254" s="19" t="s">
        <v>40</v>
      </c>
      <c r="G254" s="19" t="s">
        <v>670</v>
      </c>
      <c r="H254" s="20">
        <v>44791</v>
      </c>
      <c r="I254" s="20">
        <v>44799</v>
      </c>
      <c r="J254" s="21">
        <f>Data!$I254-Data!$H254</f>
        <v>8</v>
      </c>
      <c r="K254" s="21" t="str">
        <f>IF(Data!$J254&gt;3,"Late","On Time")</f>
        <v>Late</v>
      </c>
      <c r="L254" s="19" t="s">
        <v>292</v>
      </c>
      <c r="M254" s="20">
        <v>44803</v>
      </c>
      <c r="N254" s="20">
        <v>44843</v>
      </c>
      <c r="O254" s="21">
        <f>IF(Data!$N254="","",Data!$N254-Data!$M254)</f>
        <v>40</v>
      </c>
      <c r="P254" s="22" t="str">
        <f>IF(Data!$O254="","",IF(Data!$O254&lt;=Data!$E254,"On Time","Fail"))</f>
        <v>Fail</v>
      </c>
      <c r="Q254" s="23">
        <v>1</v>
      </c>
      <c r="R254" s="45" t="str">
        <f>IF(Data!$Q254=100%,"Completed","Incompleted")</f>
        <v>Completed</v>
      </c>
      <c r="S254" s="24">
        <v>218</v>
      </c>
      <c r="T254" s="25">
        <v>5</v>
      </c>
      <c r="U254" s="26">
        <f>Data!$S254*Data!$T254</f>
        <v>1090</v>
      </c>
      <c r="V254" s="24">
        <v>1090</v>
      </c>
      <c r="W254" s="26">
        <f>Data!$V254-Data!$U254</f>
        <v>0</v>
      </c>
    </row>
    <row r="255" spans="1:23">
      <c r="A255" s="19" t="s">
        <v>7</v>
      </c>
      <c r="B255" s="19" t="s">
        <v>6</v>
      </c>
      <c r="C255" s="19" t="s">
        <v>28</v>
      </c>
      <c r="D255" s="19" t="s">
        <v>409</v>
      </c>
      <c r="E255" s="19">
        <v>45</v>
      </c>
      <c r="F255" s="19" t="s">
        <v>36</v>
      </c>
      <c r="G255" s="19" t="s">
        <v>671</v>
      </c>
      <c r="H255" s="20">
        <v>44792</v>
      </c>
      <c r="I255" s="20">
        <v>44792</v>
      </c>
      <c r="J255" s="21">
        <f>Data!$I255-Data!$H255</f>
        <v>0</v>
      </c>
      <c r="K255" s="21" t="str">
        <f>IF(Data!$J255&gt;3,"Late","On Time")</f>
        <v>On Time</v>
      </c>
      <c r="L255" s="19" t="s">
        <v>293</v>
      </c>
      <c r="M255" s="20">
        <v>44796</v>
      </c>
      <c r="N255" s="20">
        <v>44850</v>
      </c>
      <c r="O255" s="21">
        <f>IF(Data!$N255="","",Data!$N255-Data!$M255)</f>
        <v>54</v>
      </c>
      <c r="P255" s="22" t="str">
        <f>IF(Data!$O255="","",IF(Data!$O255&lt;=Data!$E255,"On Time","Fail"))</f>
        <v>Fail</v>
      </c>
      <c r="Q255" s="23">
        <v>1</v>
      </c>
      <c r="R255" s="45" t="str">
        <f>IF(Data!$Q255=100%,"Completed","Incompleted")</f>
        <v>Completed</v>
      </c>
      <c r="S255" s="24">
        <v>631.71428571428567</v>
      </c>
      <c r="T255" s="25">
        <v>7</v>
      </c>
      <c r="U255" s="26">
        <f>Data!$S255*Data!$T255</f>
        <v>4422</v>
      </c>
      <c r="V255" s="24">
        <v>4422</v>
      </c>
      <c r="W255" s="26">
        <f>Data!$V255-Data!$U255</f>
        <v>0</v>
      </c>
    </row>
    <row r="256" spans="1:23">
      <c r="A256" s="19" t="s">
        <v>5</v>
      </c>
      <c r="B256" s="19" t="s">
        <v>6</v>
      </c>
      <c r="C256" s="19" t="s">
        <v>829</v>
      </c>
      <c r="D256" s="19" t="s">
        <v>409</v>
      </c>
      <c r="E256" s="19">
        <v>60</v>
      </c>
      <c r="F256" s="19" t="s">
        <v>34</v>
      </c>
      <c r="G256" s="19" t="s">
        <v>672</v>
      </c>
      <c r="H256" s="20">
        <v>44793</v>
      </c>
      <c r="I256" s="20">
        <v>44798</v>
      </c>
      <c r="J256" s="21">
        <f>Data!$I256-Data!$H256</f>
        <v>5</v>
      </c>
      <c r="K256" s="21" t="str">
        <f>IF(Data!$J256&gt;3,"Late","On Time")</f>
        <v>Late</v>
      </c>
      <c r="L256" s="19" t="s">
        <v>294</v>
      </c>
      <c r="M256" s="20">
        <v>44824</v>
      </c>
      <c r="N256" s="20">
        <v>44874</v>
      </c>
      <c r="O256" s="21">
        <f>IF(Data!$N256="","",Data!$N256-Data!$M256)</f>
        <v>50</v>
      </c>
      <c r="P256" s="22" t="str">
        <f>IF(Data!$O256="","",IF(Data!$O256&lt;=Data!$E256,"On Time","Fail"))</f>
        <v>On Time</v>
      </c>
      <c r="Q256" s="23">
        <v>1</v>
      </c>
      <c r="R256" s="45" t="str">
        <f>IF(Data!$Q256=100%,"Completed","Incompleted")</f>
        <v>Completed</v>
      </c>
      <c r="S256" s="24">
        <v>39.253333333333337</v>
      </c>
      <c r="T256" s="25">
        <v>90</v>
      </c>
      <c r="U256" s="26">
        <f>Data!$S256*Data!$T256</f>
        <v>3532.8</v>
      </c>
      <c r="V256" s="24">
        <v>3532.8</v>
      </c>
      <c r="W256" s="26">
        <f>Data!$V256-Data!$U256</f>
        <v>0</v>
      </c>
    </row>
    <row r="257" spans="1:23">
      <c r="A257" s="19" t="s">
        <v>5</v>
      </c>
      <c r="B257" s="19" t="s">
        <v>6</v>
      </c>
      <c r="C257" s="19" t="s">
        <v>28</v>
      </c>
      <c r="D257" s="19" t="s">
        <v>410</v>
      </c>
      <c r="E257" s="19">
        <v>30</v>
      </c>
      <c r="F257" s="19" t="s">
        <v>35</v>
      </c>
      <c r="G257" s="19" t="s">
        <v>673</v>
      </c>
      <c r="H257" s="20">
        <v>44794</v>
      </c>
      <c r="I257" s="20">
        <v>44800</v>
      </c>
      <c r="J257" s="21">
        <f>Data!$I257-Data!$H257</f>
        <v>6</v>
      </c>
      <c r="K257" s="21" t="str">
        <f>IF(Data!$J257&gt;3,"Late","On Time")</f>
        <v>Late</v>
      </c>
      <c r="L257" s="19" t="s">
        <v>295</v>
      </c>
      <c r="M257" s="20">
        <v>44826</v>
      </c>
      <c r="N257" s="20">
        <v>44831</v>
      </c>
      <c r="O257" s="21">
        <f>IF(Data!$N257="","",Data!$N257-Data!$M257)</f>
        <v>5</v>
      </c>
      <c r="P257" s="22" t="str">
        <f>IF(Data!$O257="","",IF(Data!$O257&lt;=Data!$E257,"On Time","Fail"))</f>
        <v>On Time</v>
      </c>
      <c r="Q257" s="23">
        <v>1</v>
      </c>
      <c r="R257" s="45" t="str">
        <f>IF(Data!$Q257=100%,"Completed","Incompleted")</f>
        <v>Completed</v>
      </c>
      <c r="S257" s="24">
        <v>6557.377049180328</v>
      </c>
      <c r="T257" s="25">
        <v>61</v>
      </c>
      <c r="U257" s="26">
        <f>Data!$S257*Data!$T257</f>
        <v>400000</v>
      </c>
      <c r="V257" s="24">
        <v>400000</v>
      </c>
      <c r="W257" s="26">
        <f>Data!$V257-Data!$U257</f>
        <v>0</v>
      </c>
    </row>
    <row r="258" spans="1:23">
      <c r="A258" s="19" t="s">
        <v>7</v>
      </c>
      <c r="B258" s="19" t="s">
        <v>6</v>
      </c>
      <c r="C258" s="19" t="s">
        <v>29</v>
      </c>
      <c r="D258" s="19" t="s">
        <v>412</v>
      </c>
      <c r="E258" s="19">
        <v>30</v>
      </c>
      <c r="F258" s="19" t="s">
        <v>33</v>
      </c>
      <c r="G258" s="19" t="s">
        <v>674</v>
      </c>
      <c r="H258" s="20">
        <v>44826</v>
      </c>
      <c r="I258" s="20">
        <v>44826</v>
      </c>
      <c r="J258" s="21">
        <f>Data!$I258-Data!$H258</f>
        <v>0</v>
      </c>
      <c r="K258" s="21" t="str">
        <f>IF(Data!$J258&gt;3,"Late","On Time")</f>
        <v>On Time</v>
      </c>
      <c r="L258" s="19" t="s">
        <v>296</v>
      </c>
      <c r="M258" s="20">
        <v>44840</v>
      </c>
      <c r="N258" s="20">
        <v>44864</v>
      </c>
      <c r="O258" s="21">
        <f>IF(Data!$N258="","",Data!$N258-Data!$M258)</f>
        <v>24</v>
      </c>
      <c r="P258" s="22" t="str">
        <f>IF(Data!$O258="","",IF(Data!$O258&lt;=Data!$E258,"On Time","Fail"))</f>
        <v>On Time</v>
      </c>
      <c r="Q258" s="23">
        <v>1</v>
      </c>
      <c r="R258" s="45" t="str">
        <f>IF(Data!$Q258=100%,"Completed","Incompleted")</f>
        <v>Completed</v>
      </c>
      <c r="S258" s="24">
        <v>5.6790123456790127</v>
      </c>
      <c r="T258" s="25">
        <v>81</v>
      </c>
      <c r="U258" s="26">
        <f>Data!$S258*Data!$T258</f>
        <v>460</v>
      </c>
      <c r="V258" s="24">
        <v>460</v>
      </c>
      <c r="W258" s="26">
        <f>Data!$V258-Data!$U258</f>
        <v>0</v>
      </c>
    </row>
    <row r="259" spans="1:23">
      <c r="A259" s="19" t="s">
        <v>5</v>
      </c>
      <c r="B259" s="19" t="s">
        <v>6</v>
      </c>
      <c r="C259" s="19" t="s">
        <v>27</v>
      </c>
      <c r="D259" s="19" t="s">
        <v>411</v>
      </c>
      <c r="E259" s="19">
        <v>60</v>
      </c>
      <c r="F259" s="19" t="s">
        <v>34</v>
      </c>
      <c r="G259" s="19" t="s">
        <v>675</v>
      </c>
      <c r="H259" s="20">
        <v>44827</v>
      </c>
      <c r="I259" s="20">
        <v>44829</v>
      </c>
      <c r="J259" s="21">
        <f>Data!$I259-Data!$H259</f>
        <v>2</v>
      </c>
      <c r="K259" s="21" t="str">
        <f>IF(Data!$J259&gt;3,"Late","On Time")</f>
        <v>On Time</v>
      </c>
      <c r="L259" s="19" t="s">
        <v>297</v>
      </c>
      <c r="M259" s="20">
        <v>44816</v>
      </c>
      <c r="N259" s="20">
        <v>44866</v>
      </c>
      <c r="O259" s="21">
        <f>IF(Data!$N259="","",Data!$N259-Data!$M259)</f>
        <v>50</v>
      </c>
      <c r="P259" s="22" t="str">
        <f>IF(Data!$O259="","",IF(Data!$O259&lt;=Data!$E259,"On Time","Fail"))</f>
        <v>On Time</v>
      </c>
      <c r="Q259" s="23">
        <v>1</v>
      </c>
      <c r="R259" s="45" t="str">
        <f>IF(Data!$Q259=100%,"Completed","Incompleted")</f>
        <v>Completed</v>
      </c>
      <c r="S259" s="24">
        <v>441.1764705882353</v>
      </c>
      <c r="T259" s="25">
        <v>68</v>
      </c>
      <c r="U259" s="26">
        <f>Data!$S259*Data!$T259</f>
        <v>30000</v>
      </c>
      <c r="V259" s="24">
        <v>30000</v>
      </c>
      <c r="W259" s="26">
        <f>Data!$V259-Data!$U259</f>
        <v>0</v>
      </c>
    </row>
    <row r="260" spans="1:23">
      <c r="A260" s="19" t="s">
        <v>12</v>
      </c>
      <c r="B260" s="19" t="s">
        <v>6</v>
      </c>
      <c r="C260" s="19" t="s">
        <v>832</v>
      </c>
      <c r="D260" s="19" t="s">
        <v>411</v>
      </c>
      <c r="E260" s="19">
        <v>45</v>
      </c>
      <c r="F260" s="19" t="s">
        <v>35</v>
      </c>
      <c r="G260" s="19" t="s">
        <v>676</v>
      </c>
      <c r="H260" s="20">
        <v>44828</v>
      </c>
      <c r="I260" s="20">
        <v>44830</v>
      </c>
      <c r="J260" s="21">
        <f>Data!$I260-Data!$H260</f>
        <v>2</v>
      </c>
      <c r="K260" s="21" t="str">
        <f>IF(Data!$J260&gt;3,"Late","On Time")</f>
        <v>On Time</v>
      </c>
      <c r="L260" s="19" t="s">
        <v>298</v>
      </c>
      <c r="M260" s="20">
        <v>44883</v>
      </c>
      <c r="N260" s="20">
        <v>44899</v>
      </c>
      <c r="O260" s="21">
        <f>IF(Data!$N260="","",Data!$N260-Data!$M260)</f>
        <v>16</v>
      </c>
      <c r="P260" s="22" t="str">
        <f>IF(Data!$O260="","",IF(Data!$O260&lt;=Data!$E260,"On Time","Fail"))</f>
        <v>On Time</v>
      </c>
      <c r="Q260" s="23">
        <v>1</v>
      </c>
      <c r="R260" s="45" t="str">
        <f>IF(Data!$Q260=100%,"Completed","Incompleted")</f>
        <v>Completed</v>
      </c>
      <c r="S260" s="24">
        <v>4656.25</v>
      </c>
      <c r="T260" s="25">
        <v>32</v>
      </c>
      <c r="U260" s="26">
        <f>Data!$S260*Data!$T260</f>
        <v>149000</v>
      </c>
      <c r="V260" s="24">
        <v>149000</v>
      </c>
      <c r="W260" s="26">
        <f>Data!$V260-Data!$U260</f>
        <v>0</v>
      </c>
    </row>
    <row r="261" spans="1:23">
      <c r="A261" s="19" t="s">
        <v>7</v>
      </c>
      <c r="B261" s="19" t="s">
        <v>8</v>
      </c>
      <c r="C261" s="19" t="s">
        <v>830</v>
      </c>
      <c r="D261" s="19" t="s">
        <v>410</v>
      </c>
      <c r="E261" s="19">
        <v>7</v>
      </c>
      <c r="F261" s="19" t="s">
        <v>34</v>
      </c>
      <c r="G261" s="19" t="s">
        <v>677</v>
      </c>
      <c r="H261" s="20">
        <v>44829</v>
      </c>
      <c r="I261" s="20">
        <v>44829</v>
      </c>
      <c r="J261" s="21">
        <f>Data!$I261-Data!$H261</f>
        <v>0</v>
      </c>
      <c r="K261" s="21" t="str">
        <f>IF(Data!$J261&gt;3,"Late","On Time")</f>
        <v>On Time</v>
      </c>
      <c r="L261" s="19" t="s">
        <v>299</v>
      </c>
      <c r="M261" s="20">
        <v>44816</v>
      </c>
      <c r="N261" s="20">
        <v>44827</v>
      </c>
      <c r="O261" s="21">
        <f>IF(Data!$N261="","",Data!$N261-Data!$M261)</f>
        <v>11</v>
      </c>
      <c r="P261" s="22" t="str">
        <f>IF(Data!$O261="","",IF(Data!$O261&lt;=Data!$E261,"On Time","Fail"))</f>
        <v>Fail</v>
      </c>
      <c r="Q261" s="23">
        <v>1</v>
      </c>
      <c r="R261" s="45" t="str">
        <f>IF(Data!$Q261=100%,"Completed","Incompleted")</f>
        <v>Completed</v>
      </c>
      <c r="S261" s="24">
        <v>7500</v>
      </c>
      <c r="T261" s="25">
        <v>18</v>
      </c>
      <c r="U261" s="26">
        <f>Data!$S261*Data!$T261</f>
        <v>135000</v>
      </c>
      <c r="V261" s="24">
        <v>135000</v>
      </c>
      <c r="W261" s="26">
        <f>Data!$V261-Data!$U261</f>
        <v>0</v>
      </c>
    </row>
    <row r="262" spans="1:23">
      <c r="A262" s="19" t="s">
        <v>10</v>
      </c>
      <c r="B262" s="19" t="s">
        <v>6</v>
      </c>
      <c r="C262" s="19" t="s">
        <v>28</v>
      </c>
      <c r="D262" s="19" t="s">
        <v>408</v>
      </c>
      <c r="E262" s="19">
        <v>30</v>
      </c>
      <c r="F262" s="19" t="s">
        <v>34</v>
      </c>
      <c r="G262" s="19" t="s">
        <v>678</v>
      </c>
      <c r="H262" s="20">
        <v>44830</v>
      </c>
      <c r="I262" s="20">
        <v>44837</v>
      </c>
      <c r="J262" s="21">
        <f>Data!$I262-Data!$H262</f>
        <v>7</v>
      </c>
      <c r="K262" s="21" t="str">
        <f>IF(Data!$J262&gt;3,"Late","On Time")</f>
        <v>Late</v>
      </c>
      <c r="L262" s="19" t="s">
        <v>300</v>
      </c>
      <c r="M262" s="20">
        <v>44831</v>
      </c>
      <c r="N262" s="20">
        <v>44871</v>
      </c>
      <c r="O262" s="21">
        <f>IF(Data!$N262="","",Data!$N262-Data!$M262)</f>
        <v>40</v>
      </c>
      <c r="P262" s="22" t="str">
        <f>IF(Data!$O262="","",IF(Data!$O262&lt;=Data!$E262,"On Time","Fail"))</f>
        <v>Fail</v>
      </c>
      <c r="Q262" s="23">
        <v>1</v>
      </c>
      <c r="R262" s="45" t="str">
        <f>IF(Data!$Q262=100%,"Completed","Incompleted")</f>
        <v>Completed</v>
      </c>
      <c r="S262" s="24">
        <v>2253.5211267605632</v>
      </c>
      <c r="T262" s="25">
        <v>71</v>
      </c>
      <c r="U262" s="26">
        <f>Data!$S262*Data!$T262</f>
        <v>160000</v>
      </c>
      <c r="V262" s="24">
        <v>155295</v>
      </c>
      <c r="W262" s="26">
        <f>Data!$V262-Data!$U262</f>
        <v>-4705</v>
      </c>
    </row>
    <row r="263" spans="1:23">
      <c r="A263" s="19" t="s">
        <v>5</v>
      </c>
      <c r="B263" s="19" t="s">
        <v>6</v>
      </c>
      <c r="C263" s="19" t="s">
        <v>834</v>
      </c>
      <c r="D263" s="19" t="s">
        <v>409</v>
      </c>
      <c r="E263" s="19">
        <v>14</v>
      </c>
      <c r="F263" s="19" t="s">
        <v>36</v>
      </c>
      <c r="G263" s="19" t="s">
        <v>679</v>
      </c>
      <c r="H263" s="20">
        <v>44831</v>
      </c>
      <c r="I263" s="20">
        <v>44835</v>
      </c>
      <c r="J263" s="21">
        <f>Data!$I263-Data!$H263</f>
        <v>4</v>
      </c>
      <c r="K263" s="21" t="str">
        <f>IF(Data!$J263&gt;3,"Late","On Time")</f>
        <v>Late</v>
      </c>
      <c r="L263" s="19" t="s">
        <v>301</v>
      </c>
      <c r="M263" s="20">
        <v>44864</v>
      </c>
      <c r="N263" s="20">
        <v>44916</v>
      </c>
      <c r="O263" s="21">
        <f>IF(Data!$N263="","",Data!$N263-Data!$M263)</f>
        <v>52</v>
      </c>
      <c r="P263" s="22" t="str">
        <f>IF(Data!$O263="","",IF(Data!$O263&lt;=Data!$E263,"On Time","Fail"))</f>
        <v>Fail</v>
      </c>
      <c r="Q263" s="23">
        <v>1</v>
      </c>
      <c r="R263" s="45" t="str">
        <f>IF(Data!$Q263=100%,"Completed","Incompleted")</f>
        <v>Completed</v>
      </c>
      <c r="S263" s="24">
        <v>12</v>
      </c>
      <c r="T263" s="25">
        <v>250</v>
      </c>
      <c r="U263" s="26">
        <f>Data!$S263*Data!$T263</f>
        <v>3000</v>
      </c>
      <c r="V263" s="24">
        <v>3000</v>
      </c>
      <c r="W263" s="26">
        <f>Data!$V263-Data!$U263</f>
        <v>0</v>
      </c>
    </row>
    <row r="264" spans="1:23">
      <c r="A264" s="19" t="s">
        <v>22</v>
      </c>
      <c r="B264" s="19" t="s">
        <v>6</v>
      </c>
      <c r="C264" s="19" t="s">
        <v>833</v>
      </c>
      <c r="D264" s="19" t="s">
        <v>412</v>
      </c>
      <c r="E264" s="19">
        <v>30</v>
      </c>
      <c r="F264" s="19" t="s">
        <v>38</v>
      </c>
      <c r="G264" s="19" t="s">
        <v>680</v>
      </c>
      <c r="H264" s="20">
        <v>44862</v>
      </c>
      <c r="I264" s="20">
        <v>44866</v>
      </c>
      <c r="J264" s="21">
        <f>Data!$I264-Data!$H264</f>
        <v>4</v>
      </c>
      <c r="K264" s="21" t="str">
        <f>IF(Data!$J264&gt;3,"Late","On Time")</f>
        <v>Late</v>
      </c>
      <c r="L264" s="19" t="s">
        <v>302</v>
      </c>
      <c r="M264" s="20">
        <v>44819</v>
      </c>
      <c r="N264" s="20">
        <v>44839</v>
      </c>
      <c r="O264" s="21">
        <f>IF(Data!$N264="","",Data!$N264-Data!$M264)</f>
        <v>20</v>
      </c>
      <c r="P264" s="22" t="str">
        <f>IF(Data!$O264="","",IF(Data!$O264&lt;=Data!$E264,"On Time","Fail"))</f>
        <v>On Time</v>
      </c>
      <c r="Q264" s="23">
        <v>1</v>
      </c>
      <c r="R264" s="45" t="str">
        <f>IF(Data!$Q264=100%,"Completed","Incompleted")</f>
        <v>Completed</v>
      </c>
      <c r="S264" s="24">
        <v>68.055555555555557</v>
      </c>
      <c r="T264" s="25">
        <v>36</v>
      </c>
      <c r="U264" s="26">
        <f>Data!$S264*Data!$T264</f>
        <v>2450</v>
      </c>
      <c r="V264" s="24">
        <v>2450</v>
      </c>
      <c r="W264" s="26">
        <f>Data!$V264-Data!$U264</f>
        <v>0</v>
      </c>
    </row>
    <row r="265" spans="1:23">
      <c r="A265" s="19" t="s">
        <v>7</v>
      </c>
      <c r="B265" s="19" t="s">
        <v>6</v>
      </c>
      <c r="C265" s="19" t="s">
        <v>831</v>
      </c>
      <c r="D265" s="19" t="s">
        <v>412</v>
      </c>
      <c r="E265" s="19">
        <v>30</v>
      </c>
      <c r="F265" s="19" t="s">
        <v>40</v>
      </c>
      <c r="G265" s="19" t="s">
        <v>681</v>
      </c>
      <c r="H265" s="20">
        <v>44863</v>
      </c>
      <c r="I265" s="20">
        <v>44863</v>
      </c>
      <c r="J265" s="21">
        <f>Data!$I265-Data!$H265</f>
        <v>0</v>
      </c>
      <c r="K265" s="21" t="str">
        <f>IF(Data!$J265&gt;3,"Late","On Time")</f>
        <v>On Time</v>
      </c>
      <c r="L265" s="19" t="s">
        <v>303</v>
      </c>
      <c r="M265" s="20">
        <v>44840</v>
      </c>
      <c r="N265" s="20"/>
      <c r="O265" s="21" t="str">
        <f>IF(Data!$N265="","",Data!$N265-Data!$M265)</f>
        <v/>
      </c>
      <c r="P265" s="22" t="str">
        <f>IF(Data!$O265="","",IF(Data!$O265&lt;=Data!$E265,"On Time","Fail"))</f>
        <v/>
      </c>
      <c r="Q265" s="23">
        <v>0.45</v>
      </c>
      <c r="R265" s="45" t="str">
        <f>IF(Data!$Q265=100%,"Completed","Incompleted")</f>
        <v>Incompleted</v>
      </c>
      <c r="S265" s="24">
        <v>215</v>
      </c>
      <c r="T265" s="25">
        <v>200</v>
      </c>
      <c r="U265" s="26">
        <f>Data!$S265*Data!$T265</f>
        <v>43000</v>
      </c>
      <c r="V265" s="24">
        <v>43000</v>
      </c>
      <c r="W265" s="26">
        <f>Data!$V265-Data!$U265</f>
        <v>0</v>
      </c>
    </row>
    <row r="266" spans="1:23">
      <c r="A266" s="19" t="s">
        <v>7</v>
      </c>
      <c r="B266" s="19" t="s">
        <v>21</v>
      </c>
      <c r="C266" s="19" t="s">
        <v>30</v>
      </c>
      <c r="D266" s="19" t="s">
        <v>410</v>
      </c>
      <c r="E266" s="19">
        <v>14</v>
      </c>
      <c r="F266" s="19" t="s">
        <v>33</v>
      </c>
      <c r="G266" s="19" t="s">
        <v>682</v>
      </c>
      <c r="H266" s="20">
        <v>44864</v>
      </c>
      <c r="I266" s="20">
        <v>44865</v>
      </c>
      <c r="J266" s="21">
        <f>Data!$I266-Data!$H266</f>
        <v>1</v>
      </c>
      <c r="K266" s="21" t="str">
        <f>IF(Data!$J266&gt;3,"Late","On Time")</f>
        <v>On Time</v>
      </c>
      <c r="L266" s="19" t="s">
        <v>304</v>
      </c>
      <c r="M266" s="20">
        <v>44858</v>
      </c>
      <c r="N266" s="20">
        <v>44918</v>
      </c>
      <c r="O266" s="21">
        <f>IF(Data!$N266="","",Data!$N266-Data!$M266)</f>
        <v>60</v>
      </c>
      <c r="P266" s="22" t="str">
        <f>IF(Data!$O266="","",IF(Data!$O266&lt;=Data!$E266,"On Time","Fail"))</f>
        <v>Fail</v>
      </c>
      <c r="Q266" s="23">
        <v>1</v>
      </c>
      <c r="R266" s="45" t="str">
        <f>IF(Data!$Q266=100%,"Completed","Incompleted")</f>
        <v>Completed</v>
      </c>
      <c r="S266" s="24">
        <v>107.12280701754386</v>
      </c>
      <c r="T266" s="25">
        <v>57</v>
      </c>
      <c r="U266" s="26">
        <f>Data!$S266*Data!$T266</f>
        <v>6106</v>
      </c>
      <c r="V266" s="24">
        <v>6106</v>
      </c>
      <c r="W266" s="26">
        <f>Data!$V266-Data!$U266</f>
        <v>0</v>
      </c>
    </row>
    <row r="267" spans="1:23">
      <c r="A267" s="19" t="s">
        <v>7</v>
      </c>
      <c r="B267" s="19" t="s">
        <v>6</v>
      </c>
      <c r="C267" s="19" t="s">
        <v>836</v>
      </c>
      <c r="D267" s="19" t="s">
        <v>411</v>
      </c>
      <c r="E267" s="19">
        <v>45</v>
      </c>
      <c r="F267" s="19" t="s">
        <v>34</v>
      </c>
      <c r="G267" s="19" t="s">
        <v>683</v>
      </c>
      <c r="H267" s="20">
        <v>44865</v>
      </c>
      <c r="I267" s="20">
        <v>44865</v>
      </c>
      <c r="J267" s="21">
        <f>Data!$I267-Data!$H267</f>
        <v>0</v>
      </c>
      <c r="K267" s="21" t="str">
        <f>IF(Data!$J267&gt;3,"Late","On Time")</f>
        <v>On Time</v>
      </c>
      <c r="L267" s="19" t="s">
        <v>305</v>
      </c>
      <c r="M267" s="20">
        <v>44892</v>
      </c>
      <c r="N267" s="20">
        <v>44937</v>
      </c>
      <c r="O267" s="21">
        <f>IF(Data!$N267="","",Data!$N267-Data!$M267)</f>
        <v>45</v>
      </c>
      <c r="P267" s="22" t="str">
        <f>IF(Data!$O267="","",IF(Data!$O267&lt;=Data!$E267,"On Time","Fail"))</f>
        <v>On Time</v>
      </c>
      <c r="Q267" s="23">
        <v>1</v>
      </c>
      <c r="R267" s="45" t="str">
        <f>IF(Data!$Q267=100%,"Completed","Incompleted")</f>
        <v>Completed</v>
      </c>
      <c r="S267" s="24">
        <v>2000</v>
      </c>
      <c r="T267" s="25">
        <v>10</v>
      </c>
      <c r="U267" s="26">
        <f>Data!$S267*Data!$T267</f>
        <v>20000</v>
      </c>
      <c r="V267" s="24">
        <v>20000</v>
      </c>
      <c r="W267" s="26">
        <f>Data!$V267-Data!$U267</f>
        <v>0</v>
      </c>
    </row>
    <row r="268" spans="1:23">
      <c r="A268" s="19" t="s">
        <v>7</v>
      </c>
      <c r="B268" s="19" t="s">
        <v>6</v>
      </c>
      <c r="C268" s="19" t="s">
        <v>835</v>
      </c>
      <c r="D268" s="19" t="s">
        <v>411</v>
      </c>
      <c r="E268" s="19">
        <v>30</v>
      </c>
      <c r="F268" s="19" t="s">
        <v>35</v>
      </c>
      <c r="G268" s="19" t="s">
        <v>684</v>
      </c>
      <c r="H268" s="20">
        <v>44866</v>
      </c>
      <c r="I268" s="20">
        <v>44871</v>
      </c>
      <c r="J268" s="21">
        <f>Data!$I268-Data!$H268</f>
        <v>5</v>
      </c>
      <c r="K268" s="21" t="str">
        <f>IF(Data!$J268&gt;3,"Late","On Time")</f>
        <v>Late</v>
      </c>
      <c r="L268" s="19" t="s">
        <v>306</v>
      </c>
      <c r="M268" s="20">
        <v>44875</v>
      </c>
      <c r="N268" s="20">
        <v>44895</v>
      </c>
      <c r="O268" s="21">
        <f>IF(Data!$N268="","",Data!$N268-Data!$M268)</f>
        <v>20</v>
      </c>
      <c r="P268" s="22" t="str">
        <f>IF(Data!$O268="","",IF(Data!$O268&lt;=Data!$E268,"On Time","Fail"))</f>
        <v>On Time</v>
      </c>
      <c r="Q268" s="23">
        <v>1</v>
      </c>
      <c r="R268" s="45" t="str">
        <f>IF(Data!$Q268=100%,"Completed","Incompleted")</f>
        <v>Completed</v>
      </c>
      <c r="S268" s="24">
        <v>71.428571428571431</v>
      </c>
      <c r="T268" s="25">
        <v>14</v>
      </c>
      <c r="U268" s="26">
        <f>Data!$S268*Data!$T268</f>
        <v>1000</v>
      </c>
      <c r="V268" s="24">
        <v>1000</v>
      </c>
      <c r="W268" s="26">
        <f>Data!$V268-Data!$U268</f>
        <v>0</v>
      </c>
    </row>
    <row r="269" spans="1:23">
      <c r="A269" s="19" t="s">
        <v>12</v>
      </c>
      <c r="B269" s="19" t="s">
        <v>6</v>
      </c>
      <c r="C269" s="19" t="s">
        <v>834</v>
      </c>
      <c r="D269" s="19" t="s">
        <v>410</v>
      </c>
      <c r="E269" s="19">
        <v>14</v>
      </c>
      <c r="F269" s="19" t="s">
        <v>33</v>
      </c>
      <c r="G269" s="19" t="s">
        <v>685</v>
      </c>
      <c r="H269" s="20">
        <v>44867</v>
      </c>
      <c r="I269" s="20">
        <v>44874</v>
      </c>
      <c r="J269" s="21">
        <f>Data!$I269-Data!$H269</f>
        <v>7</v>
      </c>
      <c r="K269" s="21" t="str">
        <f>IF(Data!$J269&gt;3,"Late","On Time")</f>
        <v>Late</v>
      </c>
      <c r="L269" s="19" t="s">
        <v>307</v>
      </c>
      <c r="M269" s="20">
        <v>44817</v>
      </c>
      <c r="N269" s="20">
        <v>44849</v>
      </c>
      <c r="O269" s="21">
        <f>IF(Data!$N269="","",Data!$N269-Data!$M269)</f>
        <v>32</v>
      </c>
      <c r="P269" s="22" t="str">
        <f>IF(Data!$O269="","",IF(Data!$O269&lt;=Data!$E269,"On Time","Fail"))</f>
        <v>Fail</v>
      </c>
      <c r="Q269" s="23">
        <v>1</v>
      </c>
      <c r="R269" s="45" t="str">
        <f>IF(Data!$Q269=100%,"Completed","Incompleted")</f>
        <v>Completed</v>
      </c>
      <c r="S269" s="24">
        <v>64.86486486486487</v>
      </c>
      <c r="T269" s="25">
        <v>37</v>
      </c>
      <c r="U269" s="26">
        <f>Data!$S269*Data!$T269</f>
        <v>2400</v>
      </c>
      <c r="V269" s="24">
        <v>2400</v>
      </c>
      <c r="W269" s="26">
        <f>Data!$V269-Data!$U269</f>
        <v>0</v>
      </c>
    </row>
    <row r="270" spans="1:23">
      <c r="A270" s="19" t="s">
        <v>7</v>
      </c>
      <c r="B270" s="19" t="s">
        <v>6</v>
      </c>
      <c r="C270" s="19" t="s">
        <v>831</v>
      </c>
      <c r="D270" s="19" t="s">
        <v>410</v>
      </c>
      <c r="E270" s="19">
        <v>7</v>
      </c>
      <c r="F270" s="19" t="s">
        <v>34</v>
      </c>
      <c r="G270" s="19" t="s">
        <v>686</v>
      </c>
      <c r="H270" s="20">
        <v>44868</v>
      </c>
      <c r="I270" s="20">
        <v>44871</v>
      </c>
      <c r="J270" s="21">
        <f>Data!$I270-Data!$H270</f>
        <v>3</v>
      </c>
      <c r="K270" s="21" t="str">
        <f>IF(Data!$J270&gt;3,"Late","On Time")</f>
        <v>On Time</v>
      </c>
      <c r="L270" s="19" t="s">
        <v>308</v>
      </c>
      <c r="M270" s="20">
        <v>44877</v>
      </c>
      <c r="N270" s="20">
        <v>44891</v>
      </c>
      <c r="O270" s="21">
        <f>IF(Data!$N270="","",Data!$N270-Data!$M270)</f>
        <v>14</v>
      </c>
      <c r="P270" s="22" t="str">
        <f>IF(Data!$O270="","",IF(Data!$O270&lt;=Data!$E270,"On Time","Fail"))</f>
        <v>Fail</v>
      </c>
      <c r="Q270" s="23">
        <v>1</v>
      </c>
      <c r="R270" s="45" t="str">
        <f>IF(Data!$Q270=100%,"Completed","Incompleted")</f>
        <v>Completed</v>
      </c>
      <c r="S270" s="24">
        <v>86.896551724137936</v>
      </c>
      <c r="T270" s="25">
        <v>29</v>
      </c>
      <c r="U270" s="26">
        <f>Data!$S270*Data!$T270</f>
        <v>2520</v>
      </c>
      <c r="V270" s="24">
        <v>2520</v>
      </c>
      <c r="W270" s="26">
        <f>Data!$V270-Data!$U270</f>
        <v>0</v>
      </c>
    </row>
    <row r="271" spans="1:23">
      <c r="A271" s="19" t="s">
        <v>5</v>
      </c>
      <c r="B271" s="19" t="s">
        <v>6</v>
      </c>
      <c r="C271" s="19" t="s">
        <v>835</v>
      </c>
      <c r="D271" s="19" t="s">
        <v>413</v>
      </c>
      <c r="E271" s="19">
        <v>45</v>
      </c>
      <c r="F271" s="19" t="s">
        <v>35</v>
      </c>
      <c r="G271" s="19" t="s">
        <v>708</v>
      </c>
      <c r="H271" s="20">
        <v>44899</v>
      </c>
      <c r="I271" s="20">
        <v>44901</v>
      </c>
      <c r="J271" s="21">
        <f>Data!$I271-Data!$H271</f>
        <v>2</v>
      </c>
      <c r="K271" s="21" t="str">
        <f>IF(Data!$J271&gt;3,"Late","On Time")</f>
        <v>On Time</v>
      </c>
      <c r="L271" s="19" t="s">
        <v>330</v>
      </c>
      <c r="M271" s="20">
        <v>44952</v>
      </c>
      <c r="N271" s="20">
        <v>44956</v>
      </c>
      <c r="O271" s="21">
        <f>IF(Data!$N271="","",Data!$N271-Data!$M271)</f>
        <v>4</v>
      </c>
      <c r="P271" s="22" t="str">
        <f>IF(Data!$O271="","",IF(Data!$O271&lt;=Data!$E271,"On Time","Fail"))</f>
        <v>On Time</v>
      </c>
      <c r="Q271" s="23">
        <v>1</v>
      </c>
      <c r="R271" s="45" t="str">
        <f>IF(Data!$Q271=100%,"Completed","Incompleted")</f>
        <v>Completed</v>
      </c>
      <c r="S271" s="24">
        <v>1315.7894736842106</v>
      </c>
      <c r="T271" s="25">
        <v>38</v>
      </c>
      <c r="U271" s="26">
        <f>Data!$S271*Data!$T271</f>
        <v>50000.000000000007</v>
      </c>
      <c r="V271" s="24">
        <v>50000.000000000007</v>
      </c>
      <c r="W271" s="26">
        <f>Data!$V271-Data!$U271</f>
        <v>0</v>
      </c>
    </row>
    <row r="272" spans="1:23">
      <c r="A272" s="19" t="s">
        <v>7</v>
      </c>
      <c r="B272" s="19" t="s">
        <v>8</v>
      </c>
      <c r="C272" s="19" t="s">
        <v>32</v>
      </c>
      <c r="D272" s="19" t="s">
        <v>409</v>
      </c>
      <c r="E272" s="19">
        <v>45</v>
      </c>
      <c r="F272" s="19" t="s">
        <v>34</v>
      </c>
      <c r="G272" s="19" t="s">
        <v>715</v>
      </c>
      <c r="H272" s="20">
        <v>44900</v>
      </c>
      <c r="I272" s="20">
        <v>44906</v>
      </c>
      <c r="J272" s="21">
        <f>Data!$I272-Data!$H272</f>
        <v>6</v>
      </c>
      <c r="K272" s="21" t="str">
        <f>IF(Data!$J272&gt;3,"Late","On Time")</f>
        <v>Late</v>
      </c>
      <c r="L272" s="19" t="s">
        <v>337</v>
      </c>
      <c r="M272" s="20">
        <v>44963</v>
      </c>
      <c r="N272" s="20">
        <v>44998</v>
      </c>
      <c r="O272" s="21">
        <f>IF(Data!$N272="","",Data!$N272-Data!$M272)</f>
        <v>35</v>
      </c>
      <c r="P272" s="22" t="str">
        <f>IF(Data!$O272="","",IF(Data!$O272&lt;=Data!$E272,"On Time","Fail"))</f>
        <v>On Time</v>
      </c>
      <c r="Q272" s="23">
        <v>1</v>
      </c>
      <c r="R272" s="45" t="str">
        <f>IF(Data!$Q272=100%,"Completed","Incompleted")</f>
        <v>Completed</v>
      </c>
      <c r="S272" s="24">
        <v>3341.0526315789475</v>
      </c>
      <c r="T272" s="25">
        <v>19</v>
      </c>
      <c r="U272" s="26">
        <f>Data!$S272*Data!$T272</f>
        <v>63480</v>
      </c>
      <c r="V272" s="24">
        <v>59970</v>
      </c>
      <c r="W272" s="26">
        <f>Data!$V272-Data!$U272</f>
        <v>-3510</v>
      </c>
    </row>
    <row r="273" spans="1:23">
      <c r="A273" s="19" t="s">
        <v>7</v>
      </c>
      <c r="B273" s="19" t="s">
        <v>6</v>
      </c>
      <c r="C273" s="19" t="s">
        <v>830</v>
      </c>
      <c r="D273" s="19" t="s">
        <v>409</v>
      </c>
      <c r="E273" s="19">
        <v>45</v>
      </c>
      <c r="F273" s="19" t="s">
        <v>36</v>
      </c>
      <c r="G273" s="19" t="s">
        <v>689</v>
      </c>
      <c r="H273" s="20">
        <v>44901</v>
      </c>
      <c r="I273" s="20">
        <v>44906</v>
      </c>
      <c r="J273" s="21">
        <f>Data!$I273-Data!$H273</f>
        <v>5</v>
      </c>
      <c r="K273" s="21" t="str">
        <f>IF(Data!$J273&gt;3,"Late","On Time")</f>
        <v>Late</v>
      </c>
      <c r="L273" s="19" t="s">
        <v>311</v>
      </c>
      <c r="M273" s="20">
        <v>44889</v>
      </c>
      <c r="N273" s="20">
        <v>44907</v>
      </c>
      <c r="O273" s="21">
        <f>IF(Data!$N273="","",Data!$N273-Data!$M273)</f>
        <v>18</v>
      </c>
      <c r="P273" s="22" t="str">
        <f>IF(Data!$O273="","",IF(Data!$O273&lt;=Data!$E273,"On Time","Fail"))</f>
        <v>On Time</v>
      </c>
      <c r="Q273" s="23">
        <v>1</v>
      </c>
      <c r="R273" s="45" t="str">
        <f>IF(Data!$Q273=100%,"Completed","Incompleted")</f>
        <v>Completed</v>
      </c>
      <c r="S273" s="24">
        <v>143.33333333333334</v>
      </c>
      <c r="T273" s="25">
        <v>30</v>
      </c>
      <c r="U273" s="26">
        <f>Data!$S273*Data!$T273</f>
        <v>4300</v>
      </c>
      <c r="V273" s="24">
        <v>4300</v>
      </c>
      <c r="W273" s="26">
        <f>Data!$V273-Data!$U273</f>
        <v>0</v>
      </c>
    </row>
    <row r="274" spans="1:23">
      <c r="A274" s="19" t="s">
        <v>12</v>
      </c>
      <c r="B274" s="19" t="s">
        <v>6</v>
      </c>
      <c r="C274" s="19" t="s">
        <v>829</v>
      </c>
      <c r="D274" s="19" t="s">
        <v>408</v>
      </c>
      <c r="E274" s="19">
        <v>30</v>
      </c>
      <c r="F274" s="19" t="s">
        <v>38</v>
      </c>
      <c r="G274" s="19" t="s">
        <v>687</v>
      </c>
      <c r="H274" s="20">
        <v>44902</v>
      </c>
      <c r="I274" s="20">
        <v>44911</v>
      </c>
      <c r="J274" s="21">
        <f>Data!$I274-Data!$H274</f>
        <v>9</v>
      </c>
      <c r="K274" s="21" t="str">
        <f>IF(Data!$J274&gt;3,"Late","On Time")</f>
        <v>Late</v>
      </c>
      <c r="L274" s="19" t="s">
        <v>309</v>
      </c>
      <c r="M274" s="20">
        <v>44929</v>
      </c>
      <c r="N274" s="20">
        <v>44979</v>
      </c>
      <c r="O274" s="21">
        <f>IF(Data!$N274="","",Data!$N274-Data!$M274)</f>
        <v>50</v>
      </c>
      <c r="P274" s="22" t="str">
        <f>IF(Data!$O274="","",IF(Data!$O274&lt;=Data!$E274,"On Time","Fail"))</f>
        <v>Fail</v>
      </c>
      <c r="Q274" s="23">
        <v>1</v>
      </c>
      <c r="R274" s="45" t="str">
        <f>IF(Data!$Q274=100%,"Completed","Incompleted")</f>
        <v>Completed</v>
      </c>
      <c r="S274" s="24">
        <v>19607.843137254902</v>
      </c>
      <c r="T274" s="25">
        <v>51</v>
      </c>
      <c r="U274" s="26">
        <f>Data!$S274*Data!$T274</f>
        <v>1000000</v>
      </c>
      <c r="V274" s="24">
        <v>1000000</v>
      </c>
      <c r="W274" s="26">
        <f>Data!$V274-Data!$U274</f>
        <v>0</v>
      </c>
    </row>
    <row r="275" spans="1:23">
      <c r="A275" s="19" t="s">
        <v>14</v>
      </c>
      <c r="B275" s="19" t="s">
        <v>6</v>
      </c>
      <c r="C275" s="19" t="s">
        <v>835</v>
      </c>
      <c r="D275" s="19" t="s">
        <v>407</v>
      </c>
      <c r="E275" s="19">
        <v>30</v>
      </c>
      <c r="F275" s="19" t="s">
        <v>40</v>
      </c>
      <c r="G275" s="19" t="s">
        <v>691</v>
      </c>
      <c r="H275" s="20">
        <v>44903</v>
      </c>
      <c r="I275" s="20">
        <v>44910</v>
      </c>
      <c r="J275" s="21">
        <f>Data!$I275-Data!$H275</f>
        <v>7</v>
      </c>
      <c r="K275" s="21" t="str">
        <f>IF(Data!$J275&gt;3,"Late","On Time")</f>
        <v>Late</v>
      </c>
      <c r="L275" s="19" t="s">
        <v>313</v>
      </c>
      <c r="M275" s="20">
        <v>44913</v>
      </c>
      <c r="N275" s="20">
        <v>44960</v>
      </c>
      <c r="O275" s="21">
        <f>IF(Data!$N275="","",Data!$N275-Data!$M275)</f>
        <v>47</v>
      </c>
      <c r="P275" s="22" t="str">
        <f>IF(Data!$O275="","",IF(Data!$O275&lt;=Data!$E275,"On Time","Fail"))</f>
        <v>Fail</v>
      </c>
      <c r="Q275" s="23">
        <v>1</v>
      </c>
      <c r="R275" s="45" t="str">
        <f>IF(Data!$Q275=100%,"Completed","Incompleted")</f>
        <v>Completed</v>
      </c>
      <c r="S275" s="24">
        <v>179</v>
      </c>
      <c r="T275" s="25">
        <v>10</v>
      </c>
      <c r="U275" s="26">
        <f>Data!$S275*Data!$T275</f>
        <v>1790</v>
      </c>
      <c r="V275" s="24">
        <v>1790</v>
      </c>
      <c r="W275" s="26">
        <f>Data!$V275-Data!$U275</f>
        <v>0</v>
      </c>
    </row>
    <row r="276" spans="1:23">
      <c r="A276" s="19" t="s">
        <v>13</v>
      </c>
      <c r="B276" s="19" t="s">
        <v>6</v>
      </c>
      <c r="C276" s="19" t="s">
        <v>828</v>
      </c>
      <c r="D276" s="19" t="s">
        <v>407</v>
      </c>
      <c r="E276" s="19">
        <v>30</v>
      </c>
      <c r="F276" s="19" t="s">
        <v>33</v>
      </c>
      <c r="G276" s="19" t="s">
        <v>692</v>
      </c>
      <c r="H276" s="20">
        <v>44904</v>
      </c>
      <c r="I276" s="20">
        <v>44907</v>
      </c>
      <c r="J276" s="21">
        <f>Data!$I276-Data!$H276</f>
        <v>3</v>
      </c>
      <c r="K276" s="21" t="str">
        <f>IF(Data!$J276&gt;3,"Late","On Time")</f>
        <v>On Time</v>
      </c>
      <c r="L276" s="19" t="s">
        <v>314</v>
      </c>
      <c r="M276" s="20">
        <v>44879</v>
      </c>
      <c r="N276" s="20">
        <v>44917</v>
      </c>
      <c r="O276" s="21">
        <f>IF(Data!$N276="","",Data!$N276-Data!$M276)</f>
        <v>38</v>
      </c>
      <c r="P276" s="22" t="str">
        <f>IF(Data!$O276="","",IF(Data!$O276&lt;=Data!$E276,"On Time","Fail"))</f>
        <v>Fail</v>
      </c>
      <c r="Q276" s="23">
        <v>1</v>
      </c>
      <c r="R276" s="45" t="str">
        <f>IF(Data!$Q276=100%,"Completed","Incompleted")</f>
        <v>Completed</v>
      </c>
      <c r="S276" s="24">
        <v>30000</v>
      </c>
      <c r="T276" s="25">
        <v>100</v>
      </c>
      <c r="U276" s="26">
        <f>Data!$S276*Data!$T276</f>
        <v>3000000</v>
      </c>
      <c r="V276" s="24">
        <v>3000000</v>
      </c>
      <c r="W276" s="26">
        <f>Data!$V276-Data!$U276</f>
        <v>0</v>
      </c>
    </row>
    <row r="277" spans="1:23">
      <c r="A277" s="19" t="s">
        <v>5</v>
      </c>
      <c r="B277" s="19" t="s">
        <v>6</v>
      </c>
      <c r="C277" s="19" t="s">
        <v>833</v>
      </c>
      <c r="D277" s="19" t="s">
        <v>407</v>
      </c>
      <c r="E277" s="19">
        <v>14</v>
      </c>
      <c r="F277" s="19" t="s">
        <v>36</v>
      </c>
      <c r="G277" s="19" t="s">
        <v>693</v>
      </c>
      <c r="H277" s="20">
        <v>44905</v>
      </c>
      <c r="I277" s="20">
        <v>44912</v>
      </c>
      <c r="J277" s="21">
        <f>Data!$I277-Data!$H277</f>
        <v>7</v>
      </c>
      <c r="K277" s="21" t="str">
        <f>IF(Data!$J277&gt;3,"Late","On Time")</f>
        <v>Late</v>
      </c>
      <c r="L277" s="19" t="s">
        <v>315</v>
      </c>
      <c r="M277" s="20">
        <v>44900</v>
      </c>
      <c r="N277" s="20">
        <v>44932</v>
      </c>
      <c r="O277" s="21">
        <f>IF(Data!$N277="","",Data!$N277-Data!$M277)</f>
        <v>32</v>
      </c>
      <c r="P277" s="22" t="str">
        <f>IF(Data!$O277="","",IF(Data!$O277&lt;=Data!$E277,"On Time","Fail"))</f>
        <v>Fail</v>
      </c>
      <c r="Q277" s="23">
        <v>1</v>
      </c>
      <c r="R277" s="45" t="str">
        <f>IF(Data!$Q277=100%,"Completed","Incompleted")</f>
        <v>Completed</v>
      </c>
      <c r="S277" s="24">
        <v>5279.7866666666669</v>
      </c>
      <c r="T277" s="25">
        <v>3</v>
      </c>
      <c r="U277" s="26">
        <f>Data!$S277*Data!$T277</f>
        <v>15839.36</v>
      </c>
      <c r="V277" s="24">
        <v>14517.36</v>
      </c>
      <c r="W277" s="26">
        <f>Data!$V277-Data!$U277</f>
        <v>-1322</v>
      </c>
    </row>
    <row r="278" spans="1:23">
      <c r="A278" s="19" t="s">
        <v>12</v>
      </c>
      <c r="B278" s="19" t="s">
        <v>6</v>
      </c>
      <c r="C278" s="19" t="s">
        <v>836</v>
      </c>
      <c r="D278" s="19" t="s">
        <v>410</v>
      </c>
      <c r="E278" s="19">
        <v>14</v>
      </c>
      <c r="F278" s="19" t="s">
        <v>37</v>
      </c>
      <c r="G278" s="19" t="s">
        <v>699</v>
      </c>
      <c r="H278" s="20">
        <v>44906</v>
      </c>
      <c r="I278" s="20">
        <v>44908</v>
      </c>
      <c r="J278" s="21">
        <f>Data!$I278-Data!$H278</f>
        <v>2</v>
      </c>
      <c r="K278" s="21" t="str">
        <f>IF(Data!$J278&gt;3,"Late","On Time")</f>
        <v>On Time</v>
      </c>
      <c r="L278" s="19" t="s">
        <v>321</v>
      </c>
      <c r="M278" s="20">
        <v>44945</v>
      </c>
      <c r="N278" s="20">
        <v>44981</v>
      </c>
      <c r="O278" s="21">
        <f>IF(Data!$N278="","",Data!$N278-Data!$M278)</f>
        <v>36</v>
      </c>
      <c r="P278" s="22" t="str">
        <f>IF(Data!$O278="","",IF(Data!$O278&lt;=Data!$E278,"On Time","Fail"))</f>
        <v>Fail</v>
      </c>
      <c r="Q278" s="23">
        <v>1</v>
      </c>
      <c r="R278" s="45" t="str">
        <f>IF(Data!$Q278=100%,"Completed","Incompleted")</f>
        <v>Completed</v>
      </c>
      <c r="S278" s="24">
        <v>58.902439024390247</v>
      </c>
      <c r="T278" s="25">
        <v>41</v>
      </c>
      <c r="U278" s="26">
        <f>Data!$S278*Data!$T278</f>
        <v>2415</v>
      </c>
      <c r="V278" s="24">
        <v>2415</v>
      </c>
      <c r="W278" s="26">
        <f>Data!$V278-Data!$U278</f>
        <v>0</v>
      </c>
    </row>
    <row r="279" spans="1:23">
      <c r="A279" s="19" t="s">
        <v>7</v>
      </c>
      <c r="B279" s="19" t="s">
        <v>6</v>
      </c>
      <c r="C279" s="19" t="s">
        <v>27</v>
      </c>
      <c r="D279" s="19" t="s">
        <v>410</v>
      </c>
      <c r="E279" s="19">
        <v>7</v>
      </c>
      <c r="F279" s="19" t="s">
        <v>36</v>
      </c>
      <c r="G279" s="19" t="s">
        <v>695</v>
      </c>
      <c r="H279" s="20">
        <v>44907</v>
      </c>
      <c r="I279" s="20">
        <v>44907</v>
      </c>
      <c r="J279" s="21">
        <f>Data!$I279-Data!$H279</f>
        <v>0</v>
      </c>
      <c r="K279" s="21" t="str">
        <f>IF(Data!$J279&gt;3,"Late","On Time")</f>
        <v>On Time</v>
      </c>
      <c r="L279" s="19" t="s">
        <v>317</v>
      </c>
      <c r="M279" s="20">
        <v>44914</v>
      </c>
      <c r="N279" s="20">
        <v>44942</v>
      </c>
      <c r="O279" s="21">
        <f>IF(Data!$N279="","",Data!$N279-Data!$M279)</f>
        <v>28</v>
      </c>
      <c r="P279" s="22" t="str">
        <f>IF(Data!$O279="","",IF(Data!$O279&lt;=Data!$E279,"On Time","Fail"))</f>
        <v>Fail</v>
      </c>
      <c r="Q279" s="23">
        <v>1</v>
      </c>
      <c r="R279" s="45" t="str">
        <f>IF(Data!$Q279=100%,"Completed","Incompleted")</f>
        <v>Completed</v>
      </c>
      <c r="S279" s="24">
        <v>143.75</v>
      </c>
      <c r="T279" s="25">
        <v>8</v>
      </c>
      <c r="U279" s="26">
        <f>Data!$S279*Data!$T279</f>
        <v>1150</v>
      </c>
      <c r="V279" s="24">
        <v>1150</v>
      </c>
      <c r="W279" s="26">
        <f>Data!$V279-Data!$U279</f>
        <v>0</v>
      </c>
    </row>
    <row r="280" spans="1:23">
      <c r="A280" s="19" t="s">
        <v>7</v>
      </c>
      <c r="B280" s="19" t="s">
        <v>6</v>
      </c>
      <c r="C280" s="19" t="s">
        <v>830</v>
      </c>
      <c r="D280" s="19" t="s">
        <v>411</v>
      </c>
      <c r="E280" s="19">
        <v>30</v>
      </c>
      <c r="F280" s="19" t="s">
        <v>35</v>
      </c>
      <c r="G280" s="19" t="s">
        <v>727</v>
      </c>
      <c r="H280" s="20">
        <v>44939</v>
      </c>
      <c r="I280" s="20">
        <v>44939</v>
      </c>
      <c r="J280" s="21">
        <f>Data!$I280-Data!$H280</f>
        <v>0</v>
      </c>
      <c r="K280" s="21" t="str">
        <f>IF(Data!$J280&gt;3,"Late","On Time")</f>
        <v>On Time</v>
      </c>
      <c r="L280" s="19" t="s">
        <v>349</v>
      </c>
      <c r="M280" s="20">
        <v>44975</v>
      </c>
      <c r="N280" s="20">
        <v>45027</v>
      </c>
      <c r="O280" s="21">
        <f>IF(Data!$N280="","",Data!$N280-Data!$M280)</f>
        <v>52</v>
      </c>
      <c r="P280" s="22" t="str">
        <f>IF(Data!$O280="","",IF(Data!$O280&lt;=Data!$E280,"On Time","Fail"))</f>
        <v>Fail</v>
      </c>
      <c r="Q280" s="23">
        <v>1</v>
      </c>
      <c r="R280" s="45" t="str">
        <f>IF(Data!$Q280=100%,"Completed","Incompleted")</f>
        <v>Completed</v>
      </c>
      <c r="S280" s="24">
        <v>51.935483870967744</v>
      </c>
      <c r="T280" s="25">
        <v>62</v>
      </c>
      <c r="U280" s="26">
        <f>Data!$S280*Data!$T280</f>
        <v>3220</v>
      </c>
      <c r="V280" s="24">
        <v>5083</v>
      </c>
      <c r="W280" s="26">
        <f>Data!$V280-Data!$U280</f>
        <v>1863</v>
      </c>
    </row>
    <row r="281" spans="1:23">
      <c r="A281" s="19" t="s">
        <v>7</v>
      </c>
      <c r="B281" s="19" t="s">
        <v>6</v>
      </c>
      <c r="C281" s="19" t="s">
        <v>830</v>
      </c>
      <c r="D281" s="19" t="s">
        <v>409</v>
      </c>
      <c r="E281" s="19">
        <v>60</v>
      </c>
      <c r="F281" s="19" t="s">
        <v>34</v>
      </c>
      <c r="G281" s="19" t="s">
        <v>726</v>
      </c>
      <c r="H281" s="20">
        <v>44940</v>
      </c>
      <c r="I281" s="20">
        <v>44940</v>
      </c>
      <c r="J281" s="21">
        <f>Data!$I281-Data!$H281</f>
        <v>0</v>
      </c>
      <c r="K281" s="21" t="str">
        <f>IF(Data!$J281&gt;3,"Late","On Time")</f>
        <v>On Time</v>
      </c>
      <c r="L281" s="19" t="s">
        <v>348</v>
      </c>
      <c r="M281" s="20">
        <v>44972</v>
      </c>
      <c r="N281" s="20">
        <v>45028</v>
      </c>
      <c r="O281" s="21">
        <f>IF(Data!$N281="","",Data!$N281-Data!$M281)</f>
        <v>56</v>
      </c>
      <c r="P281" s="22" t="str">
        <f>IF(Data!$O281="","",IF(Data!$O281&lt;=Data!$E281,"On Time","Fail"))</f>
        <v>On Time</v>
      </c>
      <c r="Q281" s="23">
        <v>1</v>
      </c>
      <c r="R281" s="45" t="str">
        <f>IF(Data!$Q281=100%,"Completed","Incompleted")</f>
        <v>Completed</v>
      </c>
      <c r="S281" s="24">
        <v>13.26923076923077</v>
      </c>
      <c r="T281" s="25">
        <v>78</v>
      </c>
      <c r="U281" s="26">
        <f>Data!$S281*Data!$T281</f>
        <v>1035</v>
      </c>
      <c r="V281" s="24">
        <v>-1005</v>
      </c>
      <c r="W281" s="26">
        <f>Data!$V281-Data!$U281</f>
        <v>-2040</v>
      </c>
    </row>
    <row r="282" spans="1:23">
      <c r="A282" s="19" t="s">
        <v>13</v>
      </c>
      <c r="B282" s="19" t="s">
        <v>6</v>
      </c>
      <c r="C282" s="19" t="s">
        <v>831</v>
      </c>
      <c r="D282" s="19" t="s">
        <v>408</v>
      </c>
      <c r="E282" s="19">
        <v>45</v>
      </c>
      <c r="F282" s="19" t="s">
        <v>33</v>
      </c>
      <c r="G282" s="19" t="s">
        <v>698</v>
      </c>
      <c r="H282" s="20">
        <v>44941</v>
      </c>
      <c r="I282" s="20">
        <v>44941</v>
      </c>
      <c r="J282" s="21">
        <f>Data!$I282-Data!$H282</f>
        <v>0</v>
      </c>
      <c r="K282" s="21" t="str">
        <f>IF(Data!$J282&gt;3,"Late","On Time")</f>
        <v>On Time</v>
      </c>
      <c r="L282" s="19" t="s">
        <v>320</v>
      </c>
      <c r="M282" s="20">
        <v>44923</v>
      </c>
      <c r="N282" s="20">
        <v>44979</v>
      </c>
      <c r="O282" s="21">
        <f>IF(Data!$N282="","",Data!$N282-Data!$M282)</f>
        <v>56</v>
      </c>
      <c r="P282" s="22" t="str">
        <f>IF(Data!$O282="","",IF(Data!$O282&lt;=Data!$E282,"On Time","Fail"))</f>
        <v>Fail</v>
      </c>
      <c r="Q282" s="23">
        <v>1</v>
      </c>
      <c r="R282" s="45" t="str">
        <f>IF(Data!$Q282=100%,"Completed","Incompleted")</f>
        <v>Completed</v>
      </c>
      <c r="S282" s="24">
        <v>240.84615384615384</v>
      </c>
      <c r="T282" s="25">
        <v>39</v>
      </c>
      <c r="U282" s="26">
        <f>Data!$S282*Data!$T282</f>
        <v>9393</v>
      </c>
      <c r="V282" s="24">
        <v>9393</v>
      </c>
      <c r="W282" s="26">
        <f>Data!$V282-Data!$U282</f>
        <v>0</v>
      </c>
    </row>
    <row r="283" spans="1:23">
      <c r="A283" s="19" t="s">
        <v>5</v>
      </c>
      <c r="B283" s="19" t="s">
        <v>6</v>
      </c>
      <c r="C283" s="19" t="s">
        <v>28</v>
      </c>
      <c r="D283" s="19" t="s">
        <v>412</v>
      </c>
      <c r="E283" s="19">
        <v>30</v>
      </c>
      <c r="F283" s="19" t="s">
        <v>33</v>
      </c>
      <c r="G283" s="19" t="s">
        <v>688</v>
      </c>
      <c r="H283" s="20">
        <v>44942</v>
      </c>
      <c r="I283" s="20">
        <v>44943</v>
      </c>
      <c r="J283" s="21">
        <f>Data!$I283-Data!$H283</f>
        <v>1</v>
      </c>
      <c r="K283" s="21" t="str">
        <f>IF(Data!$J283&gt;3,"Late","On Time")</f>
        <v>On Time</v>
      </c>
      <c r="L283" s="19" t="s">
        <v>310</v>
      </c>
      <c r="M283" s="20">
        <v>44933</v>
      </c>
      <c r="N283" s="20">
        <v>44969</v>
      </c>
      <c r="O283" s="21">
        <f>IF(Data!$N283="","",Data!$N283-Data!$M283)</f>
        <v>36</v>
      </c>
      <c r="P283" s="22" t="str">
        <f>IF(Data!$O283="","",IF(Data!$O283&lt;=Data!$E283,"On Time","Fail"))</f>
        <v>Fail</v>
      </c>
      <c r="Q283" s="23">
        <v>1</v>
      </c>
      <c r="R283" s="45" t="str">
        <f>IF(Data!$Q283=100%,"Completed","Incompleted")</f>
        <v>Completed</v>
      </c>
      <c r="S283" s="24">
        <v>23.4025</v>
      </c>
      <c r="T283" s="25">
        <v>120</v>
      </c>
      <c r="U283" s="26">
        <f>Data!$S283*Data!$T283</f>
        <v>2808.3</v>
      </c>
      <c r="V283" s="24">
        <v>2808.3</v>
      </c>
      <c r="W283" s="26">
        <f>Data!$V283-Data!$U283</f>
        <v>0</v>
      </c>
    </row>
    <row r="284" spans="1:23">
      <c r="A284" s="19" t="s">
        <v>22</v>
      </c>
      <c r="B284" s="19" t="s">
        <v>6</v>
      </c>
      <c r="C284" s="19" t="s">
        <v>830</v>
      </c>
      <c r="D284" s="19" t="s">
        <v>410</v>
      </c>
      <c r="E284" s="19">
        <v>7</v>
      </c>
      <c r="F284" s="19" t="s">
        <v>34</v>
      </c>
      <c r="G284" s="19" t="s">
        <v>719</v>
      </c>
      <c r="H284" s="20">
        <v>44943</v>
      </c>
      <c r="I284" s="20">
        <v>44944</v>
      </c>
      <c r="J284" s="21">
        <f>Data!$I284-Data!$H284</f>
        <v>1</v>
      </c>
      <c r="K284" s="21" t="str">
        <f>IF(Data!$J284&gt;3,"Late","On Time")</f>
        <v>On Time</v>
      </c>
      <c r="L284" s="19" t="s">
        <v>341</v>
      </c>
      <c r="M284" s="20">
        <v>44965</v>
      </c>
      <c r="N284" s="20">
        <v>44973</v>
      </c>
      <c r="O284" s="21">
        <f>IF(Data!$N284="","",Data!$N284-Data!$M284)</f>
        <v>8</v>
      </c>
      <c r="P284" s="22" t="str">
        <f>IF(Data!$O284="","",IF(Data!$O284&lt;=Data!$E284,"On Time","Fail"))</f>
        <v>Fail</v>
      </c>
      <c r="Q284" s="23">
        <v>1</v>
      </c>
      <c r="R284" s="45" t="str">
        <f>IF(Data!$Q284=100%,"Completed","Incompleted")</f>
        <v>Completed</v>
      </c>
      <c r="S284" s="24">
        <v>1440</v>
      </c>
      <c r="T284" s="25">
        <v>75</v>
      </c>
      <c r="U284" s="26">
        <f>Data!$S284*Data!$T284</f>
        <v>108000</v>
      </c>
      <c r="V284" s="24">
        <v>108000</v>
      </c>
      <c r="W284" s="26">
        <f>Data!$V284-Data!$U284</f>
        <v>0</v>
      </c>
    </row>
    <row r="285" spans="1:23">
      <c r="A285" s="19" t="s">
        <v>5</v>
      </c>
      <c r="B285" s="19" t="s">
        <v>6</v>
      </c>
      <c r="C285" s="19" t="s">
        <v>830</v>
      </c>
      <c r="D285" s="19" t="s">
        <v>412</v>
      </c>
      <c r="E285" s="19">
        <v>14</v>
      </c>
      <c r="F285" s="19" t="s">
        <v>35</v>
      </c>
      <c r="G285" s="19" t="s">
        <v>714</v>
      </c>
      <c r="H285" s="20">
        <v>44944</v>
      </c>
      <c r="I285" s="20">
        <v>44945</v>
      </c>
      <c r="J285" s="21">
        <f>Data!$I285-Data!$H285</f>
        <v>1</v>
      </c>
      <c r="K285" s="21" t="str">
        <f>IF(Data!$J285&gt;3,"Late","On Time")</f>
        <v>On Time</v>
      </c>
      <c r="L285" s="19" t="s">
        <v>336</v>
      </c>
      <c r="M285" s="20">
        <v>44961</v>
      </c>
      <c r="N285" s="20">
        <v>44973</v>
      </c>
      <c r="O285" s="21">
        <f>IF(Data!$N285="","",Data!$N285-Data!$M285)</f>
        <v>12</v>
      </c>
      <c r="P285" s="22" t="str">
        <f>IF(Data!$O285="","",IF(Data!$O285&lt;=Data!$E285,"On Time","Fail"))</f>
        <v>On Time</v>
      </c>
      <c r="Q285" s="23">
        <v>1</v>
      </c>
      <c r="R285" s="45" t="str">
        <f>IF(Data!$Q285=100%,"Completed","Incompleted")</f>
        <v>Completed</v>
      </c>
      <c r="S285" s="24">
        <v>26.914893617021278</v>
      </c>
      <c r="T285" s="25">
        <v>47</v>
      </c>
      <c r="U285" s="26">
        <f>Data!$S285*Data!$T285</f>
        <v>1265</v>
      </c>
      <c r="V285" s="24">
        <v>-644</v>
      </c>
      <c r="W285" s="26">
        <f>Data!$V285-Data!$U285</f>
        <v>-1909</v>
      </c>
    </row>
    <row r="286" spans="1:23">
      <c r="A286" s="19" t="s">
        <v>12</v>
      </c>
      <c r="B286" s="19" t="s">
        <v>6</v>
      </c>
      <c r="C286" s="19" t="s">
        <v>828</v>
      </c>
      <c r="D286" s="19" t="s">
        <v>411</v>
      </c>
      <c r="E286" s="19">
        <v>45</v>
      </c>
      <c r="F286" s="19" t="s">
        <v>35</v>
      </c>
      <c r="G286" s="19" t="s">
        <v>702</v>
      </c>
      <c r="H286" s="20">
        <v>44945</v>
      </c>
      <c r="I286" s="20">
        <v>44946</v>
      </c>
      <c r="J286" s="21">
        <f>Data!$I286-Data!$H286</f>
        <v>1</v>
      </c>
      <c r="K286" s="21" t="str">
        <f>IF(Data!$J286&gt;3,"Late","On Time")</f>
        <v>On Time</v>
      </c>
      <c r="L286" s="19" t="s">
        <v>324</v>
      </c>
      <c r="M286" s="20">
        <v>44922</v>
      </c>
      <c r="N286" s="20">
        <v>44924</v>
      </c>
      <c r="O286" s="21">
        <f>IF(Data!$N286="","",Data!$N286-Data!$M286)</f>
        <v>2</v>
      </c>
      <c r="P286" s="22" t="str">
        <f>IF(Data!$O286="","",IF(Data!$O286&lt;=Data!$E286,"On Time","Fail"))</f>
        <v>On Time</v>
      </c>
      <c r="Q286" s="23">
        <v>1</v>
      </c>
      <c r="R286" s="45" t="str">
        <f>IF(Data!$Q286=100%,"Completed","Incompleted")</f>
        <v>Completed</v>
      </c>
      <c r="S286" s="24">
        <v>9484.8484848484841</v>
      </c>
      <c r="T286" s="25">
        <v>66</v>
      </c>
      <c r="U286" s="26">
        <f>Data!$S286*Data!$T286</f>
        <v>626000</v>
      </c>
      <c r="V286" s="24">
        <v>626000</v>
      </c>
      <c r="W286" s="26">
        <f>Data!$V286-Data!$U286</f>
        <v>0</v>
      </c>
    </row>
    <row r="287" spans="1:23">
      <c r="A287" s="19" t="s">
        <v>5</v>
      </c>
      <c r="B287" s="19" t="s">
        <v>8</v>
      </c>
      <c r="C287" s="19" t="s">
        <v>836</v>
      </c>
      <c r="D287" s="19" t="s">
        <v>410</v>
      </c>
      <c r="E287" s="19">
        <v>14</v>
      </c>
      <c r="F287" s="19" t="s">
        <v>34</v>
      </c>
      <c r="G287" s="19" t="s">
        <v>703</v>
      </c>
      <c r="H287" s="20">
        <v>44946</v>
      </c>
      <c r="I287" s="20">
        <v>44952</v>
      </c>
      <c r="J287" s="21">
        <f>Data!$I287-Data!$H287</f>
        <v>6</v>
      </c>
      <c r="K287" s="21" t="str">
        <f>IF(Data!$J287&gt;3,"Late","On Time")</f>
        <v>Late</v>
      </c>
      <c r="L287" s="19" t="s">
        <v>325</v>
      </c>
      <c r="M287" s="20">
        <v>44905</v>
      </c>
      <c r="N287" s="20">
        <v>44952</v>
      </c>
      <c r="O287" s="21">
        <f>IF(Data!$N287="","",Data!$N287-Data!$M287)</f>
        <v>47</v>
      </c>
      <c r="P287" s="22" t="str">
        <f>IF(Data!$O287="","",IF(Data!$O287&lt;=Data!$E287,"On Time","Fail"))</f>
        <v>Fail</v>
      </c>
      <c r="Q287" s="23">
        <v>1</v>
      </c>
      <c r="R287" s="45" t="str">
        <f>IF(Data!$Q287=100%,"Completed","Incompleted")</f>
        <v>Completed</v>
      </c>
      <c r="S287" s="24">
        <v>1740.8999999999999</v>
      </c>
      <c r="T287" s="25">
        <v>3</v>
      </c>
      <c r="U287" s="26">
        <f>Data!$S287*Data!$T287</f>
        <v>5222.7</v>
      </c>
      <c r="V287" s="24">
        <v>5222.7</v>
      </c>
      <c r="W287" s="26">
        <f>Data!$V287-Data!$U287</f>
        <v>0</v>
      </c>
    </row>
    <row r="288" spans="1:23">
      <c r="A288" s="19" t="s">
        <v>7</v>
      </c>
      <c r="B288" s="19" t="s">
        <v>6</v>
      </c>
      <c r="C288" s="19" t="s">
        <v>836</v>
      </c>
      <c r="D288" s="19" t="s">
        <v>412</v>
      </c>
      <c r="E288" s="19">
        <v>30</v>
      </c>
      <c r="F288" s="19" t="s">
        <v>36</v>
      </c>
      <c r="G288" s="19" t="s">
        <v>718</v>
      </c>
      <c r="H288" s="20">
        <v>44947</v>
      </c>
      <c r="I288" s="20">
        <v>44951</v>
      </c>
      <c r="J288" s="21">
        <f>Data!$I288-Data!$H288</f>
        <v>4</v>
      </c>
      <c r="K288" s="21" t="str">
        <f>IF(Data!$J288&gt;3,"Late","On Time")</f>
        <v>Late</v>
      </c>
      <c r="L288" s="19" t="s">
        <v>340</v>
      </c>
      <c r="M288" s="20">
        <v>44964</v>
      </c>
      <c r="N288" s="20">
        <v>44994</v>
      </c>
      <c r="O288" s="21">
        <f>IF(Data!$N288="","",Data!$N288-Data!$M288)</f>
        <v>30</v>
      </c>
      <c r="P288" s="22" t="str">
        <f>IF(Data!$O288="","",IF(Data!$O288&lt;=Data!$E288,"On Time","Fail"))</f>
        <v>On Time</v>
      </c>
      <c r="Q288" s="23">
        <v>1</v>
      </c>
      <c r="R288" s="45" t="str">
        <f>IF(Data!$Q288=100%,"Completed","Incompleted")</f>
        <v>Completed</v>
      </c>
      <c r="S288" s="24">
        <v>32.324324324324323</v>
      </c>
      <c r="T288" s="25">
        <v>74</v>
      </c>
      <c r="U288" s="26">
        <f>Data!$S288*Data!$T288</f>
        <v>2392</v>
      </c>
      <c r="V288" s="24">
        <v>2392</v>
      </c>
      <c r="W288" s="26">
        <f>Data!$V288-Data!$U288</f>
        <v>0</v>
      </c>
    </row>
    <row r="289" spans="1:23">
      <c r="A289" s="19" t="s">
        <v>12</v>
      </c>
      <c r="B289" s="19" t="s">
        <v>6</v>
      </c>
      <c r="C289" s="19" t="s">
        <v>31</v>
      </c>
      <c r="D289" s="19" t="s">
        <v>408</v>
      </c>
      <c r="E289" s="19">
        <v>30</v>
      </c>
      <c r="F289" s="19" t="s">
        <v>38</v>
      </c>
      <c r="G289" s="19" t="s">
        <v>697</v>
      </c>
      <c r="H289" s="20">
        <v>44948</v>
      </c>
      <c r="I289" s="20">
        <v>44955</v>
      </c>
      <c r="J289" s="21">
        <f>Data!$I289-Data!$H289</f>
        <v>7</v>
      </c>
      <c r="K289" s="21" t="str">
        <f>IF(Data!$J289&gt;3,"Late","On Time")</f>
        <v>Late</v>
      </c>
      <c r="L289" s="19" t="s">
        <v>319</v>
      </c>
      <c r="M289" s="20">
        <v>44944</v>
      </c>
      <c r="N289" s="20">
        <v>44945</v>
      </c>
      <c r="O289" s="21">
        <f>IF(Data!$N289="","",Data!$N289-Data!$M289)</f>
        <v>1</v>
      </c>
      <c r="P289" s="22" t="str">
        <f>IF(Data!$O289="","",IF(Data!$O289&lt;=Data!$E289,"On Time","Fail"))</f>
        <v>On Time</v>
      </c>
      <c r="Q289" s="23">
        <v>1</v>
      </c>
      <c r="R289" s="45" t="str">
        <f>IF(Data!$Q289=100%,"Completed","Incompleted")</f>
        <v>Completed</v>
      </c>
      <c r="S289" s="24">
        <v>219.04761904761904</v>
      </c>
      <c r="T289" s="25">
        <v>21</v>
      </c>
      <c r="U289" s="26">
        <f>Data!$S289*Data!$T289</f>
        <v>4600</v>
      </c>
      <c r="V289" s="24">
        <v>4600</v>
      </c>
      <c r="W289" s="26">
        <f>Data!$V289-Data!$U289</f>
        <v>0</v>
      </c>
    </row>
    <row r="290" spans="1:23">
      <c r="A290" s="19" t="s">
        <v>7</v>
      </c>
      <c r="B290" s="19" t="s">
        <v>6</v>
      </c>
      <c r="C290" s="19" t="s">
        <v>836</v>
      </c>
      <c r="D290" s="19" t="s">
        <v>411</v>
      </c>
      <c r="E290" s="19">
        <v>60</v>
      </c>
      <c r="F290" s="19" t="s">
        <v>40</v>
      </c>
      <c r="G290" s="19" t="s">
        <v>737</v>
      </c>
      <c r="H290" s="20">
        <v>44949</v>
      </c>
      <c r="I290" s="20">
        <v>44957</v>
      </c>
      <c r="J290" s="21">
        <f>Data!$I290-Data!$H290</f>
        <v>8</v>
      </c>
      <c r="K290" s="21" t="str">
        <f>IF(Data!$J290&gt;3,"Late","On Time")</f>
        <v>Late</v>
      </c>
      <c r="L290" s="19" t="s">
        <v>359</v>
      </c>
      <c r="M290" s="20">
        <v>44985</v>
      </c>
      <c r="N290" s="20">
        <v>45044</v>
      </c>
      <c r="O290" s="21">
        <f>IF(Data!$N290="","",Data!$N290-Data!$M290)</f>
        <v>59</v>
      </c>
      <c r="P290" s="22" t="str">
        <f>IF(Data!$O290="","",IF(Data!$O290&lt;=Data!$E290,"On Time","Fail"))</f>
        <v>On Time</v>
      </c>
      <c r="Q290" s="23">
        <v>1</v>
      </c>
      <c r="R290" s="45" t="str">
        <f>IF(Data!$Q290=100%,"Completed","Incompleted")</f>
        <v>Completed</v>
      </c>
      <c r="S290" s="24">
        <v>310.3174603174603</v>
      </c>
      <c r="T290" s="25">
        <v>63</v>
      </c>
      <c r="U290" s="26">
        <f>Data!$S290*Data!$T290</f>
        <v>19550</v>
      </c>
      <c r="V290" s="24">
        <v>19550</v>
      </c>
      <c r="W290" s="26">
        <f>Data!$V290-Data!$U290</f>
        <v>0</v>
      </c>
    </row>
    <row r="291" spans="1:23">
      <c r="A291" s="19" t="s">
        <v>5</v>
      </c>
      <c r="B291" s="19" t="s">
        <v>6</v>
      </c>
      <c r="C291" s="19" t="s">
        <v>30</v>
      </c>
      <c r="D291" s="19" t="s">
        <v>407</v>
      </c>
      <c r="E291" s="19">
        <v>30</v>
      </c>
      <c r="F291" s="19" t="s">
        <v>39</v>
      </c>
      <c r="G291" s="19" t="s">
        <v>732</v>
      </c>
      <c r="H291" s="20">
        <v>44950</v>
      </c>
      <c r="I291" s="20">
        <v>44956</v>
      </c>
      <c r="J291" s="21">
        <f>Data!$I291-Data!$H291</f>
        <v>6</v>
      </c>
      <c r="K291" s="21" t="str">
        <f>IF(Data!$J291&gt;3,"Late","On Time")</f>
        <v>Late</v>
      </c>
      <c r="L291" s="19" t="s">
        <v>354</v>
      </c>
      <c r="M291" s="20">
        <v>44982</v>
      </c>
      <c r="N291" s="20">
        <v>45009</v>
      </c>
      <c r="O291" s="21">
        <f>IF(Data!$N291="","",Data!$N291-Data!$M291)</f>
        <v>27</v>
      </c>
      <c r="P291" s="22" t="str">
        <f>IF(Data!$O291="","",IF(Data!$O291&lt;=Data!$E291,"On Time","Fail"))</f>
        <v>On Time</v>
      </c>
      <c r="Q291" s="23">
        <v>1</v>
      </c>
      <c r="R291" s="45" t="str">
        <f>IF(Data!$Q291=100%,"Completed","Incompleted")</f>
        <v>Completed</v>
      </c>
      <c r="S291" s="24">
        <v>4267.9375</v>
      </c>
      <c r="T291" s="25">
        <v>28</v>
      </c>
      <c r="U291" s="26">
        <f>Data!$S291*Data!$T291</f>
        <v>119502.25</v>
      </c>
      <c r="V291" s="24">
        <v>119502.25</v>
      </c>
      <c r="W291" s="26">
        <f>Data!$V291-Data!$U291</f>
        <v>0</v>
      </c>
    </row>
    <row r="292" spans="1:23">
      <c r="A292" s="19" t="s">
        <v>7</v>
      </c>
      <c r="B292" s="19" t="s">
        <v>6</v>
      </c>
      <c r="C292" s="19" t="s">
        <v>28</v>
      </c>
      <c r="D292" s="19" t="s">
        <v>410</v>
      </c>
      <c r="E292" s="19">
        <v>14</v>
      </c>
      <c r="F292" s="19" t="s">
        <v>37</v>
      </c>
      <c r="G292" s="19" t="s">
        <v>721</v>
      </c>
      <c r="H292" s="20">
        <v>44951</v>
      </c>
      <c r="I292" s="20">
        <v>44959</v>
      </c>
      <c r="J292" s="21">
        <f>Data!$I292-Data!$H292</f>
        <v>8</v>
      </c>
      <c r="K292" s="21" t="str">
        <f>IF(Data!$J292&gt;3,"Late","On Time")</f>
        <v>Late</v>
      </c>
      <c r="L292" s="19" t="s">
        <v>343</v>
      </c>
      <c r="M292" s="20">
        <v>44968</v>
      </c>
      <c r="N292" s="20">
        <v>44974</v>
      </c>
      <c r="O292" s="21">
        <f>IF(Data!$N292="","",Data!$N292-Data!$M292)</f>
        <v>6</v>
      </c>
      <c r="P292" s="22" t="str">
        <f>IF(Data!$O292="","",IF(Data!$O292&lt;=Data!$E292,"On Time","Fail"))</f>
        <v>On Time</v>
      </c>
      <c r="Q292" s="23">
        <v>1</v>
      </c>
      <c r="R292" s="45" t="str">
        <f>IF(Data!$Q292=100%,"Completed","Incompleted")</f>
        <v>Completed</v>
      </c>
      <c r="S292" s="24">
        <v>87.5</v>
      </c>
      <c r="T292" s="25">
        <v>46</v>
      </c>
      <c r="U292" s="26">
        <f>Data!$S292*Data!$T292</f>
        <v>4025</v>
      </c>
      <c r="V292" s="24">
        <v>3066</v>
      </c>
      <c r="W292" s="26">
        <f>Data!$V292-Data!$U292</f>
        <v>-959</v>
      </c>
    </row>
    <row r="293" spans="1:23">
      <c r="A293" s="19" t="s">
        <v>12</v>
      </c>
      <c r="B293" s="19" t="s">
        <v>6</v>
      </c>
      <c r="C293" s="19" t="s">
        <v>830</v>
      </c>
      <c r="D293" s="19" t="s">
        <v>411</v>
      </c>
      <c r="E293" s="19">
        <v>45</v>
      </c>
      <c r="F293" s="19" t="s">
        <v>33</v>
      </c>
      <c r="G293" s="19" t="s">
        <v>709</v>
      </c>
      <c r="H293" s="20">
        <v>44952</v>
      </c>
      <c r="I293" s="20">
        <v>44961</v>
      </c>
      <c r="J293" s="21">
        <f>Data!$I293-Data!$H293</f>
        <v>9</v>
      </c>
      <c r="K293" s="21" t="str">
        <f>IF(Data!$J293&gt;3,"Late","On Time")</f>
        <v>Late</v>
      </c>
      <c r="L293" s="19" t="s">
        <v>331</v>
      </c>
      <c r="M293" s="20">
        <v>44952</v>
      </c>
      <c r="N293" s="20">
        <v>44978</v>
      </c>
      <c r="O293" s="21">
        <f>IF(Data!$N293="","",Data!$N293-Data!$M293)</f>
        <v>26</v>
      </c>
      <c r="P293" s="22" t="str">
        <f>IF(Data!$O293="","",IF(Data!$O293&lt;=Data!$E293,"On Time","Fail"))</f>
        <v>On Time</v>
      </c>
      <c r="Q293" s="23">
        <v>1</v>
      </c>
      <c r="R293" s="45" t="str">
        <f>IF(Data!$Q293=100%,"Completed","Incompleted")</f>
        <v>Completed</v>
      </c>
      <c r="S293" s="24">
        <v>90.196078431372555</v>
      </c>
      <c r="T293" s="25">
        <v>51</v>
      </c>
      <c r="U293" s="26">
        <f>Data!$S293*Data!$T293</f>
        <v>4600</v>
      </c>
      <c r="V293" s="24">
        <v>4600</v>
      </c>
      <c r="W293" s="26">
        <f>Data!$V293-Data!$U293</f>
        <v>0</v>
      </c>
    </row>
    <row r="294" spans="1:23">
      <c r="A294" s="19" t="s">
        <v>10</v>
      </c>
      <c r="B294" s="19" t="s">
        <v>6</v>
      </c>
      <c r="C294" s="19" t="s">
        <v>27</v>
      </c>
      <c r="D294" s="19" t="s">
        <v>409</v>
      </c>
      <c r="E294" s="19">
        <v>30</v>
      </c>
      <c r="F294" s="19" t="s">
        <v>34</v>
      </c>
      <c r="G294" s="19" t="s">
        <v>696</v>
      </c>
      <c r="H294" s="20">
        <v>44953</v>
      </c>
      <c r="I294" s="20">
        <v>44957</v>
      </c>
      <c r="J294" s="21">
        <f>Data!$I294-Data!$H294</f>
        <v>4</v>
      </c>
      <c r="K294" s="21" t="str">
        <f>IF(Data!$J294&gt;3,"Late","On Time")</f>
        <v>Late</v>
      </c>
      <c r="L294" s="19" t="s">
        <v>318</v>
      </c>
      <c r="M294" s="20">
        <v>44938</v>
      </c>
      <c r="N294" s="20">
        <v>44946</v>
      </c>
      <c r="O294" s="21">
        <f>IF(Data!$N294="","",Data!$N294-Data!$M294)</f>
        <v>8</v>
      </c>
      <c r="P294" s="22" t="str">
        <f>IF(Data!$O294="","",IF(Data!$O294&lt;=Data!$E294,"On Time","Fail"))</f>
        <v>On Time</v>
      </c>
      <c r="Q294" s="23">
        <v>1</v>
      </c>
      <c r="R294" s="45" t="str">
        <f>IF(Data!$Q294=100%,"Completed","Incompleted")</f>
        <v>Completed</v>
      </c>
      <c r="S294" s="24">
        <v>2840.5</v>
      </c>
      <c r="T294" s="25">
        <v>100</v>
      </c>
      <c r="U294" s="26">
        <f>Data!$S294*Data!$T294</f>
        <v>284050</v>
      </c>
      <c r="V294" s="24">
        <v>284050</v>
      </c>
      <c r="W294" s="26">
        <f>Data!$V294-Data!$U294</f>
        <v>0</v>
      </c>
    </row>
    <row r="295" spans="1:23">
      <c r="A295" s="19" t="s">
        <v>5</v>
      </c>
      <c r="B295" s="19" t="s">
        <v>6</v>
      </c>
      <c r="C295" s="19" t="s">
        <v>835</v>
      </c>
      <c r="D295" s="19" t="s">
        <v>412</v>
      </c>
      <c r="E295" s="19">
        <v>45</v>
      </c>
      <c r="F295" s="19" t="s">
        <v>35</v>
      </c>
      <c r="G295" s="19" t="s">
        <v>705</v>
      </c>
      <c r="H295" s="20">
        <v>44954</v>
      </c>
      <c r="I295" s="20">
        <v>44962</v>
      </c>
      <c r="J295" s="21">
        <f>Data!$I295-Data!$H295</f>
        <v>8</v>
      </c>
      <c r="K295" s="21" t="str">
        <f>IF(Data!$J295&gt;3,"Late","On Time")</f>
        <v>Late</v>
      </c>
      <c r="L295" s="19" t="s">
        <v>327</v>
      </c>
      <c r="M295" s="20">
        <v>44950</v>
      </c>
      <c r="N295" s="20">
        <v>44983</v>
      </c>
      <c r="O295" s="21">
        <f>IF(Data!$N295="","",Data!$N295-Data!$M295)</f>
        <v>33</v>
      </c>
      <c r="P295" s="22" t="str">
        <f>IF(Data!$O295="","",IF(Data!$O295&lt;=Data!$E295,"On Time","Fail"))</f>
        <v>On Time</v>
      </c>
      <c r="Q295" s="23">
        <v>1</v>
      </c>
      <c r="R295" s="45" t="str">
        <f>IF(Data!$Q295=100%,"Completed","Incompleted")</f>
        <v>Completed</v>
      </c>
      <c r="S295" s="24">
        <v>138.23529411764707</v>
      </c>
      <c r="T295" s="25">
        <v>34</v>
      </c>
      <c r="U295" s="26">
        <f>Data!$S295*Data!$T295</f>
        <v>4700</v>
      </c>
      <c r="V295" s="24">
        <v>4700</v>
      </c>
      <c r="W295" s="26">
        <f>Data!$V295-Data!$U295</f>
        <v>0</v>
      </c>
    </row>
    <row r="296" spans="1:23">
      <c r="A296" s="19" t="s">
        <v>5</v>
      </c>
      <c r="B296" s="19" t="s">
        <v>21</v>
      </c>
      <c r="C296" s="19" t="s">
        <v>831</v>
      </c>
      <c r="D296" s="19" t="s">
        <v>411</v>
      </c>
      <c r="E296" s="19">
        <v>45</v>
      </c>
      <c r="F296" s="19" t="s">
        <v>33</v>
      </c>
      <c r="G296" s="19" t="s">
        <v>717</v>
      </c>
      <c r="H296" s="20">
        <v>44955</v>
      </c>
      <c r="I296" s="20">
        <v>44964</v>
      </c>
      <c r="J296" s="21">
        <f>Data!$I296-Data!$H296</f>
        <v>9</v>
      </c>
      <c r="K296" s="21" t="str">
        <f>IF(Data!$J296&gt;3,"Late","On Time")</f>
        <v>Late</v>
      </c>
      <c r="L296" s="19" t="s">
        <v>339</v>
      </c>
      <c r="M296" s="20">
        <v>44963</v>
      </c>
      <c r="N296" s="20">
        <v>44969</v>
      </c>
      <c r="O296" s="21">
        <f>IF(Data!$N296="","",Data!$N296-Data!$M296)</f>
        <v>6</v>
      </c>
      <c r="P296" s="22" t="str">
        <f>IF(Data!$O296="","",IF(Data!$O296&lt;=Data!$E296,"On Time","Fail"))</f>
        <v>On Time</v>
      </c>
      <c r="Q296" s="23">
        <v>1</v>
      </c>
      <c r="R296" s="45" t="str">
        <f>IF(Data!$Q296=100%,"Completed","Incompleted")</f>
        <v>Completed</v>
      </c>
      <c r="S296" s="24">
        <v>62.5</v>
      </c>
      <c r="T296" s="25">
        <v>88</v>
      </c>
      <c r="U296" s="26">
        <f>Data!$S296*Data!$T296</f>
        <v>5500</v>
      </c>
      <c r="V296" s="24">
        <v>4637</v>
      </c>
      <c r="W296" s="26">
        <f>Data!$V296-Data!$U296</f>
        <v>-863</v>
      </c>
    </row>
    <row r="297" spans="1:23">
      <c r="A297" s="19" t="s">
        <v>12</v>
      </c>
      <c r="B297" s="19" t="s">
        <v>6</v>
      </c>
      <c r="C297" s="19" t="s">
        <v>29</v>
      </c>
      <c r="D297" s="19" t="s">
        <v>410</v>
      </c>
      <c r="E297" s="19">
        <v>7</v>
      </c>
      <c r="F297" s="19" t="s">
        <v>34</v>
      </c>
      <c r="G297" s="19" t="s">
        <v>741</v>
      </c>
      <c r="H297" s="20">
        <v>44956</v>
      </c>
      <c r="I297" s="20">
        <v>44960</v>
      </c>
      <c r="J297" s="21">
        <f>Data!$I297-Data!$H297</f>
        <v>4</v>
      </c>
      <c r="K297" s="21" t="str">
        <f>IF(Data!$J297&gt;3,"Late","On Time")</f>
        <v>Late</v>
      </c>
      <c r="L297" s="19" t="s">
        <v>363</v>
      </c>
      <c r="M297" s="20">
        <v>44987</v>
      </c>
      <c r="N297" s="20">
        <v>45042</v>
      </c>
      <c r="O297" s="21">
        <f>IF(Data!$N297="","",Data!$N297-Data!$M297)</f>
        <v>55</v>
      </c>
      <c r="P297" s="22" t="str">
        <f>IF(Data!$O297="","",IF(Data!$O297&lt;=Data!$E297,"On Time","Fail"))</f>
        <v>Fail</v>
      </c>
      <c r="Q297" s="23">
        <v>1</v>
      </c>
      <c r="R297" s="45" t="str">
        <f>IF(Data!$Q297=100%,"Completed","Incompleted")</f>
        <v>Completed</v>
      </c>
      <c r="S297" s="24">
        <v>8602.5833333333339</v>
      </c>
      <c r="T297" s="25">
        <v>36</v>
      </c>
      <c r="U297" s="26">
        <f>Data!$S297*Data!$T297</f>
        <v>309693</v>
      </c>
      <c r="V297" s="24">
        <v>309693</v>
      </c>
      <c r="W297" s="26">
        <f>Data!$V297-Data!$U297</f>
        <v>0</v>
      </c>
    </row>
    <row r="298" spans="1:23">
      <c r="A298" s="19" t="s">
        <v>5</v>
      </c>
      <c r="B298" s="19" t="s">
        <v>6</v>
      </c>
      <c r="C298" s="19" t="s">
        <v>834</v>
      </c>
      <c r="D298" s="19" t="s">
        <v>412</v>
      </c>
      <c r="E298" s="19">
        <v>30</v>
      </c>
      <c r="F298" s="19" t="s">
        <v>35</v>
      </c>
      <c r="G298" s="19" t="s">
        <v>701</v>
      </c>
      <c r="H298" s="20">
        <v>44957</v>
      </c>
      <c r="I298" s="20">
        <v>44961</v>
      </c>
      <c r="J298" s="21">
        <f>Data!$I298-Data!$H298</f>
        <v>4</v>
      </c>
      <c r="K298" s="21" t="str">
        <f>IF(Data!$J298&gt;3,"Late","On Time")</f>
        <v>Late</v>
      </c>
      <c r="L298" s="19" t="s">
        <v>323</v>
      </c>
      <c r="M298" s="20">
        <v>44947</v>
      </c>
      <c r="N298" s="20"/>
      <c r="O298" s="21" t="str">
        <f>IF(Data!$N298="","",Data!$N298-Data!$M298)</f>
        <v/>
      </c>
      <c r="P298" s="22" t="str">
        <f>IF(Data!$O298="","",IF(Data!$O298&lt;=Data!$E298,"On Time","Fail"))</f>
        <v/>
      </c>
      <c r="Q298" s="23">
        <v>0.44</v>
      </c>
      <c r="R298" s="45" t="str">
        <f>IF(Data!$Q298=100%,"Completed","Incompleted")</f>
        <v>Incompleted</v>
      </c>
      <c r="S298" s="24">
        <v>56.164383561643838</v>
      </c>
      <c r="T298" s="25">
        <v>73</v>
      </c>
      <c r="U298" s="26">
        <f>Data!$S298*Data!$T298</f>
        <v>4100</v>
      </c>
      <c r="V298" s="24">
        <v>4100</v>
      </c>
      <c r="W298" s="26">
        <f>Data!$V298-Data!$U298</f>
        <v>0</v>
      </c>
    </row>
    <row r="299" spans="1:23">
      <c r="A299" s="19" t="s">
        <v>7</v>
      </c>
      <c r="B299" s="19" t="s">
        <v>6</v>
      </c>
      <c r="C299" s="19" t="s">
        <v>833</v>
      </c>
      <c r="D299" s="19" t="s">
        <v>407</v>
      </c>
      <c r="E299" s="19">
        <v>14</v>
      </c>
      <c r="F299" s="19" t="s">
        <v>33</v>
      </c>
      <c r="G299" s="19" t="s">
        <v>744</v>
      </c>
      <c r="H299" s="20">
        <v>44958</v>
      </c>
      <c r="I299" s="20">
        <v>44966</v>
      </c>
      <c r="J299" s="21">
        <f>Data!$I299-Data!$H299</f>
        <v>8</v>
      </c>
      <c r="K299" s="21" t="str">
        <f>IF(Data!$J299&gt;3,"Late","On Time")</f>
        <v>Late</v>
      </c>
      <c r="L299" s="19" t="s">
        <v>366</v>
      </c>
      <c r="M299" s="20">
        <v>44990</v>
      </c>
      <c r="N299" s="20"/>
      <c r="O299" s="21" t="str">
        <f>IF(Data!$N299="","",Data!$N299-Data!$M299)</f>
        <v/>
      </c>
      <c r="P299" s="22" t="str">
        <f>IF(Data!$O299="","",IF(Data!$O299&lt;=Data!$E299,"On Time","Fail"))</f>
        <v/>
      </c>
      <c r="Q299" s="23">
        <v>0.6</v>
      </c>
      <c r="R299" s="45" t="str">
        <f>IF(Data!$Q299=100%,"Completed","Incompleted")</f>
        <v>Incompleted</v>
      </c>
      <c r="S299" s="24">
        <v>121.73913043478261</v>
      </c>
      <c r="T299" s="25">
        <v>46</v>
      </c>
      <c r="U299" s="26">
        <f>Data!$S299*Data!$T299</f>
        <v>5600</v>
      </c>
      <c r="V299" s="24">
        <v>5600</v>
      </c>
      <c r="W299" s="26">
        <f>Data!$V299-Data!$U299</f>
        <v>0</v>
      </c>
    </row>
    <row r="300" spans="1:23">
      <c r="A300" s="19" t="s">
        <v>7</v>
      </c>
      <c r="B300" s="19" t="s">
        <v>6</v>
      </c>
      <c r="C300" s="19" t="s">
        <v>832</v>
      </c>
      <c r="D300" s="19" t="s">
        <v>412</v>
      </c>
      <c r="E300" s="19">
        <v>30</v>
      </c>
      <c r="F300" s="19" t="s">
        <v>37</v>
      </c>
      <c r="G300" s="19" t="s">
        <v>716</v>
      </c>
      <c r="H300" s="20">
        <v>44959</v>
      </c>
      <c r="I300" s="20">
        <v>44960</v>
      </c>
      <c r="J300" s="21">
        <f>Data!$I300-Data!$H300</f>
        <v>1</v>
      </c>
      <c r="K300" s="21" t="str">
        <f>IF(Data!$J300&gt;3,"Late","On Time")</f>
        <v>On Time</v>
      </c>
      <c r="L300" s="19" t="s">
        <v>338</v>
      </c>
      <c r="M300" s="20">
        <v>44921</v>
      </c>
      <c r="N300" s="20">
        <v>44973</v>
      </c>
      <c r="O300" s="21">
        <f>IF(Data!$N300="","",Data!$N300-Data!$M300)</f>
        <v>52</v>
      </c>
      <c r="P300" s="22" t="str">
        <f>IF(Data!$O300="","",IF(Data!$O300&lt;=Data!$E300,"On Time","Fail"))</f>
        <v>Fail</v>
      </c>
      <c r="Q300" s="23">
        <v>1</v>
      </c>
      <c r="R300" s="45" t="str">
        <f>IF(Data!$Q300=100%,"Completed","Incompleted")</f>
        <v>Completed</v>
      </c>
      <c r="S300" s="24">
        <v>3549</v>
      </c>
      <c r="T300" s="25">
        <v>2</v>
      </c>
      <c r="U300" s="26">
        <f>Data!$S300*Data!$T300</f>
        <v>7098</v>
      </c>
      <c r="V300" s="24">
        <v>3103</v>
      </c>
      <c r="W300" s="26">
        <f>Data!$V300-Data!$U300</f>
        <v>-3995</v>
      </c>
    </row>
    <row r="301" spans="1:23">
      <c r="A301" s="19" t="s">
        <v>7</v>
      </c>
      <c r="B301" s="19" t="s">
        <v>21</v>
      </c>
      <c r="C301" s="19" t="s">
        <v>27</v>
      </c>
      <c r="D301" s="19" t="s">
        <v>407</v>
      </c>
      <c r="E301" s="19">
        <v>30</v>
      </c>
      <c r="F301" s="19" t="s">
        <v>34</v>
      </c>
      <c r="G301" s="19" t="s">
        <v>710</v>
      </c>
      <c r="H301" s="20">
        <v>44960</v>
      </c>
      <c r="I301" s="20">
        <v>44966</v>
      </c>
      <c r="J301" s="21">
        <f>Data!$I301-Data!$H301</f>
        <v>6</v>
      </c>
      <c r="K301" s="21" t="str">
        <f>IF(Data!$J301&gt;3,"Late","On Time")</f>
        <v>Late</v>
      </c>
      <c r="L301" s="19" t="s">
        <v>332</v>
      </c>
      <c r="M301" s="20">
        <v>44952</v>
      </c>
      <c r="N301" s="20">
        <v>44955</v>
      </c>
      <c r="O301" s="21">
        <f>IF(Data!$N301="","",Data!$N301-Data!$M301)</f>
        <v>3</v>
      </c>
      <c r="P301" s="22" t="str">
        <f>IF(Data!$O301="","",IF(Data!$O301&lt;=Data!$E301,"On Time","Fail"))</f>
        <v>On Time</v>
      </c>
      <c r="Q301" s="23">
        <v>1</v>
      </c>
      <c r="R301" s="45" t="str">
        <f>IF(Data!$Q301=100%,"Completed","Incompleted")</f>
        <v>Completed</v>
      </c>
      <c r="S301" s="24">
        <v>120.11111111111111</v>
      </c>
      <c r="T301" s="25">
        <v>63</v>
      </c>
      <c r="U301" s="26">
        <f>Data!$S301*Data!$T301</f>
        <v>7567</v>
      </c>
      <c r="V301" s="24">
        <v>3854</v>
      </c>
      <c r="W301" s="26">
        <f>Data!$V301-Data!$U301</f>
        <v>-3713</v>
      </c>
    </row>
    <row r="302" spans="1:23">
      <c r="A302" s="19" t="s">
        <v>7</v>
      </c>
      <c r="B302" s="19" t="s">
        <v>8</v>
      </c>
      <c r="C302" s="19" t="s">
        <v>27</v>
      </c>
      <c r="D302" s="19" t="s">
        <v>411</v>
      </c>
      <c r="E302" s="19">
        <v>30</v>
      </c>
      <c r="F302" s="19" t="s">
        <v>35</v>
      </c>
      <c r="G302" s="19" t="s">
        <v>711</v>
      </c>
      <c r="H302" s="20">
        <v>44961</v>
      </c>
      <c r="I302" s="20">
        <v>44966</v>
      </c>
      <c r="J302" s="21">
        <f>Data!$I302-Data!$H302</f>
        <v>5</v>
      </c>
      <c r="K302" s="21" t="str">
        <f>IF(Data!$J302&gt;3,"Late","On Time")</f>
        <v>Late</v>
      </c>
      <c r="L302" s="19" t="s">
        <v>333</v>
      </c>
      <c r="M302" s="20">
        <v>44952</v>
      </c>
      <c r="N302" s="20">
        <v>44983</v>
      </c>
      <c r="O302" s="21">
        <f>IF(Data!$N302="","",Data!$N302-Data!$M302)</f>
        <v>31</v>
      </c>
      <c r="P302" s="22" t="str">
        <f>IF(Data!$O302="","",IF(Data!$O302&lt;=Data!$E302,"On Time","Fail"))</f>
        <v>Fail</v>
      </c>
      <c r="Q302" s="23">
        <v>1</v>
      </c>
      <c r="R302" s="45" t="str">
        <f>IF(Data!$Q302=100%,"Completed","Incompleted")</f>
        <v>Completed</v>
      </c>
      <c r="S302" s="24">
        <v>243.49285714285713</v>
      </c>
      <c r="T302" s="25">
        <v>35</v>
      </c>
      <c r="U302" s="26">
        <f>Data!$S302*Data!$T302</f>
        <v>8522.25</v>
      </c>
      <c r="V302" s="24">
        <v>8522.25</v>
      </c>
      <c r="W302" s="26">
        <f>Data!$V302-Data!$U302</f>
        <v>0</v>
      </c>
    </row>
    <row r="303" spans="1:23">
      <c r="A303" s="19" t="s">
        <v>5</v>
      </c>
      <c r="B303" s="19" t="s">
        <v>6</v>
      </c>
      <c r="C303" s="19" t="s">
        <v>836</v>
      </c>
      <c r="D303" s="19" t="s">
        <v>410</v>
      </c>
      <c r="E303" s="19">
        <v>14</v>
      </c>
      <c r="F303" s="19" t="s">
        <v>39</v>
      </c>
      <c r="G303" s="19" t="s">
        <v>739</v>
      </c>
      <c r="H303" s="20">
        <v>44962</v>
      </c>
      <c r="I303" s="20">
        <v>44965</v>
      </c>
      <c r="J303" s="21">
        <f>Data!$I303-Data!$H303</f>
        <v>3</v>
      </c>
      <c r="K303" s="21" t="str">
        <f>IF(Data!$J303&gt;3,"Late","On Time")</f>
        <v>On Time</v>
      </c>
      <c r="L303" s="19" t="s">
        <v>361</v>
      </c>
      <c r="M303" s="20">
        <v>44986</v>
      </c>
      <c r="N303" s="20">
        <v>45008</v>
      </c>
      <c r="O303" s="21">
        <f>IF(Data!$N303="","",Data!$N303-Data!$M303)</f>
        <v>22</v>
      </c>
      <c r="P303" s="22" t="str">
        <f>IF(Data!$O303="","",IF(Data!$O303&lt;=Data!$E303,"On Time","Fail"))</f>
        <v>Fail</v>
      </c>
      <c r="Q303" s="23">
        <v>1</v>
      </c>
      <c r="R303" s="45" t="str">
        <f>IF(Data!$Q303=100%,"Completed","Incompleted")</f>
        <v>Completed</v>
      </c>
      <c r="S303" s="24">
        <v>309.13978494623655</v>
      </c>
      <c r="T303" s="25">
        <v>93</v>
      </c>
      <c r="U303" s="26">
        <f>Data!$S303*Data!$T303</f>
        <v>28750</v>
      </c>
      <c r="V303" s="24">
        <v>28750</v>
      </c>
      <c r="W303" s="26">
        <f>Data!$V303-Data!$U303</f>
        <v>0</v>
      </c>
    </row>
    <row r="304" spans="1:23">
      <c r="A304" s="19" t="s">
        <v>7</v>
      </c>
      <c r="B304" s="19" t="s">
        <v>6</v>
      </c>
      <c r="C304" s="19" t="s">
        <v>835</v>
      </c>
      <c r="D304" s="19" t="s">
        <v>411</v>
      </c>
      <c r="E304" s="19">
        <v>45</v>
      </c>
      <c r="F304" s="19" t="s">
        <v>38</v>
      </c>
      <c r="G304" s="19" t="s">
        <v>690</v>
      </c>
      <c r="H304" s="20">
        <v>44963</v>
      </c>
      <c r="I304" s="20">
        <v>44965</v>
      </c>
      <c r="J304" s="21">
        <f>Data!$I304-Data!$H304</f>
        <v>2</v>
      </c>
      <c r="K304" s="21" t="str">
        <f>IF(Data!$J304&gt;3,"Late","On Time")</f>
        <v>On Time</v>
      </c>
      <c r="L304" s="19" t="s">
        <v>312</v>
      </c>
      <c r="M304" s="20">
        <v>44936</v>
      </c>
      <c r="N304" s="20">
        <v>44948</v>
      </c>
      <c r="O304" s="21">
        <f>IF(Data!$N304="","",Data!$N304-Data!$M304)</f>
        <v>12</v>
      </c>
      <c r="P304" s="22" t="str">
        <f>IF(Data!$O304="","",IF(Data!$O304&lt;=Data!$E304,"On Time","Fail"))</f>
        <v>On Time</v>
      </c>
      <c r="Q304" s="23">
        <v>1</v>
      </c>
      <c r="R304" s="45" t="str">
        <f>IF(Data!$Q304=100%,"Completed","Incompleted")</f>
        <v>Completed</v>
      </c>
      <c r="S304" s="24">
        <v>178.48972222222221</v>
      </c>
      <c r="T304" s="25">
        <v>36</v>
      </c>
      <c r="U304" s="26">
        <f>Data!$S304*Data!$T304</f>
        <v>6425.6299999999992</v>
      </c>
      <c r="V304" s="24">
        <v>6425.6299999999992</v>
      </c>
      <c r="W304" s="26">
        <f>Data!$V304-Data!$U304</f>
        <v>0</v>
      </c>
    </row>
    <row r="305" spans="1:23">
      <c r="A305" s="19" t="s">
        <v>7</v>
      </c>
      <c r="B305" s="19" t="s">
        <v>6</v>
      </c>
      <c r="C305" s="19" t="s">
        <v>29</v>
      </c>
      <c r="D305" s="19" t="s">
        <v>413</v>
      </c>
      <c r="E305" s="19">
        <v>45</v>
      </c>
      <c r="F305" s="19" t="s">
        <v>40</v>
      </c>
      <c r="G305" s="19" t="s">
        <v>704</v>
      </c>
      <c r="H305" s="20">
        <v>44964</v>
      </c>
      <c r="I305" s="20">
        <v>44970</v>
      </c>
      <c r="J305" s="21">
        <f>Data!$I305-Data!$H305</f>
        <v>6</v>
      </c>
      <c r="K305" s="21" t="str">
        <f>IF(Data!$J305&gt;3,"Late","On Time")</f>
        <v>Late</v>
      </c>
      <c r="L305" s="19" t="s">
        <v>326</v>
      </c>
      <c r="M305" s="20">
        <v>44948</v>
      </c>
      <c r="N305" s="20">
        <v>45005</v>
      </c>
      <c r="O305" s="21">
        <f>IF(Data!$N305="","",Data!$N305-Data!$M305)</f>
        <v>57</v>
      </c>
      <c r="P305" s="22" t="str">
        <f>IF(Data!$O305="","",IF(Data!$O305&lt;=Data!$E305,"On Time","Fail"))</f>
        <v>Fail</v>
      </c>
      <c r="Q305" s="23">
        <v>1</v>
      </c>
      <c r="R305" s="45" t="str">
        <f>IF(Data!$Q305=100%,"Completed","Incompleted")</f>
        <v>Completed</v>
      </c>
      <c r="S305" s="24">
        <v>288.09523809523807</v>
      </c>
      <c r="T305" s="25">
        <v>42</v>
      </c>
      <c r="U305" s="26">
        <f>Data!$S305*Data!$T305</f>
        <v>12100</v>
      </c>
      <c r="V305" s="24">
        <v>12100</v>
      </c>
      <c r="W305" s="26">
        <f>Data!$V305-Data!$U305</f>
        <v>0</v>
      </c>
    </row>
    <row r="306" spans="1:23">
      <c r="A306" s="19" t="s">
        <v>7</v>
      </c>
      <c r="B306" s="19" t="s">
        <v>6</v>
      </c>
      <c r="C306" s="19" t="s">
        <v>28</v>
      </c>
      <c r="D306" s="19" t="s">
        <v>408</v>
      </c>
      <c r="E306" s="19">
        <v>30</v>
      </c>
      <c r="F306" s="19" t="s">
        <v>34</v>
      </c>
      <c r="G306" s="19" t="s">
        <v>712</v>
      </c>
      <c r="H306" s="20">
        <v>44965</v>
      </c>
      <c r="I306" s="20">
        <v>44965</v>
      </c>
      <c r="J306" s="21">
        <f>Data!$I306-Data!$H306</f>
        <v>0</v>
      </c>
      <c r="K306" s="21" t="str">
        <f>IF(Data!$J306&gt;3,"Late","On Time")</f>
        <v>On Time</v>
      </c>
      <c r="L306" s="19" t="s">
        <v>334</v>
      </c>
      <c r="M306" s="20">
        <v>44958</v>
      </c>
      <c r="N306" s="20">
        <v>44990</v>
      </c>
      <c r="O306" s="21">
        <f>IF(Data!$N306="","",Data!$N306-Data!$M306)</f>
        <v>32</v>
      </c>
      <c r="P306" s="22" t="str">
        <f>IF(Data!$O306="","",IF(Data!$O306&lt;=Data!$E306,"On Time","Fail"))</f>
        <v>Fail</v>
      </c>
      <c r="Q306" s="23">
        <v>1</v>
      </c>
      <c r="R306" s="45" t="str">
        <f>IF(Data!$Q306=100%,"Completed","Incompleted")</f>
        <v>Completed</v>
      </c>
      <c r="S306" s="24">
        <v>128.06818181818181</v>
      </c>
      <c r="T306" s="25">
        <v>88</v>
      </c>
      <c r="U306" s="26">
        <f>Data!$S306*Data!$T306</f>
        <v>11270</v>
      </c>
      <c r="V306" s="24">
        <v>16764</v>
      </c>
      <c r="W306" s="26">
        <f>Data!$V306-Data!$U306</f>
        <v>5494</v>
      </c>
    </row>
    <row r="307" spans="1:23">
      <c r="A307" s="19" t="s">
        <v>22</v>
      </c>
      <c r="B307" s="19" t="s">
        <v>6</v>
      </c>
      <c r="C307" s="19" t="s">
        <v>834</v>
      </c>
      <c r="D307" s="19" t="s">
        <v>409</v>
      </c>
      <c r="E307" s="19">
        <v>30</v>
      </c>
      <c r="F307" s="19" t="s">
        <v>35</v>
      </c>
      <c r="G307" s="19" t="s">
        <v>706</v>
      </c>
      <c r="H307" s="20">
        <v>44966</v>
      </c>
      <c r="I307" s="20">
        <v>44967</v>
      </c>
      <c r="J307" s="21">
        <f>Data!$I307-Data!$H307</f>
        <v>1</v>
      </c>
      <c r="K307" s="21" t="str">
        <f>IF(Data!$J307&gt;3,"Late","On Time")</f>
        <v>On Time</v>
      </c>
      <c r="L307" s="19" t="s">
        <v>328</v>
      </c>
      <c r="M307" s="20">
        <v>44950</v>
      </c>
      <c r="N307" s="20">
        <v>45007</v>
      </c>
      <c r="O307" s="21">
        <f>IF(Data!$N307="","",Data!$N307-Data!$M307)</f>
        <v>57</v>
      </c>
      <c r="P307" s="22" t="str">
        <f>IF(Data!$O307="","",IF(Data!$O307&lt;=Data!$E307,"On Time","Fail"))</f>
        <v>Fail</v>
      </c>
      <c r="Q307" s="23">
        <v>1</v>
      </c>
      <c r="R307" s="45" t="str">
        <f>IF(Data!$Q307=100%,"Completed","Incompleted")</f>
        <v>Completed</v>
      </c>
      <c r="S307" s="24">
        <v>294.11764705882354</v>
      </c>
      <c r="T307" s="25">
        <v>17</v>
      </c>
      <c r="U307" s="26">
        <f>Data!$S307*Data!$T307</f>
        <v>5000</v>
      </c>
      <c r="V307" s="24">
        <v>5000</v>
      </c>
      <c r="W307" s="26">
        <f>Data!$V307-Data!$U307</f>
        <v>0</v>
      </c>
    </row>
    <row r="308" spans="1:23">
      <c r="A308" s="19" t="s">
        <v>12</v>
      </c>
      <c r="B308" s="19" t="s">
        <v>6</v>
      </c>
      <c r="C308" s="19" t="s">
        <v>834</v>
      </c>
      <c r="D308" s="19" t="s">
        <v>410</v>
      </c>
      <c r="E308" s="19">
        <v>30</v>
      </c>
      <c r="F308" s="19" t="s">
        <v>37</v>
      </c>
      <c r="G308" s="19" t="s">
        <v>730</v>
      </c>
      <c r="H308" s="20">
        <v>44967</v>
      </c>
      <c r="I308" s="20">
        <v>44968</v>
      </c>
      <c r="J308" s="21">
        <f>Data!$I308-Data!$H308</f>
        <v>1</v>
      </c>
      <c r="K308" s="21" t="str">
        <f>IF(Data!$J308&gt;3,"Late","On Time")</f>
        <v>On Time</v>
      </c>
      <c r="L308" s="19" t="s">
        <v>352</v>
      </c>
      <c r="M308" s="20">
        <v>44977</v>
      </c>
      <c r="N308" s="20">
        <v>45021</v>
      </c>
      <c r="O308" s="21">
        <f>IF(Data!$N308="","",Data!$N308-Data!$M308)</f>
        <v>44</v>
      </c>
      <c r="P308" s="22" t="str">
        <f>IF(Data!$O308="","",IF(Data!$O308&lt;=Data!$E308,"On Time","Fail"))</f>
        <v>Fail</v>
      </c>
      <c r="Q308" s="23">
        <v>1</v>
      </c>
      <c r="R308" s="45" t="str">
        <f>IF(Data!$Q308=100%,"Completed","Incompleted")</f>
        <v>Completed</v>
      </c>
      <c r="S308" s="24">
        <v>25000</v>
      </c>
      <c r="T308" s="25">
        <v>80</v>
      </c>
      <c r="U308" s="26">
        <f>Data!$S308*Data!$T308</f>
        <v>2000000</v>
      </c>
      <c r="V308" s="24">
        <v>2006943</v>
      </c>
      <c r="W308" s="26">
        <f>Data!$V308-Data!$U308</f>
        <v>6943</v>
      </c>
    </row>
    <row r="309" spans="1:23">
      <c r="A309" s="19" t="s">
        <v>12</v>
      </c>
      <c r="B309" s="19" t="s">
        <v>6</v>
      </c>
      <c r="C309" s="19" t="s">
        <v>28</v>
      </c>
      <c r="D309" s="19" t="s">
        <v>412</v>
      </c>
      <c r="E309" s="19">
        <v>60</v>
      </c>
      <c r="F309" s="19" t="s">
        <v>34</v>
      </c>
      <c r="G309" s="19" t="s">
        <v>725</v>
      </c>
      <c r="H309" s="20">
        <v>44968</v>
      </c>
      <c r="I309" s="20">
        <v>44968</v>
      </c>
      <c r="J309" s="21">
        <f>Data!$I309-Data!$H309</f>
        <v>0</v>
      </c>
      <c r="K309" s="21" t="str">
        <f>IF(Data!$J309&gt;3,"Late","On Time")</f>
        <v>On Time</v>
      </c>
      <c r="L309" s="19" t="s">
        <v>347</v>
      </c>
      <c r="M309" s="20">
        <v>44996</v>
      </c>
      <c r="N309" s="20"/>
      <c r="O309" s="21" t="str">
        <f>IF(Data!$N309="","",Data!$N309-Data!$M309)</f>
        <v/>
      </c>
      <c r="P309" s="22" t="str">
        <f>IF(Data!$O309="","",IF(Data!$O309&lt;=Data!$E309,"On Time","Fail"))</f>
        <v/>
      </c>
      <c r="Q309" s="23">
        <v>0.95</v>
      </c>
      <c r="R309" s="45" t="str">
        <f>IF(Data!$Q309=100%,"Completed","Incompleted")</f>
        <v>Incompleted</v>
      </c>
      <c r="S309" s="24">
        <v>70.840909090909093</v>
      </c>
      <c r="T309" s="25">
        <v>44</v>
      </c>
      <c r="U309" s="26">
        <f>Data!$S309*Data!$T309</f>
        <v>3117</v>
      </c>
      <c r="V309" s="24">
        <v>12963</v>
      </c>
      <c r="W309" s="26">
        <f>Data!$V309-Data!$U309</f>
        <v>9846</v>
      </c>
    </row>
    <row r="310" spans="1:23">
      <c r="A310" s="19" t="s">
        <v>5</v>
      </c>
      <c r="B310" s="19" t="s">
        <v>6</v>
      </c>
      <c r="C310" s="19" t="s">
        <v>831</v>
      </c>
      <c r="D310" s="19" t="s">
        <v>411</v>
      </c>
      <c r="E310" s="19">
        <v>45</v>
      </c>
      <c r="F310" s="19" t="s">
        <v>34</v>
      </c>
      <c r="G310" s="19" t="s">
        <v>713</v>
      </c>
      <c r="H310" s="20">
        <v>44969</v>
      </c>
      <c r="I310" s="20">
        <v>44971</v>
      </c>
      <c r="J310" s="21">
        <f>Data!$I310-Data!$H310</f>
        <v>2</v>
      </c>
      <c r="K310" s="21" t="str">
        <f>IF(Data!$J310&gt;3,"Late","On Time")</f>
        <v>On Time</v>
      </c>
      <c r="L310" s="19" t="s">
        <v>335</v>
      </c>
      <c r="M310" s="20">
        <v>44959</v>
      </c>
      <c r="N310" s="20">
        <v>44962</v>
      </c>
      <c r="O310" s="21">
        <f>IF(Data!$N310="","",Data!$N310-Data!$M310)</f>
        <v>3</v>
      </c>
      <c r="P310" s="22" t="str">
        <f>IF(Data!$O310="","",IF(Data!$O310&lt;=Data!$E310,"On Time","Fail"))</f>
        <v>On Time</v>
      </c>
      <c r="Q310" s="23">
        <v>1</v>
      </c>
      <c r="R310" s="45" t="str">
        <f>IF(Data!$Q310=100%,"Completed","Incompleted")</f>
        <v>Completed</v>
      </c>
      <c r="S310" s="24">
        <v>460</v>
      </c>
      <c r="T310" s="25">
        <v>78</v>
      </c>
      <c r="U310" s="26">
        <f>Data!$S310*Data!$T310</f>
        <v>35880</v>
      </c>
      <c r="V310" s="24">
        <v>37738</v>
      </c>
      <c r="W310" s="26">
        <f>Data!$V310-Data!$U310</f>
        <v>1858</v>
      </c>
    </row>
    <row r="311" spans="1:23">
      <c r="A311" s="19" t="s">
        <v>12</v>
      </c>
      <c r="B311" s="19" t="s">
        <v>6</v>
      </c>
      <c r="C311" s="19" t="s">
        <v>832</v>
      </c>
      <c r="D311" s="19" t="s">
        <v>412</v>
      </c>
      <c r="E311" s="19">
        <v>45</v>
      </c>
      <c r="F311" s="19" t="s">
        <v>35</v>
      </c>
      <c r="G311" s="19" t="s">
        <v>752</v>
      </c>
      <c r="H311" s="20">
        <v>44970</v>
      </c>
      <c r="I311" s="20">
        <v>44977</v>
      </c>
      <c r="J311" s="21">
        <f>Data!$I311-Data!$H311</f>
        <v>7</v>
      </c>
      <c r="K311" s="21" t="str">
        <f>IF(Data!$J311&gt;3,"Late","On Time")</f>
        <v>Late</v>
      </c>
      <c r="L311" s="19" t="s">
        <v>374</v>
      </c>
      <c r="M311" s="20">
        <v>45003</v>
      </c>
      <c r="N311" s="20">
        <v>45008</v>
      </c>
      <c r="O311" s="21">
        <f>IF(Data!$N311="","",Data!$N311-Data!$M311)</f>
        <v>5</v>
      </c>
      <c r="P311" s="22" t="str">
        <f>IF(Data!$O311="","",IF(Data!$O311&lt;=Data!$E311,"On Time","Fail"))</f>
        <v>On Time</v>
      </c>
      <c r="Q311" s="23">
        <v>1</v>
      </c>
      <c r="R311" s="45" t="str">
        <f>IF(Data!$Q311=100%,"Completed","Incompleted")</f>
        <v>Completed</v>
      </c>
      <c r="S311" s="24">
        <v>888.61111111111109</v>
      </c>
      <c r="T311" s="25">
        <v>54</v>
      </c>
      <c r="U311" s="26">
        <f>Data!$S311*Data!$T311</f>
        <v>47985</v>
      </c>
      <c r="V311" s="24">
        <v>47985</v>
      </c>
      <c r="W311" s="26">
        <f>Data!$V311-Data!$U311</f>
        <v>0</v>
      </c>
    </row>
    <row r="312" spans="1:23">
      <c r="A312" s="19" t="s">
        <v>5</v>
      </c>
      <c r="B312" s="19" t="s">
        <v>6</v>
      </c>
      <c r="C312" s="19" t="s">
        <v>836</v>
      </c>
      <c r="D312" s="19" t="s">
        <v>408</v>
      </c>
      <c r="E312" s="19">
        <v>60</v>
      </c>
      <c r="F312" s="19" t="s">
        <v>39</v>
      </c>
      <c r="G312" s="19" t="s">
        <v>700</v>
      </c>
      <c r="H312" s="20">
        <v>44971</v>
      </c>
      <c r="I312" s="20">
        <v>44978</v>
      </c>
      <c r="J312" s="21">
        <f>Data!$I312-Data!$H312</f>
        <v>7</v>
      </c>
      <c r="K312" s="21" t="str">
        <f>IF(Data!$J312&gt;3,"Late","On Time")</f>
        <v>Late</v>
      </c>
      <c r="L312" s="19" t="s">
        <v>322</v>
      </c>
      <c r="M312" s="20">
        <v>44945</v>
      </c>
      <c r="N312" s="20">
        <v>44973</v>
      </c>
      <c r="O312" s="21">
        <f>IF(Data!$N312="","",Data!$N312-Data!$M312)</f>
        <v>28</v>
      </c>
      <c r="P312" s="22" t="str">
        <f>IF(Data!$O312="","",IF(Data!$O312&lt;=Data!$E312,"On Time","Fail"))</f>
        <v>On Time</v>
      </c>
      <c r="Q312" s="23">
        <v>1</v>
      </c>
      <c r="R312" s="45" t="str">
        <f>IF(Data!$Q312=100%,"Completed","Incompleted")</f>
        <v>Completed</v>
      </c>
      <c r="S312" s="24">
        <v>79.411764705882348</v>
      </c>
      <c r="T312" s="25">
        <v>85</v>
      </c>
      <c r="U312" s="26">
        <f>Data!$S312*Data!$T312</f>
        <v>6750</v>
      </c>
      <c r="V312" s="24">
        <v>6750</v>
      </c>
      <c r="W312" s="26">
        <f>Data!$V312-Data!$U312</f>
        <v>0</v>
      </c>
    </row>
    <row r="313" spans="1:23">
      <c r="A313" s="19" t="s">
        <v>7</v>
      </c>
      <c r="B313" s="19" t="s">
        <v>6</v>
      </c>
      <c r="C313" s="19" t="s">
        <v>833</v>
      </c>
      <c r="D313" s="19" t="s">
        <v>411</v>
      </c>
      <c r="E313" s="19">
        <v>60</v>
      </c>
      <c r="F313" s="19" t="s">
        <v>36</v>
      </c>
      <c r="G313" s="19" t="s">
        <v>754</v>
      </c>
      <c r="H313" s="20">
        <v>44972</v>
      </c>
      <c r="I313" s="20">
        <v>44978</v>
      </c>
      <c r="J313" s="21">
        <f>Data!$I313-Data!$H313</f>
        <v>6</v>
      </c>
      <c r="K313" s="21" t="str">
        <f>IF(Data!$J313&gt;3,"Late","On Time")</f>
        <v>Late</v>
      </c>
      <c r="L313" s="19" t="s">
        <v>376</v>
      </c>
      <c r="M313" s="20">
        <v>45006</v>
      </c>
      <c r="N313" s="20">
        <v>45010</v>
      </c>
      <c r="O313" s="21">
        <f>IF(Data!$N313="","",Data!$N313-Data!$M313)</f>
        <v>4</v>
      </c>
      <c r="P313" s="22" t="str">
        <f>IF(Data!$O313="","",IF(Data!$O313&lt;=Data!$E313,"On Time","Fail"))</f>
        <v>On Time</v>
      </c>
      <c r="Q313" s="23">
        <v>1</v>
      </c>
      <c r="R313" s="45" t="str">
        <f>IF(Data!$Q313=100%,"Completed","Incompleted")</f>
        <v>Completed</v>
      </c>
      <c r="S313" s="24">
        <v>24.010989010989011</v>
      </c>
      <c r="T313" s="25">
        <v>91</v>
      </c>
      <c r="U313" s="26">
        <f>Data!$S313*Data!$T313</f>
        <v>2185</v>
      </c>
      <c r="V313" s="24">
        <v>2185</v>
      </c>
      <c r="W313" s="26">
        <f>Data!$V313-Data!$U313</f>
        <v>0</v>
      </c>
    </row>
    <row r="314" spans="1:23">
      <c r="A314" s="19" t="s">
        <v>7</v>
      </c>
      <c r="B314" s="19" t="s">
        <v>21</v>
      </c>
      <c r="C314" s="19" t="s">
        <v>28</v>
      </c>
      <c r="D314" s="19" t="s">
        <v>410</v>
      </c>
      <c r="E314" s="19">
        <v>14</v>
      </c>
      <c r="F314" s="19" t="s">
        <v>33</v>
      </c>
      <c r="G314" s="19" t="s">
        <v>731</v>
      </c>
      <c r="H314" s="20">
        <v>44973</v>
      </c>
      <c r="I314" s="20">
        <v>44975</v>
      </c>
      <c r="J314" s="21">
        <f>Data!$I314-Data!$H314</f>
        <v>2</v>
      </c>
      <c r="K314" s="21" t="str">
        <f>IF(Data!$J314&gt;3,"Late","On Time")</f>
        <v>On Time</v>
      </c>
      <c r="L314" s="19" t="s">
        <v>353</v>
      </c>
      <c r="M314" s="20">
        <v>44980</v>
      </c>
      <c r="N314" s="20">
        <v>45023</v>
      </c>
      <c r="O314" s="21">
        <f>IF(Data!$N314="","",Data!$N314-Data!$M314)</f>
        <v>43</v>
      </c>
      <c r="P314" s="22" t="str">
        <f>IF(Data!$O314="","",IF(Data!$O314&lt;=Data!$E314,"On Time","Fail"))</f>
        <v>Fail</v>
      </c>
      <c r="Q314" s="23">
        <v>1</v>
      </c>
      <c r="R314" s="45" t="str">
        <f>IF(Data!$Q314=100%,"Completed","Incompleted")</f>
        <v>Completed</v>
      </c>
      <c r="S314" s="24">
        <v>2157.4712643678163</v>
      </c>
      <c r="T314" s="25">
        <v>87</v>
      </c>
      <c r="U314" s="26">
        <f>Data!$S314*Data!$T314</f>
        <v>187700.00000000003</v>
      </c>
      <c r="V314" s="24">
        <v>187700.00000000003</v>
      </c>
      <c r="W314" s="26">
        <f>Data!$V314-Data!$U314</f>
        <v>0</v>
      </c>
    </row>
    <row r="315" spans="1:23">
      <c r="A315" s="19" t="s">
        <v>7</v>
      </c>
      <c r="B315" s="19" t="s">
        <v>6</v>
      </c>
      <c r="C315" s="19" t="s">
        <v>829</v>
      </c>
      <c r="D315" s="19" t="s">
        <v>409</v>
      </c>
      <c r="E315" s="19">
        <v>45</v>
      </c>
      <c r="F315" s="19" t="s">
        <v>34</v>
      </c>
      <c r="G315" s="19" t="s">
        <v>747</v>
      </c>
      <c r="H315" s="20">
        <v>44974</v>
      </c>
      <c r="I315" s="20">
        <v>44981</v>
      </c>
      <c r="J315" s="21">
        <f>Data!$I315-Data!$H315</f>
        <v>7</v>
      </c>
      <c r="K315" s="21" t="str">
        <f>IF(Data!$J315&gt;3,"Late","On Time")</f>
        <v>Late</v>
      </c>
      <c r="L315" s="19" t="s">
        <v>369</v>
      </c>
      <c r="M315" s="20">
        <v>44996</v>
      </c>
      <c r="N315" s="20">
        <v>45003</v>
      </c>
      <c r="O315" s="21">
        <f>IF(Data!$N315="","",Data!$N315-Data!$M315)</f>
        <v>7</v>
      </c>
      <c r="P315" s="22" t="str">
        <f>IF(Data!$O315="","",IF(Data!$O315&lt;=Data!$E315,"On Time","Fail"))</f>
        <v>On Time</v>
      </c>
      <c r="Q315" s="23">
        <v>1</v>
      </c>
      <c r="R315" s="45" t="str">
        <f>IF(Data!$Q315=100%,"Completed","Incompleted")</f>
        <v>Completed</v>
      </c>
      <c r="S315" s="24">
        <v>8.5820895522388057</v>
      </c>
      <c r="T315" s="25">
        <v>67</v>
      </c>
      <c r="U315" s="26">
        <f>Data!$S315*Data!$T315</f>
        <v>575</v>
      </c>
      <c r="V315" s="24">
        <v>575</v>
      </c>
      <c r="W315" s="26">
        <f>Data!$V315-Data!$U315</f>
        <v>0</v>
      </c>
    </row>
    <row r="316" spans="1:23">
      <c r="A316" s="19" t="s">
        <v>12</v>
      </c>
      <c r="B316" s="19" t="s">
        <v>6</v>
      </c>
      <c r="C316" s="19" t="s">
        <v>831</v>
      </c>
      <c r="D316" s="19" t="s">
        <v>411</v>
      </c>
      <c r="E316" s="19">
        <v>30</v>
      </c>
      <c r="F316" s="19" t="s">
        <v>35</v>
      </c>
      <c r="G316" s="19" t="s">
        <v>755</v>
      </c>
      <c r="H316" s="20">
        <v>44975</v>
      </c>
      <c r="I316" s="20">
        <v>44980</v>
      </c>
      <c r="J316" s="21">
        <f>Data!$I316-Data!$H316</f>
        <v>5</v>
      </c>
      <c r="K316" s="21" t="str">
        <f>IF(Data!$J316&gt;3,"Late","On Time")</f>
        <v>Late</v>
      </c>
      <c r="L316" s="19" t="s">
        <v>377</v>
      </c>
      <c r="M316" s="20">
        <v>45008</v>
      </c>
      <c r="N316" s="20">
        <v>45040</v>
      </c>
      <c r="O316" s="21">
        <f>IF(Data!$N316="","",Data!$N316-Data!$M316)</f>
        <v>32</v>
      </c>
      <c r="P316" s="22" t="str">
        <f>IF(Data!$O316="","",IF(Data!$O316&lt;=Data!$E316,"On Time","Fail"))</f>
        <v>Fail</v>
      </c>
      <c r="Q316" s="23">
        <v>1</v>
      </c>
      <c r="R316" s="45" t="str">
        <f>IF(Data!$Q316=100%,"Completed","Incompleted")</f>
        <v>Completed</v>
      </c>
      <c r="S316" s="24">
        <v>54.846153846153847</v>
      </c>
      <c r="T316" s="25">
        <v>65</v>
      </c>
      <c r="U316" s="26">
        <f>Data!$S316*Data!$T316</f>
        <v>3565</v>
      </c>
      <c r="V316" s="24">
        <v>3565</v>
      </c>
      <c r="W316" s="26">
        <f>Data!$V316-Data!$U316</f>
        <v>0</v>
      </c>
    </row>
    <row r="317" spans="1:23">
      <c r="A317" s="19" t="s">
        <v>12</v>
      </c>
      <c r="B317" s="19" t="s">
        <v>6</v>
      </c>
      <c r="C317" s="19" t="s">
        <v>832</v>
      </c>
      <c r="D317" s="19" t="s">
        <v>412</v>
      </c>
      <c r="E317" s="19">
        <v>30</v>
      </c>
      <c r="F317" s="19" t="s">
        <v>35</v>
      </c>
      <c r="G317" s="19" t="s">
        <v>722</v>
      </c>
      <c r="H317" s="20">
        <v>44976</v>
      </c>
      <c r="I317" s="20">
        <v>44977</v>
      </c>
      <c r="J317" s="21">
        <f>Data!$I317-Data!$H317</f>
        <v>1</v>
      </c>
      <c r="K317" s="21" t="str">
        <f>IF(Data!$J317&gt;3,"Late","On Time")</f>
        <v>On Time</v>
      </c>
      <c r="L317" s="19" t="s">
        <v>344</v>
      </c>
      <c r="M317" s="20">
        <v>44970</v>
      </c>
      <c r="N317" s="20">
        <v>45016</v>
      </c>
      <c r="O317" s="21">
        <f>IF(Data!$N317="","",Data!$N317-Data!$M317)</f>
        <v>46</v>
      </c>
      <c r="P317" s="22" t="str">
        <f>IF(Data!$O317="","",IF(Data!$O317&lt;=Data!$E317,"On Time","Fail"))</f>
        <v>Fail</v>
      </c>
      <c r="Q317" s="23">
        <v>1</v>
      </c>
      <c r="R317" s="45" t="str">
        <f>IF(Data!$Q317=100%,"Completed","Incompleted")</f>
        <v>Completed</v>
      </c>
      <c r="S317" s="24">
        <v>3974.2647058823532</v>
      </c>
      <c r="T317" s="25">
        <v>68</v>
      </c>
      <c r="U317" s="26">
        <f>Data!$S317*Data!$T317</f>
        <v>270250</v>
      </c>
      <c r="V317" s="24">
        <v>270250</v>
      </c>
      <c r="W317" s="26">
        <f>Data!$V317-Data!$U317</f>
        <v>0</v>
      </c>
    </row>
    <row r="318" spans="1:23">
      <c r="A318" s="19" t="s">
        <v>5</v>
      </c>
      <c r="B318" s="19" t="s">
        <v>6</v>
      </c>
      <c r="C318" s="19" t="s">
        <v>830</v>
      </c>
      <c r="D318" s="19" t="s">
        <v>408</v>
      </c>
      <c r="E318" s="19">
        <v>7</v>
      </c>
      <c r="F318" s="19" t="s">
        <v>33</v>
      </c>
      <c r="G318" s="19" t="s">
        <v>745</v>
      </c>
      <c r="H318" s="20">
        <v>44977</v>
      </c>
      <c r="I318" s="20">
        <v>44982</v>
      </c>
      <c r="J318" s="21">
        <f>Data!$I318-Data!$H318</f>
        <v>5</v>
      </c>
      <c r="K318" s="21" t="str">
        <f>IF(Data!$J318&gt;3,"Late","On Time")</f>
        <v>Late</v>
      </c>
      <c r="L318" s="19" t="s">
        <v>367</v>
      </c>
      <c r="M318" s="20">
        <v>44991</v>
      </c>
      <c r="N318" s="20">
        <v>45037</v>
      </c>
      <c r="O318" s="21">
        <f>IF(Data!$N318="","",Data!$N318-Data!$M318)</f>
        <v>46</v>
      </c>
      <c r="P318" s="22" t="str">
        <f>IF(Data!$O318="","",IF(Data!$O318&lt;=Data!$E318,"On Time","Fail"))</f>
        <v>Fail</v>
      </c>
      <c r="Q318" s="23">
        <v>1</v>
      </c>
      <c r="R318" s="45" t="str">
        <f>IF(Data!$Q318=100%,"Completed","Incompleted")</f>
        <v>Completed</v>
      </c>
      <c r="S318" s="24">
        <v>312.5</v>
      </c>
      <c r="T318" s="25">
        <v>92</v>
      </c>
      <c r="U318" s="26">
        <f>Data!$S318*Data!$T318</f>
        <v>28750</v>
      </c>
      <c r="V318" s="24">
        <v>28750</v>
      </c>
      <c r="W318" s="26">
        <f>Data!$V318-Data!$U318</f>
        <v>0</v>
      </c>
    </row>
    <row r="319" spans="1:23">
      <c r="A319" s="19" t="s">
        <v>7</v>
      </c>
      <c r="B319" s="19" t="s">
        <v>6</v>
      </c>
      <c r="C319" s="19" t="s">
        <v>828</v>
      </c>
      <c r="D319" s="19" t="s">
        <v>411</v>
      </c>
      <c r="E319" s="19">
        <v>45</v>
      </c>
      <c r="F319" s="19" t="s">
        <v>34</v>
      </c>
      <c r="G319" s="19" t="s">
        <v>773</v>
      </c>
      <c r="H319" s="20">
        <v>44978</v>
      </c>
      <c r="I319" s="20">
        <v>44985</v>
      </c>
      <c r="J319" s="21">
        <f>Data!$I319-Data!$H319</f>
        <v>7</v>
      </c>
      <c r="K319" s="21" t="str">
        <f>IF(Data!$J319&gt;3,"Late","On Time")</f>
        <v>Late</v>
      </c>
      <c r="L319" s="19" t="s">
        <v>395</v>
      </c>
      <c r="M319" s="20">
        <v>45033</v>
      </c>
      <c r="N319" s="20">
        <v>45084</v>
      </c>
      <c r="O319" s="21">
        <f>IF(Data!$N319="","",Data!$N319-Data!$M319)</f>
        <v>51</v>
      </c>
      <c r="P319" s="22" t="str">
        <f>IF(Data!$O319="","",IF(Data!$O319&lt;=Data!$E319,"On Time","Fail"))</f>
        <v>Fail</v>
      </c>
      <c r="Q319" s="23">
        <v>1</v>
      </c>
      <c r="R319" s="45" t="str">
        <f>IF(Data!$Q319=100%,"Completed","Incompleted")</f>
        <v>Completed</v>
      </c>
      <c r="S319" s="24">
        <v>96.075949367088612</v>
      </c>
      <c r="T319" s="25">
        <v>79</v>
      </c>
      <c r="U319" s="26">
        <f>Data!$S319*Data!$T319</f>
        <v>7590</v>
      </c>
      <c r="V319" s="24">
        <v>7590</v>
      </c>
      <c r="W319" s="26">
        <f>Data!$V319-Data!$U319</f>
        <v>0</v>
      </c>
    </row>
    <row r="320" spans="1:23">
      <c r="A320" s="19" t="s">
        <v>5</v>
      </c>
      <c r="B320" s="19" t="s">
        <v>6</v>
      </c>
      <c r="C320" s="19" t="s">
        <v>830</v>
      </c>
      <c r="D320" s="19" t="s">
        <v>410</v>
      </c>
      <c r="E320" s="19">
        <v>14</v>
      </c>
      <c r="F320" s="19" t="s">
        <v>36</v>
      </c>
      <c r="G320" s="19" t="s">
        <v>770</v>
      </c>
      <c r="H320" s="20">
        <v>44985</v>
      </c>
      <c r="I320" s="20">
        <v>44986</v>
      </c>
      <c r="J320" s="21">
        <f>Data!$I320-Data!$H320</f>
        <v>1</v>
      </c>
      <c r="K320" s="21" t="str">
        <f>IF(Data!$J320&gt;3,"Late","On Time")</f>
        <v>On Time</v>
      </c>
      <c r="L320" s="19" t="s">
        <v>392</v>
      </c>
      <c r="M320" s="20">
        <v>45029</v>
      </c>
      <c r="N320" s="20">
        <v>45054</v>
      </c>
      <c r="O320" s="21">
        <f>IF(Data!$N320="","",Data!$N320-Data!$M320)</f>
        <v>25</v>
      </c>
      <c r="P320" s="22" t="str">
        <f>IF(Data!$O320="","",IF(Data!$O320&lt;=Data!$E320,"On Time","Fail"))</f>
        <v>Fail</v>
      </c>
      <c r="Q320" s="23">
        <v>1</v>
      </c>
      <c r="R320" s="45" t="str">
        <f>IF(Data!$Q320=100%,"Completed","Incompleted")</f>
        <v>Completed</v>
      </c>
      <c r="S320" s="24">
        <v>318.73238095238094</v>
      </c>
      <c r="T320" s="25">
        <v>21</v>
      </c>
      <c r="U320" s="26">
        <f>Data!$S320*Data!$T320</f>
        <v>6693.3799999999992</v>
      </c>
      <c r="V320" s="24">
        <v>14197.38</v>
      </c>
      <c r="W320" s="26">
        <f>Data!$V320-Data!$U320</f>
        <v>7504</v>
      </c>
    </row>
    <row r="321" spans="1:23">
      <c r="A321" s="19" t="s">
        <v>12</v>
      </c>
      <c r="B321" s="19" t="s">
        <v>17</v>
      </c>
      <c r="C321" s="19" t="s">
        <v>829</v>
      </c>
      <c r="D321" s="19" t="s">
        <v>412</v>
      </c>
      <c r="E321" s="19">
        <v>30</v>
      </c>
      <c r="F321" s="19" t="s">
        <v>38</v>
      </c>
      <c r="G321" s="19" t="s">
        <v>694</v>
      </c>
      <c r="H321" s="20">
        <v>44980</v>
      </c>
      <c r="I321" s="20">
        <v>44985</v>
      </c>
      <c r="J321" s="21">
        <f>Data!$I321-Data!$H321</f>
        <v>5</v>
      </c>
      <c r="K321" s="21" t="str">
        <f>IF(Data!$J321&gt;3,"Late","On Time")</f>
        <v>Late</v>
      </c>
      <c r="L321" s="19" t="s">
        <v>316</v>
      </c>
      <c r="M321" s="20">
        <v>44937</v>
      </c>
      <c r="N321" s="20">
        <v>44949</v>
      </c>
      <c r="O321" s="21">
        <f>IF(Data!$N321="","",Data!$N321-Data!$M321)</f>
        <v>12</v>
      </c>
      <c r="P321" s="22" t="str">
        <f>IF(Data!$O321="","",IF(Data!$O321&lt;=Data!$E321,"On Time","Fail"))</f>
        <v>On Time</v>
      </c>
      <c r="Q321" s="23">
        <v>1</v>
      </c>
      <c r="R321" s="45" t="str">
        <f>IF(Data!$Q321=100%,"Completed","Incompleted")</f>
        <v>Completed</v>
      </c>
      <c r="S321" s="24">
        <v>43065.703125</v>
      </c>
      <c r="T321" s="25">
        <v>64</v>
      </c>
      <c r="U321" s="26">
        <f>Data!$S321*Data!$T321</f>
        <v>2756205</v>
      </c>
      <c r="V321" s="24">
        <v>2756205</v>
      </c>
      <c r="W321" s="26">
        <f>Data!$V321-Data!$U321</f>
        <v>0</v>
      </c>
    </row>
    <row r="322" spans="1:23">
      <c r="A322" s="19" t="s">
        <v>12</v>
      </c>
      <c r="B322" s="19" t="s">
        <v>6</v>
      </c>
      <c r="C322" s="19" t="s">
        <v>828</v>
      </c>
      <c r="D322" s="19" t="s">
        <v>408</v>
      </c>
      <c r="E322" s="19">
        <v>30</v>
      </c>
      <c r="F322" s="19" t="s">
        <v>40</v>
      </c>
      <c r="G322" s="19" t="s">
        <v>707</v>
      </c>
      <c r="H322" s="20">
        <v>44981</v>
      </c>
      <c r="I322" s="20">
        <v>44989</v>
      </c>
      <c r="J322" s="21">
        <f>Data!$I322-Data!$H322</f>
        <v>8</v>
      </c>
      <c r="K322" s="21" t="str">
        <f>IF(Data!$J322&gt;3,"Late","On Time")</f>
        <v>Late</v>
      </c>
      <c r="L322" s="19" t="s">
        <v>329</v>
      </c>
      <c r="M322" s="20">
        <v>44950</v>
      </c>
      <c r="N322" s="20">
        <v>45009</v>
      </c>
      <c r="O322" s="21">
        <f>IF(Data!$N322="","",Data!$N322-Data!$M322)</f>
        <v>59</v>
      </c>
      <c r="P322" s="22" t="str">
        <f>IF(Data!$O322="","",IF(Data!$O322&lt;=Data!$E322,"On Time","Fail"))</f>
        <v>Fail</v>
      </c>
      <c r="Q322" s="23">
        <v>1</v>
      </c>
      <c r="R322" s="45" t="str">
        <f>IF(Data!$Q322=100%,"Completed","Incompleted")</f>
        <v>Completed</v>
      </c>
      <c r="S322" s="24">
        <v>74.193548387096769</v>
      </c>
      <c r="T322" s="25">
        <v>62</v>
      </c>
      <c r="U322" s="26">
        <f>Data!$S322*Data!$T322</f>
        <v>4600</v>
      </c>
      <c r="V322" s="24">
        <v>4600</v>
      </c>
      <c r="W322" s="26">
        <f>Data!$V322-Data!$U322</f>
        <v>0</v>
      </c>
    </row>
    <row r="323" spans="1:23">
      <c r="A323" s="19" t="s">
        <v>12</v>
      </c>
      <c r="B323" s="19" t="s">
        <v>6</v>
      </c>
      <c r="C323" s="19" t="s">
        <v>29</v>
      </c>
      <c r="D323" s="19" t="s">
        <v>407</v>
      </c>
      <c r="E323" s="19">
        <v>30</v>
      </c>
      <c r="F323" s="19" t="s">
        <v>34</v>
      </c>
      <c r="G323" s="19" t="s">
        <v>736</v>
      </c>
      <c r="H323" s="20">
        <v>44983</v>
      </c>
      <c r="I323" s="20">
        <v>44990</v>
      </c>
      <c r="J323" s="21">
        <f>Data!$I323-Data!$H323</f>
        <v>7</v>
      </c>
      <c r="K323" s="21" t="str">
        <f>IF(Data!$J323&gt;3,"Late","On Time")</f>
        <v>Late</v>
      </c>
      <c r="L323" s="19" t="s">
        <v>358</v>
      </c>
      <c r="M323" s="20">
        <v>44984</v>
      </c>
      <c r="N323" s="20">
        <v>45019</v>
      </c>
      <c r="O323" s="21">
        <f>IF(Data!$N323="","",Data!$N323-Data!$M323)</f>
        <v>35</v>
      </c>
      <c r="P323" s="22" t="str">
        <f>IF(Data!$O323="","",IF(Data!$O323&lt;=Data!$E323,"On Time","Fail"))</f>
        <v>Fail</v>
      </c>
      <c r="Q323" s="23">
        <v>1</v>
      </c>
      <c r="R323" s="45" t="str">
        <f>IF(Data!$Q323=100%,"Completed","Incompleted")</f>
        <v>Completed</v>
      </c>
      <c r="S323" s="24">
        <v>1531.4634146341464</v>
      </c>
      <c r="T323" s="25">
        <v>82</v>
      </c>
      <c r="U323" s="26">
        <f>Data!$S323*Data!$T323</f>
        <v>125580</v>
      </c>
      <c r="V323" s="24">
        <v>125580</v>
      </c>
      <c r="W323" s="26">
        <f>Data!$V323-Data!$U323</f>
        <v>0</v>
      </c>
    </row>
    <row r="324" spans="1:23">
      <c r="A324" s="19" t="s">
        <v>5</v>
      </c>
      <c r="B324" s="19" t="s">
        <v>6</v>
      </c>
      <c r="C324" s="19" t="s">
        <v>836</v>
      </c>
      <c r="D324" s="19" t="s">
        <v>409</v>
      </c>
      <c r="E324" s="19">
        <v>30</v>
      </c>
      <c r="F324" s="19" t="s">
        <v>33</v>
      </c>
      <c r="G324" s="19" t="s">
        <v>740</v>
      </c>
      <c r="H324" s="20">
        <v>44984</v>
      </c>
      <c r="I324" s="20">
        <v>44990</v>
      </c>
      <c r="J324" s="21">
        <f>Data!$I324-Data!$H324</f>
        <v>6</v>
      </c>
      <c r="K324" s="21" t="str">
        <f>IF(Data!$J324&gt;3,"Late","On Time")</f>
        <v>Late</v>
      </c>
      <c r="L324" s="19" t="s">
        <v>362</v>
      </c>
      <c r="M324" s="20">
        <v>44986</v>
      </c>
      <c r="N324" s="20">
        <v>45038</v>
      </c>
      <c r="O324" s="21">
        <f>IF(Data!$N324="","",Data!$N324-Data!$M324)</f>
        <v>52</v>
      </c>
      <c r="P324" s="22" t="str">
        <f>IF(Data!$O324="","",IF(Data!$O324&lt;=Data!$E324,"On Time","Fail"))</f>
        <v>Fail</v>
      </c>
      <c r="Q324" s="23">
        <v>1</v>
      </c>
      <c r="R324" s="45" t="str">
        <f>IF(Data!$Q324=100%,"Completed","Incompleted")</f>
        <v>Completed</v>
      </c>
      <c r="S324" s="24">
        <v>27540</v>
      </c>
      <c r="T324" s="25">
        <v>70</v>
      </c>
      <c r="U324" s="26">
        <f>Data!$S324*Data!$T324</f>
        <v>1927800</v>
      </c>
      <c r="V324" s="24">
        <v>1927800</v>
      </c>
      <c r="W324" s="26">
        <f>Data!$V324-Data!$U324</f>
        <v>0</v>
      </c>
    </row>
    <row r="325" spans="1:23">
      <c r="A325" s="19" t="s">
        <v>5</v>
      </c>
      <c r="B325" s="19" t="s">
        <v>6</v>
      </c>
      <c r="C325" s="19" t="s">
        <v>835</v>
      </c>
      <c r="D325" s="19" t="s">
        <v>407</v>
      </c>
      <c r="E325" s="19">
        <v>60</v>
      </c>
      <c r="F325" s="19" t="s">
        <v>40</v>
      </c>
      <c r="G325" s="19" t="s">
        <v>743</v>
      </c>
      <c r="H325" s="20">
        <v>44985</v>
      </c>
      <c r="I325" s="20">
        <v>44986</v>
      </c>
      <c r="J325" s="21">
        <f>Data!$I325-Data!$H325</f>
        <v>1</v>
      </c>
      <c r="K325" s="21" t="str">
        <f>IF(Data!$J325&gt;3,"Late","On Time")</f>
        <v>On Time</v>
      </c>
      <c r="L325" s="19" t="s">
        <v>365</v>
      </c>
      <c r="M325" s="20">
        <v>44989</v>
      </c>
      <c r="N325" s="20">
        <v>45017</v>
      </c>
      <c r="O325" s="21">
        <f>IF(Data!$N325="","",Data!$N325-Data!$M325)</f>
        <v>28</v>
      </c>
      <c r="P325" s="22" t="str">
        <f>IF(Data!$O325="","",IF(Data!$O325&lt;=Data!$E325,"On Time","Fail"))</f>
        <v>On Time</v>
      </c>
      <c r="Q325" s="23">
        <v>1</v>
      </c>
      <c r="R325" s="45" t="str">
        <f>IF(Data!$Q325=100%,"Completed","Incompleted")</f>
        <v>Completed</v>
      </c>
      <c r="S325" s="24">
        <v>1940.625</v>
      </c>
      <c r="T325" s="25">
        <v>16</v>
      </c>
      <c r="U325" s="26">
        <f>Data!$S325*Data!$T325</f>
        <v>31050</v>
      </c>
      <c r="V325" s="24">
        <v>31050</v>
      </c>
      <c r="W325" s="26">
        <f>Data!$V325-Data!$U325</f>
        <v>0</v>
      </c>
    </row>
    <row r="326" spans="1:23">
      <c r="A326" s="19" t="s">
        <v>7</v>
      </c>
      <c r="B326" s="19" t="s">
        <v>21</v>
      </c>
      <c r="C326" s="19" t="s">
        <v>27</v>
      </c>
      <c r="D326" s="19" t="s">
        <v>407</v>
      </c>
      <c r="E326" s="19">
        <v>60</v>
      </c>
      <c r="F326" s="19" t="s">
        <v>35</v>
      </c>
      <c r="G326" s="19" t="s">
        <v>780</v>
      </c>
      <c r="H326" s="20">
        <v>44985</v>
      </c>
      <c r="I326" s="20">
        <v>44988</v>
      </c>
      <c r="J326" s="21">
        <f>Data!$I326-Data!$H326</f>
        <v>3</v>
      </c>
      <c r="K326" s="21" t="str">
        <f>IF(Data!$J326&gt;3,"Late","On Time")</f>
        <v>On Time</v>
      </c>
      <c r="L326" s="19" t="s">
        <v>402</v>
      </c>
      <c r="M326" s="20">
        <v>45042</v>
      </c>
      <c r="N326" s="20">
        <v>45065</v>
      </c>
      <c r="O326" s="21">
        <f>IF(Data!$N326="","",Data!$N326-Data!$M326)</f>
        <v>23</v>
      </c>
      <c r="P326" s="22" t="str">
        <f>IF(Data!$O326="","",IF(Data!$O326&lt;=Data!$E326,"On Time","Fail"))</f>
        <v>On Time</v>
      </c>
      <c r="Q326" s="23">
        <v>1</v>
      </c>
      <c r="R326" s="45" t="str">
        <f>IF(Data!$Q326=100%,"Completed","Incompleted")</f>
        <v>Completed</v>
      </c>
      <c r="S326" s="24">
        <v>333.40106666666668</v>
      </c>
      <c r="T326" s="25">
        <v>150</v>
      </c>
      <c r="U326" s="26">
        <f>Data!$S326*Data!$T326</f>
        <v>50010.16</v>
      </c>
      <c r="V326" s="24">
        <v>50010.16</v>
      </c>
      <c r="W326" s="26">
        <f>Data!$V326-Data!$U326</f>
        <v>0</v>
      </c>
    </row>
    <row r="327" spans="1:23">
      <c r="A327" s="19" t="s">
        <v>7</v>
      </c>
      <c r="B327" s="19" t="s">
        <v>8</v>
      </c>
      <c r="C327" s="19" t="s">
        <v>28</v>
      </c>
      <c r="D327" s="19" t="s">
        <v>410</v>
      </c>
      <c r="E327" s="19">
        <v>14</v>
      </c>
      <c r="F327" s="19" t="s">
        <v>40</v>
      </c>
      <c r="G327" s="19" t="s">
        <v>776</v>
      </c>
      <c r="H327" s="20">
        <v>44986</v>
      </c>
      <c r="I327" s="20">
        <v>44993</v>
      </c>
      <c r="J327" s="21">
        <f>Data!$I327-Data!$H327</f>
        <v>7</v>
      </c>
      <c r="K327" s="21" t="str">
        <f>IF(Data!$J327&gt;3,"Late","On Time")</f>
        <v>Late</v>
      </c>
      <c r="L327" s="19" t="s">
        <v>398</v>
      </c>
      <c r="M327" s="20">
        <v>45037</v>
      </c>
      <c r="N327" s="20">
        <v>45093</v>
      </c>
      <c r="O327" s="21">
        <f>IF(Data!$N327="","",Data!$N327-Data!$M327)</f>
        <v>56</v>
      </c>
      <c r="P327" s="22" t="str">
        <f>IF(Data!$O327="","",IF(Data!$O327&lt;=Data!$E327,"On Time","Fail"))</f>
        <v>Fail</v>
      </c>
      <c r="Q327" s="23">
        <v>1</v>
      </c>
      <c r="R327" s="45" t="str">
        <f>IF(Data!$Q327=100%,"Completed","Incompleted")</f>
        <v>Completed</v>
      </c>
      <c r="S327" s="24">
        <v>73.135964912280699</v>
      </c>
      <c r="T327" s="25">
        <v>57</v>
      </c>
      <c r="U327" s="26">
        <f>Data!$S327*Data!$T327</f>
        <v>4168.75</v>
      </c>
      <c r="V327" s="24">
        <v>4168.75</v>
      </c>
      <c r="W327" s="26">
        <f>Data!$V327-Data!$U327</f>
        <v>0</v>
      </c>
    </row>
    <row r="328" spans="1:23">
      <c r="A328" s="19" t="s">
        <v>14</v>
      </c>
      <c r="B328" s="19" t="s">
        <v>6</v>
      </c>
      <c r="C328" s="19" t="s">
        <v>833</v>
      </c>
      <c r="D328" s="19" t="s">
        <v>412</v>
      </c>
      <c r="E328" s="19">
        <v>30</v>
      </c>
      <c r="F328" s="19" t="s">
        <v>33</v>
      </c>
      <c r="G328" s="19" t="s">
        <v>733</v>
      </c>
      <c r="H328" s="20">
        <v>44987</v>
      </c>
      <c r="I328" s="20">
        <v>44993</v>
      </c>
      <c r="J328" s="21">
        <f>Data!$I328-Data!$H328</f>
        <v>6</v>
      </c>
      <c r="K328" s="21" t="str">
        <f>IF(Data!$J328&gt;3,"Late","On Time")</f>
        <v>Late</v>
      </c>
      <c r="L328" s="19" t="s">
        <v>355</v>
      </c>
      <c r="M328" s="20">
        <v>44982</v>
      </c>
      <c r="N328" s="20"/>
      <c r="O328" s="21" t="str">
        <f>IF(Data!$N328="","",Data!$N328-Data!$M328)</f>
        <v/>
      </c>
      <c r="P328" s="22" t="str">
        <f>IF(Data!$O328="","",IF(Data!$O328&lt;=Data!$E328,"On Time","Fail"))</f>
        <v/>
      </c>
      <c r="Q328" s="23">
        <v>0.42</v>
      </c>
      <c r="R328" s="45" t="str">
        <f>IF(Data!$Q328=100%,"Completed","Incompleted")</f>
        <v>Incompleted</v>
      </c>
      <c r="S328" s="24">
        <v>191.66666666666666</v>
      </c>
      <c r="T328" s="25">
        <v>48</v>
      </c>
      <c r="U328" s="26">
        <f>Data!$S328*Data!$T328</f>
        <v>9200</v>
      </c>
      <c r="V328" s="24">
        <v>9200</v>
      </c>
      <c r="W328" s="26">
        <f>Data!$V328-Data!$U328</f>
        <v>0</v>
      </c>
    </row>
    <row r="329" spans="1:23">
      <c r="A329" s="19" t="s">
        <v>7</v>
      </c>
      <c r="B329" s="19" t="s">
        <v>6</v>
      </c>
      <c r="C329" s="19" t="s">
        <v>834</v>
      </c>
      <c r="D329" s="19" t="s">
        <v>410</v>
      </c>
      <c r="E329" s="19">
        <v>45</v>
      </c>
      <c r="F329" s="19" t="s">
        <v>34</v>
      </c>
      <c r="G329" s="19" t="s">
        <v>771</v>
      </c>
      <c r="H329" s="20">
        <v>44988</v>
      </c>
      <c r="I329" s="20">
        <v>44994</v>
      </c>
      <c r="J329" s="21">
        <f>Data!$I329-Data!$H329</f>
        <v>6</v>
      </c>
      <c r="K329" s="21" t="str">
        <f>IF(Data!$J329&gt;3,"Late","On Time")</f>
        <v>Late</v>
      </c>
      <c r="L329" s="19" t="s">
        <v>393</v>
      </c>
      <c r="M329" s="20">
        <v>45029</v>
      </c>
      <c r="N329" s="20">
        <v>45089</v>
      </c>
      <c r="O329" s="21">
        <f>IF(Data!$N329="","",Data!$N329-Data!$M329)</f>
        <v>60</v>
      </c>
      <c r="P329" s="22" t="str">
        <f>IF(Data!$O329="","",IF(Data!$O329&lt;=Data!$E329,"On Time","Fail"))</f>
        <v>Fail</v>
      </c>
      <c r="Q329" s="23">
        <v>1</v>
      </c>
      <c r="R329" s="45" t="str">
        <f>IF(Data!$Q329=100%,"Completed","Incompleted")</f>
        <v>Completed</v>
      </c>
      <c r="S329" s="24">
        <v>213.57142857142858</v>
      </c>
      <c r="T329" s="25">
        <v>21</v>
      </c>
      <c r="U329" s="26">
        <f>Data!$S329*Data!$T329</f>
        <v>4485</v>
      </c>
      <c r="V329" s="24">
        <v>4485</v>
      </c>
      <c r="W329" s="26">
        <f>Data!$V329-Data!$U329</f>
        <v>0</v>
      </c>
    </row>
    <row r="330" spans="1:23">
      <c r="A330" s="19" t="s">
        <v>7</v>
      </c>
      <c r="B330" s="19" t="s">
        <v>6</v>
      </c>
      <c r="C330" s="19" t="s">
        <v>832</v>
      </c>
      <c r="D330" s="19" t="s">
        <v>411</v>
      </c>
      <c r="E330" s="19">
        <v>14</v>
      </c>
      <c r="F330" s="19" t="s">
        <v>35</v>
      </c>
      <c r="G330" s="19" t="s">
        <v>761</v>
      </c>
      <c r="H330" s="20">
        <v>44989</v>
      </c>
      <c r="I330" s="20">
        <v>44991</v>
      </c>
      <c r="J330" s="21">
        <f>Data!$I330-Data!$H330</f>
        <v>2</v>
      </c>
      <c r="K330" s="21" t="str">
        <f>IF(Data!$J330&gt;3,"Late","On Time")</f>
        <v>On Time</v>
      </c>
      <c r="L330" s="19" t="s">
        <v>383</v>
      </c>
      <c r="M330" s="20">
        <v>45010</v>
      </c>
      <c r="N330" s="20">
        <v>45040</v>
      </c>
      <c r="O330" s="21">
        <f>IF(Data!$N330="","",Data!$N330-Data!$M330)</f>
        <v>30</v>
      </c>
      <c r="P330" s="22" t="str">
        <f>IF(Data!$O330="","",IF(Data!$O330&lt;=Data!$E330,"On Time","Fail"))</f>
        <v>Fail</v>
      </c>
      <c r="Q330" s="23">
        <v>1</v>
      </c>
      <c r="R330" s="45" t="str">
        <f>IF(Data!$Q330=100%,"Completed","Incompleted")</f>
        <v>Completed</v>
      </c>
      <c r="S330" s="24">
        <v>38.8125</v>
      </c>
      <c r="T330" s="25">
        <v>80</v>
      </c>
      <c r="U330" s="26">
        <f>Data!$S330*Data!$T330</f>
        <v>3105</v>
      </c>
      <c r="V330" s="24">
        <v>3105</v>
      </c>
      <c r="W330" s="26">
        <f>Data!$V330-Data!$U330</f>
        <v>0</v>
      </c>
    </row>
    <row r="331" spans="1:23">
      <c r="A331" s="19" t="s">
        <v>7</v>
      </c>
      <c r="B331" s="19" t="s">
        <v>6</v>
      </c>
      <c r="C331" s="19" t="s">
        <v>831</v>
      </c>
      <c r="D331" s="19" t="s">
        <v>412</v>
      </c>
      <c r="E331" s="19">
        <v>30</v>
      </c>
      <c r="F331" s="19" t="s">
        <v>35</v>
      </c>
      <c r="G331" s="19" t="s">
        <v>720</v>
      </c>
      <c r="H331" s="20">
        <v>44990</v>
      </c>
      <c r="I331" s="20">
        <v>44995</v>
      </c>
      <c r="J331" s="21">
        <f>Data!$I331-Data!$H331</f>
        <v>5</v>
      </c>
      <c r="K331" s="21" t="str">
        <f>IF(Data!$J331&gt;3,"Late","On Time")</f>
        <v>Late</v>
      </c>
      <c r="L331" s="19" t="s">
        <v>342</v>
      </c>
      <c r="M331" s="20">
        <v>44966</v>
      </c>
      <c r="N331" s="20">
        <v>45018</v>
      </c>
      <c r="O331" s="21">
        <f>IF(Data!$N331="","",Data!$N331-Data!$M331)</f>
        <v>52</v>
      </c>
      <c r="P331" s="22" t="str">
        <f>IF(Data!$O331="","",IF(Data!$O331&lt;=Data!$E331,"On Time","Fail"))</f>
        <v>Fail</v>
      </c>
      <c r="Q331" s="23">
        <v>1</v>
      </c>
      <c r="R331" s="45" t="str">
        <f>IF(Data!$Q331=100%,"Completed","Incompleted")</f>
        <v>Completed</v>
      </c>
      <c r="S331" s="24">
        <v>169.94444444444446</v>
      </c>
      <c r="T331" s="25">
        <v>9</v>
      </c>
      <c r="U331" s="26">
        <f>Data!$S331*Data!$T331</f>
        <v>1529.5</v>
      </c>
      <c r="V331" s="24">
        <v>10220.5</v>
      </c>
      <c r="W331" s="26">
        <f>Data!$V331-Data!$U331</f>
        <v>8691</v>
      </c>
    </row>
    <row r="332" spans="1:23">
      <c r="A332" s="19" t="s">
        <v>12</v>
      </c>
      <c r="B332" s="19" t="s">
        <v>6</v>
      </c>
      <c r="C332" s="19" t="s">
        <v>835</v>
      </c>
      <c r="D332" s="19" t="s">
        <v>411</v>
      </c>
      <c r="E332" s="19">
        <v>45</v>
      </c>
      <c r="F332" s="19" t="s">
        <v>38</v>
      </c>
      <c r="G332" s="19" t="s">
        <v>772</v>
      </c>
      <c r="H332" s="20">
        <v>44991</v>
      </c>
      <c r="I332" s="20">
        <v>44996</v>
      </c>
      <c r="J332" s="21">
        <f>Data!$I332-Data!$H332</f>
        <v>5</v>
      </c>
      <c r="K332" s="21" t="str">
        <f>IF(Data!$J332&gt;3,"Late","On Time")</f>
        <v>Late</v>
      </c>
      <c r="L332" s="19" t="s">
        <v>394</v>
      </c>
      <c r="M332" s="20">
        <v>45031</v>
      </c>
      <c r="N332" s="20">
        <v>45064</v>
      </c>
      <c r="O332" s="21">
        <f>IF(Data!$N332="","",Data!$N332-Data!$M332)</f>
        <v>33</v>
      </c>
      <c r="P332" s="22" t="str">
        <f>IF(Data!$O332="","",IF(Data!$O332&lt;=Data!$E332,"On Time","Fail"))</f>
        <v>On Time</v>
      </c>
      <c r="Q332" s="23">
        <v>1</v>
      </c>
      <c r="R332" s="45" t="str">
        <f>IF(Data!$Q332=100%,"Completed","Incompleted")</f>
        <v>Completed</v>
      </c>
      <c r="S332" s="24">
        <v>381.438813559322</v>
      </c>
      <c r="T332" s="25">
        <v>59</v>
      </c>
      <c r="U332" s="26">
        <f>Data!$S332*Data!$T332</f>
        <v>22504.89</v>
      </c>
      <c r="V332" s="24">
        <v>22504.89</v>
      </c>
      <c r="W332" s="26">
        <f>Data!$V332-Data!$U332</f>
        <v>0</v>
      </c>
    </row>
    <row r="333" spans="1:23">
      <c r="A333" s="19" t="s">
        <v>5</v>
      </c>
      <c r="B333" s="19" t="s">
        <v>6</v>
      </c>
      <c r="C333" s="19" t="s">
        <v>830</v>
      </c>
      <c r="D333" s="19" t="s">
        <v>413</v>
      </c>
      <c r="E333" s="19">
        <v>30</v>
      </c>
      <c r="F333" s="19" t="s">
        <v>38</v>
      </c>
      <c r="G333" s="19" t="s">
        <v>756</v>
      </c>
      <c r="H333" s="20">
        <v>44992</v>
      </c>
      <c r="I333" s="20">
        <v>44998</v>
      </c>
      <c r="J333" s="21">
        <f>Data!$I333-Data!$H333</f>
        <v>6</v>
      </c>
      <c r="K333" s="21" t="str">
        <f>IF(Data!$J333&gt;3,"Late","On Time")</f>
        <v>Late</v>
      </c>
      <c r="L333" s="19" t="s">
        <v>378</v>
      </c>
      <c r="M333" s="20">
        <v>45008</v>
      </c>
      <c r="N333" s="20">
        <v>45017</v>
      </c>
      <c r="O333" s="21">
        <f>IF(Data!$N333="","",Data!$N333-Data!$M333)</f>
        <v>9</v>
      </c>
      <c r="P333" s="22" t="str">
        <f>IF(Data!$O333="","",IF(Data!$O333&lt;=Data!$E333,"On Time","Fail"))</f>
        <v>On Time</v>
      </c>
      <c r="Q333" s="23">
        <v>1</v>
      </c>
      <c r="R333" s="45" t="str">
        <f>IF(Data!$Q333=100%,"Completed","Incompleted")</f>
        <v>Completed</v>
      </c>
      <c r="S333" s="24">
        <v>294.3174603174603</v>
      </c>
      <c r="T333" s="25">
        <v>63</v>
      </c>
      <c r="U333" s="26">
        <f>Data!$S333*Data!$T333</f>
        <v>18542</v>
      </c>
      <c r="V333" s="24">
        <v>18542</v>
      </c>
      <c r="W333" s="26">
        <f>Data!$V333-Data!$U333</f>
        <v>0</v>
      </c>
    </row>
    <row r="334" spans="1:23">
      <c r="A334" s="19" t="s">
        <v>7</v>
      </c>
      <c r="B334" s="19" t="s">
        <v>6</v>
      </c>
      <c r="C334" s="19" t="s">
        <v>836</v>
      </c>
      <c r="D334" s="19" t="s">
        <v>413</v>
      </c>
      <c r="E334" s="19">
        <v>45</v>
      </c>
      <c r="F334" s="19" t="s">
        <v>39</v>
      </c>
      <c r="G334" s="19" t="s">
        <v>762</v>
      </c>
      <c r="H334" s="20">
        <v>44993</v>
      </c>
      <c r="I334" s="20">
        <v>45001</v>
      </c>
      <c r="J334" s="21">
        <f>Data!$I334-Data!$H334</f>
        <v>8</v>
      </c>
      <c r="K334" s="21" t="str">
        <f>IF(Data!$J334&gt;3,"Late","On Time")</f>
        <v>Late</v>
      </c>
      <c r="L334" s="19" t="s">
        <v>384</v>
      </c>
      <c r="M334" s="20">
        <v>45012</v>
      </c>
      <c r="N334" s="20">
        <v>45038</v>
      </c>
      <c r="O334" s="21">
        <f>IF(Data!$N334="","",Data!$N334-Data!$M334)</f>
        <v>26</v>
      </c>
      <c r="P334" s="22" t="str">
        <f>IF(Data!$O334="","",IF(Data!$O334&lt;=Data!$E334,"On Time","Fail"))</f>
        <v>On Time</v>
      </c>
      <c r="Q334" s="23">
        <v>1</v>
      </c>
      <c r="R334" s="45" t="str">
        <f>IF(Data!$Q334=100%,"Completed","Incompleted")</f>
        <v>Completed</v>
      </c>
      <c r="S334" s="24">
        <v>31.609756097560975</v>
      </c>
      <c r="T334" s="25">
        <v>41</v>
      </c>
      <c r="U334" s="26">
        <f>Data!$S334*Data!$T334</f>
        <v>1296</v>
      </c>
      <c r="V334" s="24">
        <v>1296</v>
      </c>
      <c r="W334" s="26">
        <f>Data!$V334-Data!$U334</f>
        <v>0</v>
      </c>
    </row>
    <row r="335" spans="1:23">
      <c r="A335" s="19" t="s">
        <v>7</v>
      </c>
      <c r="B335" s="19" t="s">
        <v>6</v>
      </c>
      <c r="C335" s="19" t="s">
        <v>833</v>
      </c>
      <c r="D335" s="19" t="s">
        <v>410</v>
      </c>
      <c r="E335" s="19">
        <v>14</v>
      </c>
      <c r="F335" s="19" t="s">
        <v>40</v>
      </c>
      <c r="G335" s="19" t="s">
        <v>723</v>
      </c>
      <c r="H335" s="20">
        <v>44994</v>
      </c>
      <c r="I335" s="20">
        <v>44997</v>
      </c>
      <c r="J335" s="21">
        <f>Data!$I335-Data!$H335</f>
        <v>3</v>
      </c>
      <c r="K335" s="21" t="str">
        <f>IF(Data!$J335&gt;3,"Late","On Time")</f>
        <v>On Time</v>
      </c>
      <c r="L335" s="19" t="s">
        <v>345</v>
      </c>
      <c r="M335" s="20">
        <v>44970</v>
      </c>
      <c r="N335" s="20">
        <v>45026</v>
      </c>
      <c r="O335" s="21">
        <f>IF(Data!$N335="","",Data!$N335-Data!$M335)</f>
        <v>56</v>
      </c>
      <c r="P335" s="22" t="str">
        <f>IF(Data!$O335="","",IF(Data!$O335&lt;=Data!$E335,"On Time","Fail"))</f>
        <v>Fail</v>
      </c>
      <c r="Q335" s="23">
        <v>1</v>
      </c>
      <c r="R335" s="45" t="str">
        <f>IF(Data!$Q335=100%,"Completed","Incompleted")</f>
        <v>Completed</v>
      </c>
      <c r="S335" s="24">
        <v>208.56818181818181</v>
      </c>
      <c r="T335" s="25">
        <v>11</v>
      </c>
      <c r="U335" s="26">
        <f>Data!$S335*Data!$T335</f>
        <v>2294.25</v>
      </c>
      <c r="V335" s="24">
        <v>2294.25</v>
      </c>
      <c r="W335" s="26">
        <f>Data!$V335-Data!$U335</f>
        <v>0</v>
      </c>
    </row>
    <row r="336" spans="1:23">
      <c r="A336" s="19" t="s">
        <v>7</v>
      </c>
      <c r="B336" s="19" t="s">
        <v>6</v>
      </c>
      <c r="C336" s="19" t="s">
        <v>29</v>
      </c>
      <c r="D336" s="19" t="s">
        <v>410</v>
      </c>
      <c r="E336" s="19">
        <v>14</v>
      </c>
      <c r="F336" s="19" t="s">
        <v>33</v>
      </c>
      <c r="G336" s="19" t="s">
        <v>738</v>
      </c>
      <c r="H336" s="20">
        <v>44995</v>
      </c>
      <c r="I336" s="20">
        <v>44995</v>
      </c>
      <c r="J336" s="21">
        <f>Data!$I336-Data!$H336</f>
        <v>0</v>
      </c>
      <c r="K336" s="21" t="str">
        <f>IF(Data!$J336&gt;3,"Late","On Time")</f>
        <v>On Time</v>
      </c>
      <c r="L336" s="19" t="s">
        <v>360</v>
      </c>
      <c r="M336" s="20">
        <v>44985</v>
      </c>
      <c r="N336" s="20">
        <v>45014</v>
      </c>
      <c r="O336" s="21">
        <f>IF(Data!$N336="","",Data!$N336-Data!$M336)</f>
        <v>29</v>
      </c>
      <c r="P336" s="22" t="str">
        <f>IF(Data!$O336="","",IF(Data!$O336&lt;=Data!$E336,"On Time","Fail"))</f>
        <v>Fail</v>
      </c>
      <c r="Q336" s="23">
        <v>1</v>
      </c>
      <c r="R336" s="45" t="str">
        <f>IF(Data!$Q336=100%,"Completed","Incompleted")</f>
        <v>Completed</v>
      </c>
      <c r="S336" s="24">
        <v>40.734177215189874</v>
      </c>
      <c r="T336" s="25">
        <v>79</v>
      </c>
      <c r="U336" s="26">
        <f>Data!$S336*Data!$T336</f>
        <v>3218</v>
      </c>
      <c r="V336" s="24">
        <v>3218</v>
      </c>
      <c r="W336" s="26">
        <f>Data!$V336-Data!$U336</f>
        <v>0</v>
      </c>
    </row>
    <row r="337" spans="1:23">
      <c r="A337" s="19" t="s">
        <v>7</v>
      </c>
      <c r="B337" s="19" t="s">
        <v>6</v>
      </c>
      <c r="C337" s="19" t="s">
        <v>834</v>
      </c>
      <c r="D337" s="19" t="s">
        <v>412</v>
      </c>
      <c r="E337" s="19">
        <v>14</v>
      </c>
      <c r="F337" s="19" t="s">
        <v>34</v>
      </c>
      <c r="G337" s="19" t="s">
        <v>777</v>
      </c>
      <c r="H337" s="20">
        <v>44996</v>
      </c>
      <c r="I337" s="20">
        <v>44996</v>
      </c>
      <c r="J337" s="21">
        <f>Data!$I337-Data!$H337</f>
        <v>0</v>
      </c>
      <c r="K337" s="21" t="str">
        <f>IF(Data!$J337&gt;3,"Late","On Time")</f>
        <v>On Time</v>
      </c>
      <c r="L337" s="19" t="s">
        <v>399</v>
      </c>
      <c r="M337" s="20">
        <v>45038</v>
      </c>
      <c r="N337" s="20">
        <v>45058</v>
      </c>
      <c r="O337" s="21">
        <f>IF(Data!$N337="","",Data!$N337-Data!$M337)</f>
        <v>20</v>
      </c>
      <c r="P337" s="22" t="str">
        <f>IF(Data!$O337="","",IF(Data!$O337&lt;=Data!$E337,"On Time","Fail"))</f>
        <v>Fail</v>
      </c>
      <c r="Q337" s="23">
        <v>1</v>
      </c>
      <c r="R337" s="45" t="str">
        <f>IF(Data!$Q337=100%,"Completed","Incompleted")</f>
        <v>Completed</v>
      </c>
      <c r="S337" s="24">
        <v>7.5</v>
      </c>
      <c r="T337" s="25">
        <v>70</v>
      </c>
      <c r="U337" s="26">
        <f>Data!$S337*Data!$T337</f>
        <v>525</v>
      </c>
      <c r="V337" s="24">
        <v>525</v>
      </c>
      <c r="W337" s="26">
        <f>Data!$V337-Data!$U337</f>
        <v>0</v>
      </c>
    </row>
    <row r="338" spans="1:23">
      <c r="A338" s="19" t="s">
        <v>14</v>
      </c>
      <c r="B338" s="19" t="s">
        <v>6</v>
      </c>
      <c r="C338" s="19" t="s">
        <v>835</v>
      </c>
      <c r="D338" s="19" t="s">
        <v>409</v>
      </c>
      <c r="E338" s="19">
        <v>30</v>
      </c>
      <c r="F338" s="19" t="s">
        <v>35</v>
      </c>
      <c r="G338" s="19" t="s">
        <v>760</v>
      </c>
      <c r="H338" s="20">
        <v>44997</v>
      </c>
      <c r="I338" s="20">
        <v>44997</v>
      </c>
      <c r="J338" s="21">
        <f>Data!$I338-Data!$H338</f>
        <v>0</v>
      </c>
      <c r="K338" s="21" t="str">
        <f>IF(Data!$J338&gt;3,"Late","On Time")</f>
        <v>On Time</v>
      </c>
      <c r="L338" s="19" t="s">
        <v>382</v>
      </c>
      <c r="M338" s="20">
        <v>45009</v>
      </c>
      <c r="N338" s="20">
        <v>45057</v>
      </c>
      <c r="O338" s="21">
        <f>IF(Data!$N338="","",Data!$N338-Data!$M338)</f>
        <v>48</v>
      </c>
      <c r="P338" s="22" t="str">
        <f>IF(Data!$O338="","",IF(Data!$O338&lt;=Data!$E338,"On Time","Fail"))</f>
        <v>Fail</v>
      </c>
      <c r="Q338" s="23">
        <v>1</v>
      </c>
      <c r="R338" s="45" t="str">
        <f>IF(Data!$Q338=100%,"Completed","Incompleted")</f>
        <v>Completed</v>
      </c>
      <c r="S338" s="24">
        <v>0.96250000000000002</v>
      </c>
      <c r="T338" s="25">
        <v>600</v>
      </c>
      <c r="U338" s="26">
        <f>Data!$S338*Data!$T338</f>
        <v>577.5</v>
      </c>
      <c r="V338" s="24">
        <v>577.5</v>
      </c>
      <c r="W338" s="26">
        <f>Data!$V338-Data!$U338</f>
        <v>0</v>
      </c>
    </row>
    <row r="339" spans="1:23">
      <c r="A339" s="19" t="s">
        <v>5</v>
      </c>
      <c r="B339" s="19" t="s">
        <v>6</v>
      </c>
      <c r="C339" s="19" t="s">
        <v>833</v>
      </c>
      <c r="D339" s="19" t="s">
        <v>411</v>
      </c>
      <c r="E339" s="19">
        <v>45</v>
      </c>
      <c r="F339" s="19" t="s">
        <v>36</v>
      </c>
      <c r="G339" s="19" t="s">
        <v>734</v>
      </c>
      <c r="H339" s="20">
        <v>44998</v>
      </c>
      <c r="I339" s="20">
        <v>44998</v>
      </c>
      <c r="J339" s="21">
        <f>Data!$I339-Data!$H339</f>
        <v>0</v>
      </c>
      <c r="K339" s="21" t="str">
        <f>IF(Data!$J339&gt;3,"Late","On Time")</f>
        <v>On Time</v>
      </c>
      <c r="L339" s="19" t="s">
        <v>356</v>
      </c>
      <c r="M339" s="20">
        <v>44982</v>
      </c>
      <c r="N339" s="20">
        <v>45019</v>
      </c>
      <c r="O339" s="21">
        <f>IF(Data!$N339="","",Data!$N339-Data!$M339)</f>
        <v>37</v>
      </c>
      <c r="P339" s="22" t="str">
        <f>IF(Data!$O339="","",IF(Data!$O339&lt;=Data!$E339,"On Time","Fail"))</f>
        <v>On Time</v>
      </c>
      <c r="Q339" s="23">
        <v>1</v>
      </c>
      <c r="R339" s="45" t="str">
        <f>IF(Data!$Q339=100%,"Completed","Incompleted")</f>
        <v>Completed</v>
      </c>
      <c r="S339" s="24">
        <v>2919.2307692307691</v>
      </c>
      <c r="T339" s="25">
        <v>78</v>
      </c>
      <c r="U339" s="26">
        <f>Data!$S339*Data!$T339</f>
        <v>227700</v>
      </c>
      <c r="V339" s="24">
        <v>227700</v>
      </c>
      <c r="W339" s="26">
        <f>Data!$V339-Data!$U339</f>
        <v>0</v>
      </c>
    </row>
    <row r="340" spans="1:23">
      <c r="A340" s="19" t="s">
        <v>12</v>
      </c>
      <c r="B340" s="19" t="s">
        <v>6</v>
      </c>
      <c r="C340" s="19" t="s">
        <v>829</v>
      </c>
      <c r="D340" s="19" t="s">
        <v>408</v>
      </c>
      <c r="E340" s="19">
        <v>30</v>
      </c>
      <c r="F340" s="19" t="s">
        <v>34</v>
      </c>
      <c r="G340" s="19" t="s">
        <v>749</v>
      </c>
      <c r="H340" s="20">
        <v>44999</v>
      </c>
      <c r="I340" s="20">
        <v>45001</v>
      </c>
      <c r="J340" s="21">
        <f>Data!$I340-Data!$H340</f>
        <v>2</v>
      </c>
      <c r="K340" s="21" t="str">
        <f>IF(Data!$J340&gt;3,"Late","On Time")</f>
        <v>On Time</v>
      </c>
      <c r="L340" s="19" t="s">
        <v>371</v>
      </c>
      <c r="M340" s="20">
        <v>44999</v>
      </c>
      <c r="N340" s="20">
        <v>45046</v>
      </c>
      <c r="O340" s="21">
        <f>IF(Data!$N340="","",Data!$N340-Data!$M340)</f>
        <v>47</v>
      </c>
      <c r="P340" s="22" t="str">
        <f>IF(Data!$O340="","",IF(Data!$O340&lt;=Data!$E340,"On Time","Fail"))</f>
        <v>Fail</v>
      </c>
      <c r="Q340" s="23">
        <v>1</v>
      </c>
      <c r="R340" s="45" t="str">
        <f>IF(Data!$Q340=100%,"Completed","Incompleted")</f>
        <v>Completed</v>
      </c>
      <c r="S340" s="24">
        <v>409.3360465116279</v>
      </c>
      <c r="T340" s="25">
        <v>43</v>
      </c>
      <c r="U340" s="26">
        <f>Data!$S340*Data!$T340</f>
        <v>17601.45</v>
      </c>
      <c r="V340" s="24">
        <v>17601.45</v>
      </c>
      <c r="W340" s="26">
        <f>Data!$V340-Data!$U340</f>
        <v>0</v>
      </c>
    </row>
    <row r="341" spans="1:23">
      <c r="A341" s="19" t="s">
        <v>7</v>
      </c>
      <c r="B341" s="19" t="s">
        <v>6</v>
      </c>
      <c r="C341" s="19" t="s">
        <v>830</v>
      </c>
      <c r="D341" s="19" t="s">
        <v>409</v>
      </c>
      <c r="E341" s="19">
        <v>45</v>
      </c>
      <c r="F341" s="19" t="s">
        <v>35</v>
      </c>
      <c r="G341" s="19" t="s">
        <v>742</v>
      </c>
      <c r="H341" s="20">
        <v>45000</v>
      </c>
      <c r="I341" s="20">
        <v>45003</v>
      </c>
      <c r="J341" s="21">
        <f>Data!$I341-Data!$H341</f>
        <v>3</v>
      </c>
      <c r="K341" s="21" t="str">
        <f>IF(Data!$J341&gt;3,"Late","On Time")</f>
        <v>On Time</v>
      </c>
      <c r="L341" s="19" t="s">
        <v>364</v>
      </c>
      <c r="M341" s="20">
        <v>44988</v>
      </c>
      <c r="N341" s="20">
        <v>44990</v>
      </c>
      <c r="O341" s="21">
        <f>IF(Data!$N341="","",Data!$N341-Data!$M341)</f>
        <v>2</v>
      </c>
      <c r="P341" s="22" t="str">
        <f>IF(Data!$O341="","",IF(Data!$O341&lt;=Data!$E341,"On Time","Fail"))</f>
        <v>On Time</v>
      </c>
      <c r="Q341" s="23">
        <v>1</v>
      </c>
      <c r="R341" s="45" t="str">
        <f>IF(Data!$Q341=100%,"Completed","Incompleted")</f>
        <v>Completed</v>
      </c>
      <c r="S341" s="24">
        <v>1.7796610169491525</v>
      </c>
      <c r="T341" s="25">
        <v>59</v>
      </c>
      <c r="U341" s="26">
        <f>Data!$S341*Data!$T341</f>
        <v>105</v>
      </c>
      <c r="V341" s="24">
        <v>105</v>
      </c>
      <c r="W341" s="26">
        <f>Data!$V341-Data!$U341</f>
        <v>0</v>
      </c>
    </row>
    <row r="342" spans="1:23">
      <c r="A342" s="19" t="s">
        <v>7</v>
      </c>
      <c r="B342" s="19" t="s">
        <v>6</v>
      </c>
      <c r="C342" s="19" t="s">
        <v>831</v>
      </c>
      <c r="D342" s="19" t="s">
        <v>410</v>
      </c>
      <c r="E342" s="19">
        <v>14</v>
      </c>
      <c r="F342" s="19" t="s">
        <v>38</v>
      </c>
      <c r="G342" s="19" t="s">
        <v>775</v>
      </c>
      <c r="H342" s="20">
        <v>45001</v>
      </c>
      <c r="I342" s="20">
        <v>45007</v>
      </c>
      <c r="J342" s="21">
        <f>Data!$I342-Data!$H342</f>
        <v>6</v>
      </c>
      <c r="K342" s="21" t="str">
        <f>IF(Data!$J342&gt;3,"Late","On Time")</f>
        <v>Late</v>
      </c>
      <c r="L342" s="19" t="s">
        <v>397</v>
      </c>
      <c r="M342" s="20">
        <v>45034</v>
      </c>
      <c r="N342" s="20">
        <v>45086</v>
      </c>
      <c r="O342" s="21">
        <f>IF(Data!$N342="","",Data!$N342-Data!$M342)</f>
        <v>52</v>
      </c>
      <c r="P342" s="22" t="str">
        <f>IF(Data!$O342="","",IF(Data!$O342&lt;=Data!$E342,"On Time","Fail"))</f>
        <v>Fail</v>
      </c>
      <c r="Q342" s="23">
        <v>1</v>
      </c>
      <c r="R342" s="45" t="str">
        <f>IF(Data!$Q342=100%,"Completed","Incompleted")</f>
        <v>Completed</v>
      </c>
      <c r="S342" s="24">
        <v>397.43589743589746</v>
      </c>
      <c r="T342" s="25">
        <v>78</v>
      </c>
      <c r="U342" s="26">
        <f>Data!$S342*Data!$T342</f>
        <v>31000</v>
      </c>
      <c r="V342" s="24">
        <v>31000</v>
      </c>
      <c r="W342" s="26">
        <f>Data!$V342-Data!$U342</f>
        <v>0</v>
      </c>
    </row>
    <row r="343" spans="1:23">
      <c r="A343" s="19" t="s">
        <v>12</v>
      </c>
      <c r="B343" s="19" t="s">
        <v>6</v>
      </c>
      <c r="C343" s="19" t="s">
        <v>833</v>
      </c>
      <c r="D343" s="19" t="s">
        <v>411</v>
      </c>
      <c r="E343" s="19">
        <v>45</v>
      </c>
      <c r="F343" s="19" t="s">
        <v>33</v>
      </c>
      <c r="G343" s="19" t="s">
        <v>750</v>
      </c>
      <c r="H343" s="20">
        <v>45002</v>
      </c>
      <c r="I343" s="20">
        <v>45005</v>
      </c>
      <c r="J343" s="21">
        <f>Data!$I343-Data!$H343</f>
        <v>3</v>
      </c>
      <c r="K343" s="21" t="str">
        <f>IF(Data!$J343&gt;3,"Late","On Time")</f>
        <v>On Time</v>
      </c>
      <c r="L343" s="19" t="s">
        <v>372</v>
      </c>
      <c r="M343" s="20">
        <v>45001</v>
      </c>
      <c r="N343" s="20">
        <v>45041</v>
      </c>
      <c r="O343" s="21">
        <f>IF(Data!$N343="","",Data!$N343-Data!$M343)</f>
        <v>40</v>
      </c>
      <c r="P343" s="22" t="str">
        <f>IF(Data!$O343="","",IF(Data!$O343&lt;=Data!$E343,"On Time","Fail"))</f>
        <v>On Time</v>
      </c>
      <c r="Q343" s="23">
        <v>1</v>
      </c>
      <c r="R343" s="45" t="str">
        <f>IF(Data!$Q343=100%,"Completed","Incompleted")</f>
        <v>Completed</v>
      </c>
      <c r="S343" s="24">
        <v>193905.65627906975</v>
      </c>
      <c r="T343" s="25">
        <v>43</v>
      </c>
      <c r="U343" s="26">
        <f>Data!$S343*Data!$T343</f>
        <v>8337943.2199999988</v>
      </c>
      <c r="V343" s="24">
        <v>8337943.2199999988</v>
      </c>
      <c r="W343" s="26">
        <f>Data!$V343-Data!$U343</f>
        <v>0</v>
      </c>
    </row>
    <row r="344" spans="1:23">
      <c r="A344" s="19" t="s">
        <v>7</v>
      </c>
      <c r="B344" s="19" t="s">
        <v>6</v>
      </c>
      <c r="C344" s="19" t="s">
        <v>27</v>
      </c>
      <c r="D344" s="19" t="s">
        <v>410</v>
      </c>
      <c r="E344" s="19">
        <v>14</v>
      </c>
      <c r="F344" s="19" t="s">
        <v>34</v>
      </c>
      <c r="G344" s="19" t="s">
        <v>757</v>
      </c>
      <c r="H344" s="20">
        <v>45003</v>
      </c>
      <c r="I344" s="20">
        <v>45005</v>
      </c>
      <c r="J344" s="21">
        <f>Data!$I344-Data!$H344</f>
        <v>2</v>
      </c>
      <c r="K344" s="21" t="str">
        <f>IF(Data!$J344&gt;3,"Late","On Time")</f>
        <v>On Time</v>
      </c>
      <c r="L344" s="19" t="s">
        <v>379</v>
      </c>
      <c r="M344" s="20">
        <v>45008</v>
      </c>
      <c r="N344" s="20">
        <v>45067</v>
      </c>
      <c r="O344" s="21">
        <f>IF(Data!$N344="","",Data!$N344-Data!$M344)</f>
        <v>59</v>
      </c>
      <c r="P344" s="22" t="str">
        <f>IF(Data!$O344="","",IF(Data!$O344&lt;=Data!$E344,"On Time","Fail"))</f>
        <v>Fail</v>
      </c>
      <c r="Q344" s="23">
        <v>1</v>
      </c>
      <c r="R344" s="45" t="str">
        <f>IF(Data!$Q344=100%,"Completed","Incompleted")</f>
        <v>Completed</v>
      </c>
      <c r="S344" s="24">
        <v>105</v>
      </c>
      <c r="T344" s="25">
        <v>55</v>
      </c>
      <c r="U344" s="26">
        <f>Data!$S344*Data!$T344</f>
        <v>5775</v>
      </c>
      <c r="V344" s="24">
        <v>3593</v>
      </c>
      <c r="W344" s="26">
        <f>Data!$V344-Data!$U344</f>
        <v>-2182</v>
      </c>
    </row>
    <row r="345" spans="1:23">
      <c r="A345" s="19" t="s">
        <v>5</v>
      </c>
      <c r="B345" s="19" t="s">
        <v>6</v>
      </c>
      <c r="C345" s="19" t="s">
        <v>32</v>
      </c>
      <c r="D345" s="19" t="s">
        <v>411</v>
      </c>
      <c r="E345" s="19">
        <v>45</v>
      </c>
      <c r="F345" s="19" t="s">
        <v>35</v>
      </c>
      <c r="G345" s="19" t="s">
        <v>758</v>
      </c>
      <c r="H345" s="20">
        <v>45004</v>
      </c>
      <c r="I345" s="20">
        <v>45012</v>
      </c>
      <c r="J345" s="21">
        <f>Data!$I345-Data!$H345</f>
        <v>8</v>
      </c>
      <c r="K345" s="21" t="str">
        <f>IF(Data!$J345&gt;3,"Late","On Time")</f>
        <v>Late</v>
      </c>
      <c r="L345" s="19" t="s">
        <v>380</v>
      </c>
      <c r="M345" s="20">
        <v>45008</v>
      </c>
      <c r="N345" s="20">
        <v>45056</v>
      </c>
      <c r="O345" s="21">
        <f>IF(Data!$N345="","",Data!$N345-Data!$M345)</f>
        <v>48</v>
      </c>
      <c r="P345" s="22" t="str">
        <f>IF(Data!$O345="","",IF(Data!$O345&lt;=Data!$E345,"On Time","Fail"))</f>
        <v>Fail</v>
      </c>
      <c r="Q345" s="23">
        <v>1</v>
      </c>
      <c r="R345" s="45" t="str">
        <f>IF(Data!$Q345=100%,"Completed","Incompleted")</f>
        <v>Completed</v>
      </c>
      <c r="S345" s="24">
        <v>48.057692307692307</v>
      </c>
      <c r="T345" s="25">
        <v>52</v>
      </c>
      <c r="U345" s="26">
        <f>Data!$S345*Data!$T345</f>
        <v>2499</v>
      </c>
      <c r="V345" s="24">
        <v>7033</v>
      </c>
      <c r="W345" s="26">
        <f>Data!$V345-Data!$U345</f>
        <v>4534</v>
      </c>
    </row>
    <row r="346" spans="1:23">
      <c r="A346" s="19" t="s">
        <v>7</v>
      </c>
      <c r="B346" s="19" t="s">
        <v>6</v>
      </c>
      <c r="C346" s="19" t="s">
        <v>832</v>
      </c>
      <c r="D346" s="19" t="s">
        <v>411</v>
      </c>
      <c r="E346" s="19">
        <v>45</v>
      </c>
      <c r="F346" s="19" t="s">
        <v>35</v>
      </c>
      <c r="G346" s="19" t="s">
        <v>759</v>
      </c>
      <c r="H346" s="20">
        <v>45005</v>
      </c>
      <c r="I346" s="20">
        <v>45011</v>
      </c>
      <c r="J346" s="21">
        <f>Data!$I346-Data!$H346</f>
        <v>6</v>
      </c>
      <c r="K346" s="21" t="str">
        <f>IF(Data!$J346&gt;3,"Late","On Time")</f>
        <v>Late</v>
      </c>
      <c r="L346" s="19" t="s">
        <v>381</v>
      </c>
      <c r="M346" s="20">
        <v>45008</v>
      </c>
      <c r="N346" s="20">
        <v>45018</v>
      </c>
      <c r="O346" s="21">
        <f>IF(Data!$N346="","",Data!$N346-Data!$M346)</f>
        <v>10</v>
      </c>
      <c r="P346" s="22" t="str">
        <f>IF(Data!$O346="","",IF(Data!$O346&lt;=Data!$E346,"On Time","Fail"))</f>
        <v>On Time</v>
      </c>
      <c r="Q346" s="23">
        <v>1</v>
      </c>
      <c r="R346" s="45" t="str">
        <f>IF(Data!$Q346=100%,"Completed","Incompleted")</f>
        <v>Completed</v>
      </c>
      <c r="S346" s="24">
        <v>280</v>
      </c>
      <c r="T346" s="25">
        <v>39</v>
      </c>
      <c r="U346" s="26">
        <f>Data!$S346*Data!$T346</f>
        <v>10920</v>
      </c>
      <c r="V346" s="24">
        <v>10341</v>
      </c>
      <c r="W346" s="26">
        <f>Data!$V346-Data!$U346</f>
        <v>-579</v>
      </c>
    </row>
    <row r="347" spans="1:23">
      <c r="A347" s="19" t="s">
        <v>7</v>
      </c>
      <c r="B347" s="19" t="s">
        <v>6</v>
      </c>
      <c r="C347" s="19" t="s">
        <v>833</v>
      </c>
      <c r="D347" s="19" t="s">
        <v>412</v>
      </c>
      <c r="E347" s="19">
        <v>30</v>
      </c>
      <c r="F347" s="19" t="s">
        <v>40</v>
      </c>
      <c r="G347" s="19" t="s">
        <v>768</v>
      </c>
      <c r="H347" s="20">
        <v>45006</v>
      </c>
      <c r="I347" s="20">
        <v>45013</v>
      </c>
      <c r="J347" s="21">
        <f>Data!$I347-Data!$H347</f>
        <v>7</v>
      </c>
      <c r="K347" s="21" t="str">
        <f>IF(Data!$J347&gt;3,"Late","On Time")</f>
        <v>Late</v>
      </c>
      <c r="L347" s="19" t="s">
        <v>390</v>
      </c>
      <c r="M347" s="20">
        <v>45028</v>
      </c>
      <c r="N347" s="20">
        <v>45057</v>
      </c>
      <c r="O347" s="21">
        <f>IF(Data!$N347="","",Data!$N347-Data!$M347)</f>
        <v>29</v>
      </c>
      <c r="P347" s="22" t="str">
        <f>IF(Data!$O347="","",IF(Data!$O347&lt;=Data!$E347,"On Time","Fail"))</f>
        <v>On Time</v>
      </c>
      <c r="Q347" s="23">
        <v>1</v>
      </c>
      <c r="R347" s="45" t="str">
        <f>IF(Data!$Q347=100%,"Completed","Incompleted")</f>
        <v>Completed</v>
      </c>
      <c r="S347" s="24">
        <v>36.037037037037038</v>
      </c>
      <c r="T347" s="25">
        <v>27</v>
      </c>
      <c r="U347" s="26">
        <f>Data!$S347*Data!$T347</f>
        <v>973</v>
      </c>
      <c r="V347" s="24">
        <v>973</v>
      </c>
      <c r="W347" s="26">
        <f>Data!$V347-Data!$U347</f>
        <v>0</v>
      </c>
    </row>
    <row r="348" spans="1:23">
      <c r="A348" s="19" t="s">
        <v>7</v>
      </c>
      <c r="B348" s="19" t="s">
        <v>6</v>
      </c>
      <c r="C348" s="19" t="s">
        <v>834</v>
      </c>
      <c r="D348" s="19" t="s">
        <v>410</v>
      </c>
      <c r="E348" s="19">
        <v>14</v>
      </c>
      <c r="F348" s="19" t="s">
        <v>33</v>
      </c>
      <c r="G348" s="19" t="s">
        <v>724</v>
      </c>
      <c r="H348" s="20">
        <v>45007</v>
      </c>
      <c r="I348" s="20">
        <v>45009</v>
      </c>
      <c r="J348" s="21">
        <f>Data!$I348-Data!$H348</f>
        <v>2</v>
      </c>
      <c r="K348" s="21" t="str">
        <f>IF(Data!$J348&gt;3,"Late","On Time")</f>
        <v>On Time</v>
      </c>
      <c r="L348" s="19" t="s">
        <v>346</v>
      </c>
      <c r="M348" s="20">
        <v>44971</v>
      </c>
      <c r="N348" s="20">
        <v>45014</v>
      </c>
      <c r="O348" s="21">
        <f>IF(Data!$N348="","",Data!$N348-Data!$M348)</f>
        <v>43</v>
      </c>
      <c r="P348" s="22" t="str">
        <f>IF(Data!$O348="","",IF(Data!$O348&lt;=Data!$E348,"On Time","Fail"))</f>
        <v>Fail</v>
      </c>
      <c r="Q348" s="23">
        <v>1</v>
      </c>
      <c r="R348" s="45" t="str">
        <f>IF(Data!$Q348=100%,"Completed","Incompleted")</f>
        <v>Completed</v>
      </c>
      <c r="S348" s="24">
        <v>2.7</v>
      </c>
      <c r="T348" s="25">
        <v>50</v>
      </c>
      <c r="U348" s="26">
        <f>Data!$S348*Data!$T348</f>
        <v>135</v>
      </c>
      <c r="V348" s="24">
        <v>-2651</v>
      </c>
      <c r="W348" s="26">
        <f>Data!$V348-Data!$U348</f>
        <v>-2786</v>
      </c>
    </row>
    <row r="349" spans="1:23">
      <c r="A349" s="19" t="s">
        <v>7</v>
      </c>
      <c r="B349" s="19" t="s">
        <v>6</v>
      </c>
      <c r="C349" s="19" t="s">
        <v>835</v>
      </c>
      <c r="D349" s="19" t="s">
        <v>412</v>
      </c>
      <c r="E349" s="19">
        <v>30</v>
      </c>
      <c r="F349" s="19" t="s">
        <v>34</v>
      </c>
      <c r="G349" s="19" t="s">
        <v>735</v>
      </c>
      <c r="H349" s="20">
        <v>45008</v>
      </c>
      <c r="I349" s="20">
        <v>45014</v>
      </c>
      <c r="J349" s="21">
        <f>Data!$I349-Data!$H349</f>
        <v>6</v>
      </c>
      <c r="K349" s="21" t="str">
        <f>IF(Data!$J349&gt;3,"Late","On Time")</f>
        <v>Late</v>
      </c>
      <c r="L349" s="19" t="s">
        <v>357</v>
      </c>
      <c r="M349" s="20">
        <v>44982</v>
      </c>
      <c r="N349" s="20">
        <v>45026</v>
      </c>
      <c r="O349" s="21">
        <f>IF(Data!$N349="","",Data!$N349-Data!$M349)</f>
        <v>44</v>
      </c>
      <c r="P349" s="22" t="str">
        <f>IF(Data!$O349="","",IF(Data!$O349&lt;=Data!$E349,"On Time","Fail"))</f>
        <v>Fail</v>
      </c>
      <c r="Q349" s="23">
        <v>1</v>
      </c>
      <c r="R349" s="45" t="str">
        <f>IF(Data!$Q349=100%,"Completed","Incompleted")</f>
        <v>Completed</v>
      </c>
      <c r="S349" s="24">
        <v>18.375</v>
      </c>
      <c r="T349" s="25">
        <v>200</v>
      </c>
      <c r="U349" s="26">
        <f>Data!$S349*Data!$T349</f>
        <v>3675</v>
      </c>
      <c r="V349" s="24">
        <v>3675</v>
      </c>
      <c r="W349" s="26">
        <f>Data!$V349-Data!$U349</f>
        <v>0</v>
      </c>
    </row>
    <row r="350" spans="1:23">
      <c r="A350" s="19" t="s">
        <v>7</v>
      </c>
      <c r="B350" s="19" t="s">
        <v>21</v>
      </c>
      <c r="C350" s="19" t="s">
        <v>836</v>
      </c>
      <c r="D350" s="19" t="s">
        <v>412</v>
      </c>
      <c r="E350" s="19">
        <v>30</v>
      </c>
      <c r="F350" s="19" t="s">
        <v>33</v>
      </c>
      <c r="G350" s="19" t="s">
        <v>764</v>
      </c>
      <c r="H350" s="20">
        <v>45009</v>
      </c>
      <c r="I350" s="20">
        <v>45014</v>
      </c>
      <c r="J350" s="21">
        <f>Data!$I350-Data!$H350</f>
        <v>5</v>
      </c>
      <c r="K350" s="21" t="str">
        <f>IF(Data!$J350&gt;3,"Late","On Time")</f>
        <v>Late</v>
      </c>
      <c r="L350" s="19" t="s">
        <v>386</v>
      </c>
      <c r="M350" s="20">
        <v>45017</v>
      </c>
      <c r="N350" s="20">
        <v>45058</v>
      </c>
      <c r="O350" s="21">
        <f>IF(Data!$N350="","",Data!$N350-Data!$M350)</f>
        <v>41</v>
      </c>
      <c r="P350" s="22" t="str">
        <f>IF(Data!$O350="","",IF(Data!$O350&lt;=Data!$E350,"On Time","Fail"))</f>
        <v>Fail</v>
      </c>
      <c r="Q350" s="23">
        <v>1</v>
      </c>
      <c r="R350" s="45" t="str">
        <f>IF(Data!$Q350=100%,"Completed","Incompleted")</f>
        <v>Completed</v>
      </c>
      <c r="S350" s="24">
        <v>3.9130434782608696</v>
      </c>
      <c r="T350" s="25">
        <v>23</v>
      </c>
      <c r="U350" s="26">
        <f>Data!$S350*Data!$T350</f>
        <v>90</v>
      </c>
      <c r="V350" s="24">
        <v>90</v>
      </c>
      <c r="W350" s="26">
        <f>Data!$V350-Data!$U350</f>
        <v>0</v>
      </c>
    </row>
    <row r="351" spans="1:23">
      <c r="A351" s="19" t="s">
        <v>12</v>
      </c>
      <c r="B351" s="19" t="s">
        <v>6</v>
      </c>
      <c r="C351" s="19" t="s">
        <v>28</v>
      </c>
      <c r="D351" s="19" t="s">
        <v>412</v>
      </c>
      <c r="E351" s="19">
        <v>30</v>
      </c>
      <c r="F351" s="19" t="s">
        <v>34</v>
      </c>
      <c r="G351" s="19" t="s">
        <v>769</v>
      </c>
      <c r="H351" s="20">
        <v>45010</v>
      </c>
      <c r="I351" s="20">
        <v>45010</v>
      </c>
      <c r="J351" s="21">
        <f>Data!$I351-Data!$H351</f>
        <v>0</v>
      </c>
      <c r="K351" s="21" t="str">
        <f>IF(Data!$J351&gt;3,"Late","On Time")</f>
        <v>On Time</v>
      </c>
      <c r="L351" s="19" t="s">
        <v>391</v>
      </c>
      <c r="M351" s="20">
        <v>45028</v>
      </c>
      <c r="N351" s="20">
        <v>45083</v>
      </c>
      <c r="O351" s="21">
        <f>IF(Data!$N351="","",Data!$N351-Data!$M351)</f>
        <v>55</v>
      </c>
      <c r="P351" s="22" t="str">
        <f>IF(Data!$O351="","",IF(Data!$O351&lt;=Data!$E351,"On Time","Fail"))</f>
        <v>Fail</v>
      </c>
      <c r="Q351" s="23">
        <v>1</v>
      </c>
      <c r="R351" s="45" t="str">
        <f>IF(Data!$Q351=100%,"Completed","Incompleted")</f>
        <v>Completed</v>
      </c>
      <c r="S351" s="24">
        <v>50.480769230769234</v>
      </c>
      <c r="T351" s="25">
        <v>52</v>
      </c>
      <c r="U351" s="26">
        <f>Data!$S351*Data!$T351</f>
        <v>2625</v>
      </c>
      <c r="V351" s="24">
        <v>7102</v>
      </c>
      <c r="W351" s="26">
        <f>Data!$V351-Data!$U351</f>
        <v>4477</v>
      </c>
    </row>
    <row r="352" spans="1:23">
      <c r="A352" s="19" t="s">
        <v>7</v>
      </c>
      <c r="B352" s="19" t="s">
        <v>6</v>
      </c>
      <c r="C352" s="19" t="s">
        <v>29</v>
      </c>
      <c r="D352" s="19" t="s">
        <v>410</v>
      </c>
      <c r="E352" s="19">
        <v>14</v>
      </c>
      <c r="F352" s="19" t="s">
        <v>35</v>
      </c>
      <c r="G352" s="19" t="s">
        <v>767</v>
      </c>
      <c r="H352" s="20">
        <v>45011</v>
      </c>
      <c r="I352" s="20">
        <v>45013</v>
      </c>
      <c r="J352" s="21">
        <f>Data!$I352-Data!$H352</f>
        <v>2</v>
      </c>
      <c r="K352" s="21" t="str">
        <f>IF(Data!$J352&gt;3,"Late","On Time")</f>
        <v>On Time</v>
      </c>
      <c r="L352" s="19" t="s">
        <v>389</v>
      </c>
      <c r="M352" s="20">
        <v>45026</v>
      </c>
      <c r="N352" s="20">
        <v>45052</v>
      </c>
      <c r="O352" s="21">
        <f>IF(Data!$N352="","",Data!$N352-Data!$M352)</f>
        <v>26</v>
      </c>
      <c r="P352" s="22" t="str">
        <f>IF(Data!$O352="","",IF(Data!$O352&lt;=Data!$E352,"On Time","Fail"))</f>
        <v>Fail</v>
      </c>
      <c r="Q352" s="23">
        <v>1</v>
      </c>
      <c r="R352" s="45" t="str">
        <f>IF(Data!$Q352=100%,"Completed","Incompleted")</f>
        <v>Completed</v>
      </c>
      <c r="S352" s="24">
        <v>4620</v>
      </c>
      <c r="T352" s="25">
        <v>1</v>
      </c>
      <c r="U352" s="26">
        <f>Data!$S352*Data!$T352</f>
        <v>4620</v>
      </c>
      <c r="V352" s="24">
        <v>4620</v>
      </c>
      <c r="W352" s="26">
        <f>Data!$V352-Data!$U352</f>
        <v>0</v>
      </c>
    </row>
    <row r="353" spans="1:23">
      <c r="A353" s="19" t="s">
        <v>7</v>
      </c>
      <c r="B353" s="19" t="s">
        <v>6</v>
      </c>
      <c r="C353" s="19" t="s">
        <v>834</v>
      </c>
      <c r="D353" s="19" t="s">
        <v>412</v>
      </c>
      <c r="E353" s="19">
        <v>45</v>
      </c>
      <c r="F353" s="19" t="s">
        <v>37</v>
      </c>
      <c r="G353" s="19" t="s">
        <v>783</v>
      </c>
      <c r="H353" s="20">
        <v>45012</v>
      </c>
      <c r="I353" s="20">
        <v>45014</v>
      </c>
      <c r="J353" s="21">
        <f>Data!$I353-Data!$H353</f>
        <v>2</v>
      </c>
      <c r="K353" s="21" t="str">
        <f>IF(Data!$J353&gt;3,"Late","On Time")</f>
        <v>On Time</v>
      </c>
      <c r="L353" s="19" t="s">
        <v>405</v>
      </c>
      <c r="M353" s="20">
        <v>45042</v>
      </c>
      <c r="N353" s="20">
        <v>45065</v>
      </c>
      <c r="O353" s="21">
        <f>IF(Data!$N353="","",Data!$N353-Data!$M353)</f>
        <v>23</v>
      </c>
      <c r="P353" s="22" t="str">
        <f>IF(Data!$O353="","",IF(Data!$O353&lt;=Data!$E353,"On Time","Fail"))</f>
        <v>On Time</v>
      </c>
      <c r="Q353" s="23">
        <v>1</v>
      </c>
      <c r="R353" s="45" t="str">
        <f>IF(Data!$Q353=100%,"Completed","Incompleted")</f>
        <v>Completed</v>
      </c>
      <c r="S353" s="24">
        <v>27.86046511627907</v>
      </c>
      <c r="T353" s="25">
        <v>86</v>
      </c>
      <c r="U353" s="26">
        <f>Data!$S353*Data!$T353</f>
        <v>2396</v>
      </c>
      <c r="V353" s="24">
        <v>2396</v>
      </c>
      <c r="W353" s="26">
        <f>Data!$V353-Data!$U353</f>
        <v>0</v>
      </c>
    </row>
    <row r="354" spans="1:23">
      <c r="A354" s="19" t="s">
        <v>5</v>
      </c>
      <c r="B354" s="19" t="s">
        <v>6</v>
      </c>
      <c r="C354" s="19" t="s">
        <v>28</v>
      </c>
      <c r="D354" s="19" t="s">
        <v>411</v>
      </c>
      <c r="E354" s="19">
        <v>14</v>
      </c>
      <c r="F354" s="19" t="s">
        <v>36</v>
      </c>
      <c r="G354" s="19" t="s">
        <v>753</v>
      </c>
      <c r="H354" s="20">
        <v>45013</v>
      </c>
      <c r="I354" s="20">
        <v>45018</v>
      </c>
      <c r="J354" s="21">
        <f>Data!$I354-Data!$H354</f>
        <v>5</v>
      </c>
      <c r="K354" s="21" t="str">
        <f>IF(Data!$J354&gt;3,"Late","On Time")</f>
        <v>Late</v>
      </c>
      <c r="L354" s="19" t="s">
        <v>375</v>
      </c>
      <c r="M354" s="20">
        <v>45003</v>
      </c>
      <c r="N354" s="20">
        <v>45059</v>
      </c>
      <c r="O354" s="21">
        <f>IF(Data!$N354="","",Data!$N354-Data!$M354)</f>
        <v>56</v>
      </c>
      <c r="P354" s="22" t="str">
        <f>IF(Data!$O354="","",IF(Data!$O354&lt;=Data!$E354,"On Time","Fail"))</f>
        <v>Fail</v>
      </c>
      <c r="Q354" s="23">
        <v>1</v>
      </c>
      <c r="R354" s="45" t="str">
        <f>IF(Data!$Q354=100%,"Completed","Incompleted")</f>
        <v>Completed</v>
      </c>
      <c r="S354" s="24">
        <v>2280</v>
      </c>
      <c r="T354" s="25">
        <v>7</v>
      </c>
      <c r="U354" s="26">
        <f>Data!$S354*Data!$T354</f>
        <v>15960</v>
      </c>
      <c r="V354" s="24">
        <v>15960</v>
      </c>
      <c r="W354" s="26">
        <f>Data!$V354-Data!$U354</f>
        <v>0</v>
      </c>
    </row>
    <row r="355" spans="1:23">
      <c r="A355" s="19" t="s">
        <v>12</v>
      </c>
      <c r="B355" s="19" t="s">
        <v>6</v>
      </c>
      <c r="C355" s="19" t="s">
        <v>30</v>
      </c>
      <c r="D355" s="19" t="s">
        <v>411</v>
      </c>
      <c r="E355" s="19">
        <v>45</v>
      </c>
      <c r="F355" s="19" t="s">
        <v>33</v>
      </c>
      <c r="G355" s="19" t="s">
        <v>782</v>
      </c>
      <c r="H355" s="20">
        <v>45014</v>
      </c>
      <c r="I355" s="20">
        <v>45017</v>
      </c>
      <c r="J355" s="21">
        <f>Data!$I355-Data!$H355</f>
        <v>3</v>
      </c>
      <c r="K355" s="21" t="str">
        <f>IF(Data!$J355&gt;3,"Late","On Time")</f>
        <v>On Time</v>
      </c>
      <c r="L355" s="19" t="s">
        <v>404</v>
      </c>
      <c r="M355" s="20">
        <v>45042</v>
      </c>
      <c r="N355" s="20">
        <v>45065</v>
      </c>
      <c r="O355" s="21">
        <f>IF(Data!$N355="","",Data!$N355-Data!$M355)</f>
        <v>23</v>
      </c>
      <c r="P355" s="22" t="str">
        <f>IF(Data!$O355="","",IF(Data!$O355&lt;=Data!$E355,"On Time","Fail"))</f>
        <v>On Time</v>
      </c>
      <c r="Q355" s="23">
        <v>1</v>
      </c>
      <c r="R355" s="45" t="str">
        <f>IF(Data!$Q355=100%,"Completed","Incompleted")</f>
        <v>Completed</v>
      </c>
      <c r="S355" s="24">
        <v>16.922923076923077</v>
      </c>
      <c r="T355" s="25">
        <v>65</v>
      </c>
      <c r="U355" s="26">
        <f>Data!$S355*Data!$T355</f>
        <v>1099.99</v>
      </c>
      <c r="V355" s="24">
        <v>1099.99</v>
      </c>
      <c r="W355" s="26">
        <f>Data!$V355-Data!$U355</f>
        <v>0</v>
      </c>
    </row>
    <row r="356" spans="1:23">
      <c r="A356" s="19" t="s">
        <v>12</v>
      </c>
      <c r="B356" s="19" t="s">
        <v>6</v>
      </c>
      <c r="C356" s="19" t="s">
        <v>835</v>
      </c>
      <c r="D356" s="19" t="s">
        <v>409</v>
      </c>
      <c r="E356" s="19">
        <v>60</v>
      </c>
      <c r="F356" s="19" t="s">
        <v>34</v>
      </c>
      <c r="G356" s="19" t="s">
        <v>751</v>
      </c>
      <c r="H356" s="20">
        <v>45015</v>
      </c>
      <c r="I356" s="20">
        <v>45021</v>
      </c>
      <c r="J356" s="21">
        <f>Data!$I356-Data!$H356</f>
        <v>6</v>
      </c>
      <c r="K356" s="21" t="str">
        <f>IF(Data!$J356&gt;3,"Late","On Time")</f>
        <v>Late</v>
      </c>
      <c r="L356" s="19" t="s">
        <v>373</v>
      </c>
      <c r="M356" s="20">
        <v>45002</v>
      </c>
      <c r="N356" s="20">
        <v>45044</v>
      </c>
      <c r="O356" s="21">
        <f>IF(Data!$N356="","",Data!$N356-Data!$M356)</f>
        <v>42</v>
      </c>
      <c r="P356" s="22" t="str">
        <f>IF(Data!$O356="","",IF(Data!$O356&lt;=Data!$E356,"On Time","Fail"))</f>
        <v>On Time</v>
      </c>
      <c r="Q356" s="23">
        <v>1</v>
      </c>
      <c r="R356" s="45" t="str">
        <f>IF(Data!$Q356=100%,"Completed","Incompleted")</f>
        <v>Completed</v>
      </c>
      <c r="S356" s="24">
        <v>125.55072463768116</v>
      </c>
      <c r="T356" s="25">
        <v>69</v>
      </c>
      <c r="U356" s="26">
        <f>Data!$S356*Data!$T356</f>
        <v>8663</v>
      </c>
      <c r="V356" s="24">
        <v>8663</v>
      </c>
      <c r="W356" s="26">
        <f>Data!$V356-Data!$U356</f>
        <v>0</v>
      </c>
    </row>
    <row r="357" spans="1:23">
      <c r="A357" s="19" t="s">
        <v>5</v>
      </c>
      <c r="B357" s="19" t="s">
        <v>21</v>
      </c>
      <c r="C357" s="19" t="s">
        <v>835</v>
      </c>
      <c r="D357" s="19" t="s">
        <v>411</v>
      </c>
      <c r="E357" s="19">
        <v>30</v>
      </c>
      <c r="F357" s="19" t="s">
        <v>35</v>
      </c>
      <c r="G357" s="19" t="s">
        <v>728</v>
      </c>
      <c r="H357" s="20">
        <v>45016</v>
      </c>
      <c r="I357" s="20">
        <v>45022</v>
      </c>
      <c r="J357" s="21">
        <f>Data!$I357-Data!$H357</f>
        <v>6</v>
      </c>
      <c r="K357" s="21" t="str">
        <f>IF(Data!$J357&gt;3,"Late","On Time")</f>
        <v>Late</v>
      </c>
      <c r="L357" s="19" t="s">
        <v>350</v>
      </c>
      <c r="M357" s="20">
        <v>44975</v>
      </c>
      <c r="N357" s="20">
        <v>44979</v>
      </c>
      <c r="O357" s="21">
        <f>IF(Data!$N357="","",Data!$N357-Data!$M357)</f>
        <v>4</v>
      </c>
      <c r="P357" s="22" t="str">
        <f>IF(Data!$O357="","",IF(Data!$O357&lt;=Data!$E357,"On Time","Fail"))</f>
        <v>On Time</v>
      </c>
      <c r="Q357" s="23">
        <v>1</v>
      </c>
      <c r="R357" s="45" t="str">
        <f>IF(Data!$Q357=100%,"Completed","Incompleted")</f>
        <v>Completed</v>
      </c>
      <c r="S357" s="24">
        <v>77.410714285714292</v>
      </c>
      <c r="T357" s="25">
        <v>56</v>
      </c>
      <c r="U357" s="26">
        <f>Data!$S357*Data!$T357</f>
        <v>4335</v>
      </c>
      <c r="V357" s="24">
        <v>3501</v>
      </c>
      <c r="W357" s="26">
        <f>Data!$V357-Data!$U357</f>
        <v>-834</v>
      </c>
    </row>
    <row r="358" spans="1:23">
      <c r="A358" s="19" t="s">
        <v>7</v>
      </c>
      <c r="B358" s="19" t="s">
        <v>8</v>
      </c>
      <c r="C358" s="19" t="s">
        <v>31</v>
      </c>
      <c r="D358" s="19" t="s">
        <v>412</v>
      </c>
      <c r="E358" s="19">
        <v>30</v>
      </c>
      <c r="F358" s="19" t="s">
        <v>33</v>
      </c>
      <c r="G358" s="19" t="s">
        <v>779</v>
      </c>
      <c r="H358" s="20">
        <v>45017</v>
      </c>
      <c r="I358" s="20">
        <v>45021</v>
      </c>
      <c r="J358" s="21">
        <f>Data!$I358-Data!$H358</f>
        <v>4</v>
      </c>
      <c r="K358" s="21" t="str">
        <f>IF(Data!$J358&gt;3,"Late","On Time")</f>
        <v>Late</v>
      </c>
      <c r="L358" s="19" t="s">
        <v>401</v>
      </c>
      <c r="M358" s="20">
        <v>45039</v>
      </c>
      <c r="N358" s="20">
        <v>45075</v>
      </c>
      <c r="O358" s="21">
        <f>IF(Data!$N358="","",Data!$N358-Data!$M358)</f>
        <v>36</v>
      </c>
      <c r="P358" s="22" t="str">
        <f>IF(Data!$O358="","",IF(Data!$O358&lt;=Data!$E358,"On Time","Fail"))</f>
        <v>Fail</v>
      </c>
      <c r="Q358" s="23">
        <v>1</v>
      </c>
      <c r="R358" s="45" t="str">
        <f>IF(Data!$Q358=100%,"Completed","Incompleted")</f>
        <v>Completed</v>
      </c>
      <c r="S358" s="24">
        <v>1452.9375</v>
      </c>
      <c r="T358" s="25">
        <v>80</v>
      </c>
      <c r="U358" s="26">
        <f>Data!$S358*Data!$T358</f>
        <v>116235</v>
      </c>
      <c r="V358" s="24">
        <v>116235</v>
      </c>
      <c r="W358" s="26">
        <f>Data!$V358-Data!$U358</f>
        <v>0</v>
      </c>
    </row>
    <row r="359" spans="1:23">
      <c r="A359" s="19" t="s">
        <v>13</v>
      </c>
      <c r="B359" s="19" t="s">
        <v>6</v>
      </c>
      <c r="C359" s="19" t="s">
        <v>836</v>
      </c>
      <c r="D359" s="19" t="s">
        <v>408</v>
      </c>
      <c r="E359" s="19">
        <v>30</v>
      </c>
      <c r="F359" s="19" t="s">
        <v>34</v>
      </c>
      <c r="G359" s="19" t="s">
        <v>774</v>
      </c>
      <c r="H359" s="20">
        <v>45018</v>
      </c>
      <c r="I359" s="20">
        <v>45021</v>
      </c>
      <c r="J359" s="21">
        <f>Data!$I359-Data!$H359</f>
        <v>3</v>
      </c>
      <c r="K359" s="21" t="str">
        <f>IF(Data!$J359&gt;3,"Late","On Time")</f>
        <v>On Time</v>
      </c>
      <c r="L359" s="19" t="s">
        <v>396</v>
      </c>
      <c r="M359" s="20">
        <v>45033</v>
      </c>
      <c r="N359" s="20">
        <v>45042</v>
      </c>
      <c r="O359" s="21">
        <f>IF(Data!$N359="","",Data!$N359-Data!$M359)</f>
        <v>9</v>
      </c>
      <c r="P359" s="22" t="str">
        <f>IF(Data!$O359="","",IF(Data!$O359&lt;=Data!$E359,"On Time","Fail"))</f>
        <v>On Time</v>
      </c>
      <c r="Q359" s="23">
        <v>1</v>
      </c>
      <c r="R359" s="45" t="str">
        <f>IF(Data!$Q359=100%,"Completed","Incompleted")</f>
        <v>Completed</v>
      </c>
      <c r="S359" s="24">
        <v>13790</v>
      </c>
      <c r="T359" s="25">
        <v>67</v>
      </c>
      <c r="U359" s="26">
        <f>Data!$S359*Data!$T359</f>
        <v>923930</v>
      </c>
      <c r="V359" s="24">
        <v>923930</v>
      </c>
      <c r="W359" s="26">
        <f>Data!$V359-Data!$U359</f>
        <v>0</v>
      </c>
    </row>
    <row r="360" spans="1:23">
      <c r="A360" s="19" t="s">
        <v>10</v>
      </c>
      <c r="B360" s="19" t="s">
        <v>6</v>
      </c>
      <c r="C360" s="19" t="s">
        <v>27</v>
      </c>
      <c r="D360" s="19" t="s">
        <v>407</v>
      </c>
      <c r="E360" s="19">
        <v>30</v>
      </c>
      <c r="F360" s="19" t="s">
        <v>35</v>
      </c>
      <c r="G360" s="19" t="s">
        <v>729</v>
      </c>
      <c r="H360" s="20">
        <v>45019</v>
      </c>
      <c r="I360" s="20">
        <v>45028</v>
      </c>
      <c r="J360" s="21">
        <f>Data!$I360-Data!$H360</f>
        <v>9</v>
      </c>
      <c r="K360" s="21" t="str">
        <f>IF(Data!$J360&gt;3,"Late","On Time")</f>
        <v>Late</v>
      </c>
      <c r="L360" s="19" t="s">
        <v>351</v>
      </c>
      <c r="M360" s="20">
        <v>44975</v>
      </c>
      <c r="N360" s="20">
        <v>45020</v>
      </c>
      <c r="O360" s="21">
        <f>IF(Data!$N360="","",Data!$N360-Data!$M360)</f>
        <v>45</v>
      </c>
      <c r="P360" s="22" t="str">
        <f>IF(Data!$O360="","",IF(Data!$O360&lt;=Data!$E360,"On Time","Fail"))</f>
        <v>Fail</v>
      </c>
      <c r="Q360" s="23">
        <v>1</v>
      </c>
      <c r="R360" s="45" t="str">
        <f>IF(Data!$Q360=100%,"Completed","Incompleted")</f>
        <v>Completed</v>
      </c>
      <c r="S360" s="24">
        <v>1085.6896551724137</v>
      </c>
      <c r="T360" s="25">
        <v>58</v>
      </c>
      <c r="U360" s="26">
        <f>Data!$S360*Data!$T360</f>
        <v>62969.999999999993</v>
      </c>
      <c r="V360" s="24">
        <v>64346.999999999993</v>
      </c>
      <c r="W360" s="26">
        <f>Data!$V360-Data!$U360</f>
        <v>1377</v>
      </c>
    </row>
    <row r="361" spans="1:23">
      <c r="A361" s="19" t="s">
        <v>12</v>
      </c>
      <c r="B361" s="19" t="s">
        <v>6</v>
      </c>
      <c r="C361" s="19" t="s">
        <v>32</v>
      </c>
      <c r="D361" s="19" t="s">
        <v>407</v>
      </c>
      <c r="E361" s="19">
        <v>7</v>
      </c>
      <c r="F361" s="19" t="s">
        <v>34</v>
      </c>
      <c r="G361" s="19" t="s">
        <v>746</v>
      </c>
      <c r="H361" s="20">
        <v>45019</v>
      </c>
      <c r="I361" s="20">
        <v>45024</v>
      </c>
      <c r="J361" s="21">
        <f>Data!$I361-Data!$H361</f>
        <v>5</v>
      </c>
      <c r="K361" s="21" t="str">
        <f>IF(Data!$J361&gt;3,"Late","On Time")</f>
        <v>Late</v>
      </c>
      <c r="L361" s="19" t="s">
        <v>368</v>
      </c>
      <c r="M361" s="20">
        <v>44995</v>
      </c>
      <c r="N361" s="20">
        <v>45030</v>
      </c>
      <c r="O361" s="21">
        <f>IF(Data!$N361="","",Data!$N361-Data!$M361)</f>
        <v>35</v>
      </c>
      <c r="P361" s="22" t="str">
        <f>IF(Data!$O361="","",IF(Data!$O361&lt;=Data!$E361,"On Time","Fail"))</f>
        <v>Fail</v>
      </c>
      <c r="Q361" s="23">
        <v>1</v>
      </c>
      <c r="R361" s="45" t="str">
        <f>IF(Data!$Q361=100%,"Completed","Incompleted")</f>
        <v>Completed</v>
      </c>
      <c r="S361" s="24">
        <v>4678.787878787879</v>
      </c>
      <c r="T361" s="25">
        <v>33</v>
      </c>
      <c r="U361" s="26">
        <f>Data!$S361*Data!$T361</f>
        <v>154400</v>
      </c>
      <c r="V361" s="24">
        <v>154400</v>
      </c>
      <c r="W361" s="26">
        <f>Data!$V361-Data!$U361</f>
        <v>0</v>
      </c>
    </row>
    <row r="362" spans="1:23">
      <c r="A362" s="19" t="s">
        <v>12</v>
      </c>
      <c r="B362" s="19" t="s">
        <v>6</v>
      </c>
      <c r="C362" s="19" t="s">
        <v>828</v>
      </c>
      <c r="D362" s="19" t="s">
        <v>407</v>
      </c>
      <c r="E362" s="19">
        <v>60</v>
      </c>
      <c r="F362" s="19" t="s">
        <v>36</v>
      </c>
      <c r="G362" s="19" t="s">
        <v>748</v>
      </c>
      <c r="H362" s="20">
        <v>45019</v>
      </c>
      <c r="I362" s="20">
        <v>45021</v>
      </c>
      <c r="J362" s="21">
        <f>Data!$I362-Data!$H362</f>
        <v>2</v>
      </c>
      <c r="K362" s="21" t="str">
        <f>IF(Data!$J362&gt;3,"Late","On Time")</f>
        <v>On Time</v>
      </c>
      <c r="L362" s="19" t="s">
        <v>370</v>
      </c>
      <c r="M362" s="20">
        <v>44997</v>
      </c>
      <c r="N362" s="20">
        <v>45042</v>
      </c>
      <c r="O362" s="21">
        <f>IF(Data!$N362="","",Data!$N362-Data!$M362)</f>
        <v>45</v>
      </c>
      <c r="P362" s="22" t="str">
        <f>IF(Data!$O362="","",IF(Data!$O362&lt;=Data!$E362,"On Time","Fail"))</f>
        <v>On Time</v>
      </c>
      <c r="Q362" s="23">
        <v>1</v>
      </c>
      <c r="R362" s="45" t="str">
        <f>IF(Data!$Q362=100%,"Completed","Incompleted")</f>
        <v>Completed</v>
      </c>
      <c r="S362" s="24">
        <v>33333.333333333336</v>
      </c>
      <c r="T362" s="25">
        <v>36</v>
      </c>
      <c r="U362" s="26">
        <f>Data!$S362*Data!$T362</f>
        <v>1200000</v>
      </c>
      <c r="V362" s="24">
        <v>1200000</v>
      </c>
      <c r="W362" s="26">
        <f>Data!$V362-Data!$U362</f>
        <v>0</v>
      </c>
    </row>
    <row r="363" spans="1:23">
      <c r="A363" s="19" t="s">
        <v>10</v>
      </c>
      <c r="B363" s="19" t="s">
        <v>6</v>
      </c>
      <c r="C363" s="19" t="s">
        <v>829</v>
      </c>
      <c r="D363" s="19" t="s">
        <v>412</v>
      </c>
      <c r="E363" s="19">
        <v>45</v>
      </c>
      <c r="F363" s="19" t="s">
        <v>33</v>
      </c>
      <c r="G363" s="19" t="s">
        <v>763</v>
      </c>
      <c r="H363" s="20">
        <v>45019</v>
      </c>
      <c r="I363" s="20">
        <v>45021</v>
      </c>
      <c r="J363" s="21">
        <f>Data!$I363-Data!$H363</f>
        <v>2</v>
      </c>
      <c r="K363" s="21" t="str">
        <f>IF(Data!$J363&gt;3,"Late","On Time")</f>
        <v>On Time</v>
      </c>
      <c r="L363" s="19" t="s">
        <v>385</v>
      </c>
      <c r="M363" s="20">
        <v>45013</v>
      </c>
      <c r="N363" s="20">
        <v>45049</v>
      </c>
      <c r="O363" s="21">
        <f>IF(Data!$N363="","",Data!$N363-Data!$M363)</f>
        <v>36</v>
      </c>
      <c r="P363" s="22" t="str">
        <f>IF(Data!$O363="","",IF(Data!$O363&lt;=Data!$E363,"On Time","Fail"))</f>
        <v>On Time</v>
      </c>
      <c r="Q363" s="23">
        <v>1</v>
      </c>
      <c r="R363" s="45" t="str">
        <f>IF(Data!$Q363=100%,"Completed","Incompleted")</f>
        <v>Completed</v>
      </c>
      <c r="S363" s="24">
        <v>897.27272727272725</v>
      </c>
      <c r="T363" s="25">
        <v>55</v>
      </c>
      <c r="U363" s="26">
        <f>Data!$S363*Data!$T363</f>
        <v>49350</v>
      </c>
      <c r="V363" s="24">
        <v>49350</v>
      </c>
      <c r="W363" s="26">
        <f>Data!$V363-Data!$U363</f>
        <v>0</v>
      </c>
    </row>
    <row r="364" spans="1:23">
      <c r="A364" s="19" t="s">
        <v>7</v>
      </c>
      <c r="B364" s="19" t="s">
        <v>6</v>
      </c>
      <c r="C364" s="19" t="s">
        <v>831</v>
      </c>
      <c r="D364" s="19" t="s">
        <v>410</v>
      </c>
      <c r="E364" s="19">
        <v>45</v>
      </c>
      <c r="F364" s="19" t="s">
        <v>34</v>
      </c>
      <c r="G364" s="19" t="s">
        <v>765</v>
      </c>
      <c r="H364" s="20">
        <v>45019</v>
      </c>
      <c r="I364" s="20">
        <v>45020</v>
      </c>
      <c r="J364" s="21">
        <f>Data!$I364-Data!$H364</f>
        <v>1</v>
      </c>
      <c r="K364" s="21" t="str">
        <f>IF(Data!$J364&gt;3,"Late","On Time")</f>
        <v>On Time</v>
      </c>
      <c r="L364" s="19" t="s">
        <v>387</v>
      </c>
      <c r="M364" s="20">
        <v>45017</v>
      </c>
      <c r="N364" s="20">
        <v>45067</v>
      </c>
      <c r="O364" s="21">
        <f>IF(Data!$N364="","",Data!$N364-Data!$M364)</f>
        <v>50</v>
      </c>
      <c r="P364" s="22" t="str">
        <f>IF(Data!$O364="","",IF(Data!$O364&lt;=Data!$E364,"On Time","Fail"))</f>
        <v>Fail</v>
      </c>
      <c r="Q364" s="23">
        <v>1</v>
      </c>
      <c r="R364" s="45" t="str">
        <f>IF(Data!$Q364=100%,"Completed","Incompleted")</f>
        <v>Completed</v>
      </c>
      <c r="S364" s="24">
        <v>501</v>
      </c>
      <c r="T364" s="25">
        <v>86</v>
      </c>
      <c r="U364" s="26">
        <f>Data!$S364*Data!$T364</f>
        <v>43086</v>
      </c>
      <c r="V364" s="24">
        <v>43086</v>
      </c>
      <c r="W364" s="26">
        <f>Data!$V364-Data!$U364</f>
        <v>0</v>
      </c>
    </row>
    <row r="365" spans="1:23">
      <c r="A365" s="19" t="s">
        <v>5</v>
      </c>
      <c r="B365" s="19" t="s">
        <v>6</v>
      </c>
      <c r="C365" s="19" t="s">
        <v>29</v>
      </c>
      <c r="D365" s="19" t="s">
        <v>407</v>
      </c>
      <c r="E365" s="19">
        <v>30</v>
      </c>
      <c r="F365" s="19" t="s">
        <v>35</v>
      </c>
      <c r="G365" s="19" t="s">
        <v>766</v>
      </c>
      <c r="H365" s="20">
        <v>45019</v>
      </c>
      <c r="I365" s="20">
        <v>45025</v>
      </c>
      <c r="J365" s="21">
        <f>Data!$I365-Data!$H365</f>
        <v>6</v>
      </c>
      <c r="K365" s="21" t="str">
        <f>IF(Data!$J365&gt;3,"Late","On Time")</f>
        <v>Late</v>
      </c>
      <c r="L365" s="19" t="s">
        <v>388</v>
      </c>
      <c r="M365" s="20">
        <v>45021</v>
      </c>
      <c r="N365" s="20">
        <v>45035</v>
      </c>
      <c r="O365" s="21">
        <f>IF(Data!$N365="","",Data!$N365-Data!$M365)</f>
        <v>14</v>
      </c>
      <c r="P365" s="22" t="str">
        <f>IF(Data!$O365="","",IF(Data!$O365&lt;=Data!$E365,"On Time","Fail"))</f>
        <v>On Time</v>
      </c>
      <c r="Q365" s="23">
        <v>1</v>
      </c>
      <c r="R365" s="45" t="str">
        <f>IF(Data!$Q365=100%,"Completed","Incompleted")</f>
        <v>Completed</v>
      </c>
      <c r="S365" s="24">
        <v>1069.25</v>
      </c>
      <c r="T365" s="25">
        <v>40</v>
      </c>
      <c r="U365" s="26">
        <f>Data!$S365*Data!$T365</f>
        <v>42770</v>
      </c>
      <c r="V365" s="24">
        <v>42770</v>
      </c>
      <c r="W365" s="26">
        <f>Data!$V365-Data!$U365</f>
        <v>0</v>
      </c>
    </row>
    <row r="366" spans="1:23">
      <c r="A366" s="19" t="s">
        <v>12</v>
      </c>
      <c r="B366" s="19" t="s">
        <v>6</v>
      </c>
      <c r="C366" s="19" t="s">
        <v>829</v>
      </c>
      <c r="D366" s="19" t="s">
        <v>408</v>
      </c>
      <c r="E366" s="19">
        <v>30</v>
      </c>
      <c r="F366" s="19" t="s">
        <v>39</v>
      </c>
      <c r="G366" s="19" t="s">
        <v>778</v>
      </c>
      <c r="H366" s="20">
        <v>45019</v>
      </c>
      <c r="I366" s="20">
        <v>45026</v>
      </c>
      <c r="J366" s="21">
        <f>Data!$I366-Data!$H366</f>
        <v>7</v>
      </c>
      <c r="K366" s="21" t="str">
        <f>IF(Data!$J366&gt;3,"Late","On Time")</f>
        <v>Late</v>
      </c>
      <c r="L366" s="19" t="s">
        <v>400</v>
      </c>
      <c r="M366" s="20">
        <v>45038</v>
      </c>
      <c r="N366" s="20">
        <v>45069</v>
      </c>
      <c r="O366" s="21">
        <f>IF(Data!$N366="","",Data!$N366-Data!$M366)</f>
        <v>31</v>
      </c>
      <c r="P366" s="22" t="str">
        <f>IF(Data!$O366="","",IF(Data!$O366&lt;=Data!$E366,"On Time","Fail"))</f>
        <v>Fail</v>
      </c>
      <c r="Q366" s="23">
        <v>1</v>
      </c>
      <c r="R366" s="45" t="str">
        <f>IF(Data!$Q366=100%,"Completed","Incompleted")</f>
        <v>Completed</v>
      </c>
      <c r="S366" s="24">
        <v>116666.66666666667</v>
      </c>
      <c r="T366" s="25">
        <v>3</v>
      </c>
      <c r="U366" s="26">
        <f>Data!$S366*Data!$T366</f>
        <v>350000</v>
      </c>
      <c r="V366" s="24">
        <v>350000</v>
      </c>
      <c r="W366" s="26">
        <f>Data!$V366-Data!$U366</f>
        <v>0</v>
      </c>
    </row>
    <row r="367" spans="1:23">
      <c r="A367" s="19" t="s">
        <v>22</v>
      </c>
      <c r="B367" s="19" t="s">
        <v>6</v>
      </c>
      <c r="C367" s="19" t="s">
        <v>28</v>
      </c>
      <c r="D367" s="19" t="s">
        <v>413</v>
      </c>
      <c r="E367" s="19">
        <v>14</v>
      </c>
      <c r="F367" s="19" t="s">
        <v>34</v>
      </c>
      <c r="G367" s="19" t="s">
        <v>781</v>
      </c>
      <c r="H367" s="20">
        <v>45019</v>
      </c>
      <c r="I367" s="20">
        <v>45021</v>
      </c>
      <c r="J367" s="21">
        <f>Data!$I367-Data!$H367</f>
        <v>2</v>
      </c>
      <c r="K367" s="21" t="str">
        <f>IF(Data!$J367&gt;3,"Late","On Time")</f>
        <v>On Time</v>
      </c>
      <c r="L367" s="19" t="s">
        <v>403</v>
      </c>
      <c r="M367" s="20">
        <v>45023</v>
      </c>
      <c r="N367" s="20"/>
      <c r="O367" s="21" t="str">
        <f>IF(Data!$N367="","",Data!$N367-Data!$M367)</f>
        <v/>
      </c>
      <c r="P367" s="22" t="str">
        <f>IF(Data!$O367="","",IF(Data!$O367&lt;=Data!$E367,"On Time","Fail"))</f>
        <v/>
      </c>
      <c r="Q367" s="23">
        <v>0.78</v>
      </c>
      <c r="R367" s="45" t="str">
        <f>IF(Data!$Q367=100%,"Completed","Incompleted")</f>
        <v>Incompleted</v>
      </c>
      <c r="S367" s="24">
        <v>2.4319999999999999</v>
      </c>
      <c r="T367" s="25">
        <v>250</v>
      </c>
      <c r="U367" s="26">
        <f>Data!$S367*Data!$T367</f>
        <v>608</v>
      </c>
      <c r="V367" s="24">
        <v>608</v>
      </c>
      <c r="W367" s="26">
        <f>Data!$V367-Data!$U367</f>
        <v>0</v>
      </c>
    </row>
    <row r="368" spans="1:23">
      <c r="A368" s="19" t="s">
        <v>7</v>
      </c>
      <c r="B368" s="19" t="s">
        <v>6</v>
      </c>
      <c r="C368" s="19" t="s">
        <v>830</v>
      </c>
      <c r="D368" s="19" t="s">
        <v>408</v>
      </c>
      <c r="E368" s="19">
        <v>30</v>
      </c>
      <c r="F368" s="19" t="s">
        <v>36</v>
      </c>
      <c r="G368" s="19" t="s">
        <v>784</v>
      </c>
      <c r="H368" s="20">
        <v>45019</v>
      </c>
      <c r="I368" s="20">
        <v>45025</v>
      </c>
      <c r="J368" s="21">
        <f>Data!$I368-Data!$H368</f>
        <v>6</v>
      </c>
      <c r="K368" s="21" t="str">
        <f>IF(Data!$J368&gt;3,"Late","On Time")</f>
        <v>Late</v>
      </c>
      <c r="L368" s="19" t="s">
        <v>406</v>
      </c>
      <c r="M368" s="20">
        <v>45042</v>
      </c>
      <c r="N368" s="20">
        <v>45065</v>
      </c>
      <c r="O368" s="21">
        <f>IF(Data!$N368="","",Data!$N368-Data!$M368)</f>
        <v>23</v>
      </c>
      <c r="P368" s="22" t="str">
        <f>IF(Data!$O368="","",IF(Data!$O368&lt;=Data!$E368,"On Time","Fail"))</f>
        <v>On Time</v>
      </c>
      <c r="Q368" s="23">
        <v>1</v>
      </c>
      <c r="R368" s="45" t="str">
        <f>IF(Data!$Q368=100%,"Completed","Incompleted")</f>
        <v>Completed</v>
      </c>
      <c r="S368" s="24">
        <v>4.5802040816326528</v>
      </c>
      <c r="T368" s="25">
        <v>49</v>
      </c>
      <c r="U368" s="26">
        <f>Data!$S368*Data!$T368</f>
        <v>224.42999999999998</v>
      </c>
      <c r="V368" s="24">
        <v>224.42999999999998</v>
      </c>
      <c r="W368" s="26">
        <f>Data!$V368-Data!$U368</f>
        <v>0</v>
      </c>
    </row>
  </sheetData>
  <phoneticPr fontId="7" type="noConversion"/>
  <dataValidations count="2">
    <dataValidation type="list" allowBlank="1" showInputMessage="1" showErrorMessage="1" sqref="B2:B368" xr:uid="{C9AE6D08-CEF9-4295-B42D-814C6CF42F1D}">
      <formula1>"Riyadh, Jeddah, Dammam, Other"</formula1>
    </dataValidation>
    <dataValidation type="list" allowBlank="1" showInputMessage="1" showErrorMessage="1" sqref="A2:A368" xr:uid="{B653AD7D-B2C5-4CBA-9ECE-E509796C84AE}">
      <formula1>"Technology, Logistics, Facilities, Legal, Finance, Operation, Marketing, Organization Development, People, Management, Learning &amp; Development, QMS"</formula1>
    </dataValidation>
  </dataValidation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C1D-4B7E-4F03-9745-50DC6A42FE45}">
  <sheetPr codeName="Sheet10"/>
  <dimension ref="A2:E17"/>
  <sheetViews>
    <sheetView showGridLines="0" workbookViewId="0">
      <selection activeCell="C26" sqref="C26"/>
    </sheetView>
  </sheetViews>
  <sheetFormatPr defaultRowHeight="14.4"/>
  <cols>
    <col min="1" max="1" width="18.109375" bestFit="1" customWidth="1"/>
    <col min="2" max="2" width="17.21875" style="11" bestFit="1" customWidth="1"/>
    <col min="3" max="3" width="11.6640625" style="11" bestFit="1" customWidth="1"/>
    <col min="4" max="5" width="10.77734375" style="11" bestFit="1" customWidth="1"/>
    <col min="6" max="9" width="21.77734375" customWidth="1"/>
  </cols>
  <sheetData>
    <row r="2" spans="1:5">
      <c r="A2" s="1" t="s">
        <v>800</v>
      </c>
      <c r="B2" s="18" t="s">
        <v>799</v>
      </c>
      <c r="E2"/>
    </row>
    <row r="3" spans="1:5">
      <c r="A3" s="1" t="s">
        <v>15</v>
      </c>
      <c r="B3" s="15" t="s">
        <v>801</v>
      </c>
      <c r="C3" s="15" t="s">
        <v>803</v>
      </c>
      <c r="D3" s="14" t="s">
        <v>16</v>
      </c>
      <c r="E3"/>
    </row>
    <row r="4" spans="1:5">
      <c r="A4" s="2" t="s">
        <v>413</v>
      </c>
      <c r="B4" s="16">
        <v>0.93333333333333335</v>
      </c>
      <c r="C4" s="16">
        <v>6.6666666666666666E-2</v>
      </c>
      <c r="D4" s="17">
        <v>1</v>
      </c>
      <c r="E4"/>
    </row>
    <row r="5" spans="1:5">
      <c r="A5" s="2" t="s">
        <v>412</v>
      </c>
      <c r="B5" s="16">
        <v>0.90740740740740744</v>
      </c>
      <c r="C5" s="16">
        <v>9.2592592592592587E-2</v>
      </c>
      <c r="D5" s="17">
        <v>1</v>
      </c>
      <c r="E5"/>
    </row>
    <row r="6" spans="1:5">
      <c r="A6" s="2" t="s">
        <v>411</v>
      </c>
      <c r="B6" s="16">
        <v>0.967741935483871</v>
      </c>
      <c r="C6" s="16">
        <v>3.2258064516129031E-2</v>
      </c>
      <c r="D6" s="17">
        <v>1</v>
      </c>
      <c r="E6"/>
    </row>
    <row r="7" spans="1:5">
      <c r="A7" s="2" t="s">
        <v>410</v>
      </c>
      <c r="B7" s="16">
        <v>0.96875</v>
      </c>
      <c r="C7" s="16">
        <v>3.125E-2</v>
      </c>
      <c r="D7" s="17">
        <v>1</v>
      </c>
      <c r="E7"/>
    </row>
    <row r="8" spans="1:5">
      <c r="A8" s="2" t="s">
        <v>409</v>
      </c>
      <c r="B8" s="16">
        <v>0.96078431372549022</v>
      </c>
      <c r="C8" s="16">
        <v>3.9215686274509803E-2</v>
      </c>
      <c r="D8" s="17">
        <v>1</v>
      </c>
      <c r="E8"/>
    </row>
    <row r="9" spans="1:5">
      <c r="A9" s="2" t="s">
        <v>408</v>
      </c>
      <c r="B9" s="16">
        <v>0.96666666666666667</v>
      </c>
      <c r="C9" s="16">
        <v>3.3333333333333333E-2</v>
      </c>
      <c r="D9" s="17">
        <v>1</v>
      </c>
      <c r="E9"/>
    </row>
    <row r="10" spans="1:5">
      <c r="A10" s="2" t="s">
        <v>407</v>
      </c>
      <c r="B10" s="16">
        <v>0.96721311475409832</v>
      </c>
      <c r="C10" s="16">
        <v>3.2786885245901641E-2</v>
      </c>
      <c r="D10" s="17">
        <v>1</v>
      </c>
      <c r="E10"/>
    </row>
    <row r="11" spans="1:5">
      <c r="A11" s="2" t="s">
        <v>16</v>
      </c>
      <c r="B11" s="16">
        <v>0.95640326975476841</v>
      </c>
      <c r="C11" s="16">
        <v>4.3596730245231606E-2</v>
      </c>
      <c r="D11" s="12">
        <v>1</v>
      </c>
      <c r="E11"/>
    </row>
    <row r="12" spans="1:5">
      <c r="B12"/>
      <c r="C12"/>
      <c r="D12"/>
      <c r="E12"/>
    </row>
    <row r="13" spans="1:5">
      <c r="B13"/>
      <c r="C13"/>
      <c r="D13"/>
      <c r="E13"/>
    </row>
    <row r="14" spans="1:5">
      <c r="B14"/>
      <c r="C14"/>
      <c r="D14"/>
      <c r="E14"/>
    </row>
    <row r="15" spans="1:5">
      <c r="B15"/>
      <c r="C15"/>
      <c r="D15"/>
      <c r="E15"/>
    </row>
    <row r="16" spans="1:5">
      <c r="B16"/>
      <c r="C16"/>
      <c r="D16"/>
      <c r="E16"/>
    </row>
    <row r="17"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833E3-78AE-4F64-B869-F97B30C2E26B}">
  <sheetPr codeName="Sheet11"/>
  <dimension ref="A3:D374"/>
  <sheetViews>
    <sheetView showGridLines="0" workbookViewId="0">
      <selection activeCell="C26" sqref="C26"/>
    </sheetView>
  </sheetViews>
  <sheetFormatPr defaultRowHeight="14.4"/>
  <cols>
    <col min="1" max="1" width="14" bestFit="1" customWidth="1"/>
    <col min="2" max="2" width="15.5546875" style="11" bestFit="1" customWidth="1"/>
    <col min="3" max="3" width="8" style="11" bestFit="1" customWidth="1"/>
    <col min="4" max="4" width="3.77734375" style="11" bestFit="1" customWidth="1"/>
    <col min="5" max="5" width="10.77734375" bestFit="1" customWidth="1"/>
  </cols>
  <sheetData>
    <row r="3" spans="1:4">
      <c r="A3" s="1" t="s">
        <v>824</v>
      </c>
      <c r="B3" s="1" t="s">
        <v>799</v>
      </c>
      <c r="C3"/>
      <c r="D3"/>
    </row>
    <row r="4" spans="1:4">
      <c r="A4" s="1" t="s">
        <v>15</v>
      </c>
      <c r="B4"/>
      <c r="C4" t="s">
        <v>806</v>
      </c>
      <c r="D4" t="s">
        <v>823</v>
      </c>
    </row>
    <row r="5" spans="1:4">
      <c r="A5" s="2" t="s">
        <v>407</v>
      </c>
      <c r="B5" s="46">
        <v>2</v>
      </c>
      <c r="C5" s="46">
        <v>37</v>
      </c>
      <c r="D5" s="46">
        <v>22</v>
      </c>
    </row>
    <row r="6" spans="1:4">
      <c r="A6" s="2" t="s">
        <v>408</v>
      </c>
      <c r="B6" s="46">
        <v>2</v>
      </c>
      <c r="C6" s="46">
        <v>29</v>
      </c>
      <c r="D6" s="46">
        <v>29</v>
      </c>
    </row>
    <row r="7" spans="1:4">
      <c r="A7" s="2" t="s">
        <v>409</v>
      </c>
      <c r="B7" s="46">
        <v>2</v>
      </c>
      <c r="C7" s="46">
        <v>30</v>
      </c>
      <c r="D7" s="46">
        <v>19</v>
      </c>
    </row>
    <row r="8" spans="1:4">
      <c r="A8" s="2" t="s">
        <v>410</v>
      </c>
      <c r="B8" s="46">
        <v>2</v>
      </c>
      <c r="C8" s="46">
        <v>15</v>
      </c>
      <c r="D8" s="46">
        <v>47</v>
      </c>
    </row>
    <row r="9" spans="1:4">
      <c r="A9" s="2" t="s">
        <v>411</v>
      </c>
      <c r="B9" s="46">
        <v>2</v>
      </c>
      <c r="C9" s="46">
        <v>44</v>
      </c>
      <c r="D9" s="46">
        <v>16</v>
      </c>
    </row>
    <row r="10" spans="1:4">
      <c r="A10" s="2" t="s">
        <v>412</v>
      </c>
      <c r="B10" s="46">
        <v>5</v>
      </c>
      <c r="C10" s="46">
        <v>29</v>
      </c>
      <c r="D10" s="46">
        <v>20</v>
      </c>
    </row>
    <row r="11" spans="1:4">
      <c r="A11" s="2" t="s">
        <v>413</v>
      </c>
      <c r="B11" s="46">
        <v>1</v>
      </c>
      <c r="C11" s="46">
        <v>8</v>
      </c>
      <c r="D11" s="46">
        <v>6</v>
      </c>
    </row>
    <row r="12" spans="1:4">
      <c r="B12"/>
      <c r="C12"/>
      <c r="D12"/>
    </row>
    <row r="13" spans="1:4">
      <c r="B13"/>
      <c r="C13"/>
      <c r="D13"/>
    </row>
    <row r="14" spans="1:4">
      <c r="B14"/>
      <c r="C14"/>
      <c r="D14"/>
    </row>
    <row r="15" spans="1:4">
      <c r="B15"/>
      <c r="C15"/>
      <c r="D15"/>
    </row>
    <row r="16" spans="1:4">
      <c r="B16"/>
      <c r="C16"/>
      <c r="D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spans="2:4">
      <c r="B97"/>
      <c r="C97"/>
      <c r="D97"/>
    </row>
    <row r="98" spans="2:4">
      <c r="B98"/>
      <c r="C98"/>
      <c r="D98"/>
    </row>
    <row r="99" spans="2:4">
      <c r="B99"/>
      <c r="C99"/>
      <c r="D99"/>
    </row>
    <row r="100" spans="2:4">
      <c r="B100"/>
      <c r="C100"/>
      <c r="D100"/>
    </row>
    <row r="101" spans="2:4">
      <c r="B101"/>
      <c r="C101"/>
      <c r="D101"/>
    </row>
    <row r="102" spans="2:4">
      <c r="B102"/>
      <c r="C102"/>
      <c r="D102"/>
    </row>
    <row r="103" spans="2:4">
      <c r="B103"/>
      <c r="C103"/>
      <c r="D103"/>
    </row>
    <row r="104" spans="2:4">
      <c r="B104"/>
      <c r="C104"/>
      <c r="D104"/>
    </row>
    <row r="105" spans="2:4">
      <c r="B105"/>
      <c r="C105"/>
      <c r="D105"/>
    </row>
    <row r="106" spans="2:4">
      <c r="B106"/>
      <c r="C106"/>
      <c r="D106"/>
    </row>
    <row r="107" spans="2:4">
      <c r="B107"/>
      <c r="C107"/>
      <c r="D107"/>
    </row>
    <row r="108" spans="2:4">
      <c r="B108"/>
      <c r="C108"/>
      <c r="D108"/>
    </row>
    <row r="109" spans="2:4">
      <c r="B109"/>
    </row>
    <row r="110" spans="2:4">
      <c r="B110"/>
    </row>
    <row r="111" spans="2:4">
      <c r="B111"/>
    </row>
    <row r="112" spans="2:4">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3DF1C-AF2E-4FC2-89BC-8C9A27492DC0}">
  <sheetPr codeName="Sheet12"/>
  <dimension ref="A3:D51"/>
  <sheetViews>
    <sheetView showGridLines="0" workbookViewId="0">
      <selection activeCell="C26" sqref="C26"/>
    </sheetView>
  </sheetViews>
  <sheetFormatPr defaultRowHeight="14.4"/>
  <cols>
    <col min="1" max="1" width="26.33203125" bestFit="1" customWidth="1"/>
    <col min="2" max="2" width="17.77734375" style="11" bestFit="1" customWidth="1"/>
    <col min="3" max="3" width="4.5546875" style="11" bestFit="1" customWidth="1"/>
    <col min="4" max="4" width="10.77734375" style="11" bestFit="1" customWidth="1"/>
  </cols>
  <sheetData>
    <row r="3" spans="1:4">
      <c r="A3" s="1" t="s">
        <v>805</v>
      </c>
      <c r="B3" s="18" t="s">
        <v>799</v>
      </c>
      <c r="D3"/>
    </row>
    <row r="4" spans="1:4">
      <c r="A4" s="1" t="s">
        <v>15</v>
      </c>
      <c r="B4" s="11" t="s">
        <v>806</v>
      </c>
      <c r="C4" s="11" t="s">
        <v>802</v>
      </c>
      <c r="D4"/>
    </row>
    <row r="5" spans="1:4">
      <c r="A5" s="2" t="s">
        <v>407</v>
      </c>
      <c r="B5" s="11">
        <v>15</v>
      </c>
      <c r="C5" s="11">
        <v>46</v>
      </c>
      <c r="D5"/>
    </row>
    <row r="6" spans="1:4">
      <c r="A6" s="2" t="s">
        <v>408</v>
      </c>
      <c r="B6" s="11">
        <v>22</v>
      </c>
      <c r="C6" s="11">
        <v>38</v>
      </c>
      <c r="D6"/>
    </row>
    <row r="7" spans="1:4">
      <c r="A7" s="2" t="s">
        <v>409</v>
      </c>
      <c r="B7" s="11">
        <v>16</v>
      </c>
      <c r="C7" s="11">
        <v>35</v>
      </c>
      <c r="D7"/>
    </row>
    <row r="8" spans="1:4">
      <c r="A8" s="2" t="s">
        <v>410</v>
      </c>
      <c r="B8" s="11">
        <v>25</v>
      </c>
      <c r="C8" s="11">
        <v>39</v>
      </c>
      <c r="D8"/>
    </row>
    <row r="9" spans="1:4">
      <c r="A9" s="2" t="s">
        <v>411</v>
      </c>
      <c r="B9" s="11">
        <v>20</v>
      </c>
      <c r="C9" s="11">
        <v>42</v>
      </c>
      <c r="D9"/>
    </row>
    <row r="10" spans="1:4">
      <c r="A10" s="2" t="s">
        <v>412</v>
      </c>
      <c r="B10" s="11">
        <v>20</v>
      </c>
      <c r="C10" s="11">
        <v>34</v>
      </c>
      <c r="D10"/>
    </row>
    <row r="11" spans="1:4">
      <c r="A11" s="2" t="s">
        <v>413</v>
      </c>
      <c r="B11" s="11">
        <v>5</v>
      </c>
      <c r="C11" s="11">
        <v>10</v>
      </c>
      <c r="D11"/>
    </row>
    <row r="12" spans="1:4">
      <c r="B12"/>
      <c r="C12"/>
      <c r="D12"/>
    </row>
    <row r="13" spans="1:4">
      <c r="B13"/>
      <c r="C13"/>
      <c r="D13"/>
    </row>
    <row r="14" spans="1:4">
      <c r="B14"/>
      <c r="C14"/>
      <c r="D14"/>
    </row>
    <row r="15" spans="1:4">
      <c r="B15"/>
      <c r="C15"/>
      <c r="D15"/>
    </row>
    <row r="16" spans="1:4">
      <c r="B16"/>
      <c r="C16"/>
      <c r="D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6DB1B-E3E0-4E4E-BCE9-DC625EAD722F}">
  <sheetPr codeName="Sheet13"/>
  <dimension ref="A3:C309"/>
  <sheetViews>
    <sheetView showGridLines="0" workbookViewId="0">
      <selection activeCell="C26" sqref="C26"/>
    </sheetView>
  </sheetViews>
  <sheetFormatPr defaultRowHeight="14.4"/>
  <cols>
    <col min="1" max="1" width="12.5546875" bestFit="1" customWidth="1"/>
    <col min="2" max="2" width="18.77734375" style="11" bestFit="1" customWidth="1"/>
    <col min="3" max="3" width="18.5546875" style="11" bestFit="1" customWidth="1"/>
  </cols>
  <sheetData>
    <row r="3" spans="1:3">
      <c r="A3" s="1" t="s">
        <v>15</v>
      </c>
      <c r="B3" s="11" t="s">
        <v>23</v>
      </c>
      <c r="C3" s="11" t="s">
        <v>826</v>
      </c>
    </row>
    <row r="4" spans="1:3">
      <c r="A4" s="2" t="s">
        <v>828</v>
      </c>
      <c r="B4" s="11">
        <v>33</v>
      </c>
      <c r="C4" s="40">
        <v>4555</v>
      </c>
    </row>
    <row r="5" spans="1:3">
      <c r="A5" s="2" t="s">
        <v>829</v>
      </c>
      <c r="B5" s="11">
        <v>32</v>
      </c>
      <c r="C5" s="40">
        <v>10759</v>
      </c>
    </row>
    <row r="6" spans="1:3">
      <c r="A6" s="2" t="s">
        <v>830</v>
      </c>
      <c r="B6" s="11">
        <v>45</v>
      </c>
      <c r="C6" s="40">
        <v>2906.0000000000009</v>
      </c>
    </row>
    <row r="7" spans="1:3">
      <c r="A7" s="2" t="s">
        <v>831</v>
      </c>
      <c r="B7" s="11">
        <v>33</v>
      </c>
      <c r="C7" s="40">
        <v>13462</v>
      </c>
    </row>
    <row r="8" spans="1:3">
      <c r="A8" s="2" t="s">
        <v>832</v>
      </c>
      <c r="B8" s="11">
        <v>25</v>
      </c>
      <c r="C8" s="40">
        <v>24440</v>
      </c>
    </row>
    <row r="9" spans="1:3">
      <c r="A9" s="2" t="s">
        <v>833</v>
      </c>
      <c r="B9" s="11">
        <v>28</v>
      </c>
      <c r="C9" s="40">
        <v>8466</v>
      </c>
    </row>
    <row r="10" spans="1:3">
      <c r="A10" s="2" t="s">
        <v>834</v>
      </c>
      <c r="B10" s="11">
        <v>24</v>
      </c>
      <c r="C10" s="40">
        <v>24110</v>
      </c>
    </row>
    <row r="11" spans="1:3">
      <c r="A11" s="2" t="s">
        <v>835</v>
      </c>
      <c r="B11" s="11">
        <v>31</v>
      </c>
      <c r="C11" s="40">
        <v>11301</v>
      </c>
    </row>
    <row r="12" spans="1:3">
      <c r="A12" s="2" t="s">
        <v>836</v>
      </c>
      <c r="B12" s="11">
        <v>26</v>
      </c>
      <c r="C12" s="40">
        <v>5310</v>
      </c>
    </row>
    <row r="13" spans="1:3">
      <c r="A13" s="2" t="s">
        <v>27</v>
      </c>
      <c r="B13" s="11">
        <v>21</v>
      </c>
      <c r="C13" s="40">
        <v>-4180</v>
      </c>
    </row>
    <row r="14" spans="1:3">
      <c r="A14" s="2" t="s">
        <v>28</v>
      </c>
      <c r="B14" s="11">
        <v>28</v>
      </c>
      <c r="C14" s="40">
        <v>41321</v>
      </c>
    </row>
    <row r="15" spans="1:3">
      <c r="A15" s="2" t="s">
        <v>29</v>
      </c>
      <c r="B15" s="11">
        <v>19</v>
      </c>
      <c r="C15" s="40">
        <v>2303</v>
      </c>
    </row>
    <row r="16" spans="1:3">
      <c r="A16" s="2" t="s">
        <v>30</v>
      </c>
      <c r="B16" s="11">
        <v>7</v>
      </c>
      <c r="C16" s="40">
        <v>4212</v>
      </c>
    </row>
    <row r="17" spans="1:3">
      <c r="A17" s="2" t="s">
        <v>31</v>
      </c>
      <c r="B17" s="11">
        <v>8</v>
      </c>
      <c r="C17" s="40">
        <v>-1349</v>
      </c>
    </row>
    <row r="18" spans="1:3">
      <c r="A18" s="2" t="s">
        <v>32</v>
      </c>
      <c r="B18" s="11">
        <v>7</v>
      </c>
      <c r="C18" s="40">
        <v>761</v>
      </c>
    </row>
    <row r="19" spans="1:3">
      <c r="A19" s="2" t="s">
        <v>16</v>
      </c>
      <c r="B19" s="11">
        <v>367</v>
      </c>
      <c r="C19" s="40">
        <v>148377</v>
      </c>
    </row>
    <row r="20" spans="1:3">
      <c r="B20"/>
      <c r="C20"/>
    </row>
    <row r="21" spans="1:3">
      <c r="B21"/>
      <c r="C21"/>
    </row>
    <row r="22" spans="1:3">
      <c r="B22"/>
      <c r="C22"/>
    </row>
    <row r="23" spans="1:3">
      <c r="B23"/>
      <c r="C23"/>
    </row>
    <row r="24" spans="1:3">
      <c r="B24"/>
      <c r="C24"/>
    </row>
    <row r="25" spans="1:3">
      <c r="B25"/>
      <c r="C25"/>
    </row>
    <row r="26" spans="1:3">
      <c r="B26"/>
      <c r="C26"/>
    </row>
    <row r="27" spans="1:3">
      <c r="B27"/>
      <c r="C27"/>
    </row>
    <row r="28" spans="1:3">
      <c r="B28"/>
      <c r="C28"/>
    </row>
    <row r="29" spans="1:3">
      <c r="B29"/>
      <c r="C29"/>
    </row>
    <row r="30" spans="1:3">
      <c r="B30"/>
      <c r="C30"/>
    </row>
    <row r="31" spans="1:3">
      <c r="B31"/>
      <c r="C31"/>
    </row>
    <row r="32" spans="1:3">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row r="60" spans="2:3">
      <c r="B60"/>
      <c r="C60"/>
    </row>
    <row r="61" spans="2:3">
      <c r="B61"/>
      <c r="C61"/>
    </row>
    <row r="62" spans="2:3">
      <c r="B62"/>
      <c r="C62"/>
    </row>
    <row r="63" spans="2:3">
      <c r="B63"/>
      <c r="C63"/>
    </row>
    <row r="64" spans="2:3">
      <c r="B64"/>
      <c r="C64"/>
    </row>
    <row r="65" spans="2:3">
      <c r="B65"/>
      <c r="C65"/>
    </row>
    <row r="66" spans="2:3">
      <c r="B66"/>
      <c r="C66"/>
    </row>
    <row r="67" spans="2:3">
      <c r="B67"/>
      <c r="C67"/>
    </row>
    <row r="68" spans="2:3">
      <c r="B68"/>
      <c r="C68"/>
    </row>
    <row r="69" spans="2:3">
      <c r="B69"/>
      <c r="C69"/>
    </row>
    <row r="70" spans="2:3">
      <c r="B70"/>
      <c r="C70"/>
    </row>
    <row r="71" spans="2:3">
      <c r="B71"/>
      <c r="C71"/>
    </row>
    <row r="72" spans="2:3">
      <c r="B72"/>
      <c r="C72"/>
    </row>
    <row r="73" spans="2:3">
      <c r="B73"/>
      <c r="C73"/>
    </row>
    <row r="74" spans="2:3">
      <c r="B74"/>
      <c r="C74"/>
    </row>
    <row r="75" spans="2:3">
      <c r="B75"/>
      <c r="C75"/>
    </row>
    <row r="76" spans="2:3">
      <c r="B76"/>
      <c r="C76"/>
    </row>
    <row r="77" spans="2:3">
      <c r="B77"/>
      <c r="C77"/>
    </row>
    <row r="78" spans="2:3">
      <c r="B78"/>
      <c r="C78"/>
    </row>
    <row r="79" spans="2:3">
      <c r="B79"/>
      <c r="C79"/>
    </row>
    <row r="80" spans="2:3">
      <c r="B80"/>
      <c r="C80"/>
    </row>
    <row r="81" spans="2:3">
      <c r="B81"/>
      <c r="C81"/>
    </row>
    <row r="82" spans="2:3">
      <c r="B82"/>
      <c r="C82"/>
    </row>
    <row r="83" spans="2:3">
      <c r="B83"/>
      <c r="C83"/>
    </row>
    <row r="84" spans="2:3">
      <c r="B84"/>
      <c r="C84"/>
    </row>
    <row r="85" spans="2:3">
      <c r="B85"/>
      <c r="C85"/>
    </row>
    <row r="86" spans="2:3">
      <c r="B86"/>
      <c r="C86"/>
    </row>
    <row r="87" spans="2:3">
      <c r="B87"/>
      <c r="C87"/>
    </row>
    <row r="88" spans="2:3">
      <c r="B88"/>
      <c r="C88"/>
    </row>
    <row r="89" spans="2:3">
      <c r="B89"/>
      <c r="C89"/>
    </row>
    <row r="90" spans="2:3">
      <c r="B90"/>
      <c r="C90"/>
    </row>
    <row r="91" spans="2:3">
      <c r="B91"/>
      <c r="C91"/>
    </row>
    <row r="92" spans="2:3">
      <c r="B92"/>
      <c r="C92"/>
    </row>
    <row r="93" spans="2:3">
      <c r="B93"/>
      <c r="C93"/>
    </row>
    <row r="94" spans="2:3">
      <c r="B94"/>
      <c r="C94"/>
    </row>
    <row r="95" spans="2:3">
      <c r="B95"/>
      <c r="C95"/>
    </row>
    <row r="96" spans="2:3">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row r="109" spans="2:3">
      <c r="B109"/>
      <c r="C109"/>
    </row>
    <row r="110" spans="2:3">
      <c r="B110"/>
      <c r="C110"/>
    </row>
    <row r="111" spans="2:3">
      <c r="B111"/>
      <c r="C111"/>
    </row>
    <row r="112" spans="2:3">
      <c r="B112"/>
      <c r="C112"/>
    </row>
    <row r="113" spans="2:3">
      <c r="B113"/>
      <c r="C113"/>
    </row>
    <row r="114" spans="2:3">
      <c r="B114"/>
      <c r="C114"/>
    </row>
    <row r="115" spans="2:3">
      <c r="B115"/>
      <c r="C115"/>
    </row>
    <row r="116" spans="2:3">
      <c r="B116"/>
      <c r="C116"/>
    </row>
    <row r="117" spans="2:3">
      <c r="B117"/>
      <c r="C117"/>
    </row>
    <row r="118" spans="2:3">
      <c r="B118"/>
      <c r="C118"/>
    </row>
    <row r="119" spans="2:3">
      <c r="B119"/>
      <c r="C119"/>
    </row>
    <row r="120" spans="2:3">
      <c r="B120"/>
      <c r="C120"/>
    </row>
    <row r="121" spans="2:3">
      <c r="B121"/>
      <c r="C121"/>
    </row>
    <row r="122" spans="2:3">
      <c r="B122"/>
      <c r="C122"/>
    </row>
    <row r="123" spans="2:3">
      <c r="B123"/>
      <c r="C123"/>
    </row>
    <row r="124" spans="2:3">
      <c r="B124"/>
      <c r="C124"/>
    </row>
    <row r="125" spans="2:3">
      <c r="B125"/>
      <c r="C125"/>
    </row>
    <row r="126" spans="2:3">
      <c r="B126"/>
      <c r="C126"/>
    </row>
    <row r="127" spans="2:3">
      <c r="B127"/>
      <c r="C127"/>
    </row>
    <row r="128" spans="2: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4" spans="2:3">
      <c r="B234"/>
      <c r="C234"/>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A7BB3-A3F2-4BC8-A71C-30E94A97ABC8}">
  <sheetPr codeName="Sheet2"/>
  <dimension ref="A1:BA22"/>
  <sheetViews>
    <sheetView showGridLines="0" tabSelected="1" zoomScale="90" zoomScaleNormal="90" workbookViewId="0">
      <selection activeCell="R39" sqref="R39"/>
    </sheetView>
  </sheetViews>
  <sheetFormatPr defaultRowHeight="14.4"/>
  <cols>
    <col min="1" max="2" width="8.88671875" customWidth="1"/>
    <col min="3" max="3" width="9.88671875" customWidth="1"/>
    <col min="4" max="4" width="21.109375" customWidth="1"/>
    <col min="5" max="5" width="13.33203125" customWidth="1"/>
    <col min="6" max="6" width="19.77734375" customWidth="1"/>
    <col min="7" max="7" width="11.109375" bestFit="1" customWidth="1"/>
    <col min="8" max="8" width="17" customWidth="1"/>
    <col min="9" max="9" width="11.21875" customWidth="1"/>
    <col min="10" max="18" width="8.88671875" customWidth="1"/>
    <col min="19" max="19" width="10.109375" customWidth="1"/>
    <col min="20" max="20" width="8.88671875" customWidth="1"/>
    <col min="21" max="21" width="18.88671875" bestFit="1" customWidth="1"/>
    <col min="44" max="44" width="12.88671875" style="38" customWidth="1"/>
    <col min="45" max="45" width="8.88671875" style="38" customWidth="1"/>
    <col min="46" max="46" width="14.33203125" style="38" hidden="1" customWidth="1"/>
    <col min="47" max="47" width="18.88671875" style="37" hidden="1" customWidth="1"/>
    <col min="48" max="48" width="7.88671875" style="38" customWidth="1"/>
    <col min="49" max="49" width="8.88671875" style="38" customWidth="1"/>
    <col min="50" max="50" width="8.88671875" style="38"/>
  </cols>
  <sheetData>
    <row r="1" spans="1:53" s="41" customFormat="1" ht="31.8" customHeight="1" thickBot="1">
      <c r="A1" s="47" t="s">
        <v>822</v>
      </c>
      <c r="B1" s="48"/>
      <c r="C1" s="48"/>
      <c r="D1" s="48"/>
      <c r="E1" s="48"/>
      <c r="F1" s="48"/>
      <c r="G1" s="48"/>
      <c r="H1" s="48"/>
      <c r="I1" s="48"/>
      <c r="J1" s="48"/>
      <c r="K1" s="48"/>
      <c r="L1" s="48"/>
      <c r="M1" s="48"/>
      <c r="N1" s="48"/>
      <c r="O1" s="48"/>
      <c r="P1" s="48"/>
      <c r="Q1" s="48"/>
      <c r="R1" s="48"/>
      <c r="S1" s="49"/>
      <c r="AM1" s="42"/>
      <c r="AN1" s="42"/>
      <c r="AO1" s="42"/>
      <c r="AP1" s="42"/>
      <c r="AQ1" s="42"/>
      <c r="AR1" s="43"/>
      <c r="AS1" s="43"/>
      <c r="AT1" s="43"/>
      <c r="AU1" s="44"/>
      <c r="AV1" s="43"/>
      <c r="AW1" s="43"/>
      <c r="AX1" s="43"/>
      <c r="AY1" s="42"/>
      <c r="AZ1" s="42"/>
      <c r="BA1" s="42"/>
    </row>
    <row r="2" spans="1:53">
      <c r="AM2" s="36"/>
      <c r="AN2" s="36"/>
      <c r="AO2" s="36"/>
      <c r="AP2" s="36"/>
      <c r="AQ2" s="36"/>
      <c r="AY2" s="36"/>
      <c r="AZ2" s="36"/>
      <c r="BA2" s="36"/>
    </row>
    <row r="3" spans="1:53">
      <c r="AM3" s="36"/>
      <c r="AN3" s="36"/>
      <c r="AO3" s="36"/>
      <c r="AP3" s="36"/>
      <c r="AQ3" s="36"/>
      <c r="AY3" s="36"/>
      <c r="AZ3" s="36"/>
      <c r="BA3" s="36"/>
    </row>
    <row r="4" spans="1:53">
      <c r="AM4" s="36"/>
      <c r="AN4" s="36"/>
      <c r="AO4" s="36"/>
      <c r="AP4" s="36"/>
      <c r="AQ4" s="36"/>
      <c r="AU4" s="34">
        <f>SUM(E10:E20)</f>
        <v>367</v>
      </c>
      <c r="AY4" s="36"/>
      <c r="AZ4" s="36"/>
      <c r="BA4" s="36"/>
    </row>
    <row r="5" spans="1:53">
      <c r="AM5" s="36"/>
      <c r="AN5" s="36"/>
      <c r="AO5" s="36"/>
      <c r="AP5" s="36"/>
      <c r="AQ5" s="36"/>
      <c r="AU5" s="39">
        <f>SUM(F10:F19)</f>
        <v>45987142.68</v>
      </c>
      <c r="AY5" s="36"/>
      <c r="AZ5" s="36"/>
      <c r="BA5" s="36"/>
    </row>
    <row r="6" spans="1:53">
      <c r="AM6" s="36"/>
      <c r="AN6" s="36"/>
      <c r="AO6" s="36"/>
      <c r="AP6" s="36"/>
      <c r="AQ6" s="36"/>
      <c r="AU6" s="39">
        <f>SUM('PO Value Per Dept &amp; Loss'!C3:C1048576)</f>
        <v>148377</v>
      </c>
      <c r="AY6" s="36"/>
      <c r="AZ6" s="36"/>
      <c r="BA6" s="36"/>
    </row>
    <row r="7" spans="1:53">
      <c r="AM7" s="36"/>
      <c r="AN7" s="36"/>
      <c r="AO7" s="36"/>
      <c r="AP7" s="36"/>
      <c r="AQ7" s="36"/>
      <c r="AY7" s="36"/>
      <c r="AZ7" s="36"/>
      <c r="BA7" s="36"/>
    </row>
    <row r="8" spans="1:53" ht="18" customHeight="1">
      <c r="AM8" s="36"/>
      <c r="AN8" s="36"/>
      <c r="AO8" s="36"/>
      <c r="AP8" s="36"/>
      <c r="AQ8" s="36"/>
      <c r="AY8" s="36"/>
      <c r="AZ8" s="36"/>
      <c r="BA8" s="36"/>
    </row>
    <row r="9" spans="1:53">
      <c r="D9" s="33" t="s">
        <v>25</v>
      </c>
      <c r="E9" s="33" t="s">
        <v>821</v>
      </c>
      <c r="F9" s="33" t="s">
        <v>827</v>
      </c>
      <c r="G9" s="33" t="s">
        <v>819</v>
      </c>
      <c r="H9" s="33" t="s">
        <v>820</v>
      </c>
      <c r="AM9" s="36"/>
      <c r="AN9" s="36"/>
      <c r="AO9" s="36"/>
      <c r="AP9" s="36"/>
      <c r="AQ9" s="36"/>
      <c r="AY9" s="36"/>
      <c r="AZ9" s="36"/>
      <c r="BA9" s="36"/>
    </row>
    <row r="10" spans="1:53">
      <c r="D10" s="5" t="str">
        <f>IF('PO Count Per Dept.'!A3="","",'PO Count Per Dept.'!A3)</f>
        <v>Facilities</v>
      </c>
      <c r="E10" s="6">
        <f>IFERROR(IF('PO Count Per Dept.'!B3="","",'PO Count Per Dept.'!B3),"")</f>
        <v>185</v>
      </c>
      <c r="F10" s="7">
        <f>IFERROR(IF('PO Value per Dept.'!B3="","",'PO Value per Dept.'!B3),"")</f>
        <v>3119509.14</v>
      </c>
      <c r="G10" s="9">
        <f>IFERROR(IF('PO Count Per Dept.'!C3="","",'PO Count Per Dept.'!C3),"")</f>
        <v>0.50408719346049047</v>
      </c>
      <c r="H10" s="9">
        <f>IFERROR(IF('PO Value per Dept.'!C3="","",'PO Value per Dept.'!C3),"")</f>
        <v>6.7834376267014468E-2</v>
      </c>
      <c r="AM10" s="36"/>
      <c r="AN10" s="36"/>
      <c r="AO10" s="36"/>
      <c r="AP10" s="36"/>
      <c r="AQ10" s="36"/>
      <c r="AY10" s="36"/>
      <c r="AZ10" s="36"/>
      <c r="BA10" s="36"/>
    </row>
    <row r="11" spans="1:53">
      <c r="D11" s="5" t="str">
        <f>IF('PO Count Per Dept.'!A4="","",'PO Count Per Dept.'!A4)</f>
        <v>Finance</v>
      </c>
      <c r="E11" s="6">
        <f>IFERROR(IF('PO Count Per Dept.'!B4="","",'PO Count Per Dept.'!B4),"")</f>
        <v>7</v>
      </c>
      <c r="F11" s="7">
        <f>IFERROR(IF('PO Value per Dept.'!B4="","",'PO Value per Dept.'!B4),"")</f>
        <v>651394.07999999996</v>
      </c>
      <c r="G11" s="9">
        <f>IFERROR(IF('PO Count Per Dept.'!C4="","",'PO Count Per Dept.'!C4),"")</f>
        <v>1.9073569482288829E-2</v>
      </c>
      <c r="H11" s="9">
        <f>IFERROR(IF('PO Value per Dept.'!C4="","",'PO Value per Dept.'!C4),"")</f>
        <v>1.416470000175275E-2</v>
      </c>
      <c r="AM11" s="36"/>
      <c r="AN11" s="36"/>
      <c r="AO11" s="36"/>
      <c r="AP11" s="36"/>
      <c r="AQ11" s="36"/>
      <c r="AY11" s="36"/>
      <c r="AZ11" s="36"/>
      <c r="BA11" s="36"/>
    </row>
    <row r="12" spans="1:53">
      <c r="D12" s="5" t="str">
        <f>IF('PO Count Per Dept.'!A5="","",'PO Count Per Dept.'!A5)</f>
        <v>Legal</v>
      </c>
      <c r="E12" s="6">
        <f>IFERROR(IF('PO Count Per Dept.'!B5="","",'PO Count Per Dept.'!B5),"")</f>
        <v>8</v>
      </c>
      <c r="F12" s="7">
        <f>IFERROR(IF('PO Value per Dept.'!B5="","",'PO Value per Dept.'!B5),"")</f>
        <v>127523</v>
      </c>
      <c r="G12" s="9">
        <f>IFERROR(IF('PO Count Per Dept.'!C5="","",'PO Count Per Dept.'!C5),"")</f>
        <v>2.1798365122615803E-2</v>
      </c>
      <c r="H12" s="9">
        <f>IFERROR(IF('PO Value per Dept.'!C5="","",'PO Value per Dept.'!C5),"")</f>
        <v>2.7730142071962275E-3</v>
      </c>
      <c r="AM12" s="36"/>
      <c r="AN12" s="36"/>
      <c r="AO12" s="36"/>
      <c r="AP12" s="36"/>
      <c r="AQ12" s="36"/>
      <c r="AY12" s="36"/>
      <c r="AZ12" s="36"/>
      <c r="BA12" s="36"/>
    </row>
    <row r="13" spans="1:53">
      <c r="D13" s="5" t="str">
        <f>IF('PO Count Per Dept.'!A6="","",'PO Count Per Dept.'!A6)</f>
        <v>Logistics</v>
      </c>
      <c r="E13" s="6">
        <f>IFERROR(IF('PO Count Per Dept.'!B6="","",'PO Count Per Dept.'!B6),"")</f>
        <v>9</v>
      </c>
      <c r="F13" s="7">
        <f>IFERROR(IF('PO Value per Dept.'!B6="","",'PO Value per Dept.'!B6),"")</f>
        <v>770472</v>
      </c>
      <c r="G13" s="9">
        <f>IFERROR(IF('PO Count Per Dept.'!C6="","",'PO Count Per Dept.'!C6),"")</f>
        <v>2.4523160762942781E-2</v>
      </c>
      <c r="H13" s="9">
        <f>IFERROR(IF('PO Value per Dept.'!C6="","",'PO Value per Dept.'!C6),"")</f>
        <v>1.6754074184632511E-2</v>
      </c>
      <c r="U13" s="8"/>
      <c r="AM13" s="36"/>
      <c r="AN13" s="36"/>
      <c r="AO13" s="36"/>
      <c r="AP13" s="36"/>
      <c r="AQ13" s="36"/>
      <c r="AY13" s="36"/>
      <c r="AZ13" s="36"/>
      <c r="BA13" s="36"/>
    </row>
    <row r="14" spans="1:53">
      <c r="D14" s="5" t="str">
        <f>IF('PO Count Per Dept.'!A7="","",'PO Count Per Dept.'!A7)</f>
        <v>Management</v>
      </c>
      <c r="E14" s="6">
        <f>IFERROR(IF('PO Count Per Dept.'!B7="","",'PO Count Per Dept.'!B7),"")</f>
        <v>1</v>
      </c>
      <c r="F14" s="7">
        <f>IFERROR(IF('PO Value per Dept.'!B7="","",'PO Value per Dept.'!B7),"")</f>
        <v>4904</v>
      </c>
      <c r="G14" s="9">
        <f>IFERROR(IF('PO Count Per Dept.'!C7="","",'PO Count Per Dept.'!C7),"")</f>
        <v>2.7247956403269754E-3</v>
      </c>
      <c r="H14" s="9">
        <f>IFERROR(IF('PO Value per Dept.'!C7="","",'PO Value per Dept.'!C7),"")</f>
        <v>1.0663850185527552E-4</v>
      </c>
      <c r="AM14" s="36"/>
      <c r="AN14" s="36"/>
      <c r="AO14" s="36"/>
      <c r="AP14" s="36"/>
      <c r="AQ14" s="36"/>
      <c r="AY14" s="36"/>
      <c r="AZ14" s="36"/>
      <c r="BA14" s="36"/>
    </row>
    <row r="15" spans="1:53">
      <c r="D15" s="5" t="str">
        <f>IF('PO Count Per Dept.'!A8="","",'PO Count Per Dept.'!A8)</f>
        <v>Marketing</v>
      </c>
      <c r="E15" s="6">
        <f>IFERROR(IF('PO Count Per Dept.'!B8="","",'PO Count Per Dept.'!B8),"")</f>
        <v>1</v>
      </c>
      <c r="F15" s="7">
        <f>IFERROR(IF('PO Value per Dept.'!B8="","",'PO Value per Dept.'!B8),"")</f>
        <v>21380401.969999995</v>
      </c>
      <c r="G15" s="9">
        <f>IFERROR(IF('PO Count Per Dept.'!C8="","",'PO Count Per Dept.'!C8),"")</f>
        <v>2.7247956403269754E-3</v>
      </c>
      <c r="H15" s="9">
        <f>IFERROR(IF('PO Value per Dept.'!C8="","",'PO Value per Dept.'!C8),"")</f>
        <v>0.46492129591035497</v>
      </c>
      <c r="AM15" s="36"/>
      <c r="AN15" s="36"/>
      <c r="AO15" s="36"/>
      <c r="AP15" s="36"/>
      <c r="AQ15" s="36"/>
      <c r="AY15" s="36"/>
      <c r="AZ15" s="36"/>
      <c r="BA15" s="36"/>
    </row>
    <row r="16" spans="1:53">
      <c r="D16" s="5" t="str">
        <f>IF('PO Count Per Dept.'!A9="","",'PO Count Per Dept.'!A9)</f>
        <v xml:space="preserve">Marketing </v>
      </c>
      <c r="E16" s="6">
        <f>IFERROR(IF('PO Count Per Dept.'!B9="","",'PO Count Per Dept.'!B9),"")</f>
        <v>60</v>
      </c>
      <c r="F16" s="7">
        <f>IFERROR(IF('PO Value per Dept.'!B9="","",'PO Value per Dept.'!B9),"")</f>
        <v>6610491.25</v>
      </c>
      <c r="G16" s="9">
        <f>IFERROR(IF('PO Count Per Dept.'!C9="","",'PO Count Per Dept.'!C9),"")</f>
        <v>0.16348773841961853</v>
      </c>
      <c r="H16" s="9">
        <f>IFERROR(IF('PO Value per Dept.'!C9="","",'PO Value per Dept.'!C9),"")</f>
        <v>0.14374650967116795</v>
      </c>
      <c r="AM16" s="36"/>
      <c r="AN16" s="36"/>
      <c r="AO16" s="36"/>
      <c r="AP16" s="36"/>
      <c r="AQ16" s="36"/>
      <c r="AY16" s="36"/>
      <c r="AZ16" s="36"/>
      <c r="BA16" s="36"/>
    </row>
    <row r="17" spans="4:53">
      <c r="D17" s="5" t="str">
        <f>IF('PO Count Per Dept.'!A10="","",'PO Count Per Dept.'!A10)</f>
        <v>Operation</v>
      </c>
      <c r="E17" s="6">
        <f>IFERROR(IF('PO Count Per Dept.'!B10="","",'PO Count Per Dept.'!B10),"")</f>
        <v>13</v>
      </c>
      <c r="F17" s="7">
        <f>IFERROR(IF('PO Value per Dept.'!B10="","",'PO Value per Dept.'!B10),"")</f>
        <v>6914737.5</v>
      </c>
      <c r="G17" s="9">
        <f>IFERROR(IF('PO Count Per Dept.'!C10="","",'PO Count Per Dept.'!C10),"")</f>
        <v>3.5422343324250684E-2</v>
      </c>
      <c r="H17" s="9">
        <f>IFERROR(IF('PO Value per Dept.'!C10="","",'PO Value per Dept.'!C10),"")</f>
        <v>0.15036240777375473</v>
      </c>
      <c r="AM17" s="36"/>
      <c r="AN17" s="36"/>
      <c r="AO17" s="36"/>
      <c r="AP17" s="36"/>
      <c r="AQ17" s="36"/>
      <c r="AY17" s="36"/>
      <c r="AZ17" s="36"/>
      <c r="BA17" s="36"/>
    </row>
    <row r="18" spans="4:53">
      <c r="D18" s="5" t="str">
        <f>IF('PO Count Per Dept.'!A11="","",'PO Count Per Dept.'!A11)</f>
        <v>People</v>
      </c>
      <c r="E18" s="6">
        <f>IFERROR(IF('PO Count Per Dept.'!B11="","",'PO Count Per Dept.'!B11),"")</f>
        <v>6</v>
      </c>
      <c r="F18" s="7">
        <f>IFERROR(IF('PO Value per Dept.'!B11="","",'PO Value per Dept.'!B11),"")</f>
        <v>6407238.7400000002</v>
      </c>
      <c r="G18" s="9">
        <f>IFERROR(IF('PO Count Per Dept.'!C11="","",'PO Count Per Dept.'!C11),"")</f>
        <v>1.6348773841961851E-2</v>
      </c>
      <c r="H18" s="9">
        <f>IFERROR(IF('PO Value per Dept.'!C11="","",'PO Value per Dept.'!C11),"")</f>
        <v>0.13932674148912791</v>
      </c>
      <c r="AM18" s="36"/>
      <c r="AN18" s="36"/>
      <c r="AO18" s="36"/>
      <c r="AP18" s="36"/>
      <c r="AQ18" s="36"/>
      <c r="AY18" s="36"/>
      <c r="AZ18" s="36"/>
      <c r="BA18" s="36"/>
    </row>
    <row r="19" spans="4:53">
      <c r="D19" s="5" t="str">
        <f>IF('PO Count Per Dept.'!A12="","",'PO Count Per Dept.'!A12)</f>
        <v>Technology</v>
      </c>
      <c r="E19" s="6">
        <f>IFERROR(IF('PO Count Per Dept.'!B12="","",'PO Count Per Dept.'!B12),"")</f>
        <v>77</v>
      </c>
      <c r="F19" s="7">
        <f>IFERROR(IF('PO Value per Dept.'!B12="","",'PO Value per Dept.'!B12),"")</f>
        <v>471</v>
      </c>
      <c r="G19" s="9">
        <f>IFERROR(IF('PO Count Per Dept.'!C12="","",'PO Count Per Dept.'!C12),"")</f>
        <v>0.2098092643051771</v>
      </c>
      <c r="H19" s="9">
        <f>IFERROR(IF('PO Value per Dept.'!C12="","",'PO Value per Dept.'!C12),"")</f>
        <v>1.0241993143114757E-5</v>
      </c>
      <c r="AM19" s="36"/>
      <c r="AN19" s="36"/>
      <c r="AO19" s="36"/>
      <c r="AP19" s="36"/>
      <c r="AQ19" s="36"/>
      <c r="AY19" s="36"/>
      <c r="AZ19" s="36"/>
      <c r="BA19" s="36"/>
    </row>
    <row r="20" spans="4:53">
      <c r="D20" s="5" t="str">
        <f>IF('PO Count Per Dept.'!A13="","",'PO Count Per Dept.'!A13)</f>
        <v/>
      </c>
      <c r="E20" s="6" t="str">
        <f>IFERROR(IF('PO Count Per Dept.'!B13="","",'PO Count Per Dept.'!B13),"")</f>
        <v/>
      </c>
      <c r="F20" s="7" t="str">
        <f>IFERROR(IF('PO Value per Dept.'!B13="","",'PO Value per Dept.'!B13),"")</f>
        <v/>
      </c>
      <c r="G20" s="9" t="str">
        <f>IFERROR(IF('PO Count Per Dept.'!C13="","",'PO Count Per Dept.'!C13),"")</f>
        <v/>
      </c>
      <c r="H20" s="9" t="str">
        <f>IFERROR(IF('PO Value per Dept.'!C13="","",'PO Value per Dept.'!C13),"")</f>
        <v/>
      </c>
      <c r="AM20" s="36"/>
      <c r="AN20" s="36"/>
      <c r="AO20" s="36"/>
      <c r="AP20" s="36"/>
      <c r="AQ20" s="36"/>
      <c r="AY20" s="36"/>
      <c r="AZ20" s="36"/>
      <c r="BA20" s="36"/>
    </row>
    <row r="21" spans="4:53">
      <c r="D21" s="5" t="str">
        <f>IF('PO Count Per Dept.'!A14="","",'PO Count Per Dept.'!A14)</f>
        <v/>
      </c>
      <c r="E21" s="6" t="str">
        <f>IFERROR(IF('PO Count Per Dept.'!B14="","",'PO Count Per Dept.'!B14),"")</f>
        <v/>
      </c>
      <c r="F21" s="7" t="str">
        <f>IFERROR(IF('PO Value per Dept.'!B14="","",'PO Value per Dept.'!B14),"")</f>
        <v/>
      </c>
      <c r="G21" s="9" t="str">
        <f>IFERROR(IF('PO Count Per Dept.'!C14="","",'PO Count Per Dept.'!C14),"")</f>
        <v/>
      </c>
      <c r="H21" s="9" t="str">
        <f>IFERROR(IF('PO Value per Dept.'!C14="","",'PO Value per Dept.'!C14),"")</f>
        <v/>
      </c>
      <c r="AM21" s="36"/>
      <c r="AN21" s="36"/>
      <c r="AO21" s="36"/>
      <c r="AP21" s="36"/>
      <c r="AQ21" s="36"/>
      <c r="AY21" s="36"/>
      <c r="AZ21" s="36"/>
      <c r="BA21" s="36"/>
    </row>
    <row r="22" spans="4:53">
      <c r="D22" s="5"/>
      <c r="E22" s="6"/>
      <c r="F22" s="7"/>
    </row>
  </sheetData>
  <mergeCells count="1">
    <mergeCell ref="A1:S1"/>
  </mergeCells>
  <conditionalFormatting sqref="E10:E22">
    <cfRule type="dataBar" priority="8">
      <dataBar>
        <cfvo type="num" val="0"/>
        <cfvo type="num" val="300"/>
        <color theme="7" tint="0.59999389629810485"/>
      </dataBar>
      <extLst>
        <ext xmlns:x14="http://schemas.microsoft.com/office/spreadsheetml/2009/9/main" uri="{B025F937-C7B1-47D3-B67F-A62EFF666E3E}">
          <x14:id>{C441DF65-6FE1-4A26-9E2E-B0A2565276B1}</x14:id>
        </ext>
      </extLst>
    </cfRule>
  </conditionalFormatting>
  <conditionalFormatting sqref="F10:F20">
    <cfRule type="dataBar" priority="7">
      <dataBar>
        <cfvo type="min"/>
        <cfvo type="max"/>
        <color theme="7" tint="0.59999389629810485"/>
      </dataBar>
      <extLst>
        <ext xmlns:x14="http://schemas.microsoft.com/office/spreadsheetml/2009/9/main" uri="{B025F937-C7B1-47D3-B67F-A62EFF666E3E}">
          <x14:id>{A8325726-2CBB-466B-AE4A-6BF9EC02C856}</x14:id>
        </ext>
      </extLst>
    </cfRule>
  </conditionalFormatting>
  <conditionalFormatting sqref="G10:G21">
    <cfRule type="dataBar" priority="3">
      <dataBar>
        <cfvo type="num" val="0"/>
        <cfvo type="num" val="1000"/>
        <color theme="2" tint="-0.249977111117893"/>
      </dataBar>
      <extLst>
        <ext xmlns:x14="http://schemas.microsoft.com/office/spreadsheetml/2009/9/main" uri="{B025F937-C7B1-47D3-B67F-A62EFF666E3E}">
          <x14:id>{84F616C4-72AA-418C-9D5B-9649F2960BCC}</x14:id>
        </ext>
      </extLst>
    </cfRule>
  </conditionalFormatting>
  <conditionalFormatting sqref="H10:H21">
    <cfRule type="dataBar" priority="1">
      <dataBar>
        <cfvo type="num" val="0"/>
        <cfvo type="num" val="1000"/>
        <color theme="2" tint="-0.249977111117893"/>
      </dataBar>
      <extLst>
        <ext xmlns:x14="http://schemas.microsoft.com/office/spreadsheetml/2009/9/main" uri="{B025F937-C7B1-47D3-B67F-A62EFF666E3E}">
          <x14:id>{170E93E1-3585-48E0-B69B-CCFC89773DD1}</x14:id>
        </ext>
      </extLst>
    </cfRule>
  </conditionalFormatting>
  <pageMargins left="0.7" right="0.7" top="0.75" bottom="0.75" header="0.3" footer="0.3"/>
  <pageSetup paperSize="9" scale="41" orientation="landscape" r:id="rId1"/>
  <drawing r:id="rId2"/>
  <extLst>
    <ext xmlns:x14="http://schemas.microsoft.com/office/spreadsheetml/2009/9/main" uri="{78C0D931-6437-407d-A8EE-F0AAD7539E65}">
      <x14:conditionalFormattings>
        <x14:conditionalFormatting xmlns:xm="http://schemas.microsoft.com/office/excel/2006/main">
          <x14:cfRule type="dataBar" id="{C441DF65-6FE1-4A26-9E2E-B0A2565276B1}">
            <x14:dataBar minLength="0" maxLength="100">
              <x14:cfvo type="num">
                <xm:f>0</xm:f>
              </x14:cfvo>
              <x14:cfvo type="num">
                <xm:f>300</xm:f>
              </x14:cfvo>
              <x14:negativeFillColor rgb="FFFF0000"/>
              <x14:axisColor rgb="FF000000"/>
            </x14:dataBar>
          </x14:cfRule>
          <xm:sqref>E10:E22</xm:sqref>
        </x14:conditionalFormatting>
        <x14:conditionalFormatting xmlns:xm="http://schemas.microsoft.com/office/excel/2006/main">
          <x14:cfRule type="dataBar" id="{A8325726-2CBB-466B-AE4A-6BF9EC02C856}">
            <x14:dataBar minLength="0" maxLength="100">
              <x14:cfvo type="min"/>
              <x14:cfvo type="max"/>
              <x14:negativeFillColor rgb="FFFF0000"/>
              <x14:axisColor rgb="FF000000"/>
            </x14:dataBar>
          </x14:cfRule>
          <xm:sqref>F10:F20</xm:sqref>
        </x14:conditionalFormatting>
        <x14:conditionalFormatting xmlns:xm="http://schemas.microsoft.com/office/excel/2006/main">
          <x14:cfRule type="dataBar" id="{84F616C4-72AA-418C-9D5B-9649F2960BCC}">
            <x14:dataBar minLength="0" maxLength="100">
              <x14:cfvo type="num">
                <xm:f>0</xm:f>
              </x14:cfvo>
              <x14:cfvo type="num">
                <xm:f>1000</xm:f>
              </x14:cfvo>
              <x14:negativeFillColor rgb="FFFF0000"/>
              <x14:axisColor rgb="FF000000"/>
            </x14:dataBar>
          </x14:cfRule>
          <xm:sqref>G10:G21</xm:sqref>
        </x14:conditionalFormatting>
        <x14:conditionalFormatting xmlns:xm="http://schemas.microsoft.com/office/excel/2006/main">
          <x14:cfRule type="dataBar" id="{170E93E1-3585-48E0-B69B-CCFC89773DD1}">
            <x14:dataBar minLength="0" maxLength="100">
              <x14:cfvo type="num">
                <xm:f>0</xm:f>
              </x14:cfvo>
              <x14:cfvo type="num">
                <xm:f>1000</xm:f>
              </x14:cfvo>
              <x14:negativeFillColor rgb="FFFF0000"/>
              <x14:axisColor rgb="FF000000"/>
            </x14:dataBar>
          </x14:cfRule>
          <xm:sqref>H10:H21</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8E4B-BE0A-4DC5-A90C-7A606915746D}">
  <sheetPr codeName="Sheet3"/>
  <dimension ref="A2:C12"/>
  <sheetViews>
    <sheetView showGridLines="0" zoomScaleNormal="100" workbookViewId="0">
      <selection activeCell="C26" sqref="C26"/>
    </sheetView>
  </sheetViews>
  <sheetFormatPr defaultRowHeight="14.4"/>
  <cols>
    <col min="1" max="1" width="18.44140625" bestFit="1" customWidth="1"/>
    <col min="2" max="2" width="13.88671875" bestFit="1" customWidth="1"/>
    <col min="3" max="4" width="18.109375" bestFit="1" customWidth="1"/>
    <col min="5" max="5" width="14.109375" bestFit="1" customWidth="1"/>
  </cols>
  <sheetData>
    <row r="2" spans="1:3">
      <c r="A2" s="1" t="s">
        <v>25</v>
      </c>
      <c r="B2" t="s">
        <v>24</v>
      </c>
      <c r="C2" t="s">
        <v>23</v>
      </c>
    </row>
    <row r="3" spans="1:3">
      <c r="A3" s="2" t="s">
        <v>7</v>
      </c>
      <c r="B3">
        <v>185</v>
      </c>
      <c r="C3" s="4">
        <v>0.50408719346049047</v>
      </c>
    </row>
    <row r="4" spans="1:3">
      <c r="A4" s="2" t="s">
        <v>9</v>
      </c>
      <c r="B4">
        <v>7</v>
      </c>
      <c r="C4" s="4">
        <v>1.9073569482288829E-2</v>
      </c>
    </row>
    <row r="5" spans="1:3">
      <c r="A5" s="2" t="s">
        <v>22</v>
      </c>
      <c r="B5">
        <v>8</v>
      </c>
      <c r="C5" s="4">
        <v>2.1798365122615803E-2</v>
      </c>
    </row>
    <row r="6" spans="1:3">
      <c r="A6" s="2" t="s">
        <v>10</v>
      </c>
      <c r="B6">
        <v>9</v>
      </c>
      <c r="C6" s="4">
        <v>2.4523160762942781E-2</v>
      </c>
    </row>
    <row r="7" spans="1:3">
      <c r="A7" s="2" t="s">
        <v>11</v>
      </c>
      <c r="B7">
        <v>1</v>
      </c>
      <c r="C7" s="4">
        <v>2.7247956403269754E-3</v>
      </c>
    </row>
    <row r="8" spans="1:3">
      <c r="A8" s="2" t="s">
        <v>788</v>
      </c>
      <c r="B8">
        <v>1</v>
      </c>
      <c r="C8" s="4">
        <v>2.7247956403269754E-3</v>
      </c>
    </row>
    <row r="9" spans="1:3">
      <c r="A9" s="2" t="s">
        <v>12</v>
      </c>
      <c r="B9">
        <v>60</v>
      </c>
      <c r="C9" s="4">
        <v>0.16348773841961853</v>
      </c>
    </row>
    <row r="10" spans="1:3">
      <c r="A10" s="2" t="s">
        <v>13</v>
      </c>
      <c r="B10">
        <v>13</v>
      </c>
      <c r="C10" s="4">
        <v>3.5422343324250684E-2</v>
      </c>
    </row>
    <row r="11" spans="1:3">
      <c r="A11" s="2" t="s">
        <v>14</v>
      </c>
      <c r="B11">
        <v>6</v>
      </c>
      <c r="C11" s="4">
        <v>1.6348773841961851E-2</v>
      </c>
    </row>
    <row r="12" spans="1:3">
      <c r="A12" s="2" t="s">
        <v>5</v>
      </c>
      <c r="B12">
        <v>77</v>
      </c>
      <c r="C12" s="4">
        <v>0.2098092643051771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9627-F851-4665-B12B-A6ACAF0EECFF}">
  <sheetPr codeName="Sheet4"/>
  <dimension ref="A2:C12"/>
  <sheetViews>
    <sheetView showGridLines="0" workbookViewId="0">
      <selection activeCell="C26" sqref="C26"/>
    </sheetView>
  </sheetViews>
  <sheetFormatPr defaultRowHeight="14.4"/>
  <cols>
    <col min="1" max="1" width="12.44140625" bestFit="1" customWidth="1"/>
    <col min="2" max="2" width="16.44140625" bestFit="1" customWidth="1"/>
    <col min="3" max="3" width="17.5546875" bestFit="1" customWidth="1"/>
  </cols>
  <sheetData>
    <row r="2" spans="1:3">
      <c r="A2" s="1" t="s">
        <v>15</v>
      </c>
      <c r="B2" t="s">
        <v>786</v>
      </c>
      <c r="C2" t="s">
        <v>787</v>
      </c>
    </row>
    <row r="3" spans="1:3">
      <c r="A3" s="2" t="s">
        <v>7</v>
      </c>
      <c r="B3" s="28">
        <v>3119509.14</v>
      </c>
      <c r="C3" s="4">
        <v>6.7834376267014468E-2</v>
      </c>
    </row>
    <row r="4" spans="1:3">
      <c r="A4" s="2" t="s">
        <v>9</v>
      </c>
      <c r="B4" s="28">
        <v>651394.07999999996</v>
      </c>
      <c r="C4" s="4">
        <v>1.416470000175275E-2</v>
      </c>
    </row>
    <row r="5" spans="1:3">
      <c r="A5" s="2" t="s">
        <v>22</v>
      </c>
      <c r="B5" s="28">
        <v>127523</v>
      </c>
      <c r="C5" s="4">
        <v>2.7730142071962275E-3</v>
      </c>
    </row>
    <row r="6" spans="1:3">
      <c r="A6" s="2" t="s">
        <v>10</v>
      </c>
      <c r="B6" s="28">
        <v>770472</v>
      </c>
      <c r="C6" s="4">
        <v>1.6754074184632511E-2</v>
      </c>
    </row>
    <row r="7" spans="1:3">
      <c r="A7" s="2" t="s">
        <v>11</v>
      </c>
      <c r="B7" s="28">
        <v>4904</v>
      </c>
      <c r="C7" s="4">
        <v>1.0663850185527552E-4</v>
      </c>
    </row>
    <row r="8" spans="1:3">
      <c r="A8" s="2" t="s">
        <v>12</v>
      </c>
      <c r="B8" s="28">
        <v>21380401.969999995</v>
      </c>
      <c r="C8" s="4">
        <v>0.46492129591035497</v>
      </c>
    </row>
    <row r="9" spans="1:3">
      <c r="A9" s="2" t="s">
        <v>13</v>
      </c>
      <c r="B9" s="28">
        <v>6610491.25</v>
      </c>
      <c r="C9" s="4">
        <v>0.14374650967116795</v>
      </c>
    </row>
    <row r="10" spans="1:3">
      <c r="A10" s="2" t="s">
        <v>14</v>
      </c>
      <c r="B10" s="28">
        <v>6914737.5</v>
      </c>
      <c r="C10" s="4">
        <v>0.15036240777375473</v>
      </c>
    </row>
    <row r="11" spans="1:3">
      <c r="A11" s="2" t="s">
        <v>5</v>
      </c>
      <c r="B11" s="28">
        <v>6407238.7400000002</v>
      </c>
      <c r="C11" s="4">
        <v>0.13932674148912791</v>
      </c>
    </row>
    <row r="12" spans="1:3">
      <c r="A12" s="2" t="s">
        <v>788</v>
      </c>
      <c r="B12" s="28">
        <v>471</v>
      </c>
      <c r="C12" s="4">
        <v>1.0241993143114757E-5</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BE97-5B3D-4503-A808-DC518751F2A6}">
  <sheetPr codeName="Sheet5"/>
  <dimension ref="A2:C12"/>
  <sheetViews>
    <sheetView showGridLines="0" workbookViewId="0">
      <selection activeCell="A7" sqref="A7"/>
    </sheetView>
  </sheetViews>
  <sheetFormatPr defaultRowHeight="14.4"/>
  <cols>
    <col min="1" max="1" width="12.44140625" bestFit="1" customWidth="1"/>
    <col min="2" max="2" width="16.44140625" bestFit="1" customWidth="1"/>
    <col min="3" max="3" width="17.6640625" bestFit="1" customWidth="1"/>
  </cols>
  <sheetData>
    <row r="2" spans="1:3">
      <c r="A2" s="1" t="s">
        <v>15</v>
      </c>
      <c r="B2" t="s">
        <v>786</v>
      </c>
      <c r="C2" t="s">
        <v>826</v>
      </c>
    </row>
    <row r="3" spans="1:3">
      <c r="A3" s="2" t="s">
        <v>7</v>
      </c>
      <c r="B3" s="29">
        <v>3119509.14</v>
      </c>
      <c r="C3" s="40">
        <v>70869</v>
      </c>
    </row>
    <row r="4" spans="1:3">
      <c r="A4" s="2" t="s">
        <v>9</v>
      </c>
      <c r="B4" s="29">
        <v>651394.07999999996</v>
      </c>
      <c r="C4" s="40">
        <v>9634</v>
      </c>
    </row>
    <row r="5" spans="1:3">
      <c r="A5" s="2" t="s">
        <v>22</v>
      </c>
      <c r="B5" s="29">
        <v>127523</v>
      </c>
      <c r="C5" s="40">
        <v>0</v>
      </c>
    </row>
    <row r="6" spans="1:3">
      <c r="A6" s="2" t="s">
        <v>10</v>
      </c>
      <c r="B6" s="29">
        <v>770472</v>
      </c>
      <c r="C6" s="40">
        <v>6828</v>
      </c>
    </row>
    <row r="7" spans="1:3">
      <c r="A7" s="2" t="s">
        <v>11</v>
      </c>
      <c r="B7" s="29">
        <v>4904</v>
      </c>
      <c r="C7" s="40">
        <v>0</v>
      </c>
    </row>
    <row r="8" spans="1:3">
      <c r="A8" s="2" t="s">
        <v>12</v>
      </c>
      <c r="B8" s="29">
        <v>21380401.969999995</v>
      </c>
      <c r="C8" s="40">
        <v>32376</v>
      </c>
    </row>
    <row r="9" spans="1:3">
      <c r="A9" s="2" t="s">
        <v>13</v>
      </c>
      <c r="B9" s="29">
        <v>6610491.25</v>
      </c>
      <c r="C9" s="40">
        <v>6868</v>
      </c>
    </row>
    <row r="10" spans="1:3">
      <c r="A10" s="2" t="s">
        <v>14</v>
      </c>
      <c r="B10" s="29">
        <v>6914737.5</v>
      </c>
      <c r="C10" s="40">
        <v>0</v>
      </c>
    </row>
    <row r="11" spans="1:3">
      <c r="A11" s="2" t="s">
        <v>5</v>
      </c>
      <c r="B11" s="29">
        <v>6407238.7400000002</v>
      </c>
      <c r="C11" s="40">
        <v>21802</v>
      </c>
    </row>
    <row r="12" spans="1:3">
      <c r="A12" s="2" t="s">
        <v>788</v>
      </c>
      <c r="B12" s="29">
        <v>471</v>
      </c>
      <c r="C12" s="40">
        <v>0</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421F-6984-479A-BC5F-FC8F2B484659}">
  <sheetPr codeName="Sheet6"/>
  <dimension ref="A3:D374"/>
  <sheetViews>
    <sheetView showGridLines="0" workbookViewId="0">
      <selection activeCell="C21" sqref="C21"/>
    </sheetView>
  </sheetViews>
  <sheetFormatPr defaultRowHeight="14.4"/>
  <cols>
    <col min="1" max="1" width="12.5546875" bestFit="1" customWidth="1"/>
    <col min="2" max="2" width="17.44140625" style="11" bestFit="1" customWidth="1"/>
    <col min="3" max="3" width="19.77734375" style="11" bestFit="1" customWidth="1"/>
    <col min="4" max="4" width="18.44140625" style="11" bestFit="1" customWidth="1"/>
  </cols>
  <sheetData>
    <row r="3" spans="1:4">
      <c r="A3" s="1" t="s">
        <v>15</v>
      </c>
      <c r="B3" t="s">
        <v>786</v>
      </c>
      <c r="C3"/>
      <c r="D3"/>
    </row>
    <row r="4" spans="1:4">
      <c r="A4" s="32" t="s">
        <v>807</v>
      </c>
      <c r="B4" s="31">
        <v>10181436.699999999</v>
      </c>
      <c r="C4"/>
      <c r="D4"/>
    </row>
    <row r="5" spans="1:4">
      <c r="A5" s="32" t="s">
        <v>808</v>
      </c>
      <c r="B5" s="31">
        <v>6899741.3499999996</v>
      </c>
      <c r="C5"/>
      <c r="D5"/>
    </row>
    <row r="6" spans="1:4">
      <c r="A6" s="32" t="s">
        <v>809</v>
      </c>
      <c r="B6" s="31">
        <v>11004859.639999999</v>
      </c>
      <c r="C6"/>
      <c r="D6"/>
    </row>
    <row r="7" spans="1:4">
      <c r="A7" s="32" t="s">
        <v>810</v>
      </c>
      <c r="B7" s="31">
        <v>4525388.8</v>
      </c>
      <c r="C7"/>
      <c r="D7"/>
    </row>
    <row r="8" spans="1:4">
      <c r="A8" s="32" t="s">
        <v>811</v>
      </c>
      <c r="B8" s="31">
        <v>1296450.3</v>
      </c>
      <c r="C8"/>
      <c r="D8"/>
    </row>
    <row r="9" spans="1:4">
      <c r="A9" s="32" t="s">
        <v>812</v>
      </c>
      <c r="B9" s="31">
        <v>447437.93</v>
      </c>
      <c r="C9"/>
      <c r="D9"/>
    </row>
    <row r="10" spans="1:4">
      <c r="A10" s="32" t="s">
        <v>813</v>
      </c>
      <c r="B10" s="31">
        <v>4005395.2800000003</v>
      </c>
      <c r="C10"/>
      <c r="D10"/>
    </row>
    <row r="11" spans="1:4">
      <c r="A11" s="32" t="s">
        <v>814</v>
      </c>
      <c r="B11" s="31">
        <v>629353.80000000005</v>
      </c>
      <c r="C11"/>
      <c r="D11"/>
    </row>
    <row r="12" spans="1:4">
      <c r="A12" s="32" t="s">
        <v>815</v>
      </c>
      <c r="B12" s="31">
        <v>445979.56</v>
      </c>
      <c r="C12"/>
      <c r="D12"/>
    </row>
    <row r="13" spans="1:4">
      <c r="A13" s="32" t="s">
        <v>816</v>
      </c>
      <c r="B13" s="31">
        <v>479617.91000000003</v>
      </c>
      <c r="C13"/>
      <c r="D13"/>
    </row>
    <row r="14" spans="1:4">
      <c r="A14" s="32" t="s">
        <v>818</v>
      </c>
      <c r="B14" s="31">
        <v>144039.85</v>
      </c>
      <c r="C14"/>
      <c r="D14"/>
    </row>
    <row r="15" spans="1:4">
      <c r="A15" s="32" t="s">
        <v>817</v>
      </c>
      <c r="B15" s="31">
        <v>5927441.5600000005</v>
      </c>
      <c r="C15"/>
      <c r="D15"/>
    </row>
    <row r="16" spans="1:4">
      <c r="A16" s="32" t="s">
        <v>16</v>
      </c>
      <c r="B16" s="31">
        <v>45987142.68</v>
      </c>
      <c r="C16"/>
      <c r="D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spans="2:2" customFormat="1"/>
    <row r="82" spans="2:2" customFormat="1"/>
    <row r="83" spans="2:2" customFormat="1"/>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2189-4D54-4DAC-BD30-A182D7190B96}">
  <sheetPr codeName="Sheet7"/>
  <dimension ref="A3:D374"/>
  <sheetViews>
    <sheetView showGridLines="0" workbookViewId="0">
      <selection activeCell="C26" sqref="C26"/>
    </sheetView>
  </sheetViews>
  <sheetFormatPr defaultRowHeight="14.4"/>
  <cols>
    <col min="1" max="1" width="12.5546875" bestFit="1" customWidth="1"/>
    <col min="2" max="2" width="17.44140625" style="11" bestFit="1" customWidth="1"/>
    <col min="3" max="3" width="19.77734375" style="11" bestFit="1" customWidth="1"/>
    <col min="4" max="4" width="18.44140625" style="11" bestFit="1" customWidth="1"/>
  </cols>
  <sheetData>
    <row r="3" spans="1:4">
      <c r="A3" s="1" t="s">
        <v>15</v>
      </c>
      <c r="B3" t="s">
        <v>786</v>
      </c>
      <c r="C3"/>
      <c r="D3"/>
    </row>
    <row r="4" spans="1:4">
      <c r="A4" s="2" t="s">
        <v>407</v>
      </c>
      <c r="B4" s="31">
        <v>6812375.79</v>
      </c>
      <c r="C4"/>
      <c r="D4"/>
    </row>
    <row r="5" spans="1:4">
      <c r="A5" s="2" t="s">
        <v>408</v>
      </c>
      <c r="B5" s="31">
        <v>14001588.76</v>
      </c>
      <c r="C5"/>
      <c r="D5"/>
    </row>
    <row r="6" spans="1:4">
      <c r="A6" s="2" t="s">
        <v>409</v>
      </c>
      <c r="B6" s="31">
        <v>3876865.5</v>
      </c>
      <c r="C6"/>
      <c r="D6"/>
    </row>
    <row r="7" spans="1:4">
      <c r="A7" s="2" t="s">
        <v>410</v>
      </c>
      <c r="B7" s="31">
        <v>4220586.67</v>
      </c>
      <c r="C7"/>
      <c r="D7"/>
    </row>
    <row r="8" spans="1:4">
      <c r="A8" s="2" t="s">
        <v>411</v>
      </c>
      <c r="B8" s="31">
        <v>12214952.629999999</v>
      </c>
      <c r="C8"/>
      <c r="D8"/>
    </row>
    <row r="9" spans="1:4">
      <c r="A9" s="2" t="s">
        <v>412</v>
      </c>
      <c r="B9" s="31">
        <v>4693172.33</v>
      </c>
      <c r="C9"/>
      <c r="D9"/>
    </row>
    <row r="10" spans="1:4">
      <c r="A10" s="2" t="s">
        <v>413</v>
      </c>
      <c r="B10" s="31">
        <v>167601</v>
      </c>
      <c r="C10"/>
      <c r="D10"/>
    </row>
    <row r="11" spans="1:4">
      <c r="A11" s="2" t="s">
        <v>16</v>
      </c>
      <c r="B11" s="31">
        <v>45987142.679999992</v>
      </c>
      <c r="C11"/>
      <c r="D11"/>
    </row>
    <row r="12" spans="1:4">
      <c r="B12"/>
      <c r="C12"/>
      <c r="D12"/>
    </row>
    <row r="13" spans="1:4">
      <c r="B13"/>
      <c r="C13"/>
      <c r="D13"/>
    </row>
    <row r="14" spans="1:4">
      <c r="B14"/>
      <c r="C14"/>
      <c r="D14"/>
    </row>
    <row r="15" spans="1:4">
      <c r="B15"/>
      <c r="C15"/>
      <c r="D15"/>
    </row>
    <row r="16" spans="1:4">
      <c r="B16"/>
      <c r="C16"/>
      <c r="D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spans="2:2" customFormat="1"/>
    <row r="82" spans="2:2" customFormat="1"/>
    <row r="83" spans="2:2" customFormat="1"/>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44A01-C6DA-4E89-BF18-2E4E038F1DF4}">
  <sheetPr codeName="Sheet8"/>
  <dimension ref="A2:B7"/>
  <sheetViews>
    <sheetView showGridLines="0" topLeftCell="AY1" workbookViewId="0">
      <selection activeCell="C26" sqref="C26"/>
    </sheetView>
  </sheetViews>
  <sheetFormatPr defaultRowHeight="14.4"/>
  <cols>
    <col min="1" max="1" width="10.77734375" bestFit="1" customWidth="1"/>
    <col min="2" max="2" width="17.88671875" bestFit="1" customWidth="1"/>
    <col min="4" max="4" width="10.5546875" bestFit="1" customWidth="1"/>
  </cols>
  <sheetData>
    <row r="2" spans="1:2">
      <c r="A2" s="1" t="s">
        <v>20</v>
      </c>
      <c r="B2" t="s">
        <v>18</v>
      </c>
    </row>
    <row r="3" spans="1:2">
      <c r="A3" s="2" t="s">
        <v>8</v>
      </c>
      <c r="B3" s="3">
        <v>21</v>
      </c>
    </row>
    <row r="4" spans="1:2">
      <c r="A4" s="2" t="s">
        <v>21</v>
      </c>
      <c r="B4" s="3">
        <v>20</v>
      </c>
    </row>
    <row r="5" spans="1:2">
      <c r="A5" s="2" t="s">
        <v>17</v>
      </c>
      <c r="B5" s="3">
        <v>1</v>
      </c>
    </row>
    <row r="6" spans="1:2">
      <c r="A6" s="2" t="s">
        <v>6</v>
      </c>
      <c r="B6" s="3">
        <v>325</v>
      </c>
    </row>
    <row r="7" spans="1:2">
      <c r="A7" s="2" t="s">
        <v>16</v>
      </c>
      <c r="B7" s="3">
        <v>367</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A7671-EC76-4B30-90D0-045F9C49C2EF}">
  <sheetPr codeName="Sheet9"/>
  <dimension ref="A2:B7"/>
  <sheetViews>
    <sheetView showGridLines="0" workbookViewId="0">
      <selection activeCell="C26" sqref="C26"/>
    </sheetView>
  </sheetViews>
  <sheetFormatPr defaultRowHeight="14.4"/>
  <cols>
    <col min="1" max="1" width="12.44140625" bestFit="1" customWidth="1"/>
    <col min="2" max="2" width="16.44140625" bestFit="1" customWidth="1"/>
  </cols>
  <sheetData>
    <row r="2" spans="1:2">
      <c r="A2" s="1" t="s">
        <v>15</v>
      </c>
      <c r="B2" t="s">
        <v>786</v>
      </c>
    </row>
    <row r="3" spans="1:2">
      <c r="A3" s="2" t="s">
        <v>6</v>
      </c>
      <c r="B3" s="35">
        <v>42127250.859999999</v>
      </c>
    </row>
    <row r="4" spans="1:2">
      <c r="A4" s="2" t="s">
        <v>17</v>
      </c>
      <c r="B4" s="35">
        <v>2756205</v>
      </c>
    </row>
    <row r="5" spans="1:2">
      <c r="A5" s="2" t="s">
        <v>21</v>
      </c>
      <c r="B5" s="35">
        <v>744487.91</v>
      </c>
    </row>
    <row r="6" spans="1:2">
      <c r="A6" s="2" t="s">
        <v>8</v>
      </c>
      <c r="B6" s="35">
        <v>359198.91000000003</v>
      </c>
    </row>
    <row r="7" spans="1:2">
      <c r="A7" s="2" t="s">
        <v>16</v>
      </c>
      <c r="B7" s="35">
        <v>45987142.679999992</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 S t a n d a r d   L e a d   T i m e   ( D a y s ) < / K e y > < / a : K e y > < a : V a l u e   i : t y p e = " T a b l e W i d g e t B a s e V i e w S t a t e " / > < / a : K e y V a l u e O f D i a g r a m O b j e c t K e y a n y T y p e z b w N T n L X > < a : K e y V a l u e O f D i a g r a m O b j e c t K e y a n y T y p e z b w N T n L X > < a : K e y > < K e y > C o l u m n s \ S u p p l i e r < / K e y > < / a : K e y > < a : V a l u e   i : t y p e = " T a b l e W i d g e t B a s e V i e w S t a t e " / > < / a : K e y V a l u e O f D i a g r a m O b j e c t K e y a n y T y p e z b w N T n L X > < a : K e y V a l u e O f D i a g r a m O b j e c t K e y a n y T y p e z b w N T n L X > < a : K e y > < K e y > C o l u m n s \ P R   N u m b e r < / K e y > < / a : K e y > < a : V a l u e   i : t y p e = " T a b l e W i d g e t B a s e V i e w S t a t e " / > < / a : K e y V a l u e O f D i a g r a m O b j e c t K e y a n y T y p e z b w N T n L X > < a : K e y V a l u e O f D i a g r a m O b j e c t K e y a n y T y p e z b w N T n L X > < a : K e y > < K e y > C o l u m n s \ P R   A p p r o v e d   I n < / K e y > < / a : K e y > < a : V a l u e   i : t y p e = " T a b l e W i d g e t B a s e V i e w S t a t e " / > < / a : K e y V a l u e O f D i a g r a m O b j e c t K e y a n y T y p e z b w N T n L X > < a : K e y V a l u e O f D i a g r a m O b j e c t K e y a n y T y p e z b w N T n L X > < a : K e y > < K e y > C o l u m n s \ P O   C r e a t e d   I n < / K e y > < / a : K e y > < a : V a l u e   i : t y p e = " T a b l e W i d g e t B a s e V i e w S t a t e " / > < / a : K e y V a l u e O f D i a g r a m O b j e c t K e y a n y T y p e z b w N T n L X > < a : K e y V a l u e O f D i a g r a m O b j e c t K e y a n y T y p e z b w N T n L X > < a : K e y > < K e y > C o l u m n s \ P R   V S   P O   D a y s   C y c l e < / K e y > < / a : K e y > < a : V a l u e   i : t y p e = " T a b l e W i d g e t B a s e V i e w S t a t e " / > < / a : K e y V a l u e O f D i a g r a m O b j e c t K e y a n y T y p e z b w N T n L X > < a : K e y V a l u e O f D i a g r a m O b j e c t K e y a n y T y p e z b w N T n L X > < a : K e y > < K e y > C o l u m n s \ P R   V S   P O   R e s u l t < / K e y > < / a : K e y > < a : V a l u e   i : t y p e = " T a b l e W i d g e t B a s e V i e w S t a t e " / > < / a : K e y V a l u e O f D i a g r a m O b j e c t K e y a n y T y p e z b w N T n L X > < a : K e y V a l u e O f D i a g r a m O b j e c t K e y a n y T y p e z b w N T n L X > < a : K e y > < K e y > C o l u m n s \ P O   N u m b e r < / K e y > < / a : K e y > < a : V a l u e   i : t y p e = " T a b l e W i d g e t B a s e V i e w S t a t e " / > < / a : K e y V a l u e O f D i a g r a m O b j e c t K e y a n y T y p e z b w N T n L X > < a : K e y V a l u e O f D i a g r a m O b j e c t K e y a n y T y p e z b w N T n L X > < a : K e y > < K e y > C o l u m n s \ P O   A p p r o v e d   I n < / K e y > < / a : K e y > < a : V a l u e   i : t y p e = " T a b l e W i d g e t B a s e V i e w S t a t e " / > < / a : K e y V a l u e O f D i a g r a m O b j e c t K e y a n y T y p e z b w N T n L X > < a : K e y V a l u e O f D i a g r a m O b j e c t K e y a n y T y p e z b w N T n L X > < a : K e y > < K e y > C o l u m n s \ P O   D e l i v e r e d   I n < / K e y > < / a : K e y > < a : V a l u e   i : t y p e = " T a b l e W i d g e t B a s e V i e w S t a t e " / > < / a : K e y V a l u e O f D i a g r a m O b j e c t K e y a n y T y p e z b w N T n L X > < a : K e y V a l u e O f D i a g r a m O b j e c t K e y a n y T y p e z b w N T n L X > < a : K e y > < K e y > C o l u m n s \ A c t u a l   D e l i v e r y   L e a d   T i m e < / 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  C o m p l e t i o n < / K e y > < / a : K e y > < a : V a l u e   i : t y p e = " T a b l e W i d g e t B a s e V i e w S t a t e " / > < / a : K e y V a l u e O f D i a g r a m O b j e c t K e y a n y T y p e z b w N T n L X > < a : K e y V a l u e O f D i a g r a m O b j e c t K e y a n y T y p e z b w N T n L X > < a : K e y > < K e y > C o l u m n s \ P O   S t a t u s < / 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 C o l u m n s \ P O   A m o u n t < / 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 C o l u m n s \ S a v i n g   /   L o s s 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S h o w H i d d e n " > < C u s t o m C o n t e n t > < ! [ C D A T A [ T r u e ] ] > < / C u s t o m C o n t e n t > < / G e m i n i > 
</file>

<file path=customXml/item18.xml>��< ? x m l   v e r s i o n = " 1 . 0 "   e n c o d i n g = " u t f - 1 6 " ? > < D a t a M a s h u p   s q m i d = " e 6 d d 8 1 e d - f b 3 e - 4 9 9 4 - 9 4 c 5 - a 3 d a 9 1 f 7 3 f 0 f "   x m l n s = " h t t p : / / s c h e m a s . m i c r o s o f t . c o m / D a t a M a s h u p " > A A A A A B Q D A A B Q S w M E F A A C A A g A 8 g y L 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8 g y 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M i 1 Y o i k e 4 D g A A A B E A A A A T A B w A R m 9 y b X V s Y X M v U 2 V j d G l v b j E u b S C i G A A o o B Q A A A A A A A A A A A A A A A A A A A A A A A A A A A A r T k 0 u y c z P U w i G 0 I b W A F B L A Q I t A B Q A A g A I A P I M i 1 b S 3 U r R p A A A A P Y A A A A S A A A A A A A A A A A A A A A A A A A A A A B D b 2 5 m a W c v U G F j a 2 F n Z S 5 4 b W x Q S w E C L Q A U A A I A C A D y D I t W D 8 r p q 6 Q A A A D p A A A A E w A A A A A A A A A A A A A A A A D w A A A A W 0 N v b n R l b n R f V H l w Z X N d L n h t b F B L A Q I t A B Q A A g A I A P I M i 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W H t w I 7 / 2 Y Q I H 9 B y r r r u L + A A A A A A I A A A A A A A N m A A D A A A A A E A A A A G t f 2 5 B y Y O Y H a I m l i 1 z 8 i h E A A A A A B I A A A K A A A A A Q A A A A 6 I n Y f P q z 7 I S u 5 q Z I x v i / 1 l A A A A C O I q r a b w q p 3 1 o 0 Q E H S Y o p o u L W 9 M 3 d z M y Z x b F 8 p o k 5 k H 0 r G 0 j i t 8 o O Z C C J E E 2 D y K n r U u K A 8 o + U V C 5 M D 7 v Y L R V K n k w 1 j t I h R s 9 R y N z p 3 K W 3 / A x Q A A A A 5 G W G O n I Q t 5 p Z / R v a / H 3 V Z P o o r r Q = = < / D a t a M a s h u p > 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 2 0 2 3 - 0 4 - 1 1 T 0 2 : 2 6 : 4 1 . 3 2 9 1 8 7 2 + 0 3 : 0 0 < / L a s t P r o c e s s e d T i m e > < / D a t a M o d e l i n g S a n d b o x . S e r i a l i z e d S a n d b o x E r r o r C a c h 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D i a g r a m O b j e c t K e y > < K e y > C o l u m n s \ C i t y < / K e y > < / D i a g r a m O b j e c t K e y > < D i a g r a m O b j e c t K e y > < K e y > C o l u m n s \ P r o d u c t < / K e y > < / D i a g r a m O b j e c t K e y > < D i a g r a m O b j e c t K e y > < K e y > C o l u m n s \ C a t e g o r y < / K e y > < / D i a g r a m O b j e c t K e y > < D i a g r a m O b j e c t K e y > < K e y > C o l u m n s \ C a t e g o r y   S t a n d a r d   L e a d   T i m e   ( D a y s ) < / K e y > < / D i a g r a m O b j e c t K e y > < D i a g r a m O b j e c t K e y > < K e y > C o l u m n s \ S u p p l i e r < / K e y > < / D i a g r a m O b j e c t K e y > < D i a g r a m O b j e c t K e y > < K e y > C o l u m n s \ P R   N u m b e r < / K e y > < / D i a g r a m O b j e c t K e y > < D i a g r a m O b j e c t K e y > < K e y > C o l u m n s \ P R   A p p r o v e d   I n < / K e y > < / D i a g r a m O b j e c t K e y > < D i a g r a m O b j e c t K e y > < K e y > C o l u m n s \ P O   C r e a t e d   I n < / K e y > < / D i a g r a m O b j e c t K e y > < D i a g r a m O b j e c t K e y > < K e y > C o l u m n s \ P R   V S   P O   D a y s   C y c l e < / K e y > < / D i a g r a m O b j e c t K e y > < D i a g r a m O b j e c t K e y > < K e y > C o l u m n s \ P R   V S   P O   R e s u l t < / K e y > < / D i a g r a m O b j e c t K e y > < D i a g r a m O b j e c t K e y > < K e y > C o l u m n s \ P O   N u m b e r < / K e y > < / D i a g r a m O b j e c t K e y > < D i a g r a m O b j e c t K e y > < K e y > C o l u m n s \ P O   A p p r o v e d   I n < / K e y > < / D i a g r a m O b j e c t K e y > < D i a g r a m O b j e c t K e y > < K e y > C o l u m n s \ P O   D e l i v e r e d   I n < / K e y > < / D i a g r a m O b j e c t K e y > < D i a g r a m O b j e c t K e y > < K e y > C o l u m n s \ A c t u a l   D e l i v e r y   L e a d   T i m e < / K e y > < / D i a g r a m O b j e c t K e y > < D i a g r a m O b j e c t K e y > < K e y > C o l u m n s \ R e s u l t < / K e y > < / D i a g r a m O b j e c t K e y > < D i a g r a m O b j e c t K e y > < K e y > C o l u m n s \ %   C o m p l e t i o n < / K e y > < / D i a g r a m O b j e c t K e y > < D i a g r a m O b j e c t K e y > < K e y > C o l u m n s \ P O   S t a t u s < / K e y > < / D i a g r a m O b j e c t K e y > < D i a g r a m O b j e c t K e y > < K e y > C o l u m n s \ P r i c e < / K e y > < / D i a g r a m O b j e c t K e y > < D i a g r a m O b j e c t K e y > < K e y > C o l u m n s \ Q u a n t i t y < / K e y > < / D i a g r a m O b j e c t K e y > < D i a g r a m O b j e c t K e y > < K e y > C o l u m n s \ P O   A m o u n t < / K e y > < / D i a g r a m O b j e c t K e y > < D i a g r a m O b j e c t K e y > < K e y > C o l u m n s \ B u d g e t < / K e y > < / D i a g r a m O b j e c t K e y > < D i a g r a m O b j e c t K e y > < K e y > C o l u m n s \ S a v i n g   /   L o s s 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 C o l u m n s \ C a t e g o r y   S t a n d a r d   L e a d   T i m e   ( D a y s ) < / K e y > < / a : K e y > < a : V a l u e   i : t y p e = " M e a s u r e G r i d N o d e V i e w S t a t e " > < C o l u m n > 4 < / C o l u m n > < L a y e d O u t > t r u e < / L a y e d O u t > < / a : V a l u e > < / a : K e y V a l u e O f D i a g r a m O b j e c t K e y a n y T y p e z b w N T n L X > < a : K e y V a l u e O f D i a g r a m O b j e c t K e y a n y T y p e z b w N T n L X > < a : K e y > < K e y > C o l u m n s \ S u p p l i e r < / K e y > < / a : K e y > < a : V a l u e   i : t y p e = " M e a s u r e G r i d N o d e V i e w S t a t e " > < C o l u m n > 5 < / C o l u m n > < L a y e d O u t > t r u e < / L a y e d O u t > < / a : V a l u e > < / a : K e y V a l u e O f D i a g r a m O b j e c t K e y a n y T y p e z b w N T n L X > < a : K e y V a l u e O f D i a g r a m O b j e c t K e y a n y T y p e z b w N T n L X > < a : K e y > < K e y > C o l u m n s \ P R   N u m b e r < / K e y > < / a : K e y > < a : V a l u e   i : t y p e = " M e a s u r e G r i d N o d e V i e w S t a t e " > < C o l u m n > 6 < / C o l u m n > < L a y e d O u t > t r u e < / L a y e d O u t > < / a : V a l u e > < / a : K e y V a l u e O f D i a g r a m O b j e c t K e y a n y T y p e z b w N T n L X > < a : K e y V a l u e O f D i a g r a m O b j e c t K e y a n y T y p e z b w N T n L X > < a : K e y > < K e y > C o l u m n s \ P R   A p p r o v e d   I n < / K e y > < / a : K e y > < a : V a l u e   i : t y p e = " M e a s u r e G r i d N o d e V i e w S t a t e " > < C o l u m n > 7 < / C o l u m n > < L a y e d O u t > t r u e < / L a y e d O u t > < / a : V a l u e > < / a : K e y V a l u e O f D i a g r a m O b j e c t K e y a n y T y p e z b w N T n L X > < a : K e y V a l u e O f D i a g r a m O b j e c t K e y a n y T y p e z b w N T n L X > < a : K e y > < K e y > C o l u m n s \ P O   C r e a t e d   I n < / K e y > < / a : K e y > < a : V a l u e   i : t y p e = " M e a s u r e G r i d N o d e V i e w S t a t e " > < C o l u m n > 8 < / C o l u m n > < L a y e d O u t > t r u e < / L a y e d O u t > < / a : V a l u e > < / a : K e y V a l u e O f D i a g r a m O b j e c t K e y a n y T y p e z b w N T n L X > < a : K e y V a l u e O f D i a g r a m O b j e c t K e y a n y T y p e z b w N T n L X > < a : K e y > < K e y > C o l u m n s \ P R   V S   P O   D a y s   C y c l e < / K e y > < / a : K e y > < a : V a l u e   i : t y p e = " M e a s u r e G r i d N o d e V i e w S t a t e " > < C o l u m n > 9 < / C o l u m n > < L a y e d O u t > t r u e < / L a y e d O u t > < / a : V a l u e > < / a : K e y V a l u e O f D i a g r a m O b j e c t K e y a n y T y p e z b w N T n L X > < a : K e y V a l u e O f D i a g r a m O b j e c t K e y a n y T y p e z b w N T n L X > < a : K e y > < K e y > C o l u m n s \ P R   V S   P O   R e s u l t < / K e y > < / a : K e y > < a : V a l u e   i : t y p e = " M e a s u r e G r i d N o d e V i e w S t a t e " > < C o l u m n > 1 0 < / C o l u m n > < L a y e d O u t > t r u e < / L a y e d O u t > < / a : V a l u e > < / a : K e y V a l u e O f D i a g r a m O b j e c t K e y a n y T y p e z b w N T n L X > < a : K e y V a l u e O f D i a g r a m O b j e c t K e y a n y T y p e z b w N T n L X > < a : K e y > < K e y > C o l u m n s \ P O   N u m b e r < / K e y > < / a : K e y > < a : V a l u e   i : t y p e = " M e a s u r e G r i d N o d e V i e w S t a t e " > < C o l u m n > 1 1 < / C o l u m n > < L a y e d O u t > t r u e < / L a y e d O u t > < / a : V a l u e > < / a : K e y V a l u e O f D i a g r a m O b j e c t K e y a n y T y p e z b w N T n L X > < a : K e y V a l u e O f D i a g r a m O b j e c t K e y a n y T y p e z b w N T n L X > < a : K e y > < K e y > C o l u m n s \ P O   A p p r o v e d   I n < / K e y > < / a : K e y > < a : V a l u e   i : t y p e = " M e a s u r e G r i d N o d e V i e w S t a t e " > < C o l u m n > 1 2 < / C o l u m n > < L a y e d O u t > t r u e < / L a y e d O u t > < / a : V a l u e > < / a : K e y V a l u e O f D i a g r a m O b j e c t K e y a n y T y p e z b w N T n L X > < a : K e y V a l u e O f D i a g r a m O b j e c t K e y a n y T y p e z b w N T n L X > < a : K e y > < K e y > C o l u m n s \ P O   D e l i v e r e d   I n < / K e y > < / a : K e y > < a : V a l u e   i : t y p e = " M e a s u r e G r i d N o d e V i e w S t a t e " > < C o l u m n > 1 3 < / C o l u m n > < L a y e d O u t > t r u e < / L a y e d O u t > < / a : V a l u e > < / a : K e y V a l u e O f D i a g r a m O b j e c t K e y a n y T y p e z b w N T n L X > < a : K e y V a l u e O f D i a g r a m O b j e c t K e y a n y T y p e z b w N T n L X > < a : K e y > < K e y > C o l u m n s \ A c t u a l   D e l i v e r y   L e a d   T i m e < / K e y > < / a : K e y > < a : V a l u e   i : t y p e = " M e a s u r e G r i d N o d e V i e w S t a t e " > < C o l u m n > 1 4 < / C o l u m n > < L a y e d O u t > t r u e < / L a y e d O u t > < / a : V a l u e > < / a : K e y V a l u e O f D i a g r a m O b j e c t K e y a n y T y p e z b w N T n L X > < a : K e y V a l u e O f D i a g r a m O b j e c t K e y a n y T y p e z b w N T n L X > < a : K e y > < K e y > C o l u m n s \ R e s u l t < / K e y > < / a : K e y > < a : V a l u e   i : t y p e = " M e a s u r e G r i d N o d e V i e w S t a t e " > < C o l u m n > 1 5 < / C o l u m n > < L a y e d O u t > t r u e < / L a y e d O u t > < / a : V a l u e > < / a : K e y V a l u e O f D i a g r a m O b j e c t K e y a n y T y p e z b w N T n L X > < a : K e y V a l u e O f D i a g r a m O b j e c t K e y a n y T y p e z b w N T n L X > < a : K e y > < K e y > C o l u m n s \ %   C o m p l e t i o n < / K e y > < / a : K e y > < a : V a l u e   i : t y p e = " M e a s u r e G r i d N o d e V i e w S t a t e " > < C o l u m n > 1 6 < / C o l u m n > < L a y e d O u t > t r u e < / L a y e d O u t > < / a : V a l u e > < / a : K e y V a l u e O f D i a g r a m O b j e c t K e y a n y T y p e z b w N T n L X > < a : K e y V a l u e O f D i a g r a m O b j e c t K e y a n y T y p e z b w N T n L X > < a : K e y > < K e y > C o l u m n s \ P O   S t a t u s < / K e y > < / a : K e y > < a : V a l u e   i : t y p e = " M e a s u r e G r i d N o d e V i e w S t a t e " > < C o l u m n > 1 7 < / C o l u m n > < L a y e d O u t > t r u e < / L a y e d O u t > < / a : V a l u e > < / a : K e y V a l u e O f D i a g r a m O b j e c t K e y a n y T y p e z b w N T n L X > < a : K e y V a l u e O f D i a g r a m O b j e c t K e y a n y T y p e z b w N T n L X > < a : K e y > < K e y > C o l u m n s \ P r i c e < / K e y > < / a : K e y > < a : V a l u e   i : t y p e = " M e a s u r e G r i d N o d e V i e w S t a t e " > < C o l u m n > 1 8 < / C o l u m n > < L a y e d O u t > t r u e < / L a y e d O u t > < / a : V a l u e > < / a : K e y V a l u e O f D i a g r a m O b j e c t K e y a n y T y p e z b w N T n L X > < a : K e y V a l u e O f D i a g r a m O b j e c t K e y a n y T y p e z b w N T n L X > < a : K e y > < K e y > C o l u m n s \ Q u a n t i t y < / K e y > < / a : K e y > < a : V a l u e   i : t y p e = " M e a s u r e G r i d N o d e V i e w S t a t e " > < C o l u m n > 1 9 < / C o l u m n > < L a y e d O u t > t r u e < / L a y e d O u t > < / a : V a l u e > < / a : K e y V a l u e O f D i a g r a m O b j e c t K e y a n y T y p e z b w N T n L X > < a : K e y V a l u e O f D i a g r a m O b j e c t K e y a n y T y p e z b w N T n L X > < a : K e y > < K e y > C o l u m n s \ P O   A m o u n t < / K e y > < / a : K e y > < a : V a l u e   i : t y p e = " M e a s u r e G r i d N o d e V i e w S t a t e " > < C o l u m n > 2 0 < / C o l u m n > < L a y e d O u t > t r u e < / L a y e d O u t > < / a : V a l u e > < / a : K e y V a l u e O f D i a g r a m O b j e c t K e y a n y T y p e z b w N T n L X > < a : K e y V a l u e O f D i a g r a m O b j e c t K e y a n y T y p e z b w N T n L X > < a : K e y > < K e y > C o l u m n s \ B u d g e t < / K e y > < / a : K e y > < a : V a l u e   i : t y p e = " M e a s u r e G r i d N o d e V i e w S t a t e " > < C o l u m n > 2 1 < / C o l u m n > < L a y e d O u t > t r u e < / L a y e d O u t > < / a : V a l u e > < / a : K e y V a l u e O f D i a g r a m O b j e c t K e y a n y T y p e z b w N T n L X > < a : K e y V a l u e O f D i a g r a m O b j e c t K e y a n y T y p e z b w N T n L X > < a : K e y > < K e y > C o l u m n s \ S a v i n g   /   L o s s < / K e y > < / a : K e y > < a : V a l u e   i : t y p e = " M e a s u r e G r i d N o d e V i e w S t a t e " > < C o l u m n > 2 2 < / C o l u m n > < L a y e d O u t > t r u e < / L a y e d O u t > < / a : V a l u e > < / a : K e y V a l u e O f D i a g r a m O b j e c t K e y a n y T y p e z b w N T n L X > < / V i e w S t a t e s > < / D i a g r a m M a n a g e r . S e r i a l i z a b l e D i a g r a m > < / A r r a y O f D i a g r a m M a n a g e r . S e r i a l i z a b l e D i a g r a m > ] ] > < / C u s t o m C o n t e n t > < / G e m i n i > 
</file>

<file path=customXml/item20.xml>��< ? x m l   v e r s i o n = " 1 . 0 "   e n c o d i n g = " u t f - 1 6 " ? > < V i s u a l i z a t i o n L S t a t e   x m l n s : x s d = " h t t p : / / w w w . w 3 . o r g / 2 0 0 1 / X M L S c h e m a "   x m l n s : x s i = " h t t p : / / w w w . w 3 . o r g / 2 0 0 1 / X M L S c h e m a - i n s t a n c e "   x m l n s = " h t t p : / / m i c r o s o f t . d a t a . v i s u a l i z a t i o n . C l i e n t . E x c e l . L S t a t e / 1 . 0 " > < c g > H 4 s I A A A A A A A E A O 1 X a 2 / T M B T 9 K 1 E k + L Q l f s W J R 9 O p M E B l K 5 o 2 g e C j l 6 S t W R K P 2 F l X / h o f + E n 8 B W 7 S h 9 S 9 S L X H p 0 l V I 9 v X z v E 9 v u c 4 f 3 / / 6 e 1 f F b l z m V V G 6 T J 2 s Y d c J y s T n a p y E r u 1 H e 9 G 7 n 6 / 9 x a a R 9 I e 6 f K d T K a Z A 5 N K s 3 d l 0 t i d W n u x 5 / u z 2 c y b U U 9 X E 5 8 g h P 1 v o 6 N T i C y k u w 5 W / w / e V a W x s k w y t 9 8 b m s X M 9 a x C J Z U 2 e m y 9 V F r p X S p T y 1 z 9 k h a g e 5 N M 0 9 R v 8 M N M 5 z x 2 9 3 O d w L C d x y d q L t P p a 1 l c v E l 0 X d p q f p J N m u 0 e w q 5 S X b w i S I / h 7 1 T W q Y L n o J J n S s I 6 X 2 V e Z 8 4 0 i V 1 b 1 Q 2 k j 5 k + y Y z O 6 + a V 5 l r b y W 3 s E u Z x w U R I h M C C U R o I 1 8 k h s Y x 7 I W G Y k o C G E c M R Z B m i j / V F n U u b p c e 5 b P f 8 Q V e F t N A x S N M q M 6 a / w L 7 j t N i c B b K e f y O s t 4 z / o L I 8 B W D G V r A 3 5 8 q o v V L l S / y O v x p Y L t v z F 3 G r 7 n v i h 9 + 7 B 2 9 i X b 3 C v w b R 3 0 h m v 7 f Z h j 3 4 b f r h O V w x + r P O q n k 8 + D Q a f N 5 g Z y x z 0 5 G e w K N A j y A R i S g X m O E F P U H g M S 6 C S B B K q Y g Y 7 U z Q 4 E c h y x 3 n S 6 m A t Z Y g 5 3 2 h K i D V P A J P 7 e r d M 7 9 l + O 2 g u x K 2 w d / i 8 E N 2 Q x 5 y Q g X C l I d 4 e f i b 7 I Y M k S A k n O K o L Y p u x / 8 l u 6 3 U r L L L E B a c o 0 Z g U I j o + u w G h G P o g 1 8 Q R I 3 k N N k d p I U q D x T I J I g V h o K 5 o R r L 4 3 K j f 0 s 1 u V M 2 7 h z o P + t B 7 a A s a 6 8 Y y f N z + V x e g T 1 G O K M h D U N B B I 9 A d B q v o M K L C B G I M 8 E w Q 5 w E X d 1 i l C W J f H S z a F f t L k K j w W H 3 4 C f z i j W j B / W Z V L e Y / 0 L 8 l n Y P j 5 V q b z h L d 9 8 P P M J B 4 z j j F P Q P s X B d n E T A S B R R i l A Y Y S j a b t L X 4 n 4 y Y 2 l X 7 0 7 T l u E P M 5 Z t 6 r U V k u d g 9 + X a s L o l 9 h / G 7 s u 1 4 f 6 r + c O y e 2 / t + M P m W n 3 t W 6 7 / D 3 n n h s 8 G D 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1 6 0 5 . 1 0 7 5 ] ] > < / C u s t o m C o n t e n t > < / G e m i n i > 
</file>

<file path=customXml/item5.xml>��< ? x m l   v e r s i o n = " 1 . 0 "   e n c o d i n g = " u t f - 1 6 " ? > < V i s u a l i z a t i o n   x m l n s : x s d = " h t t p : / / w w w . w 3 . o r g / 2 0 0 1 / X M L S c h e m a "   x m l n s : x s i = " h t t p : / / w w w . w 3 . o r g / 2 0 0 1 / X M L S c h e m a - i n s t a n c e "   x m l n s = " h t t p : / / m i c r o s o f t . d a t a . v i s u a l i z a t i o n . C l i e n t . E x c e l / 1 . 0 " > < T o u r s > < T o u r   N a m e = " T o u r   1 "   I d = " { 4 C 4 C 1 0 5 5 - 0 9 2 F - 4 3 A 6 - A 6 C 6 - 1 9 F 2 0 4 2 B 4 9 2 6 } "   T o u r I d = " c 3 9 e 6 c 7 8 - 9 f c 4 - 4 d 4 a - 9 a b c - 7 5 7 e 2 1 f 2 a 0 1 f "   X m l V e r = " 6 "   M i n X m l V e r = " 3 " > < D e s c r i p t i o n > S o m e   d e s c r i p t i o n   f o r   t h e   t o u r   g o e s   h e r e < / D e s c r i p t i o n > < I m a g e > i V B O R w 0 K G g o A A A A N S U h E U g A A A N Q A A A B 1 C A Y A A A A 2 n s 9 T A A A A A X N S R 0 I A r s 4 c 6 Q A A A A R n Q U 1 B A A C x j w v 8 Y Q U A A A A J c E h Z c w A A A 2 A A A A N g A b T C 1 p 0 A A F H N S U R B V H h e 7 b 1 n j C V X e i V 4 4 s X z P n 1 m p S t f J I u s I o t k k y y y v b p b T Y l S t 6 Q e 7 a o H i 9 k R R t p d D Y S B g M X O D h b Q 6 s f 8 2 M V i B o u d A T T S Y g W Z l j R q q d l W b a l u + m 6 y W N 7 7 S u / z e R P m x X 7 n x o t 6 L 7 P S V m a W Y e e p e v n i h b l x 7 3 e / 8 5 k b N y K 0 7 7 x 9 z M E 2 t t E E h x q h q f 8 f G t S b t C Q 2 s 7 1 a 1 n C c U E C W a k C l W I S u 2 Q j 4 A w g E A j A M A 7 p f l + W Q 2 r l c K q r v S D S G S r k E 3 S f b g k F V I + 5 b r V a R S K V k 2 U b N M m G a B u K p J G w 5 p l I t o 1 C s I J V q U Q 3 g 7 2 A k A q d W k + W q l B O B b V v I F 4 o I R l P q P K V C Q f a t I Z Z I o l Q s I B w O w 6 f 7 l X T M q g H k M v C 3 t K E C H X b N k b p q c k 6 p p + E g G N Z k n S p m 0 x G T J k d 8 9 R 9 N k K o i r A N t k f q K 1 e D Y q s 0 i A m m / K + N 7 j U I + B 5 / 0 o 6 7 7 E B L 5 E m X p W + p A U f Q h k U x J u 2 z V T 5 Z l o y p 9 6 o i s u d z a 2 o J s N q u 2 J Z I J 5 P N 5 0 Q 3 2 q X S Q a K d f + s q 2 b e k T E 8 l U G v N z s 0 g m k 0 q n g C U E u A Z Q H z S t f q z I z 6 l p 0 K T u G 4 U j S q l p G 6 e U Z l T L I g 8 R l j T c t i w l x H Q 6 L Y K J y 2 Z H k Y j E k L P B M i 1 E I m F F p H K l o g Q V C o U Q j U Y V u 2 0 p x y e N 9 Y n A K L x Q K C L b I m o / l s V v l s 9 j U u k 2 I V 5 Z i E z l j 7 I u m J m e V K S J J 1 x C P a i g 8 a i J k g U C Q V F E K o c 0 Q 9 p e E Z l Q g U i S h B g B w 6 g q Z S V o o H y + R s e z A 7 k v y 6 F c K U D u y 3 2 4 b 3 P n c j + e k + s q l b I q m / D 5 R J l E 3 k p p Z T v 7 i P L b x r 1 F g 4 z y L T / o 8 L Y A 9 E t u 0 U b N V C e l x e J p D U s 8 n y i i J Q Q O i / e r y m 8 q U 9 A X l H 2 p h K 7 i q S r W a 0 e i O v L P E M 8 X 9 I s i Q 9 y E K r + h e N v Y B r 2 p R i P G c I H K o 5 b l m 6 o i B s h V K P k I A R w x R B o j n k 3 E F h J q i 0 B n x x B 1 G 6 v C M S Q 8 C q 4 3 H K I 6 u N b W w h w M F M R 4 B c R 8 x W Q t o 5 a F m C p d R a G a R S w a F A O p o W Y 7 E j p S i R n y S U f V / A g G d N S q Y T G e K Q R 1 N x r 5 0 I H + Q 5 r 9 8 B F q G 5 s D i T K x u c Z 5 G 4 K N Z 3 P b e D i x 2 W R i 5 L C N n y 8 P x R E i y z T V y K T J k c V Q S E I U d w R L D 0 j I Y h r w 8 9 u o w h 8 M q d + S 9 s u 2 g F q n + + V b c j i O y K l 9 Z F + j W p H 1 f l V O I B R W x / A c 4 W h M 1 l l q x I v H b x n y E m s w x K J p l K 8 P B 6 R N x X n k 9 R Q y 8 1 m U C n m k 2 n t h F O Z F / j W E k i 3 I z U 4 i 2 d o J W / r D M K R P H O k r 6 Y d Q T I 7 J Z h H 2 m Y j E k 5 i d L 2 L f r i 4 5 z o E E w J i b y 6 B i + S Q P 1 9 D e k V C h K Q c J D Y Z s A l 2 i X f 4 O 3 W V q v h 3 y r R M U F 0 f V d A 6 c M L G V 3 y S T J r 8 5 m E J y q h E f f k S y G h P h T c L I y B C 6 u 3 t Q q h g I + S M o 5 L N q M K d S N a C L k c h Y U e Q M P 0 R f F P z y f X t E W e p i S p 7 O E W 1 J d x A W D 6 V G r + U 3 L y 9 Q o T y l I q g U 1 A x + e A x R b 5 L K s F Q T m 7 / l Q w S l 3 I j Y D + + 8 X B + U 8 y T q V w V Y p 6 C 3 8 y r g u V g 3 f j d r q a x C V f 6 U x C u O 5 6 R d T f W + V 2 C 7 l 4 J L K M 9 d / x w n + z X p l N v K I g r A Z T G G q k O r k m 8 U D O n A C l C p d 5 4 Y P O R n p 5 B K p 1 E t Z c W j M d m u i f L 5 l M d y z J K U 4 w 6 V + z Q O q / o Q D o c Q C v p U u V Q s d b l G T q g U V 4 4 u y z k 8 x V 7 t G p p H F v K V y 0 p R R Z l J l P q Y g A L L 9 t E 2 S z 1 4 P h I + I D t z P e v B B o u x V t / 8 C s n x t N I B K a 8 Z b D Y V l 8 f w w 3 0 D c h 6 v H u T m S u D x h s j R a x + X W U f K k c t V W V e U 9 j 8 M W I 5 M x A P j o S w x n x W D 3 P a h Z I n F l 0 r P l i h 8 U U D R L l p 9 W m N e 4 2 G N u Z 2 / u V x T K 1 y F 2 W p 0 J 4 H B l K t 0 d w N W k Z 6 C S k n F 4 j I V l Q S i Y l K R S R K u J 5 H 5 K Y v B 8 y y 1 I k W 9 I H 6 z 6 c 2 / 7 x X Y f n o 4 i k H V g x / 5 w / q t Z g x W w k r K + j B A e 2 e I Y n D R W H o 4 8 b D X / + c V D z 2 J m u q v v X X z 4 V D D b b L 8 f O N h I d 2 S h L o f y u t z L A l 1 J K G u / 1 4 K j E 6 b p + R 4 9 W Q O U J P 4 i X O 6 e C 3 R s O + U v i M x l D / k W 1 M 4 w j z i q d 5 G W O e V d n 4 K m J M w d B t b i 4 e G P E 3 1 5 E A M Q 3 P t z R t r p 8 / 9 I N r d 4 m G q 6 8 8 j H h b S E G u p a 1 g 8 w W B Q c v 0 3 r n + 4 C L V N p I c L D w O x m u u o w Y 2 S l J r V / 4 Q d D Y / 5 D U Q 6 Z f v r 1 z Z P B R 8 W Z d 4 m 3 b 3 B h 8 0 L L Y Z t u 6 P T I a O C n S i i Z c A P 7 S d X 7 5 1 6 P e y K / P N K x I e J G E t h M + v f G n V w 5 e Q 7 6 O n p h s 8 f R j I Z x d C N 6 w j G O x F L p K H 9 + M r 9 U Z M P g 3 J + G A n 2 s J P H w 1 a 0 g 2 W u 1 u f L E u p B U p Y P o + J u 4 + 7 w o B B + u X p o 3 3 t / 1 G l v i W N 8 d A R t b W 0 I x x L I 5 3 I o z o 0 A w Q S 6 B w 8 g U x 8 q 3 i b Z N u 4 V H i R P u Z 6 6 a K 9 d 2 h r V f J A V f p u M 9 w Y P E i k W Y 6 v q t o B Q 9 1 P R P m x K / q C 3 5 0 F W 9 r v B / W 6 P d 3 7 t R x d X 7 / o H R T k + b K T b x t r w o J B / Q T 2 W 0 U X t h x e 2 R k 0 f V O X f J u W 9 x Y P q C T e 9 X q J X B 7 X p p Q l 1 P 5 X u w 6 7 w 9 / Z u G T 5 m r L 7 4 I c X i 9 v H n Y g n z d p i 1 3 N r D O Z y c A 2 E 5 G i J + B 0 H 5 Z M r u v W M s g 9 8 s X z N N t I V q a H d K S M R 5 U A 3 h d A D + s B / a D 8 7 f X Q 8 / K I r / g N z O t Y 1 N Q v P k 5 4 0 i F n T w e I + h v k k I u 6 Z B 9 7 n 6 Y h k 2 s k M l h K N h w G 8 h l A z x l r r b Y D V U X W Q d v 9 V y U 9 X U c x i L V Z R L V c x P F R C J B h F v j U D 7 / r l 7 r 5 E P E w m 2 C b s Q m 6 n w 6 0 F 7 3 M b e N l t 5 D d 4 B f X I 0 i K q l q T u G 9 3 W Y u D r j R 6 7 i M o I 1 7 E r Y 6 G + d x k h u D t X S L o Q z G f S 2 h W F V b M Q 7 A w i n w r D t m n p i 7 k b A m 1 v 5 C A S / X z y V 4 K 4 I 9 S A o 2 b a i f 7 i x F u L q Q q y O m A l x F O p u 5 0 q l h p h p o D d q q u c E a o 4 P N b + J k l N Q T z c O B o O Y H J c 8 R 0 K 6 z n Q n Z u a n k c 3 n s W f v b o x N j a k H 8 P T 0 9 O D W r V v o 6 O h A M B C Q 7 T m E Q k G 0 p F u R z 2 d R L l f Q 2 d G F f C G H 1 t Y 0 x s Y m 1 F O X + b T l Y r E M 7 X t n t / 7 G 8 Q d d + b f J u T n Y q P c i K Z I h C c U q u v J C N V H 8 1 b Q z 7 K + h u z i H z l R A P Q K 8 X M w i N Z h Q 2 x i W s U 7 q o T q 6 L p 6 k p h 4 h X p V P S 2 s L c r l c / b H W j v I w V A M + 8 j o e j y n v x W P 5 v H 4 e z 6 c e W x V L y C j n K F Q R 8 o X U E 5 C D U R 3 x D t m / Z s O o G m s n 1 I f R K / 3 i E 6 s 9 W m Q b W 4 F m 2 i 3 V o z 8 4 a 6 v v 3 W 0 W 2 m I 1 h B j m C T l s U e j S b E U 8 D c M 1 E / 6 I h m i 7 5 C 2 b E I a S f N 6 H e k Y S F Q o F 9 X I D P j K c z 5 s n 1 J O t Z H t Z 3 O L U 6 C y m h n I I 6 3 F o U Q O d f W l o 3 z 1 j b y l T H m T r v 0 2 o t W G j 6 r o W D W g + R 0 n y n c o c X 4 4 Q Q M 2 q w R e o I S g e K B j d + G O 5 7 p Z 8 k + N T u P T + K L R a E J 3 7 g u g d 2 C F l i V c V z 8 e X R P j E v f I l G G s m 1 I N C j M 2 s x + c P u Y n k z x s 8 l V p K k k u p 2 + L 9 1 q K S a + m l 5 c q p F v P Q 6 s 8 f 2 A z v c 7 e g r p 1 4 7 w w w l 0 a m M o Z n P / 0 4 k i k 3 n G w G w 0 R P L 7 V / P M 0 n o 9 0 7 P E g e 6 8 N O q N V U 0 e s J b 7 / V e m Y t q r 1 U G e u l h F E p 1 J c 2 j r U S k m r J t 7 v 4 6 v t f v 3 I T U x c t 5 I 1 p P E c i p e 8 k 0 m L U J H t a N 6 E e J E I Q G 6 n P y 4 c / f E / 2 b K h P s 1 z q t 2 z X 0 a x i a 5 H e c i q 5 k W N X w m Y S a i X w J X 3 / + F Y e U e M E R r O t m M 5 F s L t 9 A v l K H L F g W b 4 j a I m U 4 I 9 2 4 x M v 7 k I 8 u v I Q e 3 6 s T q j 7 T Z L 7 d f 4 P E 6 E W E s n 9 R b l 6 F t p b X s s 3 s W A d f 9 f L a E C t q S 8 2 z r 4 Y y 2 9 Z H t V y v r 6 0 f r C + d 4 N C 2 c F 3 3 8 r g 1 K U y a n A f o N o M X h j e 0 R H A r 3 8 i i e 6 u R Z G N 7 D t + q Y j C n A n t O 6 f M R Y d u D A u F / m D B r V q j f r / 0 J F / a 9 v B i o e q w X Y u V S d a p / / X 1 S + j a E q u a J N R A 8 3 5 L b V 8 N P N 4 7 b q l z N m M j h F o v P A J W K l W 8 / r 1 3 0 R t + A u P W G X z 6 5 Y + p E b 2 1 o D j j Y P T 6 D J x C Z H l C P S j E 2 M p 6 P K y E W q i Q l M 9 S K u q u b 4 j P X f A 8 j r v B P a 7 Z q H v b X A 9 1 e 8 3 t 4 7 g r 1 3 v H N H u x 1 b B U L R t o l F A e / j 4 c L Q g t 1 A 6 E O q D 5 A v I J 3 j 7 / g g p v A j J z W f z 0 t V P o T e x D I T q C 5 z / 6 j G r T S l i 8 n X I Y v T U O 7 d s n j b X I Y l P w o H m v h 4 l Q S 3 f v b R V b B g u 3 L 7 f 3 4 l 5 Z q c T l 0 F y G t l q 1 V k G l l K s v b R I c G 6 g Z c M p j 8 j U P z c z I d x a 1 Q D f e P Q P E j T 4 U j T n 0 P R b D 7 g N 7 h S x r v 5 z C 6 1 X v v f 0 B n F w K M X / q 7 g j 1 o B G j G e u p 2 y 8 / d X / e v L 4 e r E 0 v V 9 J g T x 4 b 0 P B 7 j E 0 n V B N M w 8 S l 8 9 e Q G b I Q 9 E V h B O f w 2 J E 9 a G 1 v q e / R A P 2 u U 5 0 T I o 4 C V l E S K T + 0 2 E 7 x n B 2 Y G p / F m W N X 0 B X c i 6 w 5 i m R / E A c P P b K Q U A 8 S U e 5 F X R 5 E Q m 1 M 7 V c i l o e 1 7 H N / w e l D q 2 G 1 k K w Z 9 C I n 3 j u N 8 q y O q J b G r H U D z 7 x 0 C K 1 t d 5 J o J f D l e T 9 7 4 w R q + Q g S w X a M F M / i h U 8 c Q b p V P F O 9 P t q 3 T l T v G Y s e N M / 2 o B B q c 9 X b k / H D S 6 y 1 E G o 1 c F 7 d x b N X M D d k I C k e J e u M 4 L G n 9 q B 7 B x / v W t 9 p D a D O T o 5 N 4 e z 7 1 9 A Z 3 o u 8 M Q u 9 t Y g j z x 5 C M H R n y n D X h H r Q y L E c V q r n K 0 f C 9 a X 7 g y 1 R 5 w e X J 2 v G 3 R K K r w Y 9 f f w 8 y l M + x A O t m L d u Y d 8 T A 2 q a 0 F p H 7 D x w 1 O / Y u y c Q L H U g p M c x X r q A I 0 c f R 2 d X O 1 Z 6 K + U d h H p Q i b I V 9 b o f h N o 0 X V 8 L c Z r 3 W c v + D w h K h U x 9 q Y H l Q r y Z 6 V m c P 3 0 J g W I 7 Q v 4 o J o 0 r O P L 8 4 + j q 7 q j v s X Z Q x z h D 4 s L p W 9 i T P I y Z 0 j D 0 9 g q e + c h T C A a X v m a 5 u F 7 a N 4 9 X 7 h u D 7 j d 5 t 4 p Q z S L 2 W r i a L j 9 E + r 7 l y M 1 l Y B Z r m B r J I p Y M w z R N Z E c N z E 4 X M D M + h 2 Q q i f a O F u h t B e z Y n Z Z 9 o g g 0 K f x 6 8 i s P p W I Z p 9 + 6 A Z 8 V x K 5 n 0 u g Q T 3 Q 3 2 D R C u d y 4 v w R Z L 7 a C U M t 1 Z T O x F p N n 8 e + f N y y 2 q + 9 8 9 S J a e 8 P o 2 B W B Y / s Q i u n Q A z 4 h S n 2 H T c S 5 U 5 d g j C R h J a f x 9 I u P q 9 n j S 8 E 1 / r z m t n L o u C Z C P Y x k W Y v 3 + 5 W n I / W l l Z H L 5 h C P x 9 U 0 / W i M L 6 d e m g C 8 Y Y 3 3 z y y F f D 6 P R G L 1 C Z Z b C U 8 m t O B c 9 i y 5 t + x + u / 3 t / f a w + B h i 4 X G N / Z v 3 W R J N X c P F x b s v F f J t C H I S o + x g 9 k Y F P / 2 n c 0 i 3 R 5 B O t M K M T + O x p 3 c j n o j X d 1 w M B x P l s 9 C 1 A M J a K + L B j l V z M U U o T x A P K l T t t q C O z Y R 6 9 5 1 3 c f H S R T X E m s 1 m 8 e L R F 7 F j x w 7 8 6 L U f q R v M T p 8 6 h Y O P P 4 5 X f v k V l E o l v P f e z 9 R N Z y T Q 9 e v X c e z Y M T z 9 9 N N K m S h 0 3 m 4 d i U T w 5 S 9 / W d 2 0 9 v u / / / t 4 4 o k n 8 O S T T 2 L / / v 1 o a V n f k O 1 D j 3 r 3 e b 2 4 E u e K + f n 6 0 k K s S t Q m 2 A Z w 6 v U b G L m c R U u q R b y c H 6 1 9 E Q w c T C M Y E V K s x n n R t + H S O 4 j q n W g N 7 Y Z v D R d 7 V d / f D z L x n O v 5 y J / 6 k V u H / v 5 + z M z M o F w u 4 9 L F i 3 j n 3 X c w M D i A 9 r Z 2 d X s 0 i e O o O z p t n D p 1 U g n v 1 V d f V Z 7 r 5 M m T e P 7 5 5 3 H 1 6 l W 1 7 + u v v 4 6 5 u T l c u X J F f R P h c F h 5 q a 9 8 5 S s L y X T v x X 9 P 4 X a f 9 G P 9 N z m x d l o s x G K 9 W O 5 z 4 3 g G / / S X F 3 D p x J g Y v S A O f 7 o X H / l i L / Y + 2 4 o g Z 4 y v o Q L s 3 4 H Y i 2 g P 7 1 s T m Q i e W / v G B + I L N x E s 9 G H B c i H f t 7 7 5 L b z y K 6 + o 5 b v t / K X w 3 n v v q Z v R X n r p J X c F R b X R e T o K i 2 W + m b W + O 7 h 6 4 N Z j H Y 5 F 4 d p b Q / C H f Y i 2 B e E P A X p Q h + a n 5 5 e C V i h r W k K 6 / J i N 0 x 9 c Q j q d g q M b 2 P N K R r 7 d W + p J k o T e i 3 R w Q J b d 0 G 0 9 X m 8 t W D O h H i a i r I T m d v z q M 2 4 + 1 I z N F e 8 y 8 K p w T 0 6 2 G M 3 9 u L k V a F Y R V f J d F j 8 y e V 5 N C / J r 4 Y b C S 9 l 8 B J h d 4 b Q 8 D X b V B 7 N g w R f 0 C f k 0 j A / N o 5 L x Y 3 6 e 4 a K G R w / 2 o u O g H 4 F Y Y / T P r p k w a 0 U E 9 a R 4 n Z V z o c V Y K / F u l 0 p F W + n z o G K p u q 7 0 W Q y K q f m z G D x i p c 9 d Y W 1 9 s 0 V Y q b U e 1 t l K 2 a V Z t k r 3 N t D G q N 6 q y O T 1 G X N Y P l W o J p 7 G C l b g S 5 u Y c 2 4 g s t u E 3 S I E S p e w 8 9 k k 8 r i E Y L y G x 5 5 r E S J V M X F m D i P v z 2 P i R A k z V z J C Q j 4 l K b 1 u M h F e X Z b 7 e N C + f q y 0 B o n d e z R X c i P w + 6 T B 9 d 7 l c 9 y S 4 R r 2 d 0 g I I O V 3 d t w 5 M L D U W Z t 1 Y 6 V a c b / V j v / w o K m l a l G T r 4 W j g H e L Q s 7 N O 1 c D d c R 7 S h F x 6 f w V F K 8 m 0 P 9 c A G 1 N f e s 4 N e T y 0 4 h G 0 8 h m s k j F W j E / n E P I l 4 J t C k k N E 4 G o J u E l H y V W g 1 U S L 2 h q K v / i 0 5 W Y Q g U T O g J h H X p I w 4 x 1 H r V A R T 3 3 I h x I I B n q Q c T v n u + e E m q z S L I S E g E H u 9 s r 6 A y N o 6 L t w O X p g H S y g 1 1 i x f y 6 T 9 1 b U 7 Y k 3 s 7 r O L z H H e J e j w o 0 t 2 D Z 4 7 j T h 5 N F D U g b X V k 0 G r t Z 6 c j s 9 L j 6 J j l 5 X W i 5 a 0 N L 4 b V X 3 1 U v k v 7 c l 1 6 8 3 Q c e y Z s J 2 E x E w r S q s C 0 + S d a P Y q G o h t J n Z 6 b R 2 d W N Y r G A W M w d W r e d M s b K J 9 U y a h z V C 8 r B P s S d P m i W h K i b S a h 7 Q Z j F o K h o G V 8 M / R 0 i 8 T h q 1 T z 0 c E K E q s P X + Q l 3 p z o c C c A 1 n x 9 D m R C u z A Q W 5 F C b p A s P H h r 6 v r m Q c i l 3 F q 6 K v + t z e D r j F e D g + s S 7 y F e n Y Y m j 6 k 6 1 I x Q b U P 1 G c B R 1 O Y J N z 1 v 4 2 Z k 8 d s x J m T 0 j O P L c o f q W p V E 2 5 z B t X L h 9 6 v 7 I c / C J w f X A U J P g p Z S V Q L 3 n b S G m J d 5 s P Y S 6 H 4 R Z C n z 8 7 s H k F f j L 4 n q D g 9 C S B 0 U o b l z s z L 2 L o M T Z Z u x j s q 4 h e J 8 5 C k v f g X d u h S X h d f D s g I F k u l V t c 9 X C B a e 5 s J 2 8 j r S N O + H q Q I M 9 a q n x c 1 M w O X M J I T 2 F q f J F G F Z Z + k e 8 i X y s v I O O Y D u i 6 Z 2 y l 3 u 9 j 9 c C D c v B d 7 5 / C l 3 R U c y V k t B h w K g F E Q 1 W E Q t V M W o 8 j y 9 9 t s 0 t / C 6 w 1 j C W s l l A q A e F M E u B E f r h 6 O v o j B V h R Q 6 p m 7 y a 4 R R H E P b d Q D U 7 A 6 f r C w u E 4 D O u o V j b g 7 e H w 2 x k f S 3 w x W d j 9 S U X f / q n f + p 2 k G H g d 3 7 n d 9 S 6 o a E h R b J t b B 1 4 j Y / P E v f A H I p e w f M Q B J 8 7 P j t + G Z 2 9 + 1 X Y T t B T e Q / p J 9 4 + W c R 3 3 y n J s X f q c V x y p H / 7 3 7 d D X 2 G m + N 2 i W d e 0 V 9 8 v P j A s 4 o V T m 7 F t T V y s 1 D G q l / B 8 + m 1 J / M T t p j 9 + W 5 D q d u b C V e j 2 q M S 9 s q 7 t q O z v b q t V 5 x A y T 8 O s S G e 0 f Z J r M J z x 4 f J M T D 2 5 5 s W B q n g f t 8 n J d M N q 8 S 0 K r 7 / + B j L z 8 5 i a m s T v / u 7 v 1 r c I u P t m 9 I M n 6 c 3 v 0 y 2 B a 3 u W b / w a D b f A a z i x + k H z s 5 M q x / F Q K h Z R L k y i r W t 3 f c 2 d Z F q M 8 d F x T B 2 L w O k b x p N P P 1 F f u / W 4 7 4 S i V 7 R M Q y 2 H J G r r C s 9 i M H A W Y T 0 H K / V R 6 T Q f / N Y 4 d H N I X E 0 U N k O 8 S I / s v U r H z L + P o L h 7 s 5 b C p L k D F + d 3 Y O T 6 J Q x f P Y N n P v U l O a + N L 3 4 k c V s r P O / s P e h Q Y X l d W j t W K 8 O T / k b P s w V o c u Z L Y u 2 E W h 9 m p s b U N / s k N 3 M V 4 U Q f Q u H G R X g S a S U y E a V C C R 9 8 d x g l f R K f / S L 1 6 N 4 I + L 4 R i s I 6 0 J p B t 3 Y K v P H R L M y g E n 0 c m V s W K r U w Q r U A L H o q Q 2 J l I Z U W M O C L B R C O S G y c i i K Y C K j n S a + E 2 v R b C A Y K O D v W h 7 / 5 r 9 / E U 0 8 9 h r f f / C n + z b / 5 1 / j j P / l T / N / / z 3 9 S 9 a C w 1 b c c 4 w q j s c S Q r z n 0 8 P b f x u Z h c c h H Q p V L J V G K E U R S + 2 R N Q 9 7 M b d c i / + m x G V z / W Q l z u I K X f + 0 X 6 m u 3 H l t G K C o e k Q z V J C c p Y k f w G v a m R 6 A 5 A Z Q r K W R m d s A u R R F t T a F S n E G w x Y d Y p 1 i h J l n V z C w K 4 x 8 g F N E k y n M Q 7 T 4 C R 5 J V R g M 1 U f J K V n I b 0 X X e 6 2 + X J S y s y s F y W l / A L 9 4 p D r 8 u m 2 U X o 1 x V 4 a R P f h + / e Q w R P Y G D u w 5 h 1 0 v r v w l t w 6 B Y N s z H 5 i 5 b o j D v H K v s t h p c I 1 M / c M N 1 X j t O H f s J d v R 0 i R F N 1 d d I n 9 Y H I N a K H 3 z j J 2 h 3 H k P 7 Y Q M D u / r q a x v Y K q N 4 1 4 T y C N M M 5 j y P x K 8 g 7 s / C m O O N Y T t Q s 0 M w D V 0 p c y T R g s l r V 7 H r k z v U u 3 y W A 8 u 2 z S o 0 e x 6 O b c E J d r j 6 U b q J 3 O x N R E O 2 O K 4 u R F r 3 Q t M X T h / y S W x N 4 d c y J x H Q K 3 A q c 7 K P L p 0 T k 3 x L y g g N C A e 7 U Z i q Y v C p X f W j G u A t G J w l v p 7 O W z M 8 k W 2 4 L z e t o A Y W d a d 7 O X z z L t a u B z N T w / K 3 o R 8 r D Z U v h a m J a V x 7 u 4 C M P Y z P / v q L 6 z r W w 9 2 2 e V V C L U U c n m r A f w a D s R H E 4 3 w p V R C 3 r n c j n d y F j L j a 7 i N J h B I L H 4 D i 2 D U M v T W J d E 8 f a r i I 1 n 4 d T q S R Z M K x 4 L M m V L 8 6 g V 7 5 2 2 g Q X 7 n o V L j N L 9 v S s o b b b F j Z q 5 i b v I 6 4 h H + R a B d 8 q Y O y z 8 I w U B N y s U N s 0 8 L 4 8 T m 0 d A 0 i m 7 m J 7 i c 6 k G 6 7 0 0 P 9 h / / w H 9 D b 2 4 v f / M 3 f V L + 3 R / m 2 H m 7 I x z t k 3 T 4 f u X o D g Y h f h f T h S O M m 0 E q 2 i t m b c 5 I g B R G K i x 5 o v O h b g 2 V Y Y r Q N F b X 4 d A v D 2 S k E i 5 3 Q B y Z w 6 M j j 9 a M 3 B 6 s R r U E o u n f Z l y / 1 N e 3 G Q R w Z S 0 V q 2 C P k 6 d D P Q P M H 1 S T F z H w f z E q / K D s Q a D W Q 6 m 2 6 e U 7 I Q e / C m Y x O Q J T W R 3 J p K M 6 U k L l S R T T d A l u f R e d g R k 4 o I Z x / 0 e 3 G j h D I m J Z z 1 8 Q 7 d c s K y a O M Y d S 0 J B x / S g 2 p M o R r h m M V Y c + + B 0 u O r V Y s x N o f E W / W D r P s Q J f w z 3 E K a N 8 V V w L R h W D 0 Y s 2 j f B 7 + 4 i / + Q t 3 G 8 Q d / 8 A f 1 N V s A S n z l f r l v 8 M K 8 D X m m 9 b S v 2 V 7 X j 5 m e H B U 9 5 F s M x b N I O K / m 8 h k M 2 X n 3 r u R Q 9 V f d L I X x s X F c f T u L Y m 0 W j + / f g 6 D o i 0 / K M s u m 6 A F 1 Q d Q y l k E 4 E U Y 0 m k T F m s W s f U 2 O 1 J D S + 5 A K 9 U u 7 1 z / X z 5 O V d v x K x p k q 6 i h L 8 u + 1 j W + M e 6 6 / C n / h A 4 S D O R h 2 G 6 r a A W R v m J I D h R B I m D C q F d S K E Y T j c R T L Y 2 I x Z k V h e y X H 4 X S e h Q 2 e v y H E M a I w J c / U w 5 Y Q K 4 / W v k F M 3 7 y K / h e 7 V T i o W 2 N y b F w R r P m C r A e t O q L y J / g 5 B a R R P h W A H o z D r N O 3 T m N q 2 o / O 9 A H p D E 4 x O o 2 u x B B u T W n Y N x C H n Z L 1 e m f 9 S K C t k 6 O F 9 w E P K K H c a G S j M x 8 8 N D O F W K r A p Q W R y 8 z c N Z n f + q e f I Z V / D D P h U / j k 5 + q 3 y S y G t N M 2 a 0 J S M b 5 5 S R 8 K N s y C G G 9 b D G 1 U 1 l k Z x I R w k W Q C k R a + H X 7 t d d G y 8 z N O p u L D 2 f E A j g 4 U 4 J v 9 L s K p V h T N n a i U W l C S 9 U a p i N Y D c o J W b + h S r J c x y Y Q F V q 0 F Y x 9 M I Z r o V q H V 3 N Q Q 0 g M J C c c i y h o g X E T L Y H q h g G o G J k 9 e Q z D 8 C B y f h V o o I 2 S 8 M / x y q h P C L S G Q I t H S 4 B v u p i 7 M I h 7 r x 8 T w C K r B c Y x N z i N l 9 6 N k 5 8 U a z e H p 5 w 4 j G g 9 L n a d Q G H s P P g k X s j k T j x / 9 5 1 L C y s L a D v m 2 H o t H + f L Z 2 f r S + l A u l f H G t 0 + g L b A b i U f y O P A o R w g 3 B p K u l K 2 g O m M J + T R E E k l Y V d 4 G I l 4 u 6 U e 8 O y r h a V C 8 o O g R / 7 9 9 7 I z z a P w U g p E U C s Y u Z E f D y k 0 i P I f W r i l o 0 T 5 R + p i E c F n R 3 r K E X H x Q 4 K J r A G Y G v v I F l D M O S v p e p F P z 0 G L S G O U 6 x Q o 5 B n y m 5 E B 6 Q s p q k f W u E p M M w + 9 O o G V H P z L j w + h 5 p h 1 + v a r m 3 P n C y 4 / A G S U D u a E q d E c a 5 + S Q 2 i l e M x I Q w 2 O L C 8 9 h R M L s 0 U K X h I Y a a r l J V E c u C s F a e H s y r F g W / U L e H Y M 9 6 J L z q v o t w M o E 2 x Q s b Z j v C T w v 5 M I N 7 7 a m L t 5 5 1 t / Y u y X U x b O X k b 8 S Q 9 6 Y w b O f F 1 K J h 9 l q U J 5 2 V f Q u a 4 h e S q p z / f 2 z j t / p R i V f Q K z X h 3 i X N 2 p G L 8 Q w S w i g i 3 W 3 s m r Q w P Z 3 S S E B a L n j C P i l E K 0 P W u K A y K y J Z F Y J u n l Z j k 2 r u X Y r C Z Q V m r 0 6 I e a l U x y e d G 8 0 i / R O e j R u q + 8 k K M 2 X U Z m W F T U / L O T R t q d F P Q l n J U j 4 j X x Z k l Y M o 1 S b k L D Q R n 7 K w s Q 1 E 4 F c J 1 7 5 V 5 x J s V C p u A + n + P M t 4 Q 2 s T y H W g u a 2 L Y X 1 R j w u U Y j F B y 4 8 k R s p c J 3 3 T W x + + z Y C h n y r Y X F I y J D / e 1 / 7 C X r 8 h z F S O Y H P / 8 Y n V r 3 4 u x X Q 8 t f / 3 t F 1 c W F V T Y 2 s 2 J U C 7 O B u a M l H u d n d S + B U J u E r n o L P H 4 I Z 2 A 8 9 G B G S j c s u b q U t v R v z B T 5 N h i M v 9 e P o u W p z E t J x e H q h A D R r C m b l F q b h Q z r w C P y 1 I M a O T a O t b y e m R 8 b Q c z i O 3 I g Q 0 0 7 C t o Q A a U O I t v Q T h d a D W s 1 E T t p S q I 3 h Y P / L a l 2 z 1 f 7 P / / k / 4 T O f + Q w O H B A j I c h k M v X t 8 m n s V s f C N q 0 V L I 9 H N q u z V 7 S 3 b u F a D 4 2 t x N Z 5 l 3 s L X q y N x R r z K t d C q M W Y m Z j F m T d G 0 B L s R z 5 5 E R / 9 1 N E 7 S H c v o G V n b z q S V L i / O L o 2 d w z h S F l i R x O W F R J y V F H j S F z s s O Q z k h Q 5 N Y m 5 J n F t 1 M S 7 5 8 K Y y m o i E B 0 T M 6 Y o q 4 a u F l 2 I Z S M d 1 / G 7 v 9 G K s E 5 S j M K S u N a H q n i 5 I Y x W S 0 i G d i I a c G d 7 e + D g w t B b U + j a v U + N 4 u W m J T k N l 1 R O F k o u H I b f D K R a 7 n y Y 4 X / 5 L 3 8 i f 5 3 6 5 F i t T q i F I 4 o u v M 5 a q O S r Y + 2 d f B / 0 4 b 5 g M w j 1 w b s n 4 Z v s Q q V W Q f d h Y N e e O 6 8 x e t h K o m n Z u W n H Z 3 I G g 5 B I k x x n 9 j 3 4 4 + 2 o F c f h a A F Z 7 p Q U q A D L E K v a 9 o w K A X / 0 5 h x + e q G E 3 3 v x R / j B 5 c c k t P K r d 5 K 2 x P K 4 N t 2 D T H 4 H P t 4 p h C h P S 8 g 3 j 3 C 0 h E o h i b B P P E x L F i 9 8 7 H k 5 c y N c m 7 n E c D I u J L a A W B n t + y S H E x 2 u 5 g 3 M X c v C q Y b Q 0 t u D a q m I 3 M w 4 W v Y m k O z Z e H y 8 m F B 0 R B S 1 O 2 T s r l s b 1 t 9 B t y O 0 J f D z Q q T l c D e E O n v i A i q 3 0 p i X N O X 5 X 3 x U 8 q f l B 7 K W w 2 Y Q T c v M j D t a 4 Y x 4 j w J q p g G n 5 W P i i R r 3 A t l G B b k r p 1 D K 7 U W 4 p R P / 3 x t j m K v W N y 6 B x / f q + K 2 j Y w h g E l b F g t P + a c A X g C n l v P u T 9 x E u D M C G i R J G c L D v G S Q 6 O z E / N o S e 5 1 r F G 6 6 c E 1 X m J z F 1 c g z h 9 H 5 E U 2 3 i Q U s o Z u c Q 6 w p I 7 h e D X z z l e r T R I 5 Q b g s l x d x y 6 m v f 5 O d f 8 L c J t Q l W G 5 E / 9 5 j 4 / L + S G R Z d E N 1 U f L 9 S V c y c v o H w r g S n z C j 7 / 6 5 / Y F H I Q 6 y 1 H y 1 7 9 B w e p Z 6 T C D Z d b s x x M n c s i K C F Z t T K D 1 M 4 I I i 1 h l O a n 8 X e v 1 z C b M Z A p B x E J 1 B A O + d H X H c L z O 2 9 i T / c c z H J B v N B H g a Z 5 W B 7 M i q l m K 6 S 7 B l A Q I o z c n I D f F 0 J R M q l U X x B 9 O 3 e 4 7 + x p a g P D L S 1 7 D C H x g J V K E F r 6 a V e o A l 6 s y 4 0 U U M 3 U E E m k o P v D K O e z s P x l d O 5 N q Z G / p c A L w 8 d / d g 6 f f v l T 8 o v e a H m h b Q + b b z 0 W D 5 u v z 0 N J K F O 6 h u H h I E b O S l T k j O A z v / a i u n C / 1 V h K b 7 S R s 9 9 2 4 j 2 i p J p f Q q 9 Z B J w O l E p Z t B 4 I q a v S S 0 K U 3 M k c F y X P Q Q 9 F U Z q 4 D r R 9 H F q E U 4 b u x N S 5 a Q T 1 L h i l E i I 7 L C S 6 G + 6 Y o z M 3 L 4 9 i 5 N Y I f B I W p o N p z B q j 8 L f a e G y 3 1 E N y M S f 5 n B B 0 5 Q E J v X I e p q 8 f 0 1 f K s P J + J N p 7 x A D M A a E i 2 v a 0 I h D z K 2 K 8 9 f 1 j a M M B z I c v 4 1 e + 9 M v 1 o 7 e x u a B n v 3 s P s e 6 Q r z q G b C m M M 6 9 N o W j l 8 P F X D i M c 2 / y c e y 3 Q b r 7 z p m O b H A S o I p S e R G J g U N Y u x 2 4 R V G U c e v m M L O t q o A F m F g F t C v 4 w v Y N k H 8 n D 8 I V a U J i U f O d m T U K z J C r V S X Q 9 3 i 6 h 5 C p W Q 8 r C 3 O u Y z E d x + b I G X 7 V P Q s c I i v o Y B h / p w u C u A e g B b x a F 1 M W c g c + R U D X o 3 h L d D B J 1 9 s o 8 j H l J y 1 o 7 M T 0 7 h b n x A q K D J T z x N E c w l x 6 U O H X q F L 7 2 t a / h j / 7 o j 9 T v x i j f N r Y K G x 6 U c G z J r a / h 3 R / P q D x 9 / w v t 6 O n l l L V 7 D 2 3 o z D U n m s r B X z q H c C o B S 0 I 2 w 0 7 C 1 / K k h F b u x E S H J C q e g m N V U Y s 9 A S 2 + a B h c F M 7 O X Y Z e v Y n R q w M S a u 2 G U R x D 5 + M J B K L 0 c h p q W l D I s I T V o L e b / 0 C E W p Z j G C 4 e h S Z e y t 3 m Y H 4 2 g 7 M f X I K / 2 A 6 / F k I G w 9 j 3 C D C w + w k h 7 s o D E 9 c u X s f M B Q s F o 4 D B p 5 L Y s 2 / P A j e 9 F K F + 7 / d + D 4 V C A X / + 5 3 + u f m 8 T a u u x Y U L V D N j 5 c / j R D 0 p o 9 e 9 C + x M V 7 N r b N P H 6 H k K 7 c e K y k + 5 P q V n Z N d 7 f M P + e h H I F B B M t K M 9 M I J B I o 1 R t h 5 5 y r f p i 1 O w a J s 5 M I R L q R V U I E e 0 1 E N f e Q S i q Q w / H U Z w c R 6 3 9 0 0 K y O k n q c P g 2 7 p m f I J R I o F z r h i + 1 y q x g Q / K z / C h + / M 4 U Y t U B x A M t G K 0 d x 5 N H D q K 7 v + d 2 z O z Y D t 7 8 p 3 e Q K j + C O e s K j n 7 + S Y S a Z i w 3 Y y l C b e P + Y 9 2 E E t S y x / G P P x z H D v + z K K e v 4 c V P v F D f c m + h D b + f d 8 q F e V R K 8 2 j f G 0 A y e F o s s g a r J k p o z k k o F 4 N Q T f I P P 5 A + A v g T y m L P X c l I r s I p P 1 E g n E H L r s a L e x X U 9 a p p o H A B u m b C F + A s 9 Q o c 8 X q c c l + z N d i p 5 + H z L 6 3 s C o 4 F 3 b y J m t 7 m z t i o Q 5 1 / e g 6 n j 5 1 D s N y F s J 5 A x r 4 u X r C G d r F Q W f 8 N P P f x Z x G J L f 3 s c g / b h N o q 3 O M c i j C m 8 N o P T 6 F b e w Y z / g v 4 2 G d e W H G w a a u g 3 T p 1 z p m 7 X E D H r k e V t 5 m 5 e Q O t B + N I 7 6 h 7 F L s E Z / Z d 6 D 4 D p t O G i a s 7 k e z o R X 5 + G N 1 P d Q o h V h 9 N s e f P I h K c g l k q C z G S 0 K N t s P 3 9 k o a J m 7 8 j X 3 P g M 4 Y U I W v B A d l + 5 8 z z 2 x B i X b 1 w H j f P 5 R D z d U l W V 0 N Q T 2 H c O I v H n 9 q D n p 0 7 4 A / 4 U Z o C h s 9 m E I k H 0 P V E T E J H 6 X C R d e s a X h u 5 P c q 3 9 b h j l G 9 e D P E 6 y e B Y B b z + 2 l s S m T y N W 5 X 3 8 c u / 8 d n 7 M / V o / v I / O E 7 L 8 y j N G p i 9 U E R r 3 w B K 2 Y w o f Q X t B 1 r U z V t T Z z J I t P Y i O z 6 K V M d x t P b G J N f K w 3 b i k m s 9 t W D I 3 Y N j Z I C 5 t x B O x F A u B + F r E x e 8 m D y 1 E j R O T 0 K B N I J W K 8 L W u y S o l s 8 K F o 6 3 v F / 8 4 B z y o w l U R J D 9 R y I Y 6 O 9 T w + H z 0 9 M 4 d 3 I I o W o 3 O l K d O H P u P C I S 8 l W s E o 4 c P o R z Z y + j q 6 s H h 3 5 B t g 9 0 k J M K X v 9 t 6 R 2 7 2 1 g T b n s o d o 5 d l A U b q P L u B s n H e W 9 d Q C I L G l r V a f W O k z z q / I m 3 U R l + H B n j C j 7 6 h S M I B F e I f r Y I W m a O M 0 5 d V D l L + / g Y O n f v R n 5 2 F u F k R I h j Q o + X k B i Q w E + X R g n 8 o p z a 7 D U h i 3 i b U B T l u U n U U k f V D P H a 9 I 8 R D P B e k z J q L R 9 v D D A s A 8 2 a h c + e F I 8 l S a S + s g D 4 v L w P 3 j y L e G k 3 Z n E V z 3 z 6 A O L R O w c m b H E o 1 T n W A c h U J j F 1 w c S t G + M o F o t 4 + s i T y E i I y 1 z r 8 7 / 7 n O y t L u k K o d 0 w 5 d b N m z h x 4 g S + + G t f Z F H b u A 9 Y f 8 g n f S c h 3 9 U r Q x g 9 F 0 W l l s f h j / a h u / f O Z 0 l s N R Y Q K j O S F U M Q E K L w I e o m Q p K D Z M Y n J J C a R M u j D g J x U b 2 6 Q e C C 3 0 7 D V 5 m F V r q I R O 9 O C e l y K G Z r 4 o 2 e E w O y Q v 4 i 4 Z x e v a D u 1 F W 3 g z Q K X R J z s / M 4 8 d o 1 d I S F 6 O F L e O E X + M j c 1 U P N x a g J i b I z e Z T H p M y Z C o 5 + 6 T F Z 6 8 6 S 8 A j 1 1 a 9 + F Y 8 + 8 o h 6 2 y D X L X 7 q 0 T Y 2 H x u 7 s N v A r R v D u H J s H L o T w a 4 n q 9 i 5 / 5 n 6 l n s H b e z y s D N 1 Z l 5 y q N 3 I T A 6 j 9 U A M k X Q E Z t n C z O V Z m H k N r T s G Y F U r y E 6 P I 9 S S R + e j O 5 W y 6 b m f Q u c b C g w T T r g P W v E y g m G / h I I B O V 6 8 W P o I t D D D t z r s A n R z B H Z I v J G 2 z E X j J p x + / w w K t y L w B / 2 I D Z b w 2 K F H N z X R X H J Q o m 5 e X I I t R s O b 3 Z 6 q J L t 5 Z O T S 0 l O Y t r E e 3 C 2 h 8 r k C 3 v v h B a T 1 Q Q R 7 z + O J Z 1 6 S v r i 3 e Z Q 2 d W v M i a R 5 f U g D 7 w W i w u a q B Z i M m 5 o Q C 0 b F I / k x f b Y M L W l g P v g + C l o 7 U p E U 9 n X s V T r E Y 9 2 c R M h m T i H s v C / u V 7 x A e I f k N 7 K 6 H t K R E + 6 1 H U / z F k 7 / M S T M v P T d H A Z E H s m O V r W N F 2 q V V 6 o f q / u E u L b V O I 5 f T R z g / g S P o c J z w I V P v 2 l + 8 H u q Z f V B i Q a a C l e L j f o 2 L 2 5 j 4 7 h b Q n m 4 8 K N Z D N + a x G d / + 7 E F f a 5 0 Q X T H 1 b 3 l I C a x r m O e b n G Z z 6 U g P w g + k 8 S u R y 2 8 3 M T d G P 0 k 4 s K f Q m 7 O 4 Q l t x 0 a 2 k l e F t E Y k l J M d Z w p z a I + 7 t 1 j U K t M I l d / C s P 8 j e O v i H + N a V s e j L S Z 6 2 7 6 A J / u P s G g 1 q k J F 9 k 4 c 9 P t g y o l D 2 W / K 8 S a M r i + p 9 V 5 F W c l G x R 2 M X T q H i Q s R H H 5 l U M r i o I C 7 j c T h A z p I C p / u V y E Y 1 7 v P 2 n M f G 8 a n 3 v g D A V h L j M j x 9 u R a z S 1 L H V c X 6 l o I t T 3 K t / V Y K u S 7 d P m q r G t X r 5 L p 7 G B a U E O 5 b K j 3 F P f 3 L z 3 F z c O b f 3 s V h V w Z L / / u o Q Y R 6 v p C U G d 4 q 9 B i u P o h e l b X 3 2 Z 9 4 s R t W / T P X W a Z N a V D D f B B Q l e h S e V v r 2 W B 3 O B 6 K m G e Y y C Y / Q 7 M 5 C + g p u 6 Z c t / X w w e 3 K 2 8 h y E 8 V U M u 0 w M A E 2 v a 2 y D F V O V F N w r S E O i k / L K t i j S J i V h E x 3 k Q 1 + n n Y g Q 6 U q 8 B P j u X R O p v F z o N A 1 5 4 + V U m X a K 5 H 4 e + a L H N k j + f U h W i 8 4 Z D g N l o L C o d G Y b F A u L / n q R a D + y b T d 4 Z 8 H n m 2 b J S v L m 3 3 S 0 g u / x Z g 0 c + f R 2 Q 5 b N 4 E V y / X j s s / y m N k d B y f / h f u T a I N x X c N K u X O d d Q V R i + N 0 m l s q X e i Y 0 0 R m t p P 1 h P N n m p x v Z y a A Z + 7 s y h m n X W 0 5 o H K S d T y Z 1 E o m a i k f h X n L 4 8 q 5 e R + H F a 2 T A u Z T F a W C 4 i 1 R x H f l V E j h C P H x u D z R + W s E S n L q 7 R b y b C / F 0 5 k F 6 q t / x K 5 s o O / + L u T + K t / O I 3 z F y f Q / U w H O n f 3 3 j 4 H G 8 x l e j c + x J + e y S 3 H c R v q N U S + 6 Z k 8 l 8 7 t b C w t E P d n 4 5 e D e 5 4 7 8 V d / 9 V f 4 s z / 7 s / q v L Q C r L h 8 2 Q X V I v S k K z c u E K w r 1 U f W V j / u t t j 7 Q W E 6 + d w O W t d x n K V Q l p y 8 W S m o 7 d d q u V N 1 P V T 6 i L 5 7 8 F E m 8 c p R O u R v 4 g r 7 6 Q v 2 r 0 T E L l 1 1 9 5 d 5 c 1 n x B P v V o 2 u G r D 6 1 q B p H q j 1 G K / J L a m e d Q T J R v L 6 x i Y Y Z R R U V c S z Q W h a 7 Z Q k T x a A g i M 5 K B M R 1 G + 2 G + M d C N K 3 k y j y Q u W X 2 4 9 M 4 5 O O U E 9 n / S 9 U a 6 k 0 H U / D G K g V + E L 5 A U c l h q P d 0 t y + C L r B Z D 9 4 v n U p 7 H z a 0 8 s P z l P B I 9 z u L Q b W H I p 8 S C V 1 / 9 G q a n Z 2 6 / z u b C h Q v b I d 8 W I 5 1 O Y 2 B g o P 7 r T g + 1 G D T 6 E 4 V z 6 I o d V G k G U w C l S 6 K n N K 5 n v j O H s f F J / O K / e g x 8 w G p t D f 1 H 3 d b D f K + v a 7 y p C y z T 0 w u e k 7 + 5 j T q 2 2 I t 5 + q V V J r 7 p W O h C L b x X F c Z K 5 X J 5 O c h B J B L C 8 P C o 2 r m v b 4 f E r w X M z c 1 h 9 2 C n U n z N n 1 Q n 4 g m K s y U c f + c K e n a n s O e x Q V n v u k b l a U w D F 7 8 1 j 8 4 n a 2 i X Y w n X e 7 i E U z m R Y y J a + h 5 s L Y 1 K t P G 2 B G 7 3 w j k e w / M u R i D A A Q o + m 4 + N X x q u j C R M p V B I P N l / f Y M S m w e v Y z Y G t 6 M X f i 8 E 9 a F x m n W c b 3 k x N r D R 6 q + A 1 Q j V D B p 7 P u 2 K e h E M h J U e v P G V 8 1 K 9 C F 7 6 r Z 2 o c Q S a R l b q e 0 d 4 v Q T 0 c G M C N x 0 D h e E S q 3 6 u u s H 2 + t C T s b u L r C v M X H M 0 C d M s x 3 1 + N C v k k s E N / / j t d r 5 Y A J R g O 2 E p g Y 1 w C + A 7 S d k Y H n v 1 j X E c v 3 I C 6 Z Y w 9 v K R y 5 J P F W 7 u w C N f i C A Q 4 v M p O G j h x Z / 0 X G 7 l P P K x k v z 4 y x d x 9 v J F x B N R D O z 5 p O w c U v V Y D B L J l P C z G S Q g n T B z L g 9 u w x u / f e Y 4 b B S Q 7 j x a X 7 N e s K z 1 a 5 R X h 4 2 T 6 Q G D J 9 p N a t Z 6 C O W h u Y + P f e 0 a o v E I H v v s D t S q x o K + X 4 z F f d F M q M X w d J 2 g z p I f 3 j V K N z o S B 0 F h 2 A g o Q j S f m C e i E j t W T j 6 S I I m 0 L E f y I 0 U m e h Y 3 w X N P w G 8 b u 4 6 2 4 9 M v P w o U 0 7 h 2 s Y q M Z W P g 0 x n 4 g 0 F 1 D A n E b 4 9 Y J J X r g d x R O x V a 6 l K l 2 K N 4 / M l P o W / n E U w N v Y 3 3 3 / 5 7 l L M j q F k F V T f W l V h M J k K 1 o d 4 M D l g 0 C 1 q r l a D 7 c i j r R V T 1 R l v X j 7 s j E + v C z 4 c O b J L X L I p 1 I 6 K 9 S 3 h 9 T P g s P t 2 Y S r 6 6 r H l c 8 2 c l e G R i h M N 9 L d F 5 r z s 9 x 6 N l 5 q Y k h 2 I 8 S M / B s I o h W F W 9 p 1 Q C Q F F w 9 9 q R d w D P y W + X k e 4 j k L l c z l d x / f s G E r 0 + h C L i g k 0 N x y 6 + h 3 A 4 g n g 8 j K O f O w J H k j 0 y m 5 V x l Y u V d D 2 i 6 6 2 k L K 0 E y 5 B z + R M q j + J 4 P w m U n 3 4 D x z + 4 h q e e e Q a F k o 2 O H s 5 y c F v j D m m 6 J F / K k 8 H K i o c M I s 9 J t z y p g o Y u v v n w g Y D X k a s r w E M N a S Z b y l Y 2 q 6 7 3 W 7 V e / s y O z 2 B m u I C e / X w m f f O e a 8 P x v 5 5 B y 6 N V 7 H q q V x X M l w g 4 S v m l 8 H r / e 6 H b Y v g j z K P c c 3 J / 1 9 F w t L p R D 1 7 S I b k 8 P f Z A P d b D R 7 X / / Y X B l 9 R B A Y 1 P b S 2 K 4 k u h f O J R I K T I Q t C r e I W z I O + 7 l C 3 j y q t A y 2 4 H / R 9 J I b F D R 7 w n j P i O I B 5 9 c g 9 2 P d K L o a v j u H V x G r U Z C 9 E O s R 6 h g F J + H u 9 5 x k B Q 9 L 5 a F k p F p G b u L A r m O e 4 + f g Q i A 9 i 1 / 4 j U K Y 7 3 f / o j 1 C r j a E k H 4 a M p k k a 5 d V o k f I m t Q 2 E d R f s W j F p O Y u w k 7 J r 7 t k Q i H m 0 k w l s N 1 o 3 C b / 5 e j O b t R P P y h w K e P t e / v U / z e i I z l U c 0 6 S r t 1 L U c b p 2 Y w / T 7 I c x M T K G 1 L y a R h 6 u T p i W 6 U f d C H F i j Q e Z t Q T P n H F k q o W M P n 5 N f J 4 8 n b 3 4 v k r 3 S c X 5 k P d 8 t x k s z X H b 7 y K 2 Y 2 z c u C b 1 v X h P 1 9 u N 2 5 X S G z 1 9 1 W r o D 4 s Y k D N M i a q P 7 9 C G 3 A O 7 E d W S f H K 0 K 4 j D 2 0 I l 5 l E f 9 2 P u 5 G A J h N 7 Q i e P H L 9 R h u S M d j v B O e e / 8 S b l 6 Z R C I U w Q u / d E i I J f m S P w y j o t 4 i o P Z h 4 1 x v e S e 4 n Y 3 l O 3 h Z 5 t z E e 7 h w 7 h J 2 9 H a i s / s Q I k l 3 m p P j m A i F d O T K V 6 Q 8 E Y 5 q r D s i o 6 m Q 1 Y Z f T 6 A t v f J r 9 7 d x f 1 A q z N 8 O 5 5 k G 0 L A G J Q f n 4 B Z z Y 8 5 K G D 4 1 h 0 z 1 D c z k E 0 h G h D z R o 6 h m D L T 0 x z B x L I D Q z m k k U w n 0 H G y F L X m U d L o q b z U E o l H R l Y X 6 5 + q d X p 8 d 4 e q 5 G 6 F 5 3 F C Z k 0 u 9 y d M V Z 2 r k E g a P 9 q o d C H c I 0 J I d X Y v p J m A + V C s V X P x W A S 3 7 N f Q / 0 S I x p B u O e Q T w S M X 9 u e j N a C C 8 h I 7 b p m 4 M w S l 0 S 0 N F E I e i 4 n W E 6 V T 6 J i I F J O / i N a Z m K E s i W B z W a X Y G M e t 1 V M M f g R b s R q F 4 C Y 6 c j 2 / g 8 I m 3 M 6 0 8 / D 4 R l C M d I v v H 9 F 2 o l S p S o J y z b M C f T i h b I X S W J L a M o Z k x 9 P X 1 S N s j y j h 4 f e G d l / X g G x k o G 3 W N T H 5 T Z s f e O Y n s S B H 7 9 u 5 F 9 8 G l Z 9 l T H t 4 o o 3 d R 2 m 0 X Y 3 K R p z 2 J s l Z G N L B P y V V 1 l p z H O 4 a y 4 j l Z F 5 a l Z p C I k k m p s p 8 b f t / e v z w s 3 7 K / 3 q H C 5 6 V m k S w H t 9 / c v l P g t R m H I Z C N U n E e 4 U i L n L d p + x q g c m T 2 s 9 R d 1 V k O 5 z p d 6 s o 7 C T z w 3 J 5 s C O 7 D i / n s B y V 7 N a B l w 5 L u e O N Y H p e H T H x i Q H 5 P S 5 p i S J 5 f j E H r m E D / w Q 5 k J + b R 2 h 9 H O L H 6 3 F F i K U J 5 u D 1 i S L C O b I / S X e q G S y x t 4 v o t B / k u T N y 4 h N 2 f 6 F M r q f j N B M j N 5 n H z u z r 2 v O I g 2 Z p U l o J g g d 4 o B 8 F j 3 E 5 1 C Z g v X 5 b z R h H S O 1 X c 6 V Q n 4 Q t 1 i u K Y s l 7 K F d e u l 3 s Q 7 s 0 u 6 L v F a J 4 d s R h + c f + W x d B O Q 2 H + B F L W R T i S f / 3 h z y 6 p K V R l q 4 y 8 E P f L R / 4 Z B l s 7 4 E h + 5 i + L 8 j U J h h 0 Y S C d x f e g q W l o S i E U 7 x C I G Y Y h l W 0 x s L 6 + j 0 h I k U q V a x Y X 3 L 2 N 3 9 9 O I 9 B c Q l k 4 x j a p S n G Y E g i G p q 9 s p 3 n w w r 3 z N n E S p e g v + 2 I C E 3 v U H j O T d Q Z h g e 6 u q C 0 F C 2 d J e R R r W O x h Q n U m y U M Y s n 9 C t W 3 K e C G r B + u t 7 Z F + l k R s E i x k d v Y G B / n 7 p x 7 V P P P X q x j p 7 s l s P g i I 7 X g O l p 2 A 7 G A m x L O o a 9 Z T L 4 + d m l M z n T q c R 2 T 2 J w a d 6 c P P k M K o z E u p n J Q 0 Z z K P v U H L F Z + K v R C h H 5 M 5 8 b C V o s x O j j l 8 P Y O 6 y h n I 2 g 9 4 X 0 q r B d K 3 D P 8 u j O K P h w M s x 1 Z H N Q 9 1 k A E l D I b k e z Q u p N F S s 6 2 J v 3 d 8 + L Y i w E x Y r E 0 P B H k d A b 4 F f 6 1 S C Y M U L 1 8 P w t w m h E n y o o Y 6 o f 9 / t c y i x K 8 W h F b 6 z k T y X X y u g a k 7 D 1 E S o U i a P / Z N 3 f 4 i Y N i U e S e J s s a I V O f S f P / P r 6 H Q G 1 I U + T d q i R y W 8 5 Y U 4 h r e + v B w r I U U t q o w C z 0 U Z e E b F g 3 t B m d a f h H Q v V h e L Z b z 1 z Q + w f 8 9 u 7 P r I j v q e L q R 6 d W P g l s G L k D Z J J m V 7 Z F N K U Z u H j Y T I S I y O R P / 0 l C U x D E G 9 V d r X I e t d Q 0 U i u f X j s V I / K U + V J d t Y H 0 9 R / V p R + k P K E c P i g e e R v 6 r u Y k + V 9 6 6 J l S f 4 U v B a z W u n 6 0 G W g + u h Z h E O p 6 Q G y w 8 x N + P Y 8 R N I p 1 N 4 9 W v f F M / f i 0 O H n s D J k 6 e U R 3 7 i i U N I J u I 4 d u w D T E 5 O Y X B n P 7 7 w K 6 / g / / y / / i P + l / / 5 D z A z O 4 / j J 0 5 g R 0 8 P 2 s W w t L a 0 I C J K r + r J v p F 2 u f r K V M O P 7 G Q W N 3 8 Q g t Z z A y n Z t 3 1 P Q r x T o 5 6 U 0 / x o C Z k h C 8 U p C 6 k + H 1 K 9 k v e 3 u v s 0 E 4 r 6 T V n c 1 n u e R / r A J / r O i 8 X N E Z U H b W Z s 2 K H V Z V y a v 8 Y n E w U w c i a L q j a H / s N x t O 5 K K E W o 7 y 4 K J m E H 3 b G c l J 3 E k 9 F j K W W R b W w c 1 1 X t m 4 g F J K w z S h J y N M I f J o 9 l 8 w b + 7 L 0 f o E W / h W x V l 3 x G U k h n B / 7 1 i / + D 2 5 n S 5 9 z P 8 w x + t V y l 7 A T q j 1 A v J + e d h E E L V Q 0 j E B F 3 L / o U k F x s Z i K H Z L t 4 2 m p M P K J 4 Q T k m O n c M o a g I o R K F E X 9 F d Y A v Z E j q l h D h W E I m X j q g d 2 4 o u q e g B A 0 K p 1 y p Z W k r P f P x n 5 z D h Y u X 8 d / 8 y 1 + F H v S p D m U d v R D Y G 7 Z X H k i + 6 Y 0 M 8 W Z U a i o x v a 7 P m Y S l R + V 3 S A z R k H x L C K y 1 y T l C Y g 1 9 K t x x W + y W q 4 g h H 6 6 T 7 u U f B a / z / b q 0 x Z T z L 3 N 7 z O 3 9 p J + 9 E J C G S N R T i l 0 + f / V w 6 9 Z V 9 P e R 5 H c + y H Q 5 s M 6 F Q h F R M W K q / g K G e M y L h o e G E R Q 5 t b S 3 I V C X l 6 t D I j e p H 7 v A L 4 b M k H D r 0 u X L O C x k 5 D b 1 E V v o i M H k V C F d D 0 q 7 L N U v Z / / a Q v r p K f Q d W G j g l g P P Z x Q t T F z K o T A c Q C B V R e + R O G I p 9 5 6 + 2 4 Z V 6 s L p S 4 F Q G G Z V U o Y 6 G F 7 f r v f 8 1 L j D 9 8 9 e f y 8 L L d O O n s e j C I R D Q q g x p P v E a o q w v c m w b B y Z y m V v v S a e o S w e K S i e h 6 + 5 8 Y m l D f p t m J U p V H w l y V 2 S E u v m E A n s k s a 7 E 0 4 v z 1 z E 3 5 x 8 V S k E Y + q A x P n / 7 j P / k y h X v Z N k n T q Z g A p F M t 2 G c Y t s Q k U z E A 6 0 o 1 j I I x g O I B J K q Q d 0 F r I O E q m U e J 6 y K I k c 6 0 x L X T l q I 7 9 8 H P j w I T z z G k L J V p T L C V i J F 1 Q o R q V n + E S F Y o 5 C U E j y V / 7 T A j J G p v V 2 6 z V 7 r o y a 1 K H 7 U K v a p k I x K r x I g C E t h R 8 K R y T v L L u y 4 w o l P 3 o W 8 X S V Y T n O R t l f x n t v j W L v g X 5 0 d 3 T h u 9 9 / G 4 O D g x g d G c O u n T t x 4 9 Z N R K S c F r G 2 n D 9 p V C S U l D 4 Y 3 D W I / f v 2 4 I 0 3 3 8 E n P / 6 S k p N k r d I O E s J V W g + s t + 7 n t U D 7 d r i 4 X u h C 1 M u X r y C R i K G z c 4 t G R 5 v 6 f S m o t E G 2 s x 2 0 u w E x Y p Z 4 Y q 8 9 n u K T U N 0 f y 6 C 9 b 2 M P 4 b F E l r e O z 6 E y I j l Z o o C B p 5 M I c R B a 0 g w a X + r J b V l K 3 Z U B f f O P r z m d j 2 h o 2 y 9 u U h S H S j R y b A 5 d g w c w N 3 0 Z 2 W Q K H a 1 + p B K 6 d G x Q W Q C P V B L w w L A m p I N N h L W k N L B D w o G L s K X h f p 9 Y H F + H h D K z Q p T m d y 2 5 J J k 8 U U K k X S x l t y T O D H H m m e T a a O v o V B a 0 m M + r X I T P d 6 C i O u a E H A f x Z F n x Q n F c P T O G v Y 8 d R F 6 U z L J F u e 0 A s p k Z h M Q L c G L k 4 N 4 B I a t Y x G B O W c K q M S 9 E l z r W x B o 7 U n e 9 X Y 4 x E S y + K d t z 4 j n a x H O 9 W K 8 h O 0 f 2 k z Z 6 V p x 1 p o u v z I t C 5 8 S D t M 8 h k n R H R a n g w d q c c N a H y b J Y e e l w X X L E j k Q r S s Z l R P x 8 E K c b q l G + O k M y I b A e b F P e i q O S F W t Y y q m I V 3 9 M 2 s t z i l R o u O S 8 V B K G l t G o G I T 6 e m 6 n / q k 6 G h V 1 E 6 b J l y 2 I L B d D G Q Z + B P S u n u d f D z R j V I y U R D J N r 1 T d N L B q q 3 B c D Z W L U X T 1 V / 6 Q e z R y Q i I 3 H H P b y Z D 5 9 F 8 a G P h s S a K U j b / + a D G M i o m 5 G 1 X M X B Y P G 9 G R G H S E u B J V C L k Z K W q z 4 y O i E 2 J h R R G t u q C p T B e P f R O j e e Y 7 l n g f A 0 c / 9 U t q P R u k y F S P M 2 0 r j 1 A o D k P C j G r t p m x 3 w 6 K g v 1 f I N i Z L D s L 6 T j n G V b 7 p + u O e E 7 s N i U X d z i e z j U p F l L 6 M 7 P y E x L N A J C h e B m 2 w K + O I J t O S U / A t 8 P R o 4 g U l P G K 5 p l 2 Q E C e i C B U K p G F a f K C H Z A i i o B z 0 4 D b Z T Z b F J R s 5 h G P 7 h T g M K W W b e B R O v F U K L u 2 y z A p C c 1 8 X 7 y z e 1 Y i h 2 u I + p r k 5 D D z 9 9 n m 0 B b s w 8 E I n P v j g l H j E E l 5 4 4 T l R U v F A 0 r m 5 C g 0 M v Z O D 1 n i L 1 J N k k w q I I p w + e x a H D j 4 q R o c z P K h B t G g k q e u x S F z X k 7 j 1 c p N v 1 t 3 N N Q k q D n n B I p m 3 U p 6 G h N R B k k m V u T X Q K t e l r 8 S w 6 e 4 7 i b 3 8 9 1 7 B M 2 a U W T A k u l L l Y J m v H h V I H 0 o k Q m P r G h T g z F d M 7 H q 5 i l j 6 z o c H r Q e K o B R 2 E 5 g T W 6 Y 4 C T 0 p f e 6 u o 6 e a u W L g 1 o V J N 4 e i Q t E L c L 6 d K T H i l R E b 3 / 2 p h C r S R 3 u i N p 7 e E U X P s + L 2 Z A V H W 9 R I k p 2 T Q i X O B 9 8 v y p y C C u E K m o 3 1 K k O r z P K z o 3 k 1 J S n c V 4 Y / x P D E B U O i Y i 6 H f H F e P I e G c r G I S D w u 3 n E G a Q l z 4 i 0 h I Z g r q G b 4 J V e y 7 A q C Q i T b L s k 5 A 4 p Q f j 0 m H i y B s j E h 5 x U l s M R S R f e j W p w T i y I 5 n V h 7 h m 3 s D N a P R P C s H Y n H 8 I 6 d F 8 l / S 3 k S y 2 n H 5 N R R R N M d M P w z M M X n t r W 1 4 O r V a 7 J + S j x i C D 2 S M F P L y 5 W S h E R J + c Q x N D S i n o Y a p Z c N h 2 G U J s T L i 4 c J 9 S j D w H O Q N A z B V D 4 j n p + 5 A s m r 8 j s K n x W T f d V g C 2 M c y l R t E / n S s 1 k F W e V I S L 3 C 8 z v u E n / 4 w 3 + P V J B l q 9 O K Q f P h D 3 / h 3 9 W 3 3 l s w h / Y G I B j W 0 f j Q u F C v P K / v y s r 9 O v O X V e z 5 V U s M 6 P I P / e E h 6 p I C D Y P 0 n V u G C 6 U H 7 C X a Q o 8 1 T X D 4 6 i c 7 I / 3 F F C W q j n W d j N S F o 3 x q J / n h J a q 0 k m p I t 0 6 w k Z / O o 3 V H P y K 9 R Y Q j B T G 4 Q i R J n l l 7 r z A u u w R q W C 5 W r J I t w 5 x J w Z f K I N r W a O D l y 9 e w e / d O 5 I r D i M V 9 E q b x j l 8 D l b K N c K h D L O 6 E K K y E M m L 9 B 3 Y x l w P O n p q R h L g X m V w G / Q N t U o o o F 1 8 I J x 6 J 4 D U n h o 8 8 r y U k C 2 t x I V h c l C J 5 2 8 p 5 x o P w h n K 5 j s K j E L 3 t F A 4 x d 0 6 E L f / a H q O h K E i 9 x E M G Y q o 8 y s g z H j z G k 5 8 7 y F P P V a S f f E 5 O 9 p W 6 S o g n g p a z u F 6 e n U U i c z + P J I p g I n / W h W f m O R j W M d f k O V T + R T l X x t w 2 S V i 9 F f g / f v I f 5 T x F k a 3 Y z n q o 9 b 9 9 + n + V e r h R x b 3 E 7 U G B O q i f r u z q c l S S c u V o G j V c / D s b e 7 4 g e h R d O A r J f b 1 + X Q q q X x q 8 q u / P t f x o 6 q l Z N J A r Q Y V 8 X N A l 5 G N Z J J Y K P + p J F 0 n F i t 5 4 / Q Z 6 9 j 2 F i j O E V C 8 V 1 B W s p 4 z c x 7 U a b u P 5 e / 4 8 p 4 c U 0 X n o T t d 7 8 8 Z N 7 N u / R 7 b b K E j O U x X r n p R 8 T R M v Y E v Y y H G I S E T D j a u S D O 4 J i L c I Y 3 g 4 K w l x G w q Z G m 4 O X c P h p 9 1 4 P h L s R s W Y V I I l g W w j g 2 T i C V T L E s J K y M Q 6 s b 7 M H U x R 7 r H C O S T F U 7 R H d k l d X R J R 0 K y z U m w R R H 6 6 C F + p C / m C t P u J H l n H z j J R Y 4 j L F 2 S L j C y H s + h j I i + e h 5 3 B b n U f B U A Z s s x g y O e G m X W Q b P Q + v K 7 U T G 6 C 5 6 W y S E n s i L o c m X y L 9 5 V z E 3 z W n F 2 8 K u 2 R U F f y V D d s d O u + m f B V r i G Q 6 E X V X N 7 K E 1 s V / u U L R Y y P T 6 i B F x o a G k q e J x A I I Z / P S T R Q R m s r B 4 R c 2 X p 6 N 3 t j H h P v J t B 5 N I e O n Q v f k L n S 9 U w P X / / G t y W y i C r y p F J p 7 N 2 7 F + + / 9 z 5 S L W l 0 d X X h 8 Y M H X H 4 t A o 0 q 6 6 B C P q 6 4 b c H p n e R b s d O q C M t 1 C Z d y o g m t G L o w j p / + 7 C T i s Q h e + f J n V E E u o V i E m y R z O T e W h 6 / a C b 1 1 H q H V r l A L e Y T L K E q c b p P R U k 4 4 2 C K W k Q p V k W 9 D C Z N n 4 C i d L q F d 1 Z z n j g J N c q e U e J m y b O e Q c Q R h X w p m O Q M n 0 K M a S J J x N M 3 1 K L b w y 8 F w 9 n 0 h b Q 0 7 + S h o s b h K K a T e P D 1 D r 7 / + f 7 + O g 3 s O 4 / A n d y l B k Y z c R 9 1 A x t r Q k 4 i M t B q H w 6 t S h i 3 H C R H 8 c S U / H m N J i K f 5 Z J + g h H h i 5 V w D 1 Q j z X M v K + L u h j N 7 F Z I L 1 J Z t I y k B 9 w E H V h Y M f N f H K e r c Q N 6 j a 7 f U b Q Y + 2 U X L 5 z D E E Y p 2 S 0 3 q X S 1 Y G 6 7 X Z h C Z O n T 6 r b j 6 8 N T S E I 0 8 9 h U u X L k u I L 6 Q Q m V D X 9 u 7 d g 4 S k B 9 Q D D p n P n q f B A 2 Z v A s c H v q 5 e E k E Z l s w y K l Y V / / Y T f 6 D K Z V / Q u y 0 V z q 0 F b C / B N r M f C c / z a d m Z S c c b 9 W F o Q c b r W k F 1 Y q X i l y Q 9 p s I + W g k q 6 P C t c Z z 6 6 W W 0 h t M 4 9 M n 9 k u N I b t U k U C N v o D C s o / W x R p 7 E M m 3 L g H / R k z w D O l + i N g y z s a u U p Y v H a U e J s y q E P B R U V L w J c 5 t S Z V z t o 0 t o F / B z 6 l N e D U i o v I k T J U W h L Y c 3 P U o 7 V G N d s r N q l A E F y H C Q R o D k c L 2 s 1 F 3 q R 8 9 R n C v i 7 / 7 i 2 / j Y p 1 7 A r s f 7 l T U j A d h 2 P k H X a 6 f n W Z Q S S 9 m 2 1 J F v J v G L 3 H x i D C C x u V 2 U X g 1 x d M 8 V t k q g S W g p g 2 F E v U 8 U W E + V E 1 F O i 0 j H Q R H O B O F 5 / X 4 T Z n F M 8 r B B V Q 5 z C x e U v d t e T g / b C D R j C K F k v / R L U w U f A N A z W a J D b D e j T g 7 m K C G K X L i O B o h R w c T 5 G c y e T M P / 0 Z s 4 N / 1 X S j L 9 M R s h M a S v j X f h 9 5 / 9 H + E P N w x F 8 + y S 9 c D z i I v h X t h V I 3 x V S b C r q F b n h U Q 7 F b m M c l n t F I x I U l 2 u d 5 S s r 1 U c / M 1 X v o 1 E J I a X / 9 k n b s e q t s H 5 V G 0 I 9 W R k P 7 W q D j a r 0 U G 6 P S W p f U l d S 2 q A l p 8 E M h C U U M a o z Q p p h M x W S b x Q q 3 i l W b U P / / n 1 6 O 0 R P n r R B A c d K s w 1 O C P e V U B 1 a 7 4 Y D R J I h Q p s o w i c d e E 1 G R W m s U T p j K o Y j B 9 8 4 y f Y 3 X E Q j 3 2 s X + r u W h s a l U L 1 o i J i J N g r p B H i C j G 8 i Z s c a W O d 1 I V t W S Z x f T 4 h V 2 V S V o t X C 7 W K t 8 z D 0 S W H r J O c H 2 9 m i U d M D k Y I H Y R Q 7 o C J F + L x m y R j e + j F y 7 l x 6 G F 3 p G 0 r o F v D E u b t V H n s U i g L W c f G x r F n 9 y 5 Z r i I S d t M B Y n Z + D m 0 t 7 i P f N h M s j + f w j D 2 J Z Z q c g s S + p p E y l M y 8 e t i m g 4 t f t d H 3 y S r G 9 B F c m L 6 I q f y 0 9 B L Q m + 7 F R 7 q f g X E l g r a u b p Q k d H R C e b Q O S o 6 + w n S k 9 U A I d c E J h a M i R A t 6 g N M u x I q T N N L R V A L K h 3 m G m j M m 6 z z L z M a 9 + e o J y a k q e O H j T y H V F U f p Z g y T N y 5 h 1 6 f 6 Z H 9 e L F 3 4 M l 6 f M y + h l e R H W l 7 I I C R V w 9 y u I K i Y 3 n L Q n x b P U 5 T v O C o S 3 j H U C w d a h E R l q Z 9 L i m L O R l v r T l h i A K C n l X B J H E + w 3 m + C 1 s v r G N a b 4 D I V + s T P z m A w e Q h D u X M 4 9 O w j a j + 2 k Q 1 n + 6 e L F y V k y K A / + b Q c 5 M 6 G 8 C y T C h U Z T s p + p p F V j 7 h q a d 0 h Z X v b e C 7 x T k 4 G w V g L K v l Z C d U 4 m C L 1 q 8 f z L I 9 Q 5 Z B g a q C j U V 9 e K 4 v G x X t m s 5 J f r v 9 F z G u F Y 8 4 h n o y h W H Z v 2 e H I I k f W P H n y a 2 h 4 V M l l 1 2 A f 3 n 7 n P a 5 V + 2 Z z O T U l i H X u 6 u 5 C 3 4 7 N e 9 k Z Z e K F x R 6 p 6 F V c 2 b p 1 I 2 h M S a 5 K s Y p r 3 9 C x 7 9 c k f w 0 3 p R v c d Q m u M / 8 s T J R h 5 Q J i t J L 4 w R v f x H P P P I 2 O 3 U n p M 3 c i w n q g T Q z d c E L R q J y L t / N y O N I V k q i e V N 5 1 p 5 5 Q v Q a x Y t 7 U o B + 8 + i Y M C Y f 6 u 3 d h / 9 7 H U c g N Y 8 d T I l A 5 h s f S c t u l W 5 J L p M Q r V V C 1 J L 9 B 0 4 i N F p J 8 h t 5 C S O u P i r K a Q q S E I h K 9 S 4 j 3 M M n u V o 0 X d M V j m R p m J k v o a I u K w L p V X f / h a 9 / A y y 9 / X j y s H 8 d P n M b U 1 B Q G B g c k B P N j a O S W 1 F c T L x b D g U c P 4 O u v f h O / / d v / Q n K V K i 6 / P o K b k 0 P 4 3 G + + p G Z b U L j e S B v r X r E l w S 2 c d y s q 8 C G A g d R H 3 P C N I Q d D S G n L / P w k W l r i 0 o 6 k a r e r k D R K 7 q A C L z 6 q Y V 9 H y r U m E U 7 t g J E d g x 3 Y 4 c p I D J Q K Q e s k l F X q G F t y g G g i h l J B D J O E w l s B z o C 4 d P G K 5 C p x t H e I d 1 4 E 9 g H r 1 f x A k q X g 7 s d r d m 7 f s k 1 8 L d J q x 6 0 G z z B 7 B p L y c m V E v e T 2 R r R B P c 3 P F T D 0 v T A e + 2 9 d o 3 Q 3 s M 0 a r p 0 T v c m H c P b 6 O S R i E R w + d B B t O 1 N q i t l K 0 L J T J 5 x A M I J C t g J L S w l L 3 d v h 7 T q Z a B 3 4 z b q x A Y z v O a e N 6 z y L O n F 9 B u 2 x A 8 i M j 4 s X y W L g a O N B h L Y 9 K a R I y J k Y 5 o z B 8 f P 6 U U E 8 F a 2 O h p B f w i L J h f y 6 J O T i s S K B D i H T j J Q v L l 1 y J a s m I Z + / n R z G x H g O L W k h k u R Y n r A 8 b 0 r Q c 7 I + / P b q 7 V o y d 3 R N W X 8 J C a t F A 9 W x J L L F 6 + h 9 o l t 1 B A 2 E U g Y e I 8 d 6 l t F r Z 9 W U O m o R t Z 0 D G W 7 Z F V k 2 J X m v I R Q S g 1 F X J n p z V 0 b u f m y n q w z i c W i b K E i B z x p D O N m H S n Y Y N b 8 Y I X X B m V b R g V n J I R a P o K S i 7 r t T j L V g f n 4 U h X w Z / Q N 7 6 2 u W B 5 / 0 Q 1 k 1 J t J S H K 7 X Z n 7 T D C + c Z f + w v d z P i x j W A + 9 4 n t e V J 7 2 5 E q L a v n j k b m Z 0 D p O v J 3 H w t 9 Y 2 o L J W k G T n T l 5 C R 3 A Q r 7 3 7 A x z a + y Q M v Y C n X n x U S N Y w d t p / / d u / c Y 4 + / x E R 6 i z 6 + x K 4 c S u D a C Q o H W m g r 6 9 P G k B h u V a X s T 7 z B 3 o p T 1 n d I U 0 N R s F E Z S y K c C y G q m 9 U T a o t m V f r p x G I w G P h f Z K H 5 G B z 9 I u d Y F f c T q q 5 Q + + 8 + 7 J i z S n B M S T k k D s n v r L D g k J K H 8 J S Y 5 f w F D R z I i 4 r 0 o i g P Y / K u n K d R 3 i P Y M T k a f F 0 v g R S B y T J D 3 G O n 5 x Y K b 0 o u H x T C d h 5 K h T j a l l W i q H K Z a 4 j + 4 s x m J 0 d l Z C T t w K k x Y I y Z + M 2 7 u 7 W g T L y h r R Z E P M w V S 7 D F U V c K g d H 6 N R R E g 5 n E I q m U Z P Q k W 3 k i + j K l a 3 x S g T f k G K a J V y 9 O o w 9 e 5 d + O + V K U P P q 6 s v L D U V z F H I x 0 S g b T 3 f u B u x 3 t 1 s a J G N f 0 R P y 9 8 j l M W S P d W 4 6 o Z Z C O V f B h V M 3 c O G 8 E K 2 l G 7 1 d P Z J D T Y 5 J X 3 s u l F N Z q p i a n k B r q / v k 1 2 y u i J 7 u d v E K K V d J p T W W 5 c a x b J m b 6 N c b a g x h 7 K y G 9 u 5 D S p G n x 8 + j 7 3 n O Y N d h 2 D m 1 H 4 w K E o n D s C t j q P g 4 c V S E b p f c b X V w p g O V L O x P S l 5 S R T g k s b D G Z 0 z w + o 6 l r D j P y 2 e w W 3 W r F 5 T O S w S j d S H X C S J 1 I h k Y f r z 2 n d d x c P B F m O V p 9 D z V c d s Q e B 3 r e g a 3 P Z 4 s v H u V X A K 7 k 4 F l A 3 T 7 J k p G B I l 0 n 4 S O 9 f Z T U U h k R V x O I X L J z A 6 n x 2 K I 6 R G d c E f o m u 9 j o t U X k l t D C K b 4 f l g S t y b h X k b k w 1 H C h f M h N w r d J 3 2 b n U E i y X d k u f J a D 2 g I 2 W Y S J i g R j m G 4 A 1 j r g d t P r r H Z C G j o K C / K 9 s b p I Z T O 9 g i h 1 p / / b B j S Z V o u O + O 4 V p S W x q p b V B e s Y L m S R S a T Q z w R R m t M W G l E E Q g l 6 t a X o 2 f i c q t M u p M o l S 5 A 4 k f 3 2 E o Q 8 + f C S K Q G l I e Y z 1 x F a m 8 e s X R a Q j v x E k K M U P w J G P m z C C Z 3 C j H y q B g Z N Q D B W z D 0 W k T 0 q Y K a J s p f J w i V n M r N T m B 4 x X I z x S x M C U F a Y i m x 8 r R + b o z L 8 I L b S 8 U S L r 0 5 h L l c F h 9 9 5 U k E I y F V 7 4 b y u + E J o w j p W t V m b v M 8 j J z S P a + s o 9 K H / A W p Z w D + o D t A w P D H v c 5 U z 5 M E l I l 3 I Z b r v c 5 W 0 4 l U e V Q m V 7 5 c 4 D L L 4 C i b z x + B C X e W N P f X N B u 5 / D z M q i H h W V 4 M X R y p V I v U M S T H S P 3 F m 6 0 H P i H S 1 K Q 7 x 7 K z q 1 / q 4 h q P t c I N u 1 w S L H W c K 3 / X e 6 w H n L 7 W H E r e L S 6 9 d x 3 m 1 X 4 8 L o R y P d f G y 1 w P 1 F O P 6 s t 3 g J 3 o g U P D p l W R H K e K Z C I E T Z T V 5 4 + L 2 5 t T M 7 f F Y A n Z x s E Z 6 M 0 I 6 w O S X A c w c z 6 r b v E I x e K Y n b 6 G 1 D 7 5 n Z I c y h Q L H t u L a v 4 8 f H F R p H J B l J W z 1 D m 7 Q h J d K r s o v h r 5 E g V T e V D d 0 j c s P q + R u d 7 I E y K / b 1 w d Q s o Y Q L 4 6 i r 5 D X U o R S B a v w 6 n E K n e S j q T F Z X L r x e T c z v I 9 M l s S H k W C n B X O 6 2 5 C a k U C h p U u k U h e 1 y M x 5 3 J D z G b L 2 3 x u d / C D Z T N 8 Y V 3 E Y 2 E W V i W P W v D O g Y F m + H z s L l v y y X H E 4 y E J P X P o 7 m o R w 2 f L 7 6 j U g 0 8 K c v d d D L 9 f P F 4 x g 7 G x G e z a z R s 5 3 b a t F x w o Y F u J p f M i t z 8 o Q 7 d / V s d m K f + 5 N 6 / A G R 4 U Q g W V f C l v V 3 d o Q H l Z Y m 3 1 u V s s I J T q d P V x h e E p B C t U K T X C M i o g 7 8 3 h 5 a f O 7 q R U 0 k E l N y 6 5 U S s C 4 V a p P L 0 I w 7 m Y S w b m F y L 4 i n 0 D A c k N p s 6 W o J v 9 S L S 0 Y / z G J b Q c z K K t r U N 6 q t 2 d 8 S 5 5 m 1 J m R a A 7 O 8 x V 9 M a I k l t f h q 3 u N 3 H r + I R 4 T A f 9 h 1 N I t 6 Z U a E W l l 9 b J c b y o 6 w 7 9 e w J m u 7 n 9 d g g r v / / m K 3 + P 3 / y t X 4 e u V f C V v / 0 W j r 5 w V L 1 e 9 I 0 3 3 s L e f X s k Z M q K I u h 4 6 e j z o m T e b A a X h F Q 0 y s 0 f 4 N S j R l g s F V S y Z R u 4 n W F k J G y i n J 0 C Q i u / V Y J g 2 T z e A 2 / O t G w f c r k J T E 7 O Y 3 C g E 1 U x h B z G n p i c R V t 7 o 0 x e s 4 P G v J N 3 Y E u O W h 8 d W w + C w b C E d 4 2 L x + x b l S u Z d 9 7 y T 3 h t J p r r f S d I 7 p W 2 r 4 5 b 4 + L F T 9 6 E f 5 6 E C q m 6 e V G I B 0 9 3 3 J t W J Q L a Z I K p t 2 + o 2 b x 1 S + N W Q B o n / / V 6 h 6 t n I Y i i K W W V D q X n o j I q i N K X q 2 V o V h n x i I F w o l X 2 I a H Y G I 4 W + h W R + B T Z c K A N F X W B t o H 8 q C T 9 0 7 1 I t f e g K D F 9 s N V A c o e E U 3 K e Z l D Z F x P A 6 y C X s G 4 I Y h s 1 n H r t K q 5 O X s J v / H e / r K b z e H m R 5 0 X Y N h V i 1 Q c N P M G T w G 6 f u u 2 v 2 b z p M A y 7 N A J f p E / l U 5 5 n o T d j 7 s N j q T C U H 8 / f 7 C H 5 3 b C O b v l e B 5 O A N E S h o I P C 7 E 0 p f 0 C t 9 8 D 6 s m z P E 6 w V H s F q d k V d F G e d y x U D K V 5 j K l a Q S s T h C 7 g 3 c r J u S 3 u Y p U E v v n g Y 3 C u D 3 x 4 h + N f T j 2 b P 4 x k x d m 2 z I r s 5 5 M J y 1 4 t / / y d D o m s + C c n F O J k h P H 8 4 i Z d f o r F v n G c 5 s O 7 8 U L + 9 f r x b q J c F s K E M P d S 9 O 1 z J z q x f K E P h C v z G F c m b x K q H h X j Z c U p L Q v c I t H A c l f k S i v o B 5 D G A c r m C f / r x 6 / j 8 5 z 6 D R K y G K 9 e m 8 O g j g 6 i Z B X z 1 6 z / G 4 M 4 + P P P 8 8 h f 9 q l k d 8 6 d j 6 N q 1 H 5 V C T s K f O a T 7 U 9 C b b v c g O P T t e p q F y v D G N z 6 Q u v m w 7 8 k + 9 O z s U J 3 p P m / B 6 9 z G 6 K A H R Q g B F d 3 r W O Y u w 8 M 3 p b 6 D 4 j F p U H j 9 y 7 X m i 5 X Q l Z 1 4 b V E a 7 3 g v b G T Z w a A P l T I J 7 Z P 1 k s S b z O 3 k n F I n P l i m K L l d 8 7 M f C N b R q z O h r L y g e d 1 6 w S F 7 n 1 N A M B y V 8 i T M F Q N Y y U 1 B j 0 n / L J L j U q B O E M s p m 6 s z H C p v R A 2 y t 1 p W 4 X T T a B + 9 h O x x u y w v q t g I + I y + H / 3 w J x j L t i p C x Y J l f P k 3 j k i a s T Z y u A b X H Y E l C b 3 2 8 H v t Z A f + f 6 e m T U 2 w c p P O A A A A A E l F T k S u Q m C C < / I m a g e > < / T o u r > < / T o u r s > < / V i s u a l i z a t i o n > 
</file>

<file path=customXml/item6.xml>��< ? x m l   v e r s i o n = " 1 . 0 "   e n c o d i n g = " U T F - 1 6 " ? > < G e m i n i   x m l n s = " h t t p : / / g e m i n i / p i v o t c u s t o m i z a t i o n / T a b l e O r d e r " > < C u s t o m C o n t e n t > < ! [ C D A T A [ D a t a ] ] > < / C u s t o m C o n t e n t > < / G e m i n i > 
</file>

<file path=customXml/item7.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 1 3 6 < / i n t > < / v a l u e > < / i t e m > < i t e m > < k e y > < s t r i n g > C i t y < / s t r i n g > < / k e y > < v a l u e > < i n t > 7 2 < / i n t > < / v a l u e > < / i t e m > < i t e m > < k e y > < s t r i n g > P r o d u c t < / s t r i n g > < / k e y > < v a l u e > < i n t > 1 0 4 < / i n t > < / v a l u e > < / i t e m > < i t e m > < k e y > < s t r i n g > C a t e g o r y < / s t r i n g > < / k e y > < v a l u e > < i n t > 1 1 2 < / i n t > < / v a l u e > < / i t e m > < i t e m > < k e y > < s t r i n g > C a t e g o r y   S t a n d a r d   L e a d   T i m e   ( D a y s ) < / s t r i n g > < / k e y > < v a l u e > < i n t > 3 2 1 < / i n t > < / v a l u e > < / i t e m > < i t e m > < k e y > < s t r i n g > S u p p l i e r < / s t r i n g > < / k e y > < v a l u e > < i n t > 1 0 6 < / i n t > < / v a l u e > < / i t e m > < i t e m > < k e y > < s t r i n g > P R   N u m b e r < / s t r i n g > < / k e y > < v a l u e > < i n t > 1 3 0 < / i n t > < / v a l u e > < / i t e m > < i t e m > < k e y > < s t r i n g > P R   A p p r o v e d   I n < / s t r i n g > < / k e y > < v a l u e > < i n t > 1 6 3 < / i n t > < / v a l u e > < / i t e m > < i t e m > < k e y > < s t r i n g > P O   C r e a t e d   I n < / s t r i n g > < / k e y > < v a l u e > < i n t > 1 5 0 < / i n t > < / v a l u e > < / i t e m > < i t e m > < k e y > < s t r i n g > P R   V S   P O   D a y s   C y c l e < / s t r i n g > < / k e y > < v a l u e > < i n t > 2 0 0 < / i n t > < / v a l u e > < / i t e m > < i t e m > < k e y > < s t r i n g > P R   V S   P O   R e s u l t < / s t r i n g > < / k e y > < v a l u e > < i n t > 1 6 5 < / i n t > < / v a l u e > < / i t e m > < i t e m > < k e y > < s t r i n g > P O   N u m b e r < / s t r i n g > < / k e y > < v a l u e > < i n t > 1 3 3 < / i n t > < / v a l u e > < / i t e m > < i t e m > < k e y > < s t r i n g > P O   A p p r o v e d   I n < / s t r i n g > < / k e y > < v a l u e > < i n t > 1 6 6 < / i n t > < / v a l u e > < / i t e m > < i t e m > < k e y > < s t r i n g > P O   D e l i v e r e d   I n < / s t r i n g > < / k e y > < v a l u e > < i n t > 1 6 3 < / i n t > < / v a l u e > < / i t e m > < i t e m > < k e y > < s t r i n g > A c t u a l   D e l i v e r y   L e a d   T i m e < / s t r i n g > < / k e y > < v a l u e > < i n t > 2 3 9 < / i n t > < / v a l u e > < / i t e m > < i t e m > < k e y > < s t r i n g > R e s u l t < / s t r i n g > < / k e y > < v a l u e > < i n t > 9 0 < / i n t > < / v a l u e > < / i t e m > < i t e m > < k e y > < s t r i n g > %   C o m p l e t i o n < / s t r i n g > < / k e y > < v a l u e > < i n t > 1 5 0 < / i n t > < / v a l u e > < / i t e m > < i t e m > < k e y > < s t r i n g > P O   S t a t u s < / s t r i n g > < / k e y > < v a l u e > < i n t > 1 1 8 < / i n t > < / v a l u e > < / i t e m > < i t e m > < k e y > < s t r i n g > P r i c e < / s t r i n g > < / k e y > < v a l u e > < i n t > 8 1 < / i n t > < / v a l u e > < / i t e m > < i t e m > < k e y > < s t r i n g > Q u a n t i t y < / s t r i n g > < / k e y > < v a l u e > < i n t > 1 1 1 < / i n t > < / v a l u e > < / i t e m > < i t e m > < k e y > < s t r i n g > P O   A m o u n t < / s t r i n g > < / k e y > < v a l u e > < i n t > 1 3 2 < / i n t > < / v a l u e > < / i t e m > < i t e m > < k e y > < s t r i n g > B u d g e t < / s t r i n g > < / k e y > < v a l u e > < i n t > 9 7 < / i n t > < / v a l u e > < / i t e m > < i t e m > < k e y > < s t r i n g > S a v i n g   /   L o s s < / s t r i n g > < / k e y > < v a l u e > < i n t > 1 4 2 < / i n t > < / v a l u e > < / i t e m > < / C o l u m n W i d t h s > < C o l u m n D i s p l a y I n d e x > < i t e m > < k e y > < s t r i n g > D e p a r t m e n t < / s t r i n g > < / k e y > < v a l u e > < i n t > 0 < / i n t > < / v a l u e > < / i t e m > < i t e m > < k e y > < s t r i n g > C i t y < / s t r i n g > < / k e y > < v a l u e > < i n t > 1 < / i n t > < / v a l u e > < / i t e m > < i t e m > < k e y > < s t r i n g > P r o d u c t < / s t r i n g > < / k e y > < v a l u e > < i n t > 2 < / i n t > < / v a l u e > < / i t e m > < i t e m > < k e y > < s t r i n g > C a t e g o r y < / s t r i n g > < / k e y > < v a l u e > < i n t > 3 < / i n t > < / v a l u e > < / i t e m > < i t e m > < k e y > < s t r i n g > C a t e g o r y   S t a n d a r d   L e a d   T i m e   ( D a y s ) < / s t r i n g > < / k e y > < v a l u e > < i n t > 4 < / i n t > < / v a l u e > < / i t e m > < i t e m > < k e y > < s t r i n g > S u p p l i e r < / s t r i n g > < / k e y > < v a l u e > < i n t > 5 < / i n t > < / v a l u e > < / i t e m > < i t e m > < k e y > < s t r i n g > P R   N u m b e r < / s t r i n g > < / k e y > < v a l u e > < i n t > 6 < / i n t > < / v a l u e > < / i t e m > < i t e m > < k e y > < s t r i n g > P R   A p p r o v e d   I n < / s t r i n g > < / k e y > < v a l u e > < i n t > 7 < / i n t > < / v a l u e > < / i t e m > < i t e m > < k e y > < s t r i n g > P O   C r e a t e d   I n < / s t r i n g > < / k e y > < v a l u e > < i n t > 8 < / i n t > < / v a l u e > < / i t e m > < i t e m > < k e y > < s t r i n g > P R   V S   P O   D a y s   C y c l e < / s t r i n g > < / k e y > < v a l u e > < i n t > 9 < / i n t > < / v a l u e > < / i t e m > < i t e m > < k e y > < s t r i n g > P R   V S   P O   R e s u l t < / s t r i n g > < / k e y > < v a l u e > < i n t > 1 0 < / i n t > < / v a l u e > < / i t e m > < i t e m > < k e y > < s t r i n g > P O   N u m b e r < / s t r i n g > < / k e y > < v a l u e > < i n t > 1 1 < / i n t > < / v a l u e > < / i t e m > < i t e m > < k e y > < s t r i n g > P O   A p p r o v e d   I n < / s t r i n g > < / k e y > < v a l u e > < i n t > 1 2 < / i n t > < / v a l u e > < / i t e m > < i t e m > < k e y > < s t r i n g > P O   D e l i v e r e d   I n < / s t r i n g > < / k e y > < v a l u e > < i n t > 1 3 < / i n t > < / v a l u e > < / i t e m > < i t e m > < k e y > < s t r i n g > A c t u a l   D e l i v e r y   L e a d   T i m e < / s t r i n g > < / k e y > < v a l u e > < i n t > 1 4 < / i n t > < / v a l u e > < / i t e m > < i t e m > < k e y > < s t r i n g > R e s u l t < / s t r i n g > < / k e y > < v a l u e > < i n t > 1 5 < / i n t > < / v a l u e > < / i t e m > < i t e m > < k e y > < s t r i n g > %   C o m p l e t i o n < / s t r i n g > < / k e y > < v a l u e > < i n t > 1 6 < / i n t > < / v a l u e > < / i t e m > < i t e m > < k e y > < s t r i n g > P O   S t a t u s < / s t r i n g > < / k e y > < v a l u e > < i n t > 1 7 < / i n t > < / v a l u e > < / i t e m > < i t e m > < k e y > < s t r i n g > P r i c e < / s t r i n g > < / k e y > < v a l u e > < i n t > 1 8 < / i n t > < / v a l u e > < / i t e m > < i t e m > < k e y > < s t r i n g > Q u a n t i t y < / s t r i n g > < / k e y > < v a l u e > < i n t > 1 9 < / i n t > < / v a l u e > < / i t e m > < i t e m > < k e y > < s t r i n g > P O   A m o u n t < / s t r i n g > < / k e y > < v a l u e > < i n t > 2 0 < / i n t > < / v a l u e > < / i t e m > < i t e m > < k e y > < s t r i n g > B u d g e t < / s t r i n g > < / k e y > < v a l u e > < i n t > 2 1 < / i n t > < / v a l u e > < / i t e m > < i t e m > < k e y > < s t r i n g > S a v i n g   /   L o s s < / s t r i n g > < / k e y > < v a l u e > < i n t > 2 2 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b e 7 5 d 5 1 - e 0 b 9 - 4 6 c 2 - 9 e 3 c - d 5 8 3 9 9 2 a 8 7 2 7 " > < T r a n s i t i o n > M o v e T o < / T r a n s i t i o n > < E f f e c t > S t a t i o n < / E f f e c t > < T h e m e > B i n g R o a d < / T h e m e > < T h e m e W i t h L a b e l > t r u e < / T h e m e W i t h L a b e l > < F l a t M o d e E n a b l e d > t r u e < / F l a t M o d e E n a b l e d > < D u r a t i o n > 1 0 0 0 0 0 0 0 0 < / D u r a t i o n > < T r a n s i t i o n D u r a t i o n > 3 0 0 0 0 0 0 0 < / T r a n s i t i o n D u r a t i o n > < S p e e d > 0 . 5 < / S p e e d > < F r a m e > < C a m e r a > < L a t i t u d e > 2 5 . 3 9 7 5 6 1 4 6 2 7 9 4 9 7 9 < / L a t i t u d e > < L o n g i t u d e > 5 5 . 5 2 6 4 5 4 9 2 5 5 3 7 1 < / L o n g i t u d e > < R o t a t i o n > 0 < / R o t a t i o n > < P i v o t A n g l e > - 1 . 2 5 4 7 2 5 4 3 4 8 6 5 4 4 < / P i v o t A n g l e > < D i s t a n c e > 0 . 0 0 4 5 8 4 9 5 4 8 6 6 5 1 9 4 4 1 7 < / D i s t a n c e > < / C a m e r a > < I m a g e > i V B O R w 0 K G g o A A A A N S U h E U g A A A N Q A A A B 1 C A Y A A A A 2 n s 9 T A A A A A X N S R 0 I A r s 4 c 6 Q A A A A R n Q U 1 B A A C x j w v 8 Y Q U A A A A J c E h Z c w A A A 2 A A A A N g A b T C 1 p 0 A A F H N S U R B V H h e 7 b 1 n j C V X e i V 4 4 s X z P n 1 m p S t f J I u s I o t k k y y y v b p b T Y l S t 6 Q e 7 a o H i 9 k R R t p d D Y S B g M X O D h b Q 6 s f 8 2 M V i B o u d A T T S Y g W Z l j R q q d l W b a l u + m 6 y W N 7 7 S u / z e R P m x X 7 n x o t 6 L 7 P S V m a W Y e e p e v n i h b l x 7 3 e / 8 5 k b N y K 0 7 7 x 9 z M E 2 t t E E h x q h q f 8 f G t S b t C Q 2 s 7 1 a 1 n C c U E C W a k C l W I S u 2 Q j 4 A w g E A j A M A 7 p f l + W Q 2 r l c K q r v S D S G S r k E 3 S f b g k F V I + 5 b r V a R S K V k 2 U b N M m G a B u K p J G w 5 p l I t o 1 C s I J V q U Q 3 g 7 2 A k A q d W k + W q l B O B b V v I F 4 o I R l P q P K V C Q f a t I Z Z I o l Q s I B w O w 6 f 7 l X T M q g H k M v C 3 t K E C H X b N k b p q c k 6 p p + E g G N Z k n S p m 0 x G T J k d 8 9 R 9 N k K o i r A N t k f q K 1 e D Y q s 0 i A m m / K + N 7 j U I + B 5 / 0 o 6 7 7 E B L 5 E m X p W + p A U f Q h k U x J u 2 z V T 5 Z l o y p 9 6 o i s u d z a 2 o J s N q u 2 J Z I J 5 P N 5 0 Q 3 2 q X S Q a K d f + s q 2 b e k T E 8 l U G v N z s 0 g m k 0 q n g C U E u A Z Q H z S t f q z I z 6 l p 0 K T u G 4 U j S q l p G 6 e U Z l T L I g 8 R l j T c t i w l x H Q 6 L Y K J y 2 Z H k Y j E k L P B M i 1 E I m F F p H K l o g Q V C o U Q j U Y V u 2 0 p x y e N 9 Y n A K L x Q K C L b I m o / l s V v l s 9 j U u k 2 I V 5 Z i E z l j 7 I u m J m e V K S J J 1 x C P a i g 8 a i J k g U C Q V F E K o c 0 Q 9 p e E Z l Q g U i S h B g B w 6 g q Z S V o o H y + R s e z A 7 k v y 6 F c K U D u y 3 2 4 b 3 P n c j + e k + s q l b I q m / D 5 R J l E 3 k p p Z T v 7 i P L b x r 1 F g 4 z y L T / o 8 L Y A 9 E t u 0 U b N V C e l x e J p D U s 8 n y i i J Q Q O i / e r y m 8 q U 9 A X l H 2 p h K 7 i q S r W a 0 e i O v L P E M 8 X 9 I s i Q 9 y E K r + h e N v Y B r 2 p R i P G c I H K o 5 b l m 6 o i B s h V K P k I A R w x R B o j n k 3 E F h J q i 0 B n x x B 1 G 6 v C M S Q 8 C q 4 3 H K I 6 u N b W w h w M F M R 4 B c R 8 x W Q t o 5 a F m C p d R a G a R S w a F A O p o W Y 7 E j p S i R n y S U f V / A g G d N S q Y T G e K Q R 1 N x r 5 0 I H + Q 5 r 9 8 B F q G 5 s D i T K x u c Z 5 G 4 K N Z 3 P b e D i x 2 W R i 5 L C N n y 8 P x R E i y z T V y K T J k c V Q S E I U d w R L D 0 j I Y h r w 8 9 u o w h 8 M q d + S 9 s u 2 g F q n + + V b c j i O y K l 9 Z F + j W p H 1 f l V O I B R W x / A c 4 W h M 1 l l q x I v H b x n y E m s w x K J p l K 8 P B 6 R N x X n k 9 R Q y 8 1 m U C n m k 2 n t h F O Z F / j W E k i 3 I z U 4 i 2 d o J W / r D M K R P H O k r 6 Y d Q T I 7 J Z h H 2 m Y j E k 5 i d L 2 L f r i 4 5 z o E E w J i b y 6 B i + S Q P 1 9 D e k V C h K Q c J D Y Z s A l 2 i X f 4 O 3 W V q v h 3 y r R M U F 0 f V d A 6 c M L G V 3 y S T J r 8 5 m E J y q h E f f k S y G h P h T c L I y B C 6 u 3 t Q q h g I + S M o 5 L N q M K d S N a C L k c h Y U e Q M P 0 R f F P z y f X t E W e p i S p 7 O E W 1 J d x A W D 6 V G r + U 3 L y 9 Q o T y l I q g U 1 A x + e A x R b 5 L K s F Q T m 7 / l Q w S l 3 I j Y D + + 8 X B + U 8 y T q V w V Y p 6 C 3 8 y r g u V g 3 f j d r q a x C V f 6 U x C u O 5 6 R d T f W + V 2 C 7 l 4 J L K M 9 d / x w n + z X p l N v K I g r A Z T G G q k O r k m 8 U D O n A C l C p d 5 4 Y P O R n p 5 B K p 1 E t Z c W j M d m u i f L 5 l M d y z J K U 4 w 6 V + z Q O q / o Q D o c Q C v p U u V Q s d b l G T q g U V 4 4 u y z k 8 x V 7 t G p p H F v K V y 0 p R R Z l J l P q Y g A L L 9 t E 2 S z 1 4 P h I + I D t z P e v B B o u x V t / 8 C s n x t N I B K a 8 Z b D Y V l 8 f w w 3 0 D c h 6 v H u T m S u D x h s j R a x + X W U f K k c t V W V e U 9 j 8 M W I 5 M x A P j o S w x n x W D 3 P a h Z I n F l 0 r P l i h 8 U U D R L l p 9 W m N e 4 2 G N u Z 2 / u V x T K 1 y F 2 W p 0 J 4 H B l K t 0 d w N W k Z 6 C S k n F 4 j I V l Q S i Y l K R S R K u J 5 H 5 K Y v B 8 y y 1 I k W 9 I H 6 z 6 c 2 / 7 x X Y f n o 4 i k H V g x / 5 w / q t Z g x W w k r K + j B A e 2 e I Y n D R W H o 4 8 b D X / + c V D z 2 J m u q v v X X z 4 V D D b b L 8 f O N h I d 2 S h L o f y u t z L A l 1 J K G u / 1 4 K j E 6 b p + R 4 9 W Q O U J P 4 i X O 6 e C 3 R s O + U v i M x l D / k W 1 M 4 w j z i q d 5 G W O e V d n 4 K m J M w d B t b i 4 e G P E 3 1 5 E A M Q 3 P t z R t r p 8 / 9 I N r d 4 m G q 6 8 8 j H h b S E G u p a 1 g 8 w W B Q c v 0 3 r n + 4 C L V N p I c L D w O x m u u o w Y 2 S l J r V / 4 Q d D Y / 5 D U Q 6 Z f v r 1 z Z P B R 8 W Z d 4 m 3 b 3 B h 8 0 L L Y Z t u 6 P T I a O C n S i i Z c A P 7 S d X 7 5 1 6 P e y K / P N K x I e J G E t h M + v f G n V w 5 e Q 7 6 O n p h s 8 f R j I Z x d C N 6 w j G O x F L p K H 9 + M r 9 U Z M P g 3 J + G A n 2 s J P H w 1 a 0 g 2 W u 1 u f L E u p B U p Y P o + J u 4 + 7 w o B B + u X p o 3 3 t / 1 G l v i W N 8 d A R t b W 0 I x x L I 5 3 I o z o 0 A w Q S 6 B w 8 g U x 8 q 3 i b Z N u 4 V H i R P u Z 6 6 a K 9 d 2 h r V f J A V f p u M 9 w Y P E i k W Y 6 v q t o B Q 9 1 P R P m x K / q C 3 5 0 F W 9 r v B / W 6 P d 3 7 t R x d X 7 / o H R T k + b K T b x t r w o J B / Q T 2 W 0 U X t h x e 2 R k 0 f V O X f J u W 9 x Y P q C T e 9 X q J X B 7 X p p Q l 1 P 5 X u w 6 7 w 9 / Z u G T 5 m r L 7 4 I c X i 9 v H n Y g n z d p i 1 3 N r D O Z y c A 2 E 5 G i J + B 0 H 5 Z M r u v W M s g 9 8 s X z N N t I V q a H d K S M R 5 U A 3 h d A D + s B / a D 8 7 f X Q 8 / K I r / g N z O t Y 1 N Q v P k 5 4 0 i F n T w e I + h v k k I u 6 Z B 9 7 n 6 Y h k 2 s k M l h K N h w G 8 h l A z x l r r b Y D V U X W Q d v 9 V y U 9 X U c x i L V Z R L V c x P F R C J B h F v j U D 7 / r l 7 r 5 E P E w m 2 C b s Q m 6 n w 6 0 F 7 3 M b e N l t 5 D d 4 B f X I 0 i K q l q T u G 9 3 W Y u D r j R 6 7 i M o I 1 7 E r Y 6 G + d x k h u D t X S L o Q z G f S 2 h W F V b M Q 7 A w i n w r D t m n p i 7 k b A m 1 v 5 C A S / X z y V 4 K 4 I 9 S A o 2 b a i f 7 i x F u L q Q q y O m A l x F O p u 5 0 q l h p h p o D d q q u c E a o 4 P N b + J k l N Q T z c O B o O Y H J c 8 R 0 K 6 z n Q n Z u a n k c 3 n s W f v b o x N j a k H 8 P T 0 9 O D W r V v o 6 O h A M B C Q 7 T m E Q k G 0 p F u R z 2 d R L l f Q 2 d G F f C G H 1 t Y 0 x s Y m 1 F O X + b T l Y r E M 7 X t n t / 7 G 8 Q d d + b f J u T n Y q P c i K Z I h C c U q u v J C N V H 8 1 b Q z 7 K + h u z i H z l R A P Q K 8 X M w i N Z h Q 2 x i W s U 7 q o T q 6 L p 6 k p h 4 h X p V P S 2 s L c r l c / b H W j v I w V A M + 8 j o e j y n v x W P 5 v H 4 e z 6 c e W x V L y C j n K F Q R 8 o X U E 5 C D U R 3 x D t m / Z s O o G m s n 1 I f R K / 3 i E 6 s 9 W m Q b W 4 F m 2 i 3 V o z 8 4 a 6 v v 3 W 0 W 2 m I 1 h B j m C T l s U e j S b E U 8 D c M 1 E / 6 I h m i 7 5 C 2 b E I a S f N 6 H e k Y S F Q o F 9 X I D P j K c z 5 s n 1 J O t Z H t Z 3 O L U 6 C y m h n I I 6 3 F o U Q O d f W l o 3 z 1 j b y l T H m T r v 0 2 o t W G j 6 r o W D W g + R 0 n y n c o c X 4 4 Q Q M 2 q w R e o I S g e K B j d + G O 5 7 p Z 8 k + N T u P T + K L R a E J 3 7 g u g d 2 C F l i V c V z 8 e X R P j E v f I l G G s m 1 I N C j M 2 s x + c P u Y n k z x s 8 l V p K k k u p 2 + L 9 1 q K S a + m l 5 c q p F v P Q 6 s 8 f 2 A z v c 7 e g r p 1 4 7 w w w l 0 a m M o Z n P / 0 4 k i k 3 n G w G w 0 R P L 7 V / P M 0 n o 9 0 7 P E g e 6 8 N O q N V U 0 e s J b 7 / V e m Y t q r 1 U G e u l h F E p 1 J c 2 j r U S k m r J t 7 v 4 6 v t f v 3 I T U x c t 5 I 1 p P E c i p e 8 k 0 m L U J H t a N 6 E e J E I Q G 6 n P y 4 c / f E / 2 b K h P s 1 z q t 2 z X 0 a x i a 5 H e c i q 5 k W N X w m Y S a i X w J X 3 / + F Y e U e M E R r O t m M 5 F s L t 9 A v l K H L F g W b 4 j a I m U 4 I 9 2 4 x M v 7 k I 8 u v I Q e 3 6 s T q j 7 T Z L 7 d f 4 P E 6 E W E s n 9 R b l 6 F t p b X s s 3 s W A d f 9 f L a E C t q S 8 2 z r 4 Y y 2 9 Z H t V y v r 6 0 f r C + d 4 N C 2 c F 3 3 8 r g 1 K U y a n A f o N o M X h j e 0 R H A r 3 8 i i e 6 u R Z G N 7 D t + q Y j C n A n t O 6 f M R Y d u D A u F / m D B r V q j f r / 0 J F / a 9 v B i o e q w X Y u V S d a p / / X 1 S + j a E q u a J N R A 8 3 5 L b V 8 N P N 4 7 b q l z N m M j h F o v P A J W K l W 8 / r 1 3 0 R t + A u P W G X z 6 5 Y + p E b 2 1 o D j j Y P T 6 D J x C Z H l C P S j E 2 M p 6 P K y E W q i Q l M 9 S K u q u b 4 j P X f A 8 j r v B P a 7 Z q H v b X A 9 1 e 8 3 t 4 7 g r 1 3 v H N H u x 1 b B U L R t o l F A e / j 4 c L Q g t 1 A 6 E O q D 5 A v I J 3 j 7 / g g p v A j J z W f z 0 t V P o T e x D I T q C 5 z / 6 j G r T S l i 8 n X I Y v T U O 7 d s n j b X I Y l P w o H m v h 4 l Q S 3 f v b R V b B g u 3 L 7 f 3 4 l 5 Z q c T l 0 F y G t l q 1 V k G l l K s v b R I c G 6 g Z c M p j 8 j U P z c z I d x a 1 Q D f e P Q P E j T 4 U j T n 0 P R b D 7 g N 7 h S x r v 5 z C 6 1 X v v f 0 B n F w K M X / q 7 g j 1 o B G j G e u p 2 y 8 / d X / e v L 4 e r E 0 v V 9 J g T x 4 b 0 P B 7 j E 0 n V B N M w 8 S l 8 9 e Q G b I Q 9 E V h B O f w 2 J E 9 a G 1 v q e / R A P 2 u U 5 0 T I o 4 C V l E S K T + 0 2 E 7 x n B 2 Y G p / F m W N X 0 B X c i 6 w 5 i m R / E A c P P b K Q U A 8 S U e 5 F X R 5 E Q m 1 M 7 V c i l o e 1 7 H N / w e l D q 2 G 1 k K w Z 9 C I n 3 j u N 8 q y O q J b G r H U D z 7 x 0 C K 1 t d 5 J o J f D l e T 9 7 4 w R q + Q g S w X a M F M / i h U 8 c Q b p V P F O 9 P t q 3 T l T v G Y s e N M / 2 o B B q c 9 X b k / H D S 6 y 1 E G o 1 c F 7 d x b N X M D d k I C k e J e u M 4 L G n 9 q B 7 B x / v W t 9 p D a D O T o 5 N 4 e z 7 1 9 A Z 3 o u 8 M Q u 9 t Y g j z x 5 C M H R n y n D X h H r Q y L E c V q r n K 0 f C 9 a X 7 g y 1 R 5 w e X J 2 v G 3 R K K r w Y 9 f f w 8 y l M + x A O t m L d u Y d 8 T A 2 q a 0 F p H 7 D x w 1 O / Y u y c Q L H U g p M c x X r q A I 0 c f R 2 d X O 1 Z 6 K + U d h H p Q i b I V 9 b o f h N o 0 X V 8 L c Z r 3 W c v + D w h K h U x 9 q Y H l Q r y Z 6 V m c P 3 0 J g W I 7 Q v 4 o J o 0 r O P L 8 4 + j q 7 q j v s X Z Q x z h D 4 s L p W 9 i T P I y Z 0 j D 0 9 g q e + c h T C A a X v m a 5 u F 7 a N 4 9 X 7 h u D 7 j d 5 t 4 p Q z S L 2 W r i a L j 9 E + r 7 l y M 1 l Y B Z r m B r J I p Y M w z R N Z E c N z E 4 X M D M + h 2 Q q i f a O F u h t B e z Y n Z Z 9 o g g 0 K f x 6 8 i s P p W I Z p 9 + 6 A Z 8 V x K 5 n 0 u g Q T 3 Q 3 2 D R C u d y 4 v w R Z L 7 a C U M t 1 Z T O x F p N n 8 e + f N y y 2 q + 9 8 9 S J a e 8 P o 2 B W B Y / s Q i u n Q A z 4 h S n 2 H T c S 5 U 5 d g j C R h J a f x 9 I u P q 9 n j S 8 E 1 / r z m t n L o u C Z C P Y x k W Y v 3 + 5 W n I / W l l Z H L 5 h C P x 9 U 0 / W i M L 6 d e m g C 8 Y Y 3 3 z y y F f D 6 P R G L 1 C Z Z b C U 8 m t O B c 9 i y 5 t + x + u / 3 t / f a w + B h i 4 X G N / Z v 3 W R J N X c P F x b s v F f J t C H I S o + x g 9 k Y F P / 2 n c 0 i 3 R 5 B O t M K M T + O x p 3 c j n o j X d 1 w M B x P l s 9 C 1 A M J a K + L B j l V z M U U o T x A P K l T t t q C O z Y R 6 9 5 1 3 c f H S R T X E m s 1 m 8 e L R F 7 F j x w 7 8 6 L U f q R v M T p 8 6 h Y O P P 4 5 X f v k V l E o l v P f e z 9 R N Z y T Q 9 e v X c e z Y M T z 9 9 N N K m S h 0 3 m 4 d i U T w 5 S 9 / W d 2 0 9 v u / / / t 4 4 o k n 8 O S T T 2 L / / v 1 o a V n f k O 1 D j 3 r 3 e b 2 4 E u e K + f n 6 0 k K s S t Q m 2 A Z w 6 v U b G L m c R U u q R b y c H 6 1 9 E Q w c T C M Y E V K s x n n R t + H S O 4 j q n W g N 7 Y Z v D R d 7 V d / f D z L x n O v 5 y J / 6 k V u H / v 5 + z M z M o F w u 4 9 L F i 3 j n 3 X c w M D i A 9 r Z 2 d X s 0 i e O o O z p t n D p 1 U g n v 1 V d f V Z 7 r 5 M m T e P 7 5 5 3 H 1 6 l W 1 7 + u v v 4 6 5 u T l c u X J F f R P h c F h 5 q a 9 8 5 S s L y X T v x X 9 P 4 X a f 9 G P 9 N z m x d l o s x G K 9 W O 5 z 4 3 g G / / S X F 3 D p x J g Y v S A O f 7 o X H / l i L / Y + 2 4 o g Z 4 y v o Q L s 3 4 H Y i 2 g P 7 1 s T m Q i e W / v G B + I L N x E s 9 G H B c i H f t 7 7 5 L b z y K 6 + o 5 b v t / K X w 3 n v v q Z v R X n r p J X c F R b X R e T o K i 2 W + m b W + O 7 h 6 4 N Z j H Y 5 F 4 d p b Q / C H f Y i 2 B e E P A X p Q h + a n 5 5 e C V i h r W k K 6 / J i N 0 x 9 c Q j q d g q M b 2 P N K R r 7 d W + p J k o T e i 3 R w Q J b d 0 G 0 9 X m 8 t W D O h H i a i r I T m d v z q M 2 4 + 1 I z N F e 8 y 8 K p w T 0 6 2 G M 3 9 u L k V a F Y R V f J d F j 8 y e V 5 N C / J r 4 Y b C S 9 l 8 B J h d 4 b Q 8 D X b V B 7 N g w R f 0 C f k 0 j A / N o 5 L x Y 3 6 e 4 a K G R w / 2 o u O g H 4 F Y Y / T P r p k w a 0 U E 9 a R 4 n Z V z o c V Y K / F u l 0 p F W + n z o G K p u q 7 0 W Q y K q f m z G D x i p c 9 d Y W 1 9 s 0 V Y q b U e 1 t l K 2 a V Z t k r 3 N t D G q N 6 q y O T 1 G X N Y P l W o J p 7 G C l b g S 5 u Y c 2 4 g s t u E 3 S I E S p e w 8 9 k k 8 r i E Y L y G x 5 5 r E S J V M X F m D i P v z 2 P i R A k z V z J C Q j 4 l K b 1 u M h F e X Z b 7 e N C + f q y 0 B o n d e z R X c i P w + 6 T B 9 d 7 l c 9 y S 4 R r 2 d 0 g I I O V 3 d t w 5 M L D U W Z t 1 Y 6 V a c b / V j v / w o K m l a l G T r 4 W j g H e L Q s 7 N O 1 c D d c R 7 S h F x 6 f w V F K 8 m 0 P 9 c A G 1 N f e s 4 N e T y 0 4 h G 0 8 h m s k j F W j E / n E P I l 4 J t C k k N E 4 G o J u E l H y V W g 1 U S L 2 h q K v / i 0 5 W Y Q g U T O g J h H X p I w 4 x 1 H r V A R T 3 3 I h x I I B n q Q c T v n u + e E m q z S L I S E g E H u 9 s r 6 A y N o 6 L t w O X p g H S y g 1 1 i x f y 6 T 9 1 b U 7 Y k 3 s 7 r O L z H H e J e j w o 0 t 2 D Z 4 7 j T h 5 N F D U g b X V k 0 G r t Z 6 c j s 9 L j 6 J j l 5 X W i 5 a 0 N L 4 b V X 3 1 U v k v 7 c l 1 6 8 3 Q c e y Z s J 2 E x E w r S q s C 0 + S d a P Y q G o h t J n Z 6 b R 2 d W N Y r G A W M w d W r e d M s b K J 9 U y a h z V C 8 r B P s S d P m i W h K i b S a h 7 Q Z j F o K h o G V 8 M / R 0 i 8 T h q 1 T z 0 c E K E q s P X + Q l 3 p z o c C c A 1 n x 9 D m R C u z A Q W 5 F C b p A s P H h r 6 v r m Q c i l 3 F q 6 K v + t z e D r j F e D g + s S 7 y F e n Y Y m j 6 k 6 1 I x Q b U P 1 G c B R 1 O Y J N z 1 v 4 2 Z k 8 d s x J m T 0 j O P L c o f q W p V E 2 5 z B t X L h 9 6 v 7 I c / C J w f X A U J P g p Z S V Q L 3 n b S G m J d 5 s P Y S 6 H 4 R Z C n z 8 7 s H k F f j L 4 n q D g 9 C S B 0 U o b l z s z L 2 L o M T Z Z u x j s q 4 h e J 8 5 C k v f g X d u h S X h d f D s g I F k u l V t c 9 X C B a e 5 s J 2 8 j r S N O + H q Q I M 9 a q n x c 1 M w O X M J I T 2 F q f J F G F Z Z + k e 8 i X y s v I O O Y D u i 6 Z 2 y l 3 u 9 j 9 c C D c v B d 7 5 / C l 3 R U c y V k t B h w K g F E Q 1 W E Q t V M W o 8 j y 9 9 t s 0 t / C 6 w 1 j C W s l l A q A e F M E u B E f r h 6 O v o j B V h R Q 6 p m 7 y a 4 R R H E P b d Q D U 7 A 6 f r C w u E 4 D O u o V j b g 7 e H w 2 x k f S 3 w x W d j 9 S U X f / q n f + p 2 k G H g d 3 7 n d 9 S 6 o a E h R b J t b B 1 4 j Y / P E v f A H I p e w f M Q B J 8 7 P j t + G Z 2 9 + 1 X Y T t B T e Q / p J 9 4 + W c R 3 3 y n J s X f q c V x y p H / 7 3 7 d D X 2 G m + N 2 i W d e 0 V 9 8 v P j A s 4 o V T m 7 F t T V y s 1 D G q l / B 8 + m 1 J / M T t p j 9 + W 5 D q d u b C V e j 2 q M S 9 s q 7 t q O z v b q t V 5 x A y T 8 O s S G e 0 f Z J r M J z x 4 f J M T D 2 5 5 s W B q n g f t 8 n J d M N q 8 S 0 K r 7 / + B j L z 8 5 i a m s T v / u 7 v 1 r c I u P t m 9 I M n 6 c 3 v 0 y 2 B a 3 u W b / w a D b f A a z i x + k H z s 5 M q x / F Q K h Z R L k y i r W t 3 f c 2 d Z F q M 8 d F x T B 2 L w O k b x p N P P 1 F f u / W 4 7 4 S i V 7 R M Q y 2 H J G r r C s 9 i M H A W Y T 0 H K / V R 6 T Q f / N Y 4 d H N I X E 0 U N k O 8 S I / s v U r H z L + P o L h 7 s 5 b C p L k D F + d 3 Y O T 6 J Q x f P Y N n P v U l O a + N L 3 4 k c V s r P O / s P e h Q Y X l d W j t W K 8 O T / k b P s w V o c u Z L Y u 2 E W h 9 m p s b U N / s k N 3 M V 4 U Q f Q u H G R X g S a S U y E a V C C R 9 8 d x g l f R K f / S L 1 6 N 4 I + L 4 R i s I 6 0 J p B t 3 Y K v P H R L M y g E n 0 c m V s W K r U w Q r U A L H o q Q 2 J l I Z U W M O C L B R C O S G y c i i K Y C K j n S a + E 2 v R b C A Y K O D v W h 7 / 5 r 9 / E U 0 8 9 h r f f / C n + z b / 5 1 / j j P / l T / N / / z 3 9 S 9 a C w 1 b c c 4 w q j s c S Q r z n 0 8 P b f x u Z h c c h H Q p V L J V G K E U R S + 2 R N Q 9 7 M b d c i / + m x G V z / W Q l z u I K X f + 0 X 6 m u 3 H l t G K C o e k Q z V J C c p Y k f w G v a m R 6 A 5 A Z Q r K W R m d s A u R R F t T a F S n E G w x Y d Y p 1 i h J l n V z C w K 4 x 8 g F N E k y n M Q 7 T 4 C R 5 J V R g M 1 U f J K V n I b 0 X X e 6 2 + X J S y s y s F y W l / A L 9 4 p D r 8 u m 2 U X o 1 x V 4 a R P f h + / e Q w R P Y G D u w 5 h 1 0 v r v w l t w 6 B Y N s z H 5 i 5 b o j D v H K v s t h p c I 1 M / c M N 1 X j t O H f s J d v R 0 i R F N 1 d d I n 9 Y H I N a K H 3 z j J 2 h 3 H k P 7 Y Q M D u / r q a x v Y K q N 4 1 4 T y C N M M 5 j y P x K 8 g 7 s / C m O O N Y T t Q s 0 M w D V 0 p c y T R g s l r V 7 H r k z v U u 3 y W A 8 u 2 z S o 0 e x 6 O b c E J d r j 6 U b q J 3 O x N R E O 2 O K 4 u R F r 3 Q t M X T h / y S W x N 4 d c y J x H Q K 3 A q c 7 K P L p 0 T k 3 x L y g g N C A e 7 U Z i q Y v C p X f W j G u A t G J w l v p 7 O W z M 8 k W 2 4 L z e t o A Y W d a d 7 O X z z L t a u B z N T w / K 3 o R 8 r D Z U v h a m J a V x 7 u 4 C M P Y z P / v q L 6 z r W w 9 2 2 e V V C L U U c n m r A f w a D s R H E 4 3 w p V R C 3 r n c j n d y F j L j a 7 i N J h B I L H 4 D i 2 D U M v T W J d E 8 f a r i I 1 n 4 d T q S R Z M K x 4 L M m V L 8 6 g V 7 5 2 2 g Q X 7 n o V L j N L 9 v S s o b b b F j Z q 5 i b v I 6 4 h H + R a B d 8 q Y O y z 8 I w U B N y s U N s 0 8 L 4 8 T m 0 d A 0 i m 7 m J 7 i c 6 k G 6 7 0 0 P 9 h / / w H 9 D b 2 4 v f / M 3 f V L + 3 R / m 2 H m 7 I x z t k 3 T 4 f u X o D g Y h f h f T h S O M m 0 E q 2 i t m b c 5 I g B R G K i x 5 o v O h b g 2 V Y Y r Q N F b X 4 d A v D 2 S k E i 5 3 Q B y Z w 6 M j j 9 a M 3 B 6 s R r U E o u n f Z l y / 1 N e 3 G Q R w Z S 0 V q 2 C P k 6 d D P Q P M H 1 S T F z H w f z E q / K D s Q a D W Q 6 m 2 6 e U 7 I Q e / C m Y x O Q J T W R 3 J p K M 6 U k L l S R T T d A l u f R e d g R k 4 o I Z x / 0 e 3 G j h D I m J Z z 1 8 Q 7 d c s K y a O M Y d S 0 J B x / S g 2 p M o R r h m M V Y c + + B 0 u O r V Y s x N o f E W / W D r P s Q J f w z 3 E K a N 8 V V w L R h W D 0 Y s 2 j f B 7 + 4 i / + Q t 3 G 8 Q d / 8 A f 1 N V s A S n z l f r l v 8 M K 8 D X m m 9 b S v 2 V 7 X j 5 m e H B U 9 5 F s M x b N I O K / m 8 h k M 2 X n 3 r u R Q 9 V f d L I X x s X F c f T u L Y m 0 W j + / f g 6 D o i 0 / K M s u m 6 A F 1 Q d Q y l k E 4 E U Y 0 m k T F m s W s f U 2 O 1 J D S + 5 A K 9 U u 7 1 z / X z 5 O V d v x K x p k q 6 i h L 8 u + 1 j W + M e 6 6 / C n / h A 4 S D O R h 2 G 6 r a A W R v m J I D h R B I m D C q F d S K E Y T j c R T L Y 2 I x Z k V h e y X H 4 X S e h Q 2 e v y H E M a I w J c / U w 5 Y Q K 4 / W v k F M 3 7 y K / h e 7 V T i o W 2 N y b F w R r P m C r A e t O q L y J / g 5 B a R R P h W A H o z D r N O 3 T m N q 2 o / O 9 A H p D E 4 x O o 2 u x B B u T W n Y N x C H n Z L 1 e m f 9 S K C t k 6 O F 9 w E P K K H c a G S j M x 8 8 N D O F W K r A p Q W R y 8 z c N Z n f + q e f I Z V / D D P h U / j k 5 + q 3 y S y G t N M 2 a 0 J S M b 5 5 S R 8 K N s y C G G 9 b D G 1 U 1 l k Z x I R w k W Q C k R a + H X 7 t d d G y 8 z N O p u L D 2 f E A j g 4 U 4 J v 9 L s K p V h T N n a i U W l C S 9 U a p i N Y D c o J W b + h S r J c x y Y Q F V q 0 F Y x 9 M I Z r o V q H V 3 N Q Q 0 g M J C c c i y h o g X E T L Y H q h g G o G J k 9 e Q z D 8 C B y f h V o o I 2 S 8 M / x y q h P C L S G Q I t H S 4 B v u p i 7 M I h 7 r x 8 T w C K r B c Y x N z i N l 9 6 N k 5 8 U a z e H p 5 w 4 j G g 9 L n a d Q G H s P P g k X s j k T j x / 9 5 1 L C y s L a D v m 2 H o t H + f L Z 2 f r S + l A u l f H G t 0 + g L b A b i U f y O P A o R w g 3 B p K u l K 2 g O m M J + T R E E k l Y V d 4 G I l 4 u 6 U e 8 O y r h a V C 8 o O g R / 7 9 9 7 I z z a P w U g p E U C s Y u Z E f D y k 0 i P I f W r i l o 0 T 5 R + p i E c F n R 3 r K E X H x Q 4 K J r A G Y G v v I F l D M O S v p e p F P z 0 G L S G O U 6 x Q o 5 B n y m 5 E B 6 Q s p q k f W u E p M M w + 9 O o G V H P z L j w + h 5 p h 1 + v a r m 3 P n C y 4 / A G S U D u a E q d E c a 5 + S Q 2 i l e M x I Q w 2 O L C 8 9 h R M L s 0 U K X h I Y a a r l J V E c u C s F a e H s y r F g W / U L e H Y M 9 6 J L z q v o t w M o E 2 x Q s b Z j v C T w v 5 M I N 7 7 a m L t 5 5 1 t / Y u y X U x b O X k b 8 S Q 9 6 Y w b O f F 1 K J h 9 l q U J 5 2 V f Q u a 4 h e S q p z / f 2 z j t / p R i V f Q K z X h 3 i X N 2 p G L 8 Q w S w i g i 3 W 3 s m r Q w P Z 3 S S E B a L n j C P i l E K 0 P W u K A y K y J Z F Y J u n l Z j k 2 r u X Y r C Z Q V m r 0 6 I e a l U x y e d G 8 0 i / R O e j R u q + 8 k K M 2 X U Z m W F T U / L O T R t q d F P Q l n J U j 4 j X x Z k l Y M o 1 S b k L D Q R n 7 K w s Q 1 E 4 F c J 1 7 5 V 5 x J s V C p u A + n + P M t 4 Q 2 s T y H W g u a 2 L Y X 1 R j w u U Y j F B y 4 8 k R s p c J 3 3 T W x + + z Y C h n y r Y X F I y J D / e 1 / 7 C X r 8 h z F S O Y H P / 8 Y n V r 3 4 u x X Q 8 t f / 3 t F 1 c W F V T Y 2 s 2 J U C 7 O B u a M l H u d n d S + B U J u E r n o L P H 4 I Z 2 A 8 9 G B G S j c s u b q U t v R v z B T 5 N h i M v 9 e P o u W p z E t J x e H q h A D R r C m b l F q b h Q z r w C P y 1 I M a O T a O t b y e m R 8 b Q c z i O 3 I g Q 0 0 7 C t o Q A a U O I t v Q T h d a D W s 1 E T t p S q I 3 h Y P / L a l 2 z 1 f 7 P / / k / 4 T O f + Q w O H B A j I c h k M v X t 8 m n s V s f C N q 0 V L I 9 H N q u z V 7 S 3 b u F a D 4 2 t x N Z 5 l 3 s L X q y N x R r z K t d C q M W Y m Z j F m T d G 0 B L s R z 5 5 E R / 9 1 N E 7 S H c v o G V n b z q S V L i / O L o 2 d w z h S F l i R x O W F R J y V F H j S F z s s O Q z k h Q 5 N Y m 5 J n F t 1 M S 7 5 8 K Y y m o i E B 0 T M 6 Y o q 4 a u F l 2 I Z S M d 1 / G 7 v 9 G K s E 5 S j M K S u N a H q n i 5 I Y x W S 0 i G d i I a c G d 7 e + D g w t B b U + j a v U + N 4 u W m J T k N l 1 R O F k o u H I b f D K R a 7 n y Y 4 X / 5 L 3 8 i f 5 3 6 5 F i t T q i F I 4 o u v M 5 a q O S r Y + 2 d f B / 0 4 b 5 g M w j 1 w b s n 4 Z v s Q q V W Q f d h Y N e e O 6 8 x e t h K o m n Z u W n H Z 3 I G g 5 B I k x x n 9 j 3 4 4 + 2 o F c f h a A F Z 7 p Q U q A D L E K v a 9 o w K A X / 0 5 h x + e q G E 3 3 v x R / j B 5 c c k t P K r d 5 K 2 x P K 4 N t 2 D T H 4 H P t 4 p h C h P S 8 g 3 j 3 C 0 h E o h i b B P P E x L F i 9 8 7 H k 5 c y N c m 7 n E c D I u J L a A W B n t + y S H E x 2 u 5 g 3 M X c v C q Y b Q 0 t u D a q m I 3 M w 4 W v Y m k O z Z e H y 8 m F B 0 R B S 1 O 2 T s r l s b 1 t 9 B t y O 0 J f D z Q q T l c D e E O n v i A i q 3 0 p i X N O X 5 X 3 x U 8 q f l B 7 K W w 2 Y Q T c v M j D t a 4 Y x 4 j w J q p g G n 5 W P i i R r 3 A t l G B b k r p 1 D K 7 U W 4 p R P / 3 x t j m K v W N y 6 B x / f q + K 2 j Y w h g E l b F g t P + a c A X g C n l v P u T 9 x E u D M C G i R J G c L D v G S Q 6 O z E / N o S e 5 1 r F G 6 6 c E 1 X m J z F 1 c g z h 9 H 5 E U 2 3 i Q U s o Z u c Q 6 w p I 7 h e D X z z l e r T R I 5 Q b g s l x d x y 6 m v f 5 O d f 8 L c J t Q l W G 5 E / 9 5 j 4 / L + S G R Z d E N 1 U f L 9 S V c y c v o H w r g S n z C j 7 / 6 5 / Y F H I Q 6 y 1 H y 1 7 9 B w e p Z 6 T C D Z d b s x x M n c s i K C F Z t T K D 1 M 4 I I i 1 h l O a n 8 X e v 1 z C b M Z A p B x E J 1 B A O + d H X H c L z O 2 9 i T / c c z H J B v N B H g a Z 5 W B 7 M i q l m K 6 S 7 B l A Q I o z c n I D f F 0 J R M q l U X x B 9 O 3 e 4 7 + x p a g P D L S 1 7 D C H x g J V K E F r 6 a V e o A l 6 s y 4 0 U U M 3 U E E m k o P v D K O e z s P x l d O 5 N q Z G / p c A L w 8 d / d g 6 f f v l T 8 o v e a H m h b Q + b b z 0 W D 5 u v z 0 N J K F O 6 h u H h I E b O S l T k j O A z v / a i u n C / 1 V h K b 7 S R s 9 9 2 4 j 2 i p J p f Q q 9 Z B J w O l E p Z t B 4 I q a v S S 0 K U 3 M k c F y X P Q Q 9 F U Z q 4 D r R 9 H F q E U 4 b u x N S 5 a Q T 1 L h i l E i I 7 L C S 6 G + 6 Y o z M 3 L 4 9 i 5 N Y I f B I W p o N p z B q j 8 L f a e G y 3 1 E N y M S f 5 n B B 0 5 Q E J v X I e p q 8 f 0 1 f K s P J + J N p 7 x A D M A a E i 2 v a 0 I h D z K 2 K 8 9 f 1 j a M M B z I c v 4 1 e + 9 M v 1 o 7 e x u a B n v 3 s P s e 6 Q r z q G b C m M M 6 9 N o W j l 8 P F X D i M c 2 / y c e y 3 Q b r 7 z p m O b H A S o I p S e R G J g U N Y u x 2 4 R V G U c e v m M L O t q o A F m F g F t C v 4 w v Y N k H 8 n D 8 I V a U J i U f O d m T U K z J C r V S X Q 9 3 i 6 h 5 C p W Q 8 r C 3 O u Y z E d x + b I G X 7 V P Q s c I i v o Y B h / p w u C u A e g B b x a F 1 M W c g c + R U D X o 3 h L d D B J 1 9 s o 8 j H l J y 1 o 7 M T 0 7 h b n x A q K D J T z x N E c w l x 6 U O H X q F L 7 2 t a / h j / 7 o j 9 T v x i j f N r Y K G x 6 U c G z J r a / h 3 R / P q D x 9 / w v t 6 O n l l L V 7 D 2 3 o z D U n m s r B X z q H c C o B S 0 I 2 w 0 7 C 1 / K k h F b u x E S H J C q e g m N V U Y s 9 A S 2 + a B h c F M 7 O X Y Z e v Y n R q w M S a u 2 G U R x D 5 + M J B K L 0 c h p q W l D I s I T V o L e b / 0 C E W p Z j G C 4 e h S Z e y t 3 m Y H 4 2 g 7 M f X I K / 2 A 6 / F k I G w 9 j 3 C D C w + w k h 7 s o D E 9 c u X s f M B Q s F o 4 D B p 5 L Y s 2 / P A j e 9 F K F + 7 / d + D 4 V C A X / + 5 3 + u f m 8 T a u u x Y U L V D N j 5 c / j R D 0 p o 9 e 9 C + x M V 7 N r b N P H 6 H k K 7 c e K y k + 5 P q V n Z N d 7 f M P + e h H I F B B M t K M 9 M I J B I o 1 R t h 5 5 y r f p i 1 O w a J s 5 M I R L q R V U I E e 0 1 E N f e Q S i q Q w / H U Z w c R 6 3 9 0 0 K y O k n q c P g 2 7 p m f I J R I o F z r h i + 1 y q x g Q / K z / C h + / M 4 U Y t U B x A M t G K 0 d x 5 N H D q K 7 v + d 2 z O z Y D t 7 8 p 3 e Q K j + C O e s K j n 7 + S Y S a Z i w 3 Y y l C b e P + Y 9 2 E E t S y x / G P P x z H D v + z K K e v 4 c V P v F D f c m + h D b + f d 8 q F e V R K 8 2 j f G 0 A y e F o s s g a r J k p o z k k o F 4 N Q T f I P P 5 A + A v g T y m L P X c l I r s I p P 1 E g n E H L r s a L e x X U 9 a p p o H A B u m b C F + A s 9 Q o c 8 X q c c l + z N d i p 5 + H z L 6 3 s C o 4 F 3 b y J m t 7 m z t i o Q 5 1 / e g 6 n j 5 1 D s N y F s J 5 A x r 4 u X r C G d r F Q W f 8 N P P f x Z x G J L f 3 s c g / b h N o q 3 O M c i j C m 8 N o P T 6 F b e w Y z / g v 4 2 G d e W H G w a a u g 3 T p 1 z p m 7 X E D H r k e V t 5 m 5 e Q O t B + N I 7 6 h 7 F L s E Z / Z d 6 D 4 D p t O G i a s 7 k e z o R X 5 + G N 1 P d Q o h V h 9 N s e f P I h K c g l k q C z G S 0 K N t s P 3 9 k o a J m 7 8 j X 3 P g M 4 Y U I W v B A d l + 5 8 z z 2 x B i X b 1 w H j f P 5 R D z d U l W V 0 N Q T 2 H c O I v H n 9 q D n p 0 7 4 A / 4 U Z o C h s 9 m E I k H 0 P V E T E J H 6 X C R d e s a X h u 5 P c q 3 9 b h j l G 9 e D P E 6 y e B Y B b z + 2 l s S m T y N W 5 X 3 8 c u / 8 d n 7 M / V o / v I / O E 7 L 8 y j N G p i 9 U E R r 3 w B K 2 Y w o f Q X t B 1 r U z V t T Z z J I t P Y i O z 6 K V M d x t P b G J N f K w 3 b i k m s 9 t W D I 3 Y N j Z I C 5 t x B O x F A u B + F r E x e 8 m D y 1 E j R O T 0 K B N I J W K 8 L W u y S o l s 8 K F o 6 3 v F / 8 4 B z y o w l U R J D 9 R y I Y 6 O 9 T w + H z 0 9 M 4 d 3 I I o W o 3 O l K d O H P u P C I S 8 l W s E o 4 c P o R z Z y + j q 6 s H h 3 5 B t g 9 0 k J M K X v 9 t 6 R 2 7 2 1 g T b n s o d o 5 d l A U b q P L u B s n H e W 9 d Q C I L G l r V a f W O k z z q / I m 3 U R l + H B n j C j 7 6 h S M I B F e I f r Y I W m a O M 0 5 d V D l L + / g Y O n f v R n 5 2 F u F k R I h j Q o + X k B i Q w E + X R g n 8 o p z a 7 D U h i 3 i b U B T l u U n U U k f V D P H a 9 I 8 R D P B e k z J q L R 9 v D D A s A 8 2 a h c + e F I 8 l S a S + s g D 4 v L w P 3 j y L e G k 3 Z n E V z 3 z 6 A O L R O w c m b H E o 1 T n W A c h U J j F 1 w c S t G + M o F o t 4 + s i T y E i I y 1 z r 8 7 / 7 n O y t L u k K o d 0 w 5 d b N m z h x 4 g S + + G t f Z F H b u A 9 Y f 8 g n f S c h 3 9 U r Q x g 9 F 0 W l l s f h j / a h u / f O Z 0 l s N R Y Q K j O S F U M Q E K L w I e o m Q p K D Z M Y n J J C a R M u j D g J x U b 2 6 Q e C C 3 0 7 D V 5 m F V r q I R O 9 O C e l y K G Z r 4 o 2 e E w O y Q v 4 i 4 Z x e v a D u 1 F W 3 g z Q K X R J z s / M 4 8 d o 1 d I S F 6 O F L e O E X + M j c 1 U P N x a g J i b I z e Z T H p M y Z C o 5 + 6 T F Z 6 8 6 S 8 A j 1 1 a 9 + F Y 8 + 8 o h 6 2 y D X L X 7 q 0 T Y 2 H x u 7 s N v A r R v D u H J s H L o T w a 4 n q 9 i 5 / 5 n 6 l n s H b e z y s D N 1 Z l 5 y q N 3 I T A 6 j 9 U A M k X Q E Z t n C z O V Z m H k N r T s G Y F U r y E 6 P I 9 S S R + e j O 5 W y 6 b m f Q u c b C g w T T r g P W v E y g m G / h I I B O V 6 8 W P o I t D D D t z r s A n R z B H Z I v J G 2 z E X j J p x + / w w K t y L w B / 2 I D Z b w 2 K F H N z X R X H J Q o m 5 e X I I t R s O b 3 Z 6 q J L t 5 Z O T S 0 l O Y t r E e 3 C 2 h 8 r k C 3 v v h B a T 1 Q Q R 7 z + O J Z 1 6 S v r i 3 e Z Q 2 d W v M i a R 5 f U g D 7 w W i w u a q B Z i M m 5 o Q C 0 b F I / k x f b Y M L W l g P v g + C l o 7 U p E U 9 n X s V T r E Y 9 2 c R M h m T i H s v C / u V 7 x A e I f k N 7 K 6 H t K R E + 6 1 H U / z F k 7 / M S T M v P T d H A Z E H s m O V r W N F 2 q V V 6 o f q / u E u L b V O I 5 f T R z g / g S P o c J z w I V P v 2 l + 8 H u q Z f V B i Q a a C l e L j f o 2 L 2 5 j 4 7 h b Q n m 4 8 K N Z D N + a x G d / + 7 E F f a 5 0 Q X T H 1 b 3 l I C a x r m O e b n G Z z 6 U g P w g + k 8 S u R y 2 8 3 M T d G P 0 k 4 s K f Q m 7 O 4 Q l t x 0 a 2 k l e F t E Y k l J M d Z w p z a I + 7 t 1 j U K t M I l d / C s P 8 j e O v i H + N a V s e j L S Z 6 2 7 6 A J / u P s G g 1 q k J F 9 k 4 c 9 P t g y o l D 2 W / K 8 S a M r i + p 9 V 5 F W c l G x R 2 M X T q H i Q s R H H 5 l U M r i o I C 7 j c T h A z p I C p / u V y E Y 1 7 v P 2 n M f G 8 a n 3 v g D A V h L j M j x 9 u R a z S 1 L H V c X 6 l o I t T 3 K t / V Y K u S 7 d P m q r G t X r 5 L p 7 G B a U E O 5 b K j 3 F P f 3 L z 3 F z c O b f 3 s V h V w Z L / / u o Q Y R 6 v p C U G d 4 q 9 B i u P o h e l b X 3 2 Z 9 4 s R t W / T P X W a Z N a V D D f B B Q l e h S e V v r 2 W B 3 O B 6 K m G e Y y C Y / Q 7 M 5 C + g p u 6 Z c t / X w w e 3 K 2 8 h y E 8 V U M u 0 w M A E 2 v a 2 y D F V O V F N w r S E O i k / L K t i j S J i V h E x 3 k Q 1 + n n Y g Q 6 U q 8 B P j u X R O p v F z o N A 1 5 4 + V U m X a K 5 H 4 e + a L H N k j + f U h W i 8 4 Z D g N l o L C o d G Y b F A u L / n q R a D + y b T d 4 Z 8 H n m 2 b J S v L m 3 3 S 0 g u / x Z g 0 c + f R 2 Q 5 b N 4 E V y / X j s s / y m N k d B y f / h f u T a I N x X c N K u X O d d Q V R i + N 0 m l s q X e i Y 0 0 R m t p P 1 h P N n m p x v Z y a A Z + 7 s y h m n X W 0 5 o H K S d T y Z 1 E o m a i k f h X n L 4 8 q 5 e R + H F a 2 T A u Z T F a W C 4 i 1 R x H f l V E j h C P H x u D z R + W s E S n L q 7 R b y b C / F 0 5 k F 6 q t / x K 5 s o O / + L u T + K t / O I 3 z F y f Q / U w H O n f 3 3 j 4 H G 8 x l e j c + x J + e y S 3 H c R v q N U S + 6 Z k 8 l 8 7 t b C w t E P d n 4 5 e D e 5 4 7 8 V d / 9 V f 4 s z / 7 s / q v L Q C r L h 8 2 Q X V I v S k K z c u E K w r 1 U f W V j / u t t j 7 Q W E 6 + d w O W t d x n K V Q l p y 8 W S m o 7 d d q u V N 1 P V T 6 i L 5 7 8 F E m 8 c p R O u R v 4 g r 7 6 Q v 2 r 0 T E L l 1 1 9 5 d 5 c 1 n x B P v V o 2 u G r D 6 1 q B p H q j 1 G K / J L a m e d Q T J R v L 6 x i Y Y Z R R U V c S z Q W h a 7 Z Q k T x a A g i M 5 K B M R 1 G + 2 G + M d C N K 3 k y j y Q u W X 2 4 9 M 4 5 O O U E 9 n / S 9 U a 6 k 0 H U / D G K g V + E L 5 A U c l h q P d 0 t y + C L r B Z D 9 4 v n U p 7 H z a 0 8 s P z l P B I 9 z u L Q b W H I p 8 S C V 1 / 9 G q a n Z 2 6 / z u b C h Q v b I d 8 W I 5 1 O Y 2 B g o P 7 r T g + 1 G D T 6 E 4 V z 6 I o d V G k G U w C l S 6 K n N K 5 n v j O H s f F J / O K / e g x 8 w G p t D f 1 H 3 d b D f K + v a 7 y p C y z T 0 w u e k 7 + 5 j T q 2 2 I t 5 + q V V J r 7 p W O h C L b x X F c Z K 5 X J 5 O c h B J B L C 8 P C o 2 r m v b 4 f E r w X M z c 1 h 9 2 C n U n z N n 1 Q n 4 g m K s y U c f + c K e n a n s O e x Q V n v u k b l a U w D F 7 8 1 j 8 4 n a 2 i X Y w n X e 7 i E U z m R Y y J a + h 5 s L Y 1 K t P G 2 B G 7 3 w j k e w / M u R i D A A Q o + m 4 + N X x q u j C R M p V B I P N l / f Y M S m w e v Y z Y G t 6 M X f i 8 E 9 a F x m n W c b 3 k x N r D R 6 q + A 1 Q j V D B p 7 P u 2 K e h E M h J U e v P G V 8 1 K 9 C F 7 6 r Z 2 o c Q S a R l b q e 0 d 4 v Q T 0 c G M C N x 0 D h e E S q 3 6 u u s H 2 + t C T s b u L r C v M X H M 0 C d M s x 3 1 + N C v k k s E N / / j t d r 5 Y A J R g O 2 E p g Y 1 w C + A 7 S d k Y H n v 1 j X E c v 3 I C 6 Z Y w 9 v K R y 5 J P F W 7 u w C N f i C A Q 4 v M p O G j h x Z / 0 X G 7 l P P K x k v z 4 y x d x 9 v J F x B N R D O z 5 p O w c U v V Y D B L J l P C z G S Q g n T B z L g 9 u w x u / f e Y 4 b B S Q 7 j x a X 7 N e s K z 1 a 5 R X h 4 2 T 6 Q G D J 9 p N a t Z 6 C O W h u Y + P f e 0 a o v E I H v v s D t S q x o K + X 4 z F f d F M q M X w d J 2 g z p I f 3 j V K N z o S B 0 F h 2 A g o Q j S f m C e i E j t W T j 6 S I I m 0 L E f y I 0 U m e h Y 3 w X N P w G 8 b u 4 6 2 4 9 M v P w o U 0 7 h 2 s Y q M Z W P g 0 x n 4 g 0 F 1 D A n E b 4 9 Y J J X r g d x R O x V a 6 l K l 2 K N 4 / M l P o W / n E U w N v Y 3 3 3 / 5 7 l L M j q F k F V T f W l V h M J k K 1 o d 4 M D l g 0 C 1 q r l a D 7 c i j r R V T 1 R l v X j 7 s j E + v C z 4 c O b J L X L I p 1 I 6 K 9 S 3 h 9 T P g s P t 2 Y S r 6 6 r H l c 8 2 c l e G R i h M N 9 L d F 5 r z s 9 x 6 N l 5 q Y k h 2 I 8 S M / B s I o h W F W 9 p 1 Q C Q F F w 9 9 q R d w D P y W + X k e 4 j k L l c z l d x / f s G E r 0 + h C L i g k 0 N x y 6 + h 3 A 4 g n g 8 j K O f O w J H k j 0 y m 5 V x l Y u V d D 2 i 6 6 2 k L K 0 E y 5 B z + R M q j + J 4 P w m U n 3 4 D x z + 4 h q e e e Q a F k o 2 O H s 5 y c F v j D m m 6 J F / K k 8 H K i o c M I s 9 J t z y p g o Y u v v n w g Y D X k a s r w E M N a S Z b y l Y 2 q 6 7 3 W 7 V e / s y O z 2 B m u I C e / X w m f f O e a 8 P x v 5 5 B y 6 N V 7 H q q V x X M l w g 4 S v m l 8 H r / e 6 H b Y v g j z K P c c 3 J / 1 9 F w t L p R D 1 7 S I b k 8 P f Z A P d b D R 7 X / / Y X B l 9 R B A Y 1 P b S 2 K 4 k u h f O J R I K T I Q t C r e I W z I O + 7 l C 3 j y q t A y 2 4 H / R 9 J I b F D R 7 w n j P i O I B 5 9 c g 9 2 P d K L o a v j u H V x G r U Z C 9 E O s R 6 h g F J + H u 9 5 x k B Q 9 L 5 a F k p F p G b u L A r m O e 4 + f g Q i A 9 i 1 / 4 j U K Y 7 3 f / o j 1 C r j a E k H 4 a M p k k a 5 d V o k f I m t Q 2 E d R f s W j F p O Y u w k 7 J r 7 t k Q i H m 0 k w l s N 1 o 3 C b / 5 e j O b t R P P y h w K e P t e / v U / z e i I z l U c 0 6 S r t 1 L U c b p 2 Y w / T 7 I c x M T K G 1 L y a R h 6 u T p i W 6 U f d C H F i j Q e Z t Q T P n H F k q o W M P n 5 N f J 4 8 n b 3 4 v k r 3 S c X 5 k P d 8 t x k s z X H b 7 y K 2 Y 2 z c u C b 1 v X h P 1 9 u N 2 5 X S G z 1 9 1 W r o D 4 s Y k D N M i a q P 7 9 C G 3 A O 7 E d W S f H K 0 K 4 j D 2 0 I l 5 l E f 9 2 P u 5 G A J h N 7 Q i e P H L 9 R h u S M d j v B O e e / 8 S b l 6 Z R C I U w Q u / d E i I J f m S P w y j o t 4 i o P Z h 4 1 x v e S e 4 n Y 3 l O 3 h Z 5 t z E e 7 h w 7 h J 2 9 H a i s / s Q I k l 3 m p P j m A i F d O T K V 6 Q 8 E Y 5 q r D s i o 6 m Q 1 Y Z f T 6 A t v f J r 9 7 d x f 1 A q z N 8 O 5 5 k G 0 L A G J Q f n 4 B Z z Y 8 5 K G D 4 1 h 0 z 1 D c z k E 0 h G h D z R o 6 h m D L T 0 x z B x L I D Q z m k k U w n 0 H G y F L X m U d L o q b z U E o l H R l Y X 6 5 + q d X p 8 d 4 e q 5 G 6 F 5 3 F C Z k 0 u 9 y d M V Z 2 r k E g a P 9 q o d C H c I 0 J I d X Y v p J m A + V C s V X P x W A S 3 7 N f Q / 0 S I x p B u O e Q T w S M X 9 u e j N a C C 8 h I 7 b p m 4 M w S l 0 S 0 N F E I e i 4 n W E 6 V T 6 J i I F J O / i N a Z m K E s i W B z W a X Y G M e t 1 V M M f g R b s R q F 4 C Y 6 c j 2 / g 8 I m 3 M 6 0 8 / D 4 R l C M d I v v H 9 F 2 o l S p S o J y z b M C f T i h b I X S W J L a M o Z k x 9 P X 1 S N s j y j h 4 f e G d l / X g G x k o G 3 W N T H 5 T Z s f e O Y n s S B H 7 9 u 5 F 9 8 G l Z 9 l T H t 4 o o 3 d R 2 m 0 X Y 3 K R p z 2 J s l Z G N L B P y V V 1 l p z H O 4 a y 4 j l Z F 5 a l Z p C I k k m p s p 8 b f t / e v z w s 3 7 K / 3 q H C 5 6 V m k S w H t 9 / c v l P g t R m H I Z C N U n E e 4 U i L n L d p + x q g c m T 2 s 9 R d 1 V k O 5 z p d 6 s o 7 C T z w 3 J 5 s C O 7 D i / n s B y V 7 N a B l w 5 L u e O N Y H p e H T H x i Q H 5 P S 5 p i S J 5 f j E H r m E D / w Q 5 k J + b R 2 h 9 H O L H 6 3 F F i K U J 5 u D 1 i S L C O b I / S X e q G S y x t 4 v o t B / k u T N y 4 h N 2 f 6 F M r q f j N B M j N 5 n H z u z r 2 v O I g 2 Z p U l o J g g d 4 o B 8 F j 3 E 5 1 C Z g v X 5 b z R h H S O 1 X c 6 V Q n 4 Q t 1 i u K Y s l 7 K F d e u l 3 s Q 7 s 0 u 6 L v F a J 4 d s R h + c f + W x d B O Q 2 H + B F L W R T i S f / 3 h z y 6 p K V R l q 4 y 8 E P f L R / 4 Z B l s 7 4 E h + 5 i + L 8 j U J h h 0 Y S C d x f e g q W l o S i E U 7 x C I G Y Y h l W 0 x s L 6 + j 0 h I k U q V a x Y X 3 L 2 N 3 9 9 O I 9 B c Q l k 4 x j a p S n G Y E g i G p q 9 s p 3 n w w r 3 z N n E S p e g v + 2 I C E 3 v U H j O T d Q Z h g e 6 u q C 0 F C 2 d J e R R r W O x h Q n U m y U M Y s n 9 C t W 3 K e C G r B + u t 7 Z F + l k R s E i x k d v Y G B / n 7 p x 7 V P P P X q x j p 7 s l s P g i I 7 X g O l p 2 A 7 G A m x L O o a 9 Z T L 4 + d m l M z n T q c R 2 T 2 J w a d 6 c P P k M K o z E u p n J Q 0 Z z K P v U H L F Z + K v R C h H 5 M 5 8 b C V o s x O j j l 8 P Y O 6 y h n I 2 g 9 4 X 0 q r B d K 3 D P 8 u j O K P h w M s x 1 Z H N Q 9 1 k A E l D I b k e z Q u p N F S s 6 2 J v 3 d 8 + L Y i w E x Y r E 0 P B H k d A b 4 F f 6 1 S C Y M U L 1 8 P w t w m h E n y o o Y 6 o f 9 / t c y i x K 8 W h F b 6 z k T y X X y u g a k 7 D 1 E S o U i a P / Z N 3 f 4 i Y N i U e S e J s s a I V O f S f P / P r 6 H Q G 1 I U + T d q i R y W 8 5 Y U 4 h r e + v B w r I U U t q o w C z 0 U Z e E b F g 3 t B m d a f h H Q v V h e L Z b z 1 z Q + w f 8 9 u 7 P r I j v q e L q R 6 d W P g l s G L k D Z J J m V 7 Z F N K U Z u H j Y T I S I y O R P / 0 l C U x D E G 9 V d r X I e t d Q 0 U i u f X j s V I / K U + V J d t Y H 0 9 R / V p R + k P K E c P i g e e R v 6 r u Y k + V 9 6 6 J l S f 4 U v B a z W u n 6 0 G W g + u h Z h E O p 6 Q G y w 8 x N + P Y 8 R N I p 1 N 4 9 W v f F M / f i 0 O H n s D J k 6 e U R 3 7 i i U N I J u I 4 d u w D T E 5 O Y X B n P 7 7 w K 6 / g / / y / / i P + l / / 5 D z A z O 4 / j J 0 5 g R 0 8 P 2 s W w t L a 0 I C J K r + r J v p F 2 u f r K V M O P 7 G Q W N 3 8 Q g t Z z A y n Z t 3 1 P Q r x T o 5 6 U 0 / x o C Z k h C 8 U p C 6 k + H 1 K 9 k v e 3 u v s 0 E 4 r 6 T V n c 1 n u e R / r A J / r O i 8 X N E Z U H b W Z s 2 K H V Z V y a v 8 Y n E w U w c i a L q j a H / s N x t O 5 K K E W o 7 y 4 K J m E H 3 b G c l J 3 E k 9 F j K W W R b W w c 1 1 X t m 4 g F J K w z S h J y N M I f J o 9 l 8 w b + 7 L 0 f o E W / h W x V l 3 x G U k h n B / 7 1 i / + D 2 5 n S 5 9 z P 8 w x + t V y l 7 A T q j 1 A v J + e d h E E L V Q 0 j E B F 3 L / o U k F x s Z i K H Z L t 4 2 m p M P K J 4 Q T k m O n c M o a g I o R K F E X 9 F d Y A v Z E j q l h D h W E I m X j q g d 2 4 o u q e g B A 0 K p 1 y p Z W k r P f P x n 5 z D h Y u X 8 d / 8 y 1 + F H v S p D m U d v R D Y G 7 Z X H k i + 6 Y 0 M 8 W Z U a i o x v a 7 P m Y S l R + V 3 S A z R k H x L C K y 1 y T l C Y g 1 9 K t x x W + y W q 4 g h H 6 6 T 7 u U f B a / z / b q 0 x Z T z L 3 N 7 z O 3 9 p J + 9 E J C G S N R T i l 0 + f / V w 6 9 Z V 9 P e R 5 H c + y H Q 5 s M 6 F Q h F R M W K q / g K G e M y L h o e G E R Q 5 t b S 3 I V C X l 6 t D I j e p H 7 v A L 4 b M k H D r 0 u X L O C x k 5 D b 1 E V v o i M H k V C F d D 0 q 7 L N U v Z / / a Q v r p K f Q d W G j g l g P P Z x Q t T F z K o T A c Q C B V R e + R O G I p 9 5 6 + 2 4 Z V 6 s L p S 4 F Q G G Z V U o Y 6 G F 7 f r v f 8 1 L j D 9 8 9 e f y 8 L L d O O n s e j C I R D Q q g x p P v E a o q w v c m w b B y Z y m V v v S a e o S w e K S i e h 6 + 5 8 Y m l D f p t m J U p V H w l y V 2 S E u v m E A n s k s a 7 E 0 4 v z 1 z E 3 5 x 8 V S k E Y + q A x P n / 7 j P / k y h X v Z N k n T q Z g A p F M t 2 G c Y t s Q k U z E A 6 0 o 1 j I I x g O I B J K q Q d 0 F r I O E q m U e J 6 y K I k c 6 0 x L X T l q I 7 9 8 H P j w I T z z G k L J V p T L C V i J F 1 Q o R q V n + E S F Y o 5 C U E j y V / 7 T A j J G p v V 2 6 z V 7 r o y a 1 K H 7 U K v a p k I x K r x I g C E t h R 8 K R y T v L L u y 4 w o l P 3 o W 8 X S V Y T n O R t l f x n t v j W L v g X 5 0 d 3 T h u 9 9 / G 4 O D g x g d G c O u n T t x 4 9 Z N R K S c F r G 2 n D 9 p V C S U l D 4 Y 3 D W I / f v 2 4 I 0 3 3 8 E n P / 6 S k p N k r d I O E s J V W g + s t + 7 n t U D 7 d r i 4 X u h C 1 M u X r y C R i K G z c 4 t G R 5 v 6 f S m o t E G 2 s x 2 0 u w E x Y p Z 4 Y q 8 9 n u K T U N 0 f y 6 C 9 b 2 M P 4 b F E l r e O z 6 E y I j l Z o o C B p 5 M I c R B a 0 g w a X + r J b V l K 3 Z U B f f O P r z m d j 2 h o 2 y 9 u U h S H S j R y b A 5 d g w c w N 3 0 Z 2 W Q K H a 1 + p B K 6 d G x Q W Q C P V B L w w L A m p I N N h L W k N L B D w o G L s K X h f p 9 Y H F + H h D K z Q p T m d y 2 5 J J k 8 U U K k X S x l t y T O D H H m m e T a a O v o V B a 0 m M + r X I T P d 6 C i O u a E H A f x Z F n x Q n F c P T O G v Y 8 d R F 6 U z L J F u e 0 A s p k Z h M Q L c G L k 4 N 4 B I a t Y x G B O W c K q M S 9 E l z r W x B o 7 U n e 9 X Y 4 x E S y + K d t z 4 j n a x H O 9 W K 8 h O 0 f 2 k z Z 6 V p x 1 p o u v z I t C 5 8 S D t M 8 h k n R H R a n g w d q c c N a H y b J Y e e l w X X L E j k Q r S s Z l R P x 8 E K c b q l G + O k M y I b A e b F P e i q O S F W t Y y q m I V 3 9 M 2 s t z i l R o u O S 8 V B K G l t G o G I T 6 e m 6 n / q k 6 G h V 1 E 6 b J l y 2 I L B d D G Q Z + B P S u n u d f D z R j V I y U R D J N r 1 T d N L B q q 3 B c D Z W L U X T 1 V / 6 Q e z R y Q i I 3 H H P b y Z D 5 9 F 8 a G P h s S a K U j b / + a D G M i o m 5 G 1 X M X B Y P G 9 G R G H S E u B J V C L k Z K W q z 4 y O i E 2 J h R R G t u q C p T B e P f R O j e e Y 7 l n g f A 0 c / 9 U t q P R u k y F S P M 2 0 r j 1 A o D k P C j G r t p m x 3 w 6 K g v 1 f I N i Z L D s L 6 T j n G V b 7 p + u O e E 7 s N i U X d z i e z j U p F l L 6 M 7 P y E x L N A J C h e B m 2 w K + O I J t O S U / A t 8 P R o 4 g U l P G K 5 p l 2 Q E C e i C B U K p G F a f K C H Z A i i o B z 0 4 D b Z T Z b F J R s 5 h G P 7 h T g M K W W b e B R O v F U K L u 2 y z A p C c 1 8 X 7 y z e 1 Y i h 2 u I + p r k 5 D D z 9 9 n m 0 B b s w 8 E I n P v j g l H j E E l 5 4 4 T l R U v F A 0 r m 5 C g 0 M v Z O D 1 n i L 1 J N k k w q I I p w + e x a H D j 4 q R o c z P K h B t G g k q e u x S F z X k 7 j 1 c p N v 1 t 3 N N Q k q D n n B I p m 3 U p 6 G h N R B k k m V u T X Q K t e l r 8 S w 6 e 4 7 i b 3 8 9 1 7 B M 2 a U W T A k u l L l Y J m v H h V I H 0 o k Q m P r G h T g z F d M 7 H q 5 i l j 6 z o c H r Q e K o B R 2 E 5 g T W 6 Y 4 C T 0 p f e 6 u o 6 e a u W L g 1 o V J N 4 e i Q t E L c L 6 d K T H i l R E b 3 / 2 p h C r S R 3 u i N p 7 e E U X P s + L 2 Z A V H W 9 R I k p 2 T Q i X O B 9 8 v y p y C C u E K m o 3 1 K k O r z P K z o 3 k 1 J S n c V 4 Y / x P D E B U O i Y i 6 H f H F e P I e G c r G I S D w u 3 n E G a Q l z 4 i 0 h I Z g r q G b 4 J V e y 7 A q C Q i T b L s k 5 A 4 p Q f j 0 m H i y B s j E h 5 x U l s M R S R f e j W p w T i y I 5 n V h 7 h m 3 s D N a P R P C s H Y n H 8 I 6 d F 8 l / S 3 k S y 2 n H 5 N R R R N M d M P w z M M X n t r W 1 4 O r V a 7 J + S j x i C D 2 S M F P L y 5 W S h E R J + c Q x N D S i n o Y a p Z c N h 2 G U J s T L i 4 c J 9 S j D w H O Q N A z B V D 4 j n p + 5 A s m r 8 j s K n x W T f d V g C 2 M c y l R t E / n S s 1 k F W e V I S L 3 C 8 z v u E n / 4 w 3 + P V J B l q 9 O K Q f P h D 3 / h 3 9 W 3 3 l s w h / Y G I B j W 0 f j Q u F C v P K / v y s r 9 O v O X V e z 5 V U s M 6 P I P / e E h 6 p I C D Y P 0 n V u G C 6 U H 7 C X a Q o 8 1 T X D 4 6 i c 7 I / 3 F F C W q j n W d j N S F o 3 x q J / n h J a q 0 k m p I t 0 6 w k Z / O o 3 V H P y K 9 R Y Q j B T G 4 Q i R J n l l 7 r z A u u w R q W C 5 W r J I t w 5 x J w Z f K I N r W a O D l y 9 e w e / d O 5 I r D i M V 9 E q b x j l 8 D l b K N c K h D L O 6 E K K y E M m L 9 B 3 Y x l w P O n p q R h L g X m V w G / Q N t U o o o F 1 8 I J x 6 J 4 D U n h o 8 8 r y U k C 2 t x I V h c l C J 5 2 8 p 5 x o P w h n K 5 j s K j E L 3 t F A 4 x d 0 6 E L f / a H q O h K E i 9 x E M G Y q o 8 y s g z H j z G k 5 8 7 y F P P V a S f f E 5 O 9 p W 6 S o g n g p a z u F 6 e n U U i c z + P J I p g I n / W h W f m O R j W M d f k O V T + R T l X x t w 2 S V i 9 F f g / f v I f 5 T x F k a 3 Y z n q o 9 b 9 9 + n + V e r h R x b 3 E 7 U G B O q i f r u z q c l S S c u V o G j V c / D s b e 7 4 g e h R d O A r J f b 1 + X Q q q X x q 8 q u / P t f x o 6 q l Z N J A r Q Y V 8 X N A l 5 G N Z J J Y K P + p J F 0 n F i t 5 4 / Q Z 6 9 j 2 F i j O E V C 8 V 1 B W s p 4 z c x 7 U a b u P 5 e / 4 8 p 4 c U 0 X n o T t d 7 8 8 Z N 7 N u / R 7 b b K E j O U x X r n p R 8 T R M v Y E v Y y H G I S E T D j a u S D O 4 J i L c I Y 3 g 4 K w l x G w q Z G m 4 O X c P h p 9 1 4 P h L s R s W Y V I I l g W w j g 2 T i C V T L E s J K y M Q 6 s b 7 M H U x R 7 r H C O S T F U 7 R H d k l d X R J R 0 K y z U m w R R H 6 6 C F + p C / m C t P u J H l n H z j J R Y 4 j L F 2 S L j C y H s + h j I i + e h 5 3 B b n U f B U A Z s s x g y O e G m X W Q b P Q + v K 7 U T G 6 C 5 6 W y S E n s i L o c m X y L 9 5 V z E 3 z W n F 2 8 K u 2 R U F f y V D d s d O u + m f B V r i G Q 6 E X V X N 7 K E 1 s V / u U L R Y y P T 6 i B F x o a G k q e J x A I I Z / P S T R Q R m s r B 4 R c 2 X p 6 N 3 t j H h P v J t B 5 N I e O n Q v f k L n S 9 U w P X / / G t y W y i C r y p F J p 7 N 2 7 F + + / 9 z 5 S L W l 0 d X X h 8 Y M H X H 4 t A o 0 q 6 6 B C P q 6 4 b c H p n e R b s d O q C M t 1 C Z d y o g m t G L o w j p / + 7 C T i s Q h e + f J n V E E u o V i E m y R z O T e W h 6 / a C b 1 1 H q H V r l A L e Y T L K E q c b p P R U k 4 4 2 C K W k Q p V k W 9 D C Z N n 4 C i d L q F d 1 Z z n j g J N c q e U e J m y b O e Q c Q R h X w p m O Q M n 0 K M a S J J x N M 3 1 K L b w y 8 F w 9 n 0 h b Q 0 7 + S h o s b h K K a T e P D 1 D r 7 / + f 7 + O g 3 s O 4 / A n d y l B k Y z c R 9 1 A x t r Q k 4 i M t B q H w 6 t S h i 3 H C R H 8 c S U / H m N J i K f 5 Z J + g h H h i 5 V w D 1 Q j z X M v K + L u h j N 7 F Z I L 1 J Z t I y k B 9 w E H V h Y M f N f H K e r c Q N 6 j a 7 f U b Q Y + 2 U X L 5 z D E E Y p 2 S 0 3 q X S 1 Y G 6 7 X Z h C Z O n T 6 r b j 6 8 N T S E I 0 8 9 h U u X L k u I L 6 Q Q m V D X 9 u 7 d g 4 S k B 9 Q D D p n P n q f B A 2 Z v A s c H v q 5 e E k E Z l s w y K l Y V / / Y T f 6 D K Z V / Q u y 0 V z q 0 F b C / B N r M f C c / z a d m Z S c c b 9 W F o Q c b r W k F 1 Y q X i l y Q 9 p s I + W g k q 6 P C t c Z z 6 6 W W 0 h t M 4 9 M n 9 k u N I b t U k U C N v o D C s o / W x R p 7 E M m 3 L g H / R k z w D O l + i N g y z s a u U p Y v H a U e J s y q E P B R U V L w J c 5 t S Z V z t o 0 t o F / B z 6 l N e D U i o v I k T J U W h L Y c 3 P U o 7 V G N d s r N q l A E F y H C Q R o D k c L 2 s 1 F 3 q R 8 9 R n C v i 7 / 7 i 2 / j Y p 1 7 A r s f 7 l T U j A d h 2 P k H X a 6 f n W Z Q S S 9 m 2 1 J F v J v G L 3 H x i D C C x u V 2 U X g 1 x d M 8 V t k q g S W g p g 2 F E v U 8 U W E + V E 1 F O i 0 j H Q R H O B O F 5 / X 4 T Z n F M 8 r B B V Q 5 z C x e U v d t e T g / b C D R j C K F k v / R L U w U f A N A z W a J D b D e j T g 7 m K C G K X L i O B o h R w c T 5 G c y e T M P / 0 Z s 4 N / 1 X S j L 9 M R s h M a S v j X f h 9 5 / 9 H + E P N w x F 8 + y S 9 c D z i I v h X t h V I 3 x V S b C r q F b n h U Q 7 F b m M c l n t F I x I U l 2 u d 5 S s r 1 U c / M 1 X v o 1 E J I a X / 9 k n b s e q t s H 5 V G 0 I 9 W R k P 7 W q D j a r 0 U G 6 P S W p f U l d S 2 q A l p 8 E M h C U U M a o z Q p p h M x W S b x Q q 3 i l W b U P / / n 1 6 O 0 R P n r R B A c d K s w 1 O C P e V U B 1 a 7 4 Y D R J I h Q p s o w i c d e E 1 G R W m s U T p j K o Y j B 9 8 4 y f Y 3 X E Q j 3 2 s X + r u W h s a l U L 1 o i J i J N g r p B H i C j G 8 i Z s c a W O d 1 I V t W S Z x f T 4 h V 2 V S V o t X C 7 W K t 8 z D 0 S W H r J O c H 2 9 m i U d M D k Y I H Y R Q 7 o C J F + L x m y R j e + j F y 7 l x 6 G F 3 p G 0 r o F v D E u b t V H n s U i g L W c f G x r F n 9 y 5 Z r i I S d t M B Y n Z + D m 0 t 7 i P f N h M s j + f w j D 2 J Z Z q c g s S + p p E y l M y 8 e t i m g 4 t f t d H 3 y S r G 9 B F c m L 6 I q f y 0 9 B L Q m + 7 F R 7 q f g X E l g r a u b p Q k d H R C e b Q O S o 6 + w n S k 9 U A I d c E J h a M i R A t 6 g N M u x I q T N N L R V A L K h 3 m G m j M m 6 z z L z M a 9 + e o J y a k q e O H j T y H V F U f p Z g y T N y 5 h 1 6 f 6 Z H 9 e L F 3 4 M l 6 f M y + h l e R H W l 7 I I C R V w 9 y u I K i Y 3 n L Q n x b P U 5 T v O C o S 3 j H U C w d a h E R l q Z 9 L i m L O R l v r T l h i A K C n l X B J H E + w 3 m + C 1 s v r G N a b 4 D I V + s T P z m A w e Q h D u X M 4 9 O w j a j + 2 k Q 1 n + 6 e L F y V k y K A / + b Q c 5 M 6 G 8 C y T C h U Z T s p + p p F V j 7 h q a d 0 h Z X v b e C 7 x T k 4 G w V g L K v l Z C d U 4 m C L 1 q 8 f z L I 9 Q 5 Z B g a q C j U V 9 e K 4 v G x X t m s 5 J f r v 9 F z G u F Y 8 4 h n o y h W H Z v 2 e H I I k f W P H n y a 2 h 4 V M l l 1 2 A f 3 n 7 n P a 5 V + 2 Z z O T U l i H X u 6 u 5 C 3 4 7 N e 9 k Z Z e K F x R 6 p 6 F V c 2 b p 1 I 2 h M S a 5 K s Y p r 3 9 C x 7 9 c k f w 0 3 p R v c d Q m u M / 8 s T J R h 5 Q J i t J L 4 w R v f x H P P P I 2 O 3 U n p M 3 c i w n q g T Q z d c E L R q J y L t / N y O N I V k q i e V N 5 1 p 5 5 Q v Q a x Y t 7 U o B + 8 + i Y M C Y f 6 u 3 d h / 9 7 H U c g N Y 8 d T I l A 5 h s f S c t u l W 5 J L p M Q r V V C 1 J L 9 B 0 4 i N F p J 8 h t 5 C S O u P i r K a Q q S E I h K 9 S 4 j 3 M M n u V o 0 X d M V j m R p m J k v o a I u K w L p V X f / h a 9 / A y y 9 / X j y s H 8 d P n M b U 1 B Q G B g c k B P N j a O S W 1 F c T L x b D g U c P 4 O u v f h O / / d v / Q n K V K i 6 / P o K b k 0 P 4 3 G + + p G Z b U L j e S B v r X r E l w S 2 c d y s q 8 C G A g d R H 3 P C N I Q d D S G n L / P w k W l r i 0 o 6 k a r e r k D R K 7 q A C L z 6 q Y V 9 H y r U m E U 7 t g J E d g x 3 Y 4 c p I D J Q K Q e s k l F X q G F t y g G g i h l J B D J O E w l s B z o C 4 d P G K 5 C p x t H e I d 1 4 E 9 g H r 1 f x A k q X g 7 s d r d m 7 f s k 1 8 L d J q x 6 0 G z z B 7 B p L y c m V E v e T 2 R r R B P c 3 P F T D 0 v T A e + 2 9 d o 3 Q 3 s M 0 a r p 0 T v c m H c P b 6 O S R i E R w + d B B t O 1 N q i t l K 0 L J T J 5 x A M I J C t g J L S w l L 3 d v h 7 T q Z a B 3 4 z b q x A Y z v O a e N 6 z y L O n F 9 B u 2 x A 8 i M j 4 s X y W L g a O N B h L Y 9 K a R I y J k Y 5 o z B 8 f P 6 U U E 8 F a 2 O h p B f w i L J h f y 6 J O T i s S K B D i H T j J Q v L l 1 y J a s m I Z + / n R z G x H g O L W k h k u R Y n r A 8 b 0 r Q c 7 I + / P b q 7 V o y d 3 R N W X 8 J C a t F A 9 W x J L L F 6 + h 9 o l t 1 B A 2 E U g Y e I 8 d 6 l t F r Z 9 W U O m o R t Z 0 D G W 7 Z F V k 2 J X m v I R Q S g 1 F X J n p z V 0 b u f m y n q w z i c W i b K E i B z x p D O N m H S n Y Y N b 8 Y I X X B m V b R g V n J I R a P o K S i 7 r t T j L V g f n 4 U h X w Z / Q N 7 6 2 u W B 5 / 0 Q 1 k 1 J t J S H K 7 X Z n 7 T D C + c Z f + w v d z P i x j W A + 9 4 n t e V J 7 2 5 E q L a v n j k b m Z 0 D p O v J 3 H w t 9 Y 2 o L J W k G T n T l 5 C R 3 A Q r 7 3 7 A x z a + y Q M v Y C n X n x U S N Y w d t p / / d u / c Y 4 + / x E R 6 i z 6 + x K 4 c S u D a C Q o H W m g r 6 9 P G k B h u V a X s T 7 z B 3 o p T 1 n d I U 0 N R s F E Z S y K c C y G q m 9 U T a o t m V f r p x G I w G P h f Z K H 5 G B z 9 I u d Y F f c T q q 5 Q + + 8 + 7 J i z S n B M S T k k D s n v r L D g k J K H 8 J S Y 5 f w F D R z I i 4 r 0 o i g P Y / K u n K d R 3 i P Y M T k a f F 0 v g R S B y T J D 3 G O n 5 x Y K b 0 o u H x T C d h 5 K h T j a l l W i q H K Z a 4 j + 4 s x m J 0 d l Z C T t w K k x Y I y Z + M 2 7 u 7 W g T L y h r R Z E P M w V S 7 D F U V c K g d H 6 N R R E g 5 n E I q m U Z P Q k W 3 k i + j K l a 3 x S g T f k G K a J V y 9 O o w 9 e 5 d + O + V K U P P q 6 s v L D U V z F H I x 0 S g b T 3 f u B u x 3 t 1 s a J G N f 0 R P y 9 8 j l M W S P d W 4 6 o Z Z C O V f B h V M 3 c O G 8 E K 2 l G 7 1 d P Z J D T Y 5 J X 3 s u l F N Z q p i a n k B r q / v k 1 2 y u i J 7 u d v E K K V d J p T W W 5 c a x b J m b 6 N c b a g x h 7 K y G 9 u 5 D S p G n x 8 + j 7 3 n O Y N d h 2 D m 1 H 4 w K E o n D s C t j q P g 4 c V S E b p f c b X V w p g O V L O x P S l 5 S R T g k s b D G Z 0 z w + o 6 l r D j P y 2 e w W 3 W r F 5 T O S w S j d S H X C S J 1 I h k Y f r z 2 n d d x c P B F m O V p 9 D z V c d s Q e B 3 r e g a 3 P Z 4 s v H u V X A K 7 k 4 F l A 3 T 7 J k p G B I l 0 n 4 S O 9 f Z T U U h k R V x O I X L J z A 6 n x 2 K I 6 R G d c E f o m u 9 j o t U X k l t D C K b 4 f l g S t y b h X k b k w 1 H C h f M h N w r d J 3 2 b n U E i y X d k u f J a D 2 g I 2 W Y S J i g R j m G 4 A 1 j r g d t P r r H Z C G j o K C / K 9 s b p I Z T O 9 g i h 1 p / / b B j S Z V o u O + O 4 V p S W x q p b V B e s Y L m S R S a T Q z w R R m t M W G l E E Q g l 6 t a X o 2 f i c q t M u p M o l S 5 A 4 k f 3 2 E o Q 8 + f C S K Q G l I e Y z 1 x F a m 8 e s X R a Q j v x E k K M U P w J G P m z C C Z 3 C j H y q B g Z N Q D B W z D 0 W k T 0 q Y K a J s p f J w i V n M r N T m B 4 x X I z x S x M C U F a Y i m x 8 r R + b o z L 8 I L b S 8 U S L r 0 5 h L l c F h 9 9 5 U k E I y F V 7 4 b y u + E J o w j p W t V m b v M 8 j J z S P a + s o 9 K H / A W p Z w D + o D t A w P D H v c 5 U z 5 M E l I l 3 I Z b r v c 5 W 0 4 l U e V Q m V 7 5 c 4 D L L 4 C i b z x + B C X e W N P f X N B u 5 / D z M q i H h W V 4 M X R y p V I v U M S T H S P 3 F m 6 0 H P i H S 1 K Q 7 x 7 K z q 1 / q 4 h q P t c I N u 1 w S L H W c K 3 / X e 6 w H n L 7 W H E r e L S 6 9 d x 3 m 1 X 4 8 L o R y P d f G y 1 w P 1 F O P 6 s t 3 g J 3 o g U P D p l W R H K e K Z C I E T Z T V 5 4 + L 2 5 t T M 7 f F Y A n Z x s E Z 6 M 0 I 6 w O S X A c w c z 6 r b v E I x e K Y n b 6 G 1 D 7 5 n Z I c y h Q L H t u L a v 4 8 f H F R p H J B l J W z 1 D m 7 Q h J d K r s o v h r 5 E g V T e V D d 0 j c s P q + R u d 7 I E y K / b 1 w d Q s o Y Q L 4 6 i r 5 D X U o R S B a v w 6 n E K n e S j q T F Z X L r x e T c z v I 9 M l s S H k W C n B X O 6 2 5 C a k U C h p U u k U h e 1 y M x 5 3 J D z G b L 2 3 x u d / C D Z T N 8 Y V 3 E Y 2 E W V i W P W v D O g Y F m + H z s L l v y y X H E 4 y E J P X P o 7 m o R w 2 f L 7 6 j U g 0 8 K c v d d D L 9 f P F 4 x g 7 G x G e z a z R s 5 3 b a t F x w o Y F u J p f M i t z 8 o Q 7 d / V s d m K f + 5 N 6 / A G R 4 U Q g W V f C l v V 3 d o Q H l Z Y m 3 1 u V s s I J T q d P V x h e E p B C t U K T X C M i o g 7 8 3 h 5 a f O 7 q R U 0 k E l N y 6 5 U S s C 4 V a p P L 0 I w 7 m Y S w b m F y L 4 i n 0 D A c k N p s 6 W o J v 9 S L S 0 Y / z G J b Q c z K K t r U N 6 q t 2 d 8 S 5 5 m 1 J m R a A 7 O 8 x V 9 M a I k l t f h q 3 u N 3 H r + I R 4 T A f 9 h 1 N I t 6 Z U a E W l l 9 b J c b y o 6 w 7 9 e w J m u 7 n 9 d g g r v / / m K 3 + P 3 / y t X 4 e u V f C V v / 0 W j r 5 w V L 1 e 9 I 0 3 3 s L e f X s k Z M q K I u h 4 6 e j z o m T e b A a X h F Q 0 y s 0 f 4 N S j R l g s F V S y Z R u 4 n W F k J G y i n J 0 C Q i u / V Y J g 2 T z e A 2 / O t G w f c r k J T E 7 O Y 3 C g E 1 U x h B z G n p i c R V t 7 o 0 x e s 4 P G v J N 3 Y E u O W h 8 d W w + C w b C E d 4 2 L x + x b l S u Z d 9 7 y T 3 h t J p r r f S d I 7 p W 2 r 4 5 b 4 + L F T 9 6 E f 5 6 E C q m 6 e V G I B 0 9 3 3 J t W J Q L a Z I K p t 2 + o 2 b x 1 S + N W Q B o n / / V 6 h 6 t n I Y i i K W W V D q X n o j I q i N K X q 2 V o V h n x i I F w o l X 2 I a H Y G I 4 W + h W R + B T Z c K A N F X W B t o H 8 q C T 9 0 7 1 I t f e g K D F 9 s N V A c o e E U 3 K e Z l D Z F x P A 6 y C X s G 4 I Y h s 1 n H r t K q 5 O X s J v / H e / r K b z e H m R 5 0 X Y N h V i 1 Q c N P M G T w G 6 f u u 2 v 2 b z p M A y 7 N A J f p E / l U 5 5 n o T d j 7 s N j q T C U H 8 / f 7 C H 5 3 b C O b v l e B 5 O A N E S h o I P C 7 E 0 p f 0 C t 9 8 D 6 s m z P E 6 w V H s F q d k V d F G e d y x U D K V 5 j K l a Q S s T h C 7 g 3 c r J u S 3 u Y p U E v v n g Y 3 C u D 3 x 4 h + N f T j 2 b P 4 x k x d m 2 z I r s 5 5 M J y 1 4 t / / y d D o m s + C c n F O J k h P H 8 4 i Z d f o r F v n G c 5 s O 7 8 U L + 9 f r x b q J c F s K E M P d S 9 O 1 z J z q x f K E P h C v z G F c m b x K q H h X j Z c U p L Q v c I t H A c l f k S i v o B 5 D G A c r m C f / r x 6 / j 8 5 z 6 D R K y G K 9 e m 8 O g j g 6 i Z B X z 1 6 z / G 4 M 4 + P P P 8 8 h f 9 q l k d 8 6 d j 6 N q 1 H 5 V C T s K f O a T 7 U 9 C b b v c g O P T t e p q F y v D G N z 6 Q u v m w 7 8 k + 9 O z s U J 3 p P m / B 6 9 z G 6 K A H R Q g B F d 3 r W O Y u w 8 M 3 p b 6 D 4 j F p U H j 9 y 7 X m i 5 X Q l Z 1 4 b V E a 7 3 g v b G T Z w a A P l T I J 7 Z P 1 k s S b z O 3 k n F I n P l i m K L l d 8 7 M f C N b R q z O h r L y g e d 1 6 w S F 7 n 1 N A M B y V 8 i T M F Q N Y y U 1 B j 0 n / L J L j U q B O E M s p m 6 s z H C p v R A 2 y t 1 p W 4 X T T a B + 9 h O x x u y w v q t g I + I y + H / 3 w J x j L t i p C x Y J l f P k 3 j k i a s T Z y u A b X H Y E l C b 3 2 8 H v t Z A f + f 6 e m T U 2 w c p P 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 G u i d = " 2 9 8 c c d f 7 - c b 3 2 - 4 8 b c - a 9 7 1 - 5 5 9 0 c 6 f 8 c 5 d e "   R e v = " 2 "   R e v G u i d = " 9 c 4 1 3 3 8 9 - 9 5 0 0 - 4 6 0 2 - 9 4 6 7 - 6 8 f 9 d 8 6 7 f 1 b c " 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 N a m e = " R i y a d h "   V i s i b l e = " t r u e "   D a t a T y p e = " S t r i n g "   M o d e l Q u e r y N a m e = " ' R a n g e ' [ R i y a d h ] " & g t ; & l t ; T a b l e   M o d e l N a m e = " R a n g e "   N a m e I n S o u r c e = " R a n g e "   V i s i b l e = " t r u e "   L a s t R e f r e s h = " 0 0 0 1 - 0 1 - 0 1 T 0 0 : 0 0 : 0 0 "   / & g t ; & l t ; / G e o C o l u m n & g t ; & l t ; G e o C o l u m n   N a m e = " K i n g d o m   o f   S a u d i   A r a b i a "   V i s i b l e = " t r u e "   D a t a T y p e = " S t r i n g "   M o d e l Q u e r y N a m e = " ' R a n g e ' [ K i n g d o m   o f   S a u d i   A r a b i a ] " & g t ; & l t ; T a b l e   M o d e l N a m e = " R a n g e "   N a m e I n S o u r c e = " R a n g e "   V i s i b l e = " t r u e "   L a s t R e f r e s h = " 0 0 0 1 - 0 1 - 0 1 T 0 0 : 0 0 : 0 0 "   / & g t ; & l t ; / G e o C o l u m n & g t ; & l t ; / G e o C o l u m n s & g t ; & l t ; L o c a l i t y   N a m e = " R i y a d h "   V i s i b l e = " t r u e "   D a t a T y p e = " S t r i n g "   M o d e l Q u e r y N a m e = " ' R a n g e ' [ R i y a d h ] " & g t ; & l t ; T a b l e   M o d e l N a m e = " R a n g e "   N a m e I n S o u r c e = " R a n g e "   V i s i b l e = " t r u e "   L a s t R e f r e s h = " 0 0 0 1 - 0 1 - 0 1 T 0 0 : 0 0 : 0 0 "   / & g t ; & l t ; / L o c a l i t y & g t ; & l t ; C o u n t r y   N a m e = " K i n g d o m   o f   S a u d i   A r a b i a "   V i s i b l e = " t r u e "   D a t a T y p e = " S t r i n g "   M o d e l Q u e r y N a m e = " ' R a n g e ' [ K i n g d o m   o f   S a u d i   A r a b i a ] " & g t ; & l t ; T a b l e   M o d e l N a m e = " R a n g e "   N a m e I n S o u r c e = " R a n g e "   V i s i b l e = " t r u e "   L a s t R e f r e s h = " 0 0 0 1 - 0 1 - 0 1 T 0 0 : 0 0 : 0 0 "   / & g t ; & l t ; / C o u n t r y & g t ; & l t ; / G e o E n t i t y & g t ; & l t ; M e a s u r e s   / & g t ; & l t ; M e a s u r e A F s   / & g t ; & l t ; C o l o r A F & g t ; N o n e & l t ; / C o l o r A F & g t ; & l t ; C h o s e n F i e l d s   / & g t ; & l t ; C h u n k B y & g t ; N o n e & l t ; / C h u n k B y & g t ; & l t ; C h o s e n G e o M a p p i n g s & g t ; & l t ; G e o M a p p i n g T y p e & g t ; C i t y & l t ; / G e o M a p p i n g T y p e & g t ; & l t ; G e o M a p p i n g T y p e & g t ; C o u n t r y & l t ; / G e o M a p p i n g T y p e & g t ; & l t ; / C h o s e n G e o M a p p i n g s & g t ; & l t ; F i l t e r & g t ; & l t ; F C s   / & g t ; & l t ; / F i l t e r & g t ; & l t ; / G e o F i e l d W e l l D e f i n i t i o n & g t ; & l t ; P r o p e r t i e s   / & g t ; & l t ; C h a r t V i s u a l i z a t i o n s & g t ; & l t ; C h a r t V i s u a l i z a t i o n   V i s i b l e = " t r u e " & g t ; & l t ; T y p e & g t ; T o p & l t ; / T y p e & g t ; & l t ; C h a r t F i e l d W e l l D e f i n i t i o n & g t ; & l t ; F u n c t i o n & g t ; N o n e & l t ; / F u n c t i o n & g t ; & l t ; / C h a r t F i e l d W e l l D e f i n i t i o n & g t ; & l t ; I d & g t ; 7 f 9 8 0 1 b 5 - d e 8 d - 4 0 c 4 - 9 b b 6 - 4 e f 3 8 3 4 e 1 a b 9 & l t ; / I d & g t ; & l t ; / C h a r t V i s u a l i z a t i o n & g t ; & l t ; C h a r t V i s u a l i z a t i o n   V i s i b l e = " t r u e " & g t ; & l t ; T y p e & g t ; T o p & l t ; / T y p e & g t ; & l t ; C h a r t F i e l d W e l l D e f i n i t i o n & g t ; & l t ; F u n c t i o n & g t ; N o n e & l t ; / F u n c t i o n & g t ; & l t ; / C h a r t F i e l d W e l l D e f i n i t i o n & g t ; & l t ; I d & g t ; 5 e 2 0 e e 4 6 - f b 4 e - 4 a 0 3 - b e a 9 - 1 f 7 c 2 0 8 4 1 5 4 f & 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6 3 . 2 0 0 0 0 0 0 0 0 0 0 0 0 5 & l t ; / X & g t ; & l t ; Y & g t ; 1 9 6 . 7 0 0 0 0 0 0 0 0 0 0 0 0 5 & l t ; / Y & g t ; & l t ; D i s t a n c e T o N e a r e s t C o r n e r X & g t ; 2 6 3 . 2 0 0 0 0 0 0 0 0 0 0 0 0 5 & l t ; / D i s t a n c e T o N e a r e s t C o r n e r X & g t ; & l t ; D i s t a n c e T o N e a r e s t C o r n e r Y & g t ; 1 9 6 . 7 0 0 0 0 0 0 0 0 0 0 0 0 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2 9 8 c c d f 7 - c b 3 2 - 4 8 b c - a 9 7 1 - 5 5 9 0 c 6 f 8 c 5 d e & l t ; / L a y e r I d & g t ; & l t ; I d & g t ; 7 f 9 8 0 1 b 5 - d e 8 d - 4 0 c 4 - 9 b b 6 - 4 e f 3 8 3 4 e 1 a b 9 & l t ; / I d & g t ; & l t ; / C h a r t & g t ; & l t ; D o c k & g t ; T o p L e f t & l t ; / D o c k & g t ; & l t ; / D e c o r a t o r & g t ; & l t ; D e c o r a t o r & g t ; & l t ; X & g t ; 2 6 3 . 2 0 0 0 0 0 0 0 0 0 0 0 0 5 & l t ; / X & g t ; & l t ; Y & g t ; 1 9 6 . 7 0 0 0 0 0 0 0 0 0 0 0 0 5 & l t ; / Y & g t ; & l t ; D i s t a n c e T o N e a r e s t C o r n e r X & g t ; 2 6 3 . 2 0 0 0 0 0 0 0 0 0 0 0 0 5 & l t ; / D i s t a n c e T o N e a r e s t C o r n e r X & g t ; & l t ; D i s t a n c e T o N e a r e s t C o r n e r Y & g t ; 1 9 6 . 7 0 0 0 0 0 0 0 0 0 0 0 0 5 & l t ; / D i s t a n c e T o N e a r e s t C o r n e r Y & g t ; & l t ; Z O r d e r & g t ; 1 & 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2 9 8 c c d f 7 - c b 3 2 - 4 8 b c - a 9 7 1 - 5 5 9 0 c 6 f 8 c 5 d e & l t ; / L a y e r I d & g t ; & l t ; I d & g t ; 5 e 2 0 e e 4 6 - f b 4 e - 4 a 0 3 - b e a 9 - 1 f 7 c 2 0 8 4 1 5 4 f & l t ; / I d & g t ; & l t ; / C h a r t & g t ; & l t ; D o c k & g t ; T o p L e f t & l t ; / D o c k & g t ; & l t ; / D e c o r a t o r & g t ; & l t ; / D e c o r a t o r s & g t ; & l t ; / S e r i a l i z e d L a y e r M a n a g e r & g t ; < / L a y e r s C o n t e n t > < / S c e n e > < / S c e n e s > < / T o u r > 
</file>

<file path=customXml/itemProps1.xml><?xml version="1.0" encoding="utf-8"?>
<ds:datastoreItem xmlns:ds="http://schemas.openxmlformats.org/officeDocument/2006/customXml" ds:itemID="{9F532850-128C-47B9-8C53-1AA4A3A9F666}">
  <ds:schemaRefs/>
</ds:datastoreItem>
</file>

<file path=customXml/itemProps10.xml><?xml version="1.0" encoding="utf-8"?>
<ds:datastoreItem xmlns:ds="http://schemas.openxmlformats.org/officeDocument/2006/customXml" ds:itemID="{03CE7607-E601-4ADE-AEA1-6A078A80C3D2}">
  <ds:schemaRefs/>
</ds:datastoreItem>
</file>

<file path=customXml/itemProps11.xml><?xml version="1.0" encoding="utf-8"?>
<ds:datastoreItem xmlns:ds="http://schemas.openxmlformats.org/officeDocument/2006/customXml" ds:itemID="{BCD8BA29-C7EB-4457-8A98-7ABD5FFDD030}">
  <ds:schemaRefs/>
</ds:datastoreItem>
</file>

<file path=customXml/itemProps12.xml><?xml version="1.0" encoding="utf-8"?>
<ds:datastoreItem xmlns:ds="http://schemas.openxmlformats.org/officeDocument/2006/customXml" ds:itemID="{6D59F745-F2ED-4A16-8E00-47A18FC7DA0B}">
  <ds:schemaRefs/>
</ds:datastoreItem>
</file>

<file path=customXml/itemProps13.xml><?xml version="1.0" encoding="utf-8"?>
<ds:datastoreItem xmlns:ds="http://schemas.openxmlformats.org/officeDocument/2006/customXml" ds:itemID="{28408500-5E9B-42E2-8F0B-3F4A45CE391F}">
  <ds:schemaRefs/>
</ds:datastoreItem>
</file>

<file path=customXml/itemProps14.xml><?xml version="1.0" encoding="utf-8"?>
<ds:datastoreItem xmlns:ds="http://schemas.openxmlformats.org/officeDocument/2006/customXml" ds:itemID="{C06B932B-6D7F-40A3-8F96-5D2DF4E9165B}">
  <ds:schemaRefs/>
</ds:datastoreItem>
</file>

<file path=customXml/itemProps15.xml><?xml version="1.0" encoding="utf-8"?>
<ds:datastoreItem xmlns:ds="http://schemas.openxmlformats.org/officeDocument/2006/customXml" ds:itemID="{1898B5D2-754A-4A5A-A3B8-41153C72B3D6}">
  <ds:schemaRefs/>
</ds:datastoreItem>
</file>

<file path=customXml/itemProps16.xml><?xml version="1.0" encoding="utf-8"?>
<ds:datastoreItem xmlns:ds="http://schemas.openxmlformats.org/officeDocument/2006/customXml" ds:itemID="{F3A838CC-82E8-41AD-81E0-3637DFB50D0B}">
  <ds:schemaRefs/>
</ds:datastoreItem>
</file>

<file path=customXml/itemProps17.xml><?xml version="1.0" encoding="utf-8"?>
<ds:datastoreItem xmlns:ds="http://schemas.openxmlformats.org/officeDocument/2006/customXml" ds:itemID="{546DB8A4-0CFF-475B-A98F-BF2915A21ADB}">
  <ds:schemaRefs/>
</ds:datastoreItem>
</file>

<file path=customXml/itemProps18.xml><?xml version="1.0" encoding="utf-8"?>
<ds:datastoreItem xmlns:ds="http://schemas.openxmlformats.org/officeDocument/2006/customXml" ds:itemID="{66C7E9BC-6E1C-4DA7-8B20-E59B87172171}">
  <ds:schemaRefs>
    <ds:schemaRef ds:uri="http://schemas.microsoft.com/DataMashup"/>
  </ds:schemaRefs>
</ds:datastoreItem>
</file>

<file path=customXml/itemProps19.xml><?xml version="1.0" encoding="utf-8"?>
<ds:datastoreItem xmlns:ds="http://schemas.openxmlformats.org/officeDocument/2006/customXml" ds:itemID="{EC161D97-F467-4EC8-AD05-33F655ECFE92}">
  <ds:schemaRefs/>
</ds:datastoreItem>
</file>

<file path=customXml/itemProps2.xml><?xml version="1.0" encoding="utf-8"?>
<ds:datastoreItem xmlns:ds="http://schemas.openxmlformats.org/officeDocument/2006/customXml" ds:itemID="{F56F916D-DD2A-4B0F-AEDC-E375C676DF07}">
  <ds:schemaRefs/>
</ds:datastoreItem>
</file>

<file path=customXml/itemProps20.xml><?xml version="1.0" encoding="utf-8"?>
<ds:datastoreItem xmlns:ds="http://schemas.openxmlformats.org/officeDocument/2006/customXml" ds:itemID="{A7BE03FC-62F5-4E99-BC83-0B266B4B162F}">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7CF1D4BE-DBB0-4894-B135-8EAB0B94A74C}">
  <ds:schemaRefs/>
</ds:datastoreItem>
</file>

<file path=customXml/itemProps4.xml><?xml version="1.0" encoding="utf-8"?>
<ds:datastoreItem xmlns:ds="http://schemas.openxmlformats.org/officeDocument/2006/customXml" ds:itemID="{33FDD552-0ECD-40AA-88F1-BCA406B03B9A}">
  <ds:schemaRefs/>
</ds:datastoreItem>
</file>

<file path=customXml/itemProps5.xml><?xml version="1.0" encoding="utf-8"?>
<ds:datastoreItem xmlns:ds="http://schemas.openxmlformats.org/officeDocument/2006/customXml" ds:itemID="{4A870592-1984-48B5-8A85-3E8B1294DA39}">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BD012C98-24E4-47F6-991C-02CDB4F9FEFD}">
  <ds:schemaRefs/>
</ds:datastoreItem>
</file>

<file path=customXml/itemProps7.xml><?xml version="1.0" encoding="utf-8"?>
<ds:datastoreItem xmlns:ds="http://schemas.openxmlformats.org/officeDocument/2006/customXml" ds:itemID="{0179D4D9-3978-48E6-A797-102918BC542B}">
  <ds:schemaRefs/>
</ds:datastoreItem>
</file>

<file path=customXml/itemProps8.xml><?xml version="1.0" encoding="utf-8"?>
<ds:datastoreItem xmlns:ds="http://schemas.openxmlformats.org/officeDocument/2006/customXml" ds:itemID="{E65007DE-727A-42D9-9BE7-E1E6F12E29D6}">
  <ds:schemaRefs/>
</ds:datastoreItem>
</file>

<file path=customXml/itemProps9.xml><?xml version="1.0" encoding="utf-8"?>
<ds:datastoreItem xmlns:ds="http://schemas.openxmlformats.org/officeDocument/2006/customXml" ds:itemID="{4C4C1055-092F-43A6-A6C6-19F2042B492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Data</vt:lpstr>
      <vt:lpstr>Dashboard</vt:lpstr>
      <vt:lpstr>PO Count Per Dept.</vt:lpstr>
      <vt:lpstr>PO Value per Dept.</vt:lpstr>
      <vt:lpstr>Spend Per Category Month</vt:lpstr>
      <vt:lpstr>Spend per Category Year</vt:lpstr>
      <vt:lpstr>Order Per City</vt:lpstr>
      <vt:lpstr>Spends per City</vt:lpstr>
      <vt:lpstr>Completed PO By Category %</vt:lpstr>
      <vt:lpstr>On Time Delivery Per Category</vt:lpstr>
      <vt:lpstr>PR TO PO Cycle</vt:lpstr>
      <vt:lpstr>Product Save or Loss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Faisal Baaqail</cp:lastModifiedBy>
  <cp:lastPrinted>2023-04-10T23:24:17Z</cp:lastPrinted>
  <dcterms:created xsi:type="dcterms:W3CDTF">2020-10-31T18:22:17Z</dcterms:created>
  <dcterms:modified xsi:type="dcterms:W3CDTF">2023-04-10T23:27:59Z</dcterms:modified>
</cp:coreProperties>
</file>