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" sheetId="1" r:id="rId4"/>
    <sheet state="visible" name="gamer" sheetId="2" r:id="rId5"/>
    <sheet state="visible" name="ghost" sheetId="3" r:id="rId6"/>
  </sheets>
  <definedNames/>
  <calcPr/>
</workbook>
</file>

<file path=xl/sharedStrings.xml><?xml version="1.0" encoding="utf-8"?>
<sst xmlns="http://schemas.openxmlformats.org/spreadsheetml/2006/main" count="13" uniqueCount="13">
  <si>
    <t>name1</t>
  </si>
  <si>
    <t>金魚腦呆呆</t>
  </si>
  <si>
    <t>name2</t>
  </si>
  <si>
    <t>呆呆的呆呆</t>
  </si>
  <si>
    <t>buff</t>
  </si>
  <si>
    <t>discount</t>
  </si>
  <si>
    <t>money</t>
  </si>
  <si>
    <t>blood</t>
  </si>
  <si>
    <t>img</t>
  </si>
  <si>
    <t>img/ghost1.png</t>
  </si>
  <si>
    <t>chapter</t>
  </si>
  <si>
    <t>damage</t>
  </si>
  <si>
    <t>remainBlood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</si>
</sst>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f>IFERROR(__xludf.DUMMYFUNCTION("IMPORTRANGE(""https://docs.google.com/spreadsheets/d/1--bmGNvrcCgArXqoH9P9-8TMNSq7mO7UraCVd4m0On0/edit#gid=0"",""A1:C6"")"),1.0)</f>
        <v>1</v>
      </c>
      <c r="B1" s="1" t="str">
        <f>IFERROR(__xludf.DUMMYFUNCTION("""COMPUTED_VALUE"""),"任務一")</f>
        <v>任務一</v>
      </c>
      <c r="C1" s="1" t="str">
        <f>IFERROR(__xludf.DUMMYFUNCTION("""COMPUTED_VALUE"""),"每日登入")</f>
        <v>每日登入</v>
      </c>
      <c r="D1" s="1" t="str">
        <f>IFERROR(__xludf.DUMMYFUNCTION("IMPORTRANGE(""https://docs.google.com/spreadsheets/d/1--bmGNvrcCgArXqoH9P9-8TMNSq7mO7UraCVd4m0On0/edit#gid=0"",""E1:E6"")"),"")</f>
        <v/>
      </c>
      <c r="E1" s="2"/>
      <c r="F1" s="1" t="str">
        <f t="shared" ref="F1:F6" si="1">IF(OR(D1="已完成",E1="已完成"),"已執行","未執行")</f>
        <v>未執行</v>
      </c>
    </row>
    <row r="2">
      <c r="A2" s="1">
        <f>IFERROR(__xludf.DUMMYFUNCTION("""COMPUTED_VALUE"""),2.0)</f>
        <v>2</v>
      </c>
      <c r="B2" s="1" t="str">
        <f>IFERROR(__xludf.DUMMYFUNCTION("""COMPUTED_VALUE"""),"任務二")</f>
        <v>任務二</v>
      </c>
      <c r="C2" s="1" t="str">
        <f>IFERROR(__xludf.DUMMYFUNCTION("""COMPUTED_VALUE"""),"每日 40 英單")</f>
        <v>每日 40 英單</v>
      </c>
      <c r="D2" s="1"/>
      <c r="E2" s="2"/>
      <c r="F2" s="1" t="str">
        <f t="shared" si="1"/>
        <v>未執行</v>
      </c>
    </row>
    <row r="3">
      <c r="A3" s="1">
        <f>IFERROR(__xludf.DUMMYFUNCTION("""COMPUTED_VALUE"""),3.0)</f>
        <v>3</v>
      </c>
      <c r="B3" s="1" t="str">
        <f>IFERROR(__xludf.DUMMYFUNCTION("""COMPUTED_VALUE"""),"任務三")</f>
        <v>任務三</v>
      </c>
      <c r="C3" s="1" t="str">
        <f>IFERROR(__xludf.DUMMYFUNCTION("""COMPUTED_VALUE"""),"完成上課複習")</f>
        <v>完成上課複習</v>
      </c>
      <c r="D3" s="1"/>
      <c r="E3" s="2"/>
      <c r="F3" s="1" t="str">
        <f t="shared" si="1"/>
        <v>未執行</v>
      </c>
    </row>
    <row r="4">
      <c r="A4" s="1">
        <f>IFERROR(__xludf.DUMMYFUNCTION("""COMPUTED_VALUE"""),4.0)</f>
        <v>4</v>
      </c>
      <c r="B4" s="1" t="str">
        <f>IFERROR(__xludf.DUMMYFUNCTION("""COMPUTED_VALUE"""),"任務四")</f>
        <v>任務四</v>
      </c>
      <c r="C4" s="1" t="str">
        <f>IFERROR(__xludf.DUMMYFUNCTION("""COMPUTED_VALUE"""),"運動 10000 步")</f>
        <v>運動 10000 步</v>
      </c>
      <c r="D4" s="1"/>
      <c r="E4" s="2"/>
      <c r="F4" s="1" t="str">
        <f t="shared" si="1"/>
        <v>未執行</v>
      </c>
    </row>
    <row r="5">
      <c r="A5" s="1">
        <f>IFERROR(__xludf.DUMMYFUNCTION("""COMPUTED_VALUE"""),5.0)</f>
        <v>5</v>
      </c>
      <c r="B5" s="1" t="str">
        <f>IFERROR(__xludf.DUMMYFUNCTION("""COMPUTED_VALUE"""),"任務五")</f>
        <v>任務五</v>
      </c>
      <c r="C5" s="1" t="str">
        <f>IFERROR(__xludf.DUMMYFUNCTION("""COMPUTED_VALUE"""),"撰寫日記")</f>
        <v>撰寫日記</v>
      </c>
      <c r="D5" s="1"/>
      <c r="E5" s="2"/>
      <c r="F5" s="1" t="str">
        <f t="shared" si="1"/>
        <v>未執行</v>
      </c>
    </row>
    <row r="6">
      <c r="A6" s="1">
        <f>IFERROR(__xludf.DUMMYFUNCTION("""COMPUTED_VALUE"""),6.0)</f>
        <v>6</v>
      </c>
      <c r="B6" s="1" t="str">
        <f>IFERROR(__xludf.DUMMYFUNCTION("""COMPUTED_VALUE"""),"任務六")</f>
        <v>任務六</v>
      </c>
      <c r="C6" s="1" t="str">
        <f>IFERROR(__xludf.DUMMYFUNCTION("""COMPUTED_VALUE"""),"飲料/零食節制")</f>
        <v>飲料/零食節制</v>
      </c>
      <c r="D6" s="1"/>
      <c r="E6" s="2"/>
      <c r="F6" s="1" t="str">
        <f t="shared" si="1"/>
        <v>未執行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 t="s">
        <v>1</v>
      </c>
      <c r="C1" s="3">
        <v>1501.0</v>
      </c>
      <c r="D1" s="4">
        <f>ROUND(8*C1*B3,1)</f>
        <v>24856.6</v>
      </c>
      <c r="E1" s="4">
        <f>ROUND(165+20*C1*B3,1)</f>
        <v>62306.4</v>
      </c>
      <c r="F1" s="4">
        <f>ROUND(35+15*C1*B3,1)</f>
        <v>46641.1</v>
      </c>
      <c r="G1" s="3">
        <v>0.0</v>
      </c>
    </row>
    <row r="2">
      <c r="A2" s="3" t="s">
        <v>2</v>
      </c>
      <c r="B2" s="3" t="s">
        <v>3</v>
      </c>
      <c r="C2" s="3">
        <v>1503.0</v>
      </c>
      <c r="D2" s="4">
        <f>ROUND(6*C2*B3,1)</f>
        <v>18667.3</v>
      </c>
      <c r="E2" s="4">
        <f>ROUND(150+15*C2*B3,1)</f>
        <v>46818.2</v>
      </c>
      <c r="F2" s="4">
        <f>ROUND(30+12*C2*B3,1)</f>
        <v>37364.5</v>
      </c>
      <c r="G2" s="3">
        <v>0.0</v>
      </c>
    </row>
    <row r="3">
      <c r="A3" s="3" t="s">
        <v>4</v>
      </c>
      <c r="B3" s="3">
        <v>2.0699999999999994</v>
      </c>
    </row>
    <row r="4">
      <c r="A4" s="3" t="s">
        <v>5</v>
      </c>
      <c r="B4" s="3">
        <v>0.8</v>
      </c>
    </row>
    <row r="5">
      <c r="A5" s="3" t="s">
        <v>6</v>
      </c>
      <c r="B5" s="1">
        <f>FLOOR(ghost!B3/2,1)</f>
        <v>196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7</v>
      </c>
      <c r="B1" s="3">
        <v>47000.0</v>
      </c>
    </row>
    <row r="2">
      <c r="A2" s="3" t="s">
        <v>8</v>
      </c>
      <c r="B2" s="3" t="s">
        <v>9</v>
      </c>
    </row>
    <row r="3">
      <c r="A3" s="3" t="s">
        <v>10</v>
      </c>
      <c r="B3" s="3">
        <v>392.0</v>
      </c>
    </row>
    <row r="4">
      <c r="A4" s="3" t="s">
        <v>11</v>
      </c>
      <c r="B4" s="3">
        <v>0.0</v>
      </c>
    </row>
    <row r="5">
      <c r="A5" s="3" t="s">
        <v>12</v>
      </c>
      <c r="B5" s="3">
        <v>28422.9</v>
      </c>
    </row>
  </sheetData>
  <drawing r:id="rId1"/>
</worksheet>
</file>