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/"/>
    </mc:Choice>
  </mc:AlternateContent>
  <xr:revisionPtr revIDLastSave="106" documentId="8_{2527A68C-6EC5-4C9D-93BA-F308336223D0}" xr6:coauthVersionLast="45" xr6:coauthVersionMax="45" xr10:uidLastSave="{D562E8A8-9D1A-49F4-BAFB-044E37101E91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O9" i="1"/>
  <c r="N9" i="1" s="1"/>
  <c r="O4" i="1"/>
  <c r="N4" i="1" s="1"/>
  <c r="N10" i="1"/>
  <c r="N8" i="1"/>
  <c r="B1" i="1"/>
  <c r="B2" i="1"/>
  <c r="N5" i="1"/>
  <c r="N3" i="1"/>
  <c r="I15" i="1" l="1"/>
  <c r="C15" i="1"/>
  <c r="I14" i="1"/>
  <c r="C14" i="1"/>
  <c r="I13" i="1"/>
  <c r="C13" i="1"/>
  <c r="I7" i="1"/>
  <c r="C7" i="1"/>
  <c r="I6" i="1"/>
  <c r="C6" i="1"/>
  <c r="I5" i="1"/>
  <c r="C5" i="1"/>
  <c r="F1" i="1"/>
  <c r="E5" i="1" l="1"/>
  <c r="K14" i="1"/>
  <c r="K15" i="1"/>
  <c r="K6" i="1"/>
  <c r="K5" i="1"/>
  <c r="K7" i="1"/>
  <c r="E6" i="1"/>
  <c r="E13" i="1"/>
  <c r="E15" i="1"/>
  <c r="E7" i="1"/>
  <c r="E14" i="1"/>
  <c r="B16" i="1" l="1"/>
  <c r="B17" i="1" s="1"/>
  <c r="B8" i="1"/>
  <c r="B9" i="1" s="1"/>
  <c r="H16" i="1"/>
  <c r="H17" i="1" s="1"/>
  <c r="H8" i="1"/>
  <c r="H9" i="1" s="1"/>
</calcChain>
</file>

<file path=xl/sharedStrings.xml><?xml version="1.0" encoding="utf-8"?>
<sst xmlns="http://schemas.openxmlformats.org/spreadsheetml/2006/main" count="38" uniqueCount="18">
  <si>
    <t>圓環內半徑</t>
  </si>
  <si>
    <t>r</t>
  </si>
  <si>
    <t>圓環外半徑</t>
  </si>
  <si>
    <t>環重W(N)</t>
  </si>
  <si>
    <t>項次</t>
  </si>
  <si>
    <t>水</t>
  </si>
  <si>
    <t>W(N)</t>
  </si>
  <si>
    <t>F(N)</t>
  </si>
  <si>
    <t>T(N/m)</t>
  </si>
  <si>
    <t>酒精</t>
  </si>
  <si>
    <t>平均T值</t>
  </si>
  <si>
    <t>百分誤差(%)</t>
  </si>
  <si>
    <t>百分誤差</t>
  </si>
  <si>
    <t>甘油</t>
  </si>
  <si>
    <r>
      <t>熱水80</t>
    </r>
    <r>
      <rPr>
        <sz val="12"/>
        <color theme="1"/>
        <rFont val="新細明體"/>
        <family val="1"/>
        <charset val="136"/>
      </rPr>
      <t>˚</t>
    </r>
    <r>
      <rPr>
        <sz val="12"/>
        <color theme="1"/>
        <rFont val="新細明體"/>
        <family val="2"/>
        <charset val="136"/>
      </rPr>
      <t>C</t>
    </r>
    <phoneticPr fontId="3" type="noConversion"/>
  </si>
  <si>
    <t>T</t>
    <phoneticPr fontId="3" type="noConversion"/>
  </si>
  <si>
    <t>抗張</t>
    <phoneticPr fontId="3" type="noConversion"/>
  </si>
  <si>
    <t>抗張1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</si>
</sst>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charset val="136"/>
      <scheme val="minor"/>
    </font>
    <font>
      <sz val="12"/>
      <color theme="1"/>
      <name val="新細明體"/>
      <charset val="136"/>
    </font>
    <font>
      <sz val="12"/>
      <color theme="1"/>
      <name val="新細明體"/>
      <family val="2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8" xfId="0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J16" sqref="J16"/>
    </sheetView>
  </sheetViews>
  <sheetFormatPr defaultColWidth="9" defaultRowHeight="16.5" x14ac:dyDescent="0.25"/>
  <cols>
    <col min="1" max="1" width="12" customWidth="1"/>
    <col min="2" max="2" width="11.875" customWidth="1"/>
    <col min="4" max="4" width="10.75" customWidth="1"/>
    <col min="5" max="5" width="12.25" customWidth="1"/>
    <col min="6" max="6" width="18.25" customWidth="1"/>
  </cols>
  <sheetData>
    <row r="1" spans="1:15" x14ac:dyDescent="0.25">
      <c r="A1" s="1" t="s">
        <v>0</v>
      </c>
      <c r="B1" s="2">
        <f>(5.67*10^(-2))/2</f>
        <v>2.835E-2</v>
      </c>
      <c r="E1" s="3" t="s">
        <v>1</v>
      </c>
      <c r="F1" s="4">
        <f>(B1+B2)/2</f>
        <v>2.9037500000000001E-2</v>
      </c>
      <c r="M1" s="20"/>
    </row>
    <row r="2" spans="1:15" x14ac:dyDescent="0.25">
      <c r="A2" s="5" t="s">
        <v>2</v>
      </c>
      <c r="B2" s="6">
        <f>(5.945*10^-2)/2</f>
        <v>2.9725000000000001E-2</v>
      </c>
      <c r="E2" s="5" t="s">
        <v>3</v>
      </c>
      <c r="F2" s="7">
        <v>5.7000000000000002E-2</v>
      </c>
      <c r="M2" s="20" t="s">
        <v>15</v>
      </c>
      <c r="N2" s="20" t="s">
        <v>16</v>
      </c>
      <c r="O2" s="20" t="s">
        <v>17</v>
      </c>
    </row>
    <row r="3" spans="1:15" x14ac:dyDescent="0.25">
      <c r="M3" s="20">
        <v>20</v>
      </c>
      <c r="N3">
        <f>O3*10^(-3)</f>
        <v>7.2749999999999995E-2</v>
      </c>
      <c r="O3">
        <v>72.75</v>
      </c>
    </row>
    <row r="4" spans="1:15" x14ac:dyDescent="0.25">
      <c r="A4" s="8" t="s">
        <v>4</v>
      </c>
      <c r="B4" s="9" t="s">
        <v>5</v>
      </c>
      <c r="C4" s="9" t="s">
        <v>6</v>
      </c>
      <c r="D4" s="10" t="s">
        <v>7</v>
      </c>
      <c r="E4" s="11" t="s">
        <v>8</v>
      </c>
      <c r="G4" s="8" t="s">
        <v>4</v>
      </c>
      <c r="H4" s="9" t="s">
        <v>9</v>
      </c>
      <c r="I4" s="9" t="s">
        <v>6</v>
      </c>
      <c r="J4" s="10" t="s">
        <v>7</v>
      </c>
      <c r="K4" s="11" t="s">
        <v>8</v>
      </c>
      <c r="M4">
        <v>22</v>
      </c>
      <c r="N4">
        <f t="shared" ref="N4:N5" si="0">O4*10^(-3)</f>
        <v>7.2438000000000002E-2</v>
      </c>
      <c r="O4">
        <f>O5-(M5-M4)*(O5-O3)/(M5-M3)</f>
        <v>72.438000000000002</v>
      </c>
    </row>
    <row r="5" spans="1:15" ht="17.25" thickBot="1" x14ac:dyDescent="0.3">
      <c r="A5" s="12">
        <v>1</v>
      </c>
      <c r="B5" s="19"/>
      <c r="C5">
        <f>F2</f>
        <v>5.7000000000000002E-2</v>
      </c>
      <c r="D5" s="2">
        <v>8.3000000000000004E-2</v>
      </c>
      <c r="E5" s="13">
        <f>(D5-C5)/(4*3.1415926535*F1)</f>
        <v>7.1253181584288464E-2</v>
      </c>
      <c r="G5" s="12">
        <v>1</v>
      </c>
      <c r="H5" s="19"/>
      <c r="I5">
        <f>F2</f>
        <v>5.7000000000000002E-2</v>
      </c>
      <c r="J5" s="2">
        <v>6.8000000000000005E-2</v>
      </c>
      <c r="K5" s="13">
        <f>(J5-I5)/(4*3.1415926535*F1)</f>
        <v>3.0145576824122045E-2</v>
      </c>
      <c r="M5" s="20">
        <v>25</v>
      </c>
      <c r="N5">
        <f t="shared" si="0"/>
        <v>7.1970000000000006E-2</v>
      </c>
      <c r="O5">
        <v>71.97</v>
      </c>
    </row>
    <row r="6" spans="1:15" ht="17.25" thickBot="1" x14ac:dyDescent="0.3">
      <c r="A6" s="12">
        <v>2</v>
      </c>
      <c r="B6" s="19"/>
      <c r="C6">
        <f>F2</f>
        <v>5.7000000000000002E-2</v>
      </c>
      <c r="D6" s="14">
        <v>8.2000000000000003E-2</v>
      </c>
      <c r="E6" s="13">
        <f>(D6-C6)/(4*3.1415926535*F1)</f>
        <v>6.8512674600277365E-2</v>
      </c>
      <c r="G6" s="12">
        <v>2</v>
      </c>
      <c r="H6" s="19"/>
      <c r="I6">
        <f>F2</f>
        <v>5.7000000000000002E-2</v>
      </c>
      <c r="J6" s="2">
        <v>6.7000000000000004E-2</v>
      </c>
      <c r="K6" s="13">
        <f>(J6-I6)/(4*3.1415926535*F1)</f>
        <v>2.740506984011095E-2</v>
      </c>
      <c r="M6" s="20"/>
    </row>
    <row r="7" spans="1:15" ht="17.25" thickBot="1" x14ac:dyDescent="0.3">
      <c r="A7" s="12">
        <v>3</v>
      </c>
      <c r="B7" s="19"/>
      <c r="C7">
        <f>F2</f>
        <v>5.7000000000000002E-2</v>
      </c>
      <c r="D7" s="6">
        <v>8.2000000000000003E-2</v>
      </c>
      <c r="E7" s="13">
        <f>(D7-C7)/(4*3.1415926535*F1)</f>
        <v>6.8512674600277365E-2</v>
      </c>
      <c r="G7" s="12">
        <v>3</v>
      </c>
      <c r="H7" s="19"/>
      <c r="I7">
        <f>F2</f>
        <v>5.7000000000000002E-2</v>
      </c>
      <c r="J7" s="2">
        <v>6.7000000000000004E-2</v>
      </c>
      <c r="K7" s="13">
        <f>(J7-I7)/(4*3.1415926535*F1)</f>
        <v>2.740506984011095E-2</v>
      </c>
      <c r="M7" s="20" t="s">
        <v>15</v>
      </c>
      <c r="N7" s="20" t="s">
        <v>16</v>
      </c>
      <c r="O7" s="20" t="s">
        <v>17</v>
      </c>
    </row>
    <row r="8" spans="1:15" x14ac:dyDescent="0.25">
      <c r="A8" s="12" t="s">
        <v>10</v>
      </c>
      <c r="B8">
        <f>(E5+E6+E7)/3</f>
        <v>6.9426176928281069E-2</v>
      </c>
      <c r="E8" s="13"/>
      <c r="G8" s="12" t="s">
        <v>10</v>
      </c>
      <c r="H8">
        <f>(K5+K6+K7)/3</f>
        <v>2.8318572168114647E-2</v>
      </c>
      <c r="K8" s="13"/>
      <c r="M8" s="20">
        <v>50</v>
      </c>
      <c r="N8">
        <f>O8*10^(-3)</f>
        <v>6.7909999999999998E-2</v>
      </c>
      <c r="O8">
        <v>67.91</v>
      </c>
    </row>
    <row r="9" spans="1:15" x14ac:dyDescent="0.25">
      <c r="A9" s="15" t="s">
        <v>11</v>
      </c>
      <c r="B9" s="16">
        <f>((B8-N4)/N4)*100</f>
        <v>-4.1577943506432167</v>
      </c>
      <c r="C9" s="16"/>
      <c r="D9" s="16"/>
      <c r="E9" s="17"/>
      <c r="G9" s="15" t="s">
        <v>12</v>
      </c>
      <c r="H9" s="16">
        <f>((H8-0.0223)/0.0223)*100</f>
        <v>26.989112861500658</v>
      </c>
      <c r="I9" s="16"/>
      <c r="J9" s="16"/>
      <c r="K9" s="17"/>
      <c r="M9" s="20">
        <v>55</v>
      </c>
      <c r="N9">
        <f t="shared" ref="N9:N10" si="1">O9*10^(-3)</f>
        <v>6.7045000000000007E-2</v>
      </c>
      <c r="O9">
        <f>O10-(M10-M9)*(O10-O8)/(M10-M8)</f>
        <v>67.045000000000002</v>
      </c>
    </row>
    <row r="10" spans="1:15" x14ac:dyDescent="0.25">
      <c r="M10" s="20">
        <v>60</v>
      </c>
      <c r="N10">
        <f t="shared" si="1"/>
        <v>6.6180000000000003E-2</v>
      </c>
      <c r="O10">
        <v>66.180000000000007</v>
      </c>
    </row>
    <row r="12" spans="1:15" x14ac:dyDescent="0.25">
      <c r="A12" s="8" t="s">
        <v>4</v>
      </c>
      <c r="B12" s="18" t="s">
        <v>14</v>
      </c>
      <c r="C12" s="9" t="s">
        <v>6</v>
      </c>
      <c r="D12" s="10" t="s">
        <v>7</v>
      </c>
      <c r="E12" s="11" t="s">
        <v>8</v>
      </c>
      <c r="G12" s="8" t="s">
        <v>4</v>
      </c>
      <c r="H12" s="9" t="s">
        <v>13</v>
      </c>
      <c r="I12" s="9" t="s">
        <v>6</v>
      </c>
      <c r="J12" s="10" t="s">
        <v>7</v>
      </c>
      <c r="K12" s="11" t="s">
        <v>8</v>
      </c>
    </row>
    <row r="13" spans="1:15" ht="17.25" thickBot="1" x14ac:dyDescent="0.3">
      <c r="A13" s="12">
        <v>1</v>
      </c>
      <c r="B13" s="19"/>
      <c r="C13">
        <f>F2</f>
        <v>5.7000000000000002E-2</v>
      </c>
      <c r="D13" s="2">
        <v>8.3000000000000004E-2</v>
      </c>
      <c r="E13" s="13">
        <f>(D13-C13)/(4*3.1415926535*F1)</f>
        <v>7.1253181584288464E-2</v>
      </c>
      <c r="G13" s="12">
        <v>1</v>
      </c>
      <c r="H13" s="19"/>
      <c r="I13">
        <f>F2</f>
        <v>5.7000000000000002E-2</v>
      </c>
      <c r="J13" s="2">
        <v>8.5000000000000006E-2</v>
      </c>
      <c r="K13" s="13">
        <f>(J13-I13)/(4*3.1415926535*F1)</f>
        <v>7.6734195552310661E-2</v>
      </c>
    </row>
    <row r="14" spans="1:15" ht="17.25" thickBot="1" x14ac:dyDescent="0.3">
      <c r="A14" s="12">
        <v>2</v>
      </c>
      <c r="B14" s="19"/>
      <c r="C14">
        <f>F2</f>
        <v>5.7000000000000002E-2</v>
      </c>
      <c r="D14" s="2">
        <v>8.4000000000000005E-2</v>
      </c>
      <c r="E14" s="13">
        <f>(D14-C14)/(4*3.1415926535*F1)</f>
        <v>7.3993688568299562E-2</v>
      </c>
      <c r="G14" s="12">
        <v>2</v>
      </c>
      <c r="H14" s="19"/>
      <c r="I14">
        <f>F2</f>
        <v>5.7000000000000002E-2</v>
      </c>
      <c r="J14" s="14">
        <v>8.6999999999999994E-2</v>
      </c>
      <c r="K14" s="13">
        <f>(J14-I14)/(4*3.1415926535*F1)</f>
        <v>8.2215209520332816E-2</v>
      </c>
    </row>
    <row r="15" spans="1:15" ht="17.25" thickBot="1" x14ac:dyDescent="0.3">
      <c r="A15" s="12">
        <v>3</v>
      </c>
      <c r="B15" s="19"/>
      <c r="C15">
        <f>F2</f>
        <v>5.7000000000000002E-2</v>
      </c>
      <c r="D15" s="2">
        <v>8.4000000000000005E-2</v>
      </c>
      <c r="E15" s="13">
        <f>(D15-C15)/(4*3.1415926535*F1)</f>
        <v>7.3993688568299562E-2</v>
      </c>
      <c r="G15" s="12">
        <v>3</v>
      </c>
      <c r="H15" s="19"/>
      <c r="I15">
        <f>F2</f>
        <v>5.7000000000000002E-2</v>
      </c>
      <c r="J15" s="6">
        <v>8.5999999999999993E-2</v>
      </c>
      <c r="K15" s="13">
        <f>(J15-I15)/(4*3.1415926535*F1)</f>
        <v>7.9474702536321717E-2</v>
      </c>
    </row>
    <row r="16" spans="1:15" x14ac:dyDescent="0.25">
      <c r="A16" s="12" t="s">
        <v>10</v>
      </c>
      <c r="B16">
        <f>(E13+E14+E15)/3</f>
        <v>7.3080186240295872E-2</v>
      </c>
      <c r="E16" s="13"/>
      <c r="G16" s="12" t="s">
        <v>10</v>
      </c>
      <c r="H16">
        <f>(K13+K14+K15)/3</f>
        <v>7.9474702536321731E-2</v>
      </c>
      <c r="K16" s="13"/>
    </row>
    <row r="17" spans="1:11" x14ac:dyDescent="0.25">
      <c r="A17" s="15" t="s">
        <v>12</v>
      </c>
      <c r="B17" s="16">
        <f>((B16-N9)/N9)*100</f>
        <v>9.0016947427785272</v>
      </c>
      <c r="C17" s="16"/>
      <c r="D17" s="16"/>
      <c r="E17" s="17"/>
      <c r="G17" s="15" t="s">
        <v>12</v>
      </c>
      <c r="H17" s="16">
        <f>((H16-0.0634)/0.0634)*100</f>
        <v>25.354420404292956</v>
      </c>
      <c r="I17" s="16"/>
      <c r="J17" s="16"/>
      <c r="K17" s="17"/>
    </row>
  </sheetData>
  <mergeCells count="4">
    <mergeCell ref="B5:B7"/>
    <mergeCell ref="B13:B15"/>
    <mergeCell ref="H5:H7"/>
    <mergeCell ref="H13:H1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17A1C1-47A7-4B0E-B8AF-51675557F320}"/>
</file>

<file path=customXml/itemProps2.xml><?xml version="1.0" encoding="utf-8"?>
<ds:datastoreItem xmlns:ds="http://schemas.openxmlformats.org/officeDocument/2006/customXml" ds:itemID="{73611305-5667-47E7-8193-163929179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EF150-225A-479E-A12E-8BE6F2018E8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f62907da-521b-41c0-9f69-2ef5b9157e7d"/>
    <ds:schemaRef ds:uri="http://purl.org/dc/dcmitype/"/>
    <ds:schemaRef ds:uri="5a868c0e-3e7a-48fc-b6fc-fc178645b6d1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崇岱 揭</cp:lastModifiedBy>
  <dcterms:created xsi:type="dcterms:W3CDTF">2019-11-29T04:34:00Z</dcterms:created>
  <dcterms:modified xsi:type="dcterms:W3CDTF">2019-12-13T09:24:40Z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  <property fmtid="{D5CDD505-2E9C-101B-9397-08002B2CF9AE}" pid="3" name="ContentTypeId">
    <vt:lpwstr>0x0101002FC9AA0ED1143B4F9D2BF5406469AD4E</vt:lpwstr>
  </property>
  <property fmtid="{D5CDD505-2E9C-101B-9397-08002B2CF9AE}" pid="4" name="Order">
    <vt:r8>6400</vt:r8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