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"/>
    </mc:Choice>
  </mc:AlternateContent>
  <xr:revisionPtr revIDLastSave="87" documentId="8_{B3705D09-AFFD-4696-A732-5F0496C5982D}" xr6:coauthVersionLast="45" xr6:coauthVersionMax="45" xr10:uidLastSave="{A8871472-881F-4217-84DB-677A4324258A}"/>
  <bookViews>
    <workbookView xWindow="-120" yWindow="-120" windowWidth="20730" windowHeight="11160" xr2:uid="{F5C98BB2-9F56-4256-AFA9-0F1483870790}"/>
  </bookViews>
  <sheets>
    <sheet name="固定風速" sheetId="1" r:id="rId1"/>
    <sheet name="固定位子" sheetId="2" r:id="rId2"/>
    <sheet name="測試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2" i="2"/>
  <c r="B3" i="1"/>
  <c r="B2" i="1"/>
  <c r="G5" i="3" l="1"/>
  <c r="B3" i="3"/>
  <c r="B2" i="3"/>
  <c r="E5" i="3" l="1"/>
  <c r="E4" i="3"/>
  <c r="I3" i="3"/>
  <c r="E5" i="2"/>
  <c r="E4" i="2"/>
  <c r="I3" i="2"/>
  <c r="I3" i="1"/>
  <c r="E5" i="1"/>
  <c r="E4" i="1"/>
  <c r="E9" i="3" l="1"/>
  <c r="H9" i="3" s="1"/>
  <c r="E8" i="3"/>
  <c r="F8" i="3" s="1"/>
  <c r="I8" i="3" s="1"/>
  <c r="E7" i="3"/>
  <c r="F7" i="3" s="1"/>
  <c r="I7" i="3" s="1"/>
  <c r="E8" i="2"/>
  <c r="H8" i="2" s="1"/>
  <c r="E7" i="2"/>
  <c r="F7" i="2" s="1"/>
  <c r="I7" i="2" s="1"/>
  <c r="E9" i="2"/>
  <c r="F9" i="2" s="1"/>
  <c r="I9" i="2" s="1"/>
  <c r="E10" i="1"/>
  <c r="F10" i="1" l="1"/>
  <c r="I10" i="1" s="1"/>
  <c r="H10" i="1"/>
  <c r="H7" i="3"/>
  <c r="H8" i="3"/>
  <c r="F9" i="3"/>
  <c r="I9" i="3" s="1"/>
  <c r="F8" i="2"/>
  <c r="I8" i="2" s="1"/>
  <c r="H7" i="2"/>
  <c r="H9" i="2"/>
  <c r="E9" i="1"/>
  <c r="E8" i="1"/>
  <c r="H8" i="1" s="1"/>
  <c r="F9" i="1" l="1"/>
  <c r="I9" i="1" s="1"/>
  <c r="H9" i="1"/>
  <c r="F8" i="1"/>
  <c r="I8" i="1" s="1"/>
</calcChain>
</file>

<file path=xl/sharedStrings.xml><?xml version="1.0" encoding="utf-8"?>
<sst xmlns="http://schemas.openxmlformats.org/spreadsheetml/2006/main" count="63" uniqueCount="24">
  <si>
    <t>g/cm^3</t>
    <phoneticPr fontId="1" type="noConversion"/>
  </si>
  <si>
    <t>kg/m^3</t>
    <phoneticPr fontId="1" type="noConversion"/>
  </si>
  <si>
    <t>1mbar</t>
    <phoneticPr fontId="1" type="noConversion"/>
  </si>
  <si>
    <t>n/m</t>
    <phoneticPr fontId="1" type="noConversion"/>
  </si>
  <si>
    <t>空氣密度ρ</t>
  </si>
  <si>
    <t>g</t>
    <phoneticPr fontId="1" type="noConversion"/>
  </si>
  <si>
    <r>
      <t>水的密度</t>
    </r>
    <r>
      <rPr>
        <b/>
        <sz val="24"/>
        <color theme="1"/>
        <rFont val="Calibri"/>
        <family val="1"/>
        <charset val="161"/>
      </rPr>
      <t>ρ’</t>
    </r>
    <phoneticPr fontId="1" type="noConversion"/>
  </si>
  <si>
    <t>A</t>
    <phoneticPr fontId="1" type="noConversion"/>
  </si>
  <si>
    <t>R</t>
    <phoneticPr fontId="1" type="noConversion"/>
  </si>
  <si>
    <t>2R</t>
    <phoneticPr fontId="1" type="noConversion"/>
  </si>
  <si>
    <t>a</t>
    <phoneticPr fontId="1" type="noConversion"/>
  </si>
  <si>
    <t>r</t>
    <phoneticPr fontId="1" type="noConversion"/>
  </si>
  <si>
    <t>2r</t>
    <phoneticPr fontId="1" type="noConversion"/>
  </si>
  <si>
    <t>h</t>
    <phoneticPr fontId="1" type="noConversion"/>
  </si>
  <si>
    <t>P1(mb)</t>
    <phoneticPr fontId="1" type="noConversion"/>
  </si>
  <si>
    <t>P2(mb)</t>
    <phoneticPr fontId="1" type="noConversion"/>
  </si>
  <si>
    <t>V1</t>
    <phoneticPr fontId="1" type="noConversion"/>
  </si>
  <si>
    <t>V2</t>
    <phoneticPr fontId="1" type="noConversion"/>
  </si>
  <si>
    <t>P1(N/M)</t>
    <phoneticPr fontId="1" type="noConversion"/>
  </si>
  <si>
    <t>P2+(N/M)</t>
    <phoneticPr fontId="1" type="noConversion"/>
  </si>
  <si>
    <r>
      <t>水的密度</t>
    </r>
    <r>
      <rPr>
        <b/>
        <sz val="18"/>
        <color theme="1"/>
        <rFont val="Calibri"/>
        <family val="1"/>
        <charset val="161"/>
      </rPr>
      <t>ρ’</t>
    </r>
    <phoneticPr fontId="1" type="noConversion"/>
  </si>
  <si>
    <t>2.6MM</t>
    <phoneticPr fontId="1" type="noConversion"/>
  </si>
  <si>
    <t>玻璃厚度</t>
    <phoneticPr fontId="1" type="noConversion"/>
  </si>
  <si>
    <t>r的直徑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</si>
</sst>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8"/>
      <color theme="1"/>
      <name val="Calibri"/>
      <family val="1"/>
      <charset val="161"/>
    </font>
    <font>
      <b/>
      <sz val="16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  <font>
      <sz val="24"/>
      <color theme="1"/>
      <name val="新細明體"/>
      <family val="2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24"/>
      <color theme="1"/>
      <name val="Calibri"/>
      <family val="1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F89A-62E5-4317-B62C-D75BE4A85E7F}">
  <dimension ref="A1:I12"/>
  <sheetViews>
    <sheetView tabSelected="1" topLeftCell="A5" zoomScale="95" zoomScaleNormal="95" workbookViewId="0">
      <selection activeCell="A6" sqref="A6:XFD6"/>
    </sheetView>
  </sheetViews>
  <sheetFormatPr defaultRowHeight="16.5"/>
  <cols>
    <col min="1" max="9" width="17.25" customWidth="1"/>
  </cols>
  <sheetData>
    <row r="1" spans="1:9" ht="32.25">
      <c r="A1" s="5"/>
      <c r="B1" s="5" t="s">
        <v>0</v>
      </c>
      <c r="C1" s="5" t="s">
        <v>1</v>
      </c>
      <c r="D1" s="5"/>
      <c r="E1" s="5"/>
      <c r="F1" s="5"/>
      <c r="G1" s="5"/>
      <c r="H1" s="5" t="s">
        <v>2</v>
      </c>
      <c r="I1" s="5" t="s">
        <v>3</v>
      </c>
    </row>
    <row r="2" spans="1:9" ht="32.25">
      <c r="A2" s="6" t="s">
        <v>4</v>
      </c>
      <c r="B2" s="5">
        <f>C2*1000/(100*100*100)</f>
        <v>1.2049999999999999E-3</v>
      </c>
      <c r="C2" s="5">
        <v>1.2050000000000001</v>
      </c>
      <c r="D2" s="5"/>
      <c r="E2" s="5" t="s">
        <v>5</v>
      </c>
      <c r="F2" s="5">
        <v>9.8000000000000007</v>
      </c>
      <c r="G2" s="5"/>
      <c r="H2" s="5">
        <v>0.01</v>
      </c>
      <c r="I2" s="5">
        <v>1</v>
      </c>
    </row>
    <row r="3" spans="1:9" ht="32.25">
      <c r="A3" s="6" t="s">
        <v>6</v>
      </c>
      <c r="B3" s="5">
        <f>C3*1000/(100*100*100)</f>
        <v>0.99820710000000001</v>
      </c>
      <c r="C3" s="5">
        <v>998.20709999999997</v>
      </c>
      <c r="D3" s="5"/>
      <c r="E3" s="5"/>
      <c r="F3" s="5"/>
      <c r="G3" s="5"/>
      <c r="H3" s="5">
        <v>1</v>
      </c>
      <c r="I3" s="5">
        <f>I2/H2</f>
        <v>100</v>
      </c>
    </row>
    <row r="4" spans="1:9" ht="32.25">
      <c r="A4" s="7" t="s">
        <v>7</v>
      </c>
      <c r="B4" s="5">
        <v>5.3089999999999995E-4</v>
      </c>
      <c r="C4" s="5"/>
      <c r="D4" s="5" t="s">
        <v>8</v>
      </c>
      <c r="E4" s="5">
        <f>G4/2</f>
        <v>0</v>
      </c>
      <c r="F4" s="5" t="s">
        <v>9</v>
      </c>
      <c r="G4" s="5"/>
      <c r="H4" s="5"/>
      <c r="I4" s="5"/>
    </row>
    <row r="5" spans="1:9" ht="32.25">
      <c r="A5" s="7" t="s">
        <v>10</v>
      </c>
      <c r="B5" s="5">
        <v>2.2169999999999999E-4</v>
      </c>
      <c r="C5" s="5"/>
      <c r="D5" s="5" t="s">
        <v>11</v>
      </c>
      <c r="E5" s="5">
        <f>G5/2</f>
        <v>0</v>
      </c>
      <c r="F5" s="5" t="s">
        <v>12</v>
      </c>
      <c r="G5" s="5"/>
      <c r="H5" s="5"/>
      <c r="I5" s="5"/>
    </row>
    <row r="6" spans="1:9" ht="32.25">
      <c r="A6" s="7"/>
      <c r="B6" s="5"/>
      <c r="C6" s="5"/>
      <c r="D6" s="5"/>
      <c r="E6" s="5"/>
      <c r="F6" s="5"/>
      <c r="G6" s="5"/>
      <c r="H6" s="5"/>
      <c r="I6" s="5"/>
    </row>
    <row r="7" spans="1:9" ht="32.25">
      <c r="A7" s="5"/>
      <c r="B7" s="5" t="s">
        <v>13</v>
      </c>
      <c r="C7" s="5" t="s">
        <v>14</v>
      </c>
      <c r="D7" s="5" t="s">
        <v>15</v>
      </c>
      <c r="E7" s="5" t="s">
        <v>16</v>
      </c>
      <c r="F7" s="5" t="s">
        <v>17</v>
      </c>
      <c r="G7" s="5"/>
      <c r="H7" s="5" t="s">
        <v>18</v>
      </c>
      <c r="I7" s="5" t="s">
        <v>19</v>
      </c>
    </row>
    <row r="8" spans="1:9" ht="32.25">
      <c r="A8" s="8">
        <v>1</v>
      </c>
      <c r="B8" s="5">
        <v>0.03</v>
      </c>
      <c r="C8" s="5">
        <v>1017.6</v>
      </c>
      <c r="D8" s="5">
        <v>1014.1</v>
      </c>
      <c r="E8" s="5">
        <f>B5*((2*(C3-C2)*F2*B8)/(C2*(B4^2-B5^2)))^(1/2)</f>
        <v>10.136943353709462</v>
      </c>
      <c r="F8" s="5">
        <f>B4/B5*E8</f>
        <v>24.27471008788612</v>
      </c>
      <c r="G8" s="5"/>
      <c r="H8" s="5">
        <f>C8*I3+(1/2)*C2*(E8^2)</f>
        <v>101821.91146638518</v>
      </c>
      <c r="I8" s="5">
        <f>D8*I3+(1/2)*C2*F8^2</f>
        <v>101765.03008378518</v>
      </c>
    </row>
    <row r="9" spans="1:9" ht="32.25">
      <c r="A9" s="8">
        <v>2</v>
      </c>
      <c r="B9" s="5">
        <v>2.7E-2</v>
      </c>
      <c r="C9" s="5">
        <v>1015.5</v>
      </c>
      <c r="D9" s="5">
        <v>1012.3</v>
      </c>
      <c r="E9" s="5">
        <f>B5*((2*(C3-C2)*F2*B9)/(C2*(B4^2-B5^2)))^(1/2)</f>
        <v>9.61674885294833</v>
      </c>
      <c r="F9" s="5">
        <f>B4/B5*E9</f>
        <v>23.029012025395886</v>
      </c>
      <c r="G9" s="5"/>
      <c r="H9" s="5">
        <f>C9*I3+(1/2)*C2*E9^2</f>
        <v>101605.72031974666</v>
      </c>
      <c r="I9" s="5">
        <f>D9*I3+(1/2)*C2*F9^2</f>
        <v>101549.52707540666</v>
      </c>
    </row>
    <row r="10" spans="1:9" ht="32.25">
      <c r="A10" s="8">
        <v>3</v>
      </c>
      <c r="B10" s="5">
        <v>1.7999999999999999E-2</v>
      </c>
      <c r="C10" s="5">
        <v>1014.7</v>
      </c>
      <c r="D10" s="5">
        <v>1012.9</v>
      </c>
      <c r="E10" s="5">
        <f>B5*((2*(C3-C2)*F2*B10)/(C2*(B4^2-B5^2)))^(1/2)</f>
        <v>7.8520425580729407</v>
      </c>
      <c r="F10" s="5">
        <f>B4/B5*E10</f>
        <v>18.803109580879223</v>
      </c>
      <c r="G10" s="5"/>
      <c r="H10" s="5">
        <f>C10*I3+(1/2)*C2*E10^2</f>
        <v>101507.14687983111</v>
      </c>
      <c r="I10" s="5">
        <f>D10*I3+(1/2)*C2*F10^2</f>
        <v>101503.0180502711</v>
      </c>
    </row>
    <row r="11" spans="1:9">
      <c r="A11" s="2"/>
    </row>
    <row r="12" spans="1:9">
      <c r="A12" s="2"/>
    </row>
  </sheetData>
  <phoneticPr fontId="1" type="noConversion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161C-E884-4D33-A3E0-75D1A13F6753}">
  <dimension ref="A1:I11"/>
  <sheetViews>
    <sheetView topLeftCell="A3" workbookViewId="0">
      <selection activeCell="D10" sqref="D10"/>
    </sheetView>
  </sheetViews>
  <sheetFormatPr defaultRowHeight="16.5"/>
  <cols>
    <col min="1" max="1" width="19" customWidth="1"/>
  </cols>
  <sheetData>
    <row r="1" spans="1:9">
      <c r="B1" t="s">
        <v>0</v>
      </c>
      <c r="C1" t="s">
        <v>1</v>
      </c>
      <c r="H1" t="s">
        <v>2</v>
      </c>
      <c r="I1" t="s">
        <v>3</v>
      </c>
    </row>
    <row r="2" spans="1:9" ht="25.5">
      <c r="A2" s="1" t="s">
        <v>4</v>
      </c>
      <c r="B2">
        <f>C2*1000/(100*100*100)</f>
        <v>1.2049999999999999E-3</v>
      </c>
      <c r="C2">
        <v>1.2050000000000001</v>
      </c>
      <c r="E2" t="s">
        <v>5</v>
      </c>
      <c r="F2">
        <v>9.8000000000000007</v>
      </c>
      <c r="H2">
        <v>0.01</v>
      </c>
      <c r="I2">
        <v>1</v>
      </c>
    </row>
    <row r="3" spans="1:9" ht="25.5">
      <c r="A3" s="1" t="s">
        <v>20</v>
      </c>
      <c r="B3">
        <f>C3*1000/(100*100*100)</f>
        <v>0.99820710000000001</v>
      </c>
      <c r="C3">
        <v>998.20709999999997</v>
      </c>
      <c r="H3">
        <v>1</v>
      </c>
      <c r="I3">
        <f>I2/H2</f>
        <v>100</v>
      </c>
    </row>
    <row r="4" spans="1:9" ht="21">
      <c r="A4" s="3" t="s">
        <v>7</v>
      </c>
      <c r="B4">
        <v>5.3089999999999995E-4</v>
      </c>
      <c r="D4" t="s">
        <v>8</v>
      </c>
      <c r="E4">
        <f>G4/2</f>
        <v>0</v>
      </c>
      <c r="F4" t="s">
        <v>9</v>
      </c>
    </row>
    <row r="5" spans="1:9" ht="21">
      <c r="A5" s="3" t="s">
        <v>10</v>
      </c>
      <c r="B5">
        <v>2.2169999999999999E-4</v>
      </c>
      <c r="D5" t="s">
        <v>11</v>
      </c>
      <c r="E5">
        <f>G5/2</f>
        <v>0</v>
      </c>
      <c r="F5" t="s">
        <v>12</v>
      </c>
    </row>
    <row r="6" spans="1:9">
      <c r="B6" t="s">
        <v>13</v>
      </c>
      <c r="C6" t="s">
        <v>14</v>
      </c>
      <c r="D6" t="s">
        <v>15</v>
      </c>
      <c r="E6" t="s">
        <v>16</v>
      </c>
      <c r="F6" t="s">
        <v>17</v>
      </c>
      <c r="H6" t="s">
        <v>18</v>
      </c>
      <c r="I6" t="s">
        <v>19</v>
      </c>
    </row>
    <row r="7" spans="1:9">
      <c r="A7" s="2">
        <v>1</v>
      </c>
      <c r="B7">
        <v>7.0000000000000001E-3</v>
      </c>
      <c r="C7">
        <v>1013.9</v>
      </c>
      <c r="D7">
        <v>1013.3</v>
      </c>
      <c r="E7">
        <f>B5*((2*(C3-C2)*F2*B7)/(C2*(B4^2-B5^2)))^(1/2)</f>
        <v>4.8966088397794962</v>
      </c>
      <c r="F7">
        <f>B4/B5*E7</f>
        <v>11.725798976269438</v>
      </c>
      <c r="H7">
        <f>C7*I3+(1/2)*C2*(E7^2)</f>
        <v>101404.44600882322</v>
      </c>
      <c r="I7">
        <f>D7*I3+(1/2)*C2*F7^2</f>
        <v>101412.84035288321</v>
      </c>
    </row>
    <row r="8" spans="1:9">
      <c r="A8" s="2">
        <v>2</v>
      </c>
      <c r="B8">
        <v>1.7999999999999999E-2</v>
      </c>
      <c r="C8">
        <v>1014.3</v>
      </c>
      <c r="D8">
        <v>1012.4</v>
      </c>
      <c r="E8">
        <f>B5*((2*(C3-C2)*F2*B8)/(C2*(B4^2-B5^2)))^(1/2)</f>
        <v>7.8520425580729407</v>
      </c>
      <c r="F8">
        <f>B4/B5*E8</f>
        <v>18.803109580879223</v>
      </c>
      <c r="H8">
        <f>C8*I3+(1/2)*C2*E8^2</f>
        <v>101467.14687983111</v>
      </c>
      <c r="I8">
        <f>D8*I3+(1/2)*C2*F8^2</f>
        <v>101453.0180502711</v>
      </c>
    </row>
    <row r="9" spans="1:9">
      <c r="A9" s="2">
        <v>3</v>
      </c>
      <c r="B9">
        <v>0.03</v>
      </c>
      <c r="C9">
        <v>1017.6</v>
      </c>
      <c r="D9">
        <v>1014.1</v>
      </c>
      <c r="E9">
        <f>B5*((2*(C3-C2)*F2*B9)/(C2*(B4^2-B5^2)))^(1/2)</f>
        <v>10.136943353709462</v>
      </c>
      <c r="F9">
        <f>B4/B5*E9</f>
        <v>24.27471008788612</v>
      </c>
      <c r="H9">
        <f>C9*I3+(1/2)*C2*E9^2</f>
        <v>101821.91146638518</v>
      </c>
      <c r="I9">
        <f>D9*I3+(1/2)*C2*F9^2</f>
        <v>101765.03008378518</v>
      </c>
    </row>
    <row r="10" spans="1:9">
      <c r="A10" s="2"/>
    </row>
    <row r="11" spans="1:9">
      <c r="A11" s="2"/>
    </row>
  </sheetData>
  <phoneticPr fontId="1" type="noConversion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A381-3CF5-47CA-AAAB-559BD7704601}">
  <dimension ref="A1:K11"/>
  <sheetViews>
    <sheetView topLeftCell="A11" workbookViewId="0">
      <selection activeCell="B4" sqref="B4:B5"/>
    </sheetView>
  </sheetViews>
  <sheetFormatPr defaultRowHeight="16.5"/>
  <cols>
    <col min="1" max="1" width="19" customWidth="1"/>
  </cols>
  <sheetData>
    <row r="1" spans="1:11">
      <c r="B1" t="s">
        <v>0</v>
      </c>
      <c r="C1" t="s">
        <v>1</v>
      </c>
      <c r="H1" t="s">
        <v>2</v>
      </c>
      <c r="I1" t="s">
        <v>3</v>
      </c>
    </row>
    <row r="2" spans="1:11" ht="25.5">
      <c r="A2" s="1" t="s">
        <v>4</v>
      </c>
      <c r="B2">
        <f>C2*1000/(100*100*100)</f>
        <v>1.2049999999999999E-3</v>
      </c>
      <c r="C2">
        <v>1.2050000000000001</v>
      </c>
      <c r="E2" t="s">
        <v>5</v>
      </c>
      <c r="F2">
        <v>9.8000000000000007</v>
      </c>
      <c r="H2">
        <v>0.01</v>
      </c>
      <c r="I2">
        <v>1</v>
      </c>
      <c r="K2" t="s">
        <v>21</v>
      </c>
    </row>
    <row r="3" spans="1:11" ht="25.5">
      <c r="A3" s="1" t="s">
        <v>20</v>
      </c>
      <c r="B3">
        <f>C3*1000/(100*100*100)</f>
        <v>0.99820710000000001</v>
      </c>
      <c r="C3">
        <v>998.20709999999997</v>
      </c>
      <c r="H3">
        <v>1</v>
      </c>
      <c r="I3">
        <f>I2/H2</f>
        <v>100</v>
      </c>
    </row>
    <row r="4" spans="1:11" ht="21">
      <c r="A4" s="3" t="s">
        <v>7</v>
      </c>
      <c r="B4">
        <v>5.3089999999999995E-4</v>
      </c>
      <c r="D4" t="s">
        <v>8</v>
      </c>
      <c r="E4">
        <f>G4/2</f>
        <v>0</v>
      </c>
      <c r="F4" t="s">
        <v>9</v>
      </c>
      <c r="H4" s="4" t="s">
        <v>22</v>
      </c>
    </row>
    <row r="5" spans="1:11" ht="21">
      <c r="A5" s="3" t="s">
        <v>10</v>
      </c>
      <c r="B5">
        <v>2.2169999999999999E-4</v>
      </c>
      <c r="D5" t="s">
        <v>11</v>
      </c>
      <c r="E5">
        <f>G5/2</f>
        <v>0</v>
      </c>
      <c r="F5" t="s">
        <v>12</v>
      </c>
      <c r="G5">
        <f>I5-2*I4</f>
        <v>0</v>
      </c>
      <c r="H5" t="s">
        <v>23</v>
      </c>
    </row>
    <row r="6" spans="1:11">
      <c r="B6" t="s">
        <v>13</v>
      </c>
      <c r="C6" t="s">
        <v>14</v>
      </c>
      <c r="D6" t="s">
        <v>15</v>
      </c>
      <c r="E6" t="s">
        <v>16</v>
      </c>
      <c r="F6" t="s">
        <v>17</v>
      </c>
      <c r="H6" t="s">
        <v>18</v>
      </c>
      <c r="I6" t="s">
        <v>19</v>
      </c>
    </row>
    <row r="7" spans="1:11">
      <c r="A7" s="2">
        <v>1</v>
      </c>
      <c r="B7">
        <v>0.03</v>
      </c>
      <c r="C7">
        <v>1017.6</v>
      </c>
      <c r="D7">
        <v>1014.1</v>
      </c>
      <c r="E7">
        <f>B5*((2*(C3-C2)*F2*B7)/(C2*(B4^2-B5^2)))^(1/2)</f>
        <v>10.136943353709462</v>
      </c>
      <c r="F7">
        <f>B4/B5*E7</f>
        <v>24.27471008788612</v>
      </c>
      <c r="H7">
        <f>C7*I3+(1/2)*C2*(E7^2)</f>
        <v>101821.91146638518</v>
      </c>
      <c r="I7">
        <f>D7*I3+(1/2)*D2*F7^2</f>
        <v>101410</v>
      </c>
    </row>
    <row r="8" spans="1:11">
      <c r="A8" s="2">
        <v>2</v>
      </c>
      <c r="B8">
        <v>2.7E-2</v>
      </c>
      <c r="C8">
        <v>1015.5</v>
      </c>
      <c r="D8">
        <v>1012.3</v>
      </c>
      <c r="E8">
        <f>B5*((2*(C3-C2)*F2*B8)/(C2*(B4^2-B5^2)))^(1/2)</f>
        <v>9.61674885294833</v>
      </c>
      <c r="F8">
        <f>B4/B5*E8</f>
        <v>23.029012025395886</v>
      </c>
      <c r="H8">
        <f>C8*I3+(1/2)*C2*E8^2</f>
        <v>101605.72031974666</v>
      </c>
      <c r="I8">
        <f>D8*I3+(1/2)*C2*F8^2</f>
        <v>101549.52707540666</v>
      </c>
    </row>
    <row r="9" spans="1:11">
      <c r="A9" s="2">
        <v>3</v>
      </c>
      <c r="B9">
        <v>1012.9</v>
      </c>
      <c r="C9">
        <v>1014.7</v>
      </c>
      <c r="D9">
        <v>1012.9</v>
      </c>
      <c r="E9">
        <f>B5*((2*(C3-C2)*F2*B9)/(C2*(B4^2-B5^2)))^(1/2)</f>
        <v>1862.6432281526784</v>
      </c>
      <c r="F9">
        <f>B4/B5*E9</f>
        <v>4460.4298142817179</v>
      </c>
      <c r="H9">
        <f>C9*I3+(1/2)*C2*E9^2</f>
        <v>2191807.4767182758</v>
      </c>
      <c r="I9">
        <f>D9*I3+(1/2)*C2*F9^2</f>
        <v>12088289.062200278</v>
      </c>
    </row>
    <row r="10" spans="1:11">
      <c r="A10" s="2"/>
    </row>
    <row r="11" spans="1:11">
      <c r="A11" s="2"/>
    </row>
  </sheetData>
  <phoneticPr fontId="1" type="noConversion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8B8502-7895-456E-9A2A-9ADB9BEFDCFA}"/>
</file>

<file path=customXml/itemProps2.xml><?xml version="1.0" encoding="utf-8"?>
<ds:datastoreItem xmlns:ds="http://schemas.openxmlformats.org/officeDocument/2006/customXml" ds:itemID="{0D9E5D60-2336-4F51-9EF2-73161C1ABB19}"/>
</file>

<file path=customXml/itemProps3.xml><?xml version="1.0" encoding="utf-8"?>
<ds:datastoreItem xmlns:ds="http://schemas.openxmlformats.org/officeDocument/2006/customXml" ds:itemID="{55EECB7B-0C64-446F-BCF7-9F1F5C56E4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揭崇岱</dc:creator>
  <cp:keywords/>
  <dc:description/>
  <cp:lastModifiedBy>08133016</cp:lastModifiedBy>
  <cp:revision/>
  <dcterms:created xsi:type="dcterms:W3CDTF">2019-11-05T17:27:21Z</dcterms:created>
  <dcterms:modified xsi:type="dcterms:W3CDTF">2019-12-17T16:05:28Z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Order">
    <vt:r8>2700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