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大學\化學一02\物理實驗\"/>
    </mc:Choice>
  </mc:AlternateContent>
  <xr:revisionPtr revIDLastSave="0" documentId="13_ncr:1_{40FBBF09-3C88-485F-8027-7FF6DF1254D0}" xr6:coauthVersionLast="44" xr6:coauthVersionMax="44" xr10:uidLastSave="{00000000-0000-0000-0000-000000000000}"/>
  <bookViews>
    <workbookView xWindow="-110" yWindow="-110" windowWidth="19420" windowHeight="10420" activeTab="1" xr2:uid="{0C2215EB-53B1-4614-9CA3-1A3E79F6FFCA}"/>
  </bookViews>
  <sheets>
    <sheet name="A6" sheetId="1" r:id="rId1"/>
    <sheet name="A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3" l="1"/>
  <c r="B17" i="3"/>
  <c r="C17" i="3" s="1"/>
  <c r="B16" i="3"/>
  <c r="C16" i="3" s="1"/>
  <c r="G15" i="3"/>
  <c r="B15" i="3"/>
  <c r="C15" i="3" s="1"/>
  <c r="B14" i="3"/>
  <c r="C14" i="3" s="1"/>
  <c r="B13" i="3"/>
  <c r="C13" i="3" s="1"/>
  <c r="G12" i="3"/>
  <c r="B12" i="3"/>
  <c r="C12" i="3" s="1"/>
  <c r="C11" i="3"/>
  <c r="B11" i="3"/>
  <c r="B10" i="3"/>
  <c r="C10" i="3" s="1"/>
  <c r="G9" i="3"/>
  <c r="B9" i="3"/>
  <c r="C9" i="3" s="1"/>
  <c r="D9" i="3" s="1"/>
  <c r="B8" i="3"/>
  <c r="C8" i="3" s="1"/>
  <c r="B7" i="3"/>
  <c r="C7" i="3" s="1"/>
  <c r="G6" i="3"/>
  <c r="B6" i="3"/>
  <c r="C6" i="3" s="1"/>
  <c r="B5" i="3"/>
  <c r="C5" i="3" s="1"/>
  <c r="B4" i="3"/>
  <c r="C4" i="3" s="1"/>
  <c r="G3" i="3"/>
  <c r="B3" i="3"/>
  <c r="C3" i="3" s="1"/>
  <c r="D6" i="3" l="1"/>
  <c r="H6" i="3" s="1"/>
  <c r="I6" i="3" s="1"/>
  <c r="H9" i="3"/>
  <c r="I9" i="3" s="1"/>
  <c r="D15" i="3"/>
  <c r="D3" i="3"/>
  <c r="H15" i="3"/>
  <c r="I15" i="3" s="1"/>
  <c r="H3" i="3"/>
  <c r="D12" i="3"/>
  <c r="H12" i="3" s="1"/>
  <c r="I12" i="3" s="1"/>
  <c r="B3" i="1"/>
  <c r="C3" i="1" s="1"/>
  <c r="B4" i="1"/>
  <c r="C4" i="1" s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C19" i="3" l="1"/>
  <c r="C20" i="3" s="1"/>
  <c r="I3" i="3"/>
  <c r="G19" i="1"/>
  <c r="G6" i="1"/>
  <c r="G9" i="1"/>
  <c r="G12" i="1"/>
  <c r="G15" i="1"/>
  <c r="G3" i="1"/>
  <c r="C6" i="1" l="1"/>
  <c r="C7" i="1"/>
  <c r="C8" i="1"/>
  <c r="C9" i="1"/>
  <c r="C10" i="1"/>
  <c r="C11" i="1"/>
  <c r="C12" i="1"/>
  <c r="C13" i="1"/>
  <c r="C14" i="1"/>
  <c r="C15" i="1"/>
  <c r="C16" i="1"/>
  <c r="C17" i="1"/>
  <c r="D12" i="1" l="1"/>
  <c r="H12" i="1" s="1"/>
  <c r="I12" i="1" s="1"/>
  <c r="D15" i="1"/>
  <c r="H15" i="1" s="1"/>
  <c r="I15" i="1" s="1"/>
  <c r="D9" i="1"/>
  <c r="H9" i="1" s="1"/>
  <c r="I9" i="1" s="1"/>
  <c r="D6" i="1"/>
  <c r="H6" i="1" s="1"/>
  <c r="I6" i="1" s="1"/>
  <c r="D3" i="1"/>
  <c r="H3" i="1" s="1"/>
  <c r="I3" i="1" l="1"/>
  <c r="C19" i="1"/>
  <c r="C20" i="1" s="1"/>
</calcChain>
</file>

<file path=xl/sharedStrings.xml><?xml version="1.0" encoding="utf-8"?>
<sst xmlns="http://schemas.openxmlformats.org/spreadsheetml/2006/main" count="36" uniqueCount="17">
  <si>
    <t>項次</t>
    <phoneticPr fontId="1" type="noConversion"/>
  </si>
  <si>
    <t>R(cm)</t>
    <phoneticPr fontId="1" type="noConversion"/>
  </si>
  <si>
    <t>平均R(cm)</t>
    <phoneticPr fontId="1" type="noConversion"/>
  </si>
  <si>
    <t>V(Volt)</t>
    <phoneticPr fontId="1" type="noConversion"/>
  </si>
  <si>
    <t>I(Amere)</t>
    <phoneticPr fontId="1" type="noConversion"/>
  </si>
  <si>
    <t>B(Testa)</t>
    <phoneticPr fontId="1" type="noConversion"/>
  </si>
  <si>
    <t>e/m(C/kg)</t>
    <phoneticPr fontId="1" type="noConversion"/>
  </si>
  <si>
    <t>d(cm)</t>
    <phoneticPr fontId="1" type="noConversion"/>
  </si>
  <si>
    <t>平均e/m</t>
    <phoneticPr fontId="1" type="noConversion"/>
  </si>
  <si>
    <t>百分誤差</t>
    <phoneticPr fontId="1" type="noConversion"/>
  </si>
  <si>
    <t>C/kg</t>
    <phoneticPr fontId="1" type="noConversion"/>
  </si>
  <si>
    <t>%</t>
    <phoneticPr fontId="1" type="noConversion"/>
  </si>
  <si>
    <t>理想e/m</t>
    <phoneticPr fontId="1" type="noConversion"/>
  </si>
  <si>
    <t>誤差</t>
    <phoneticPr fontId="1" type="noConversion"/>
  </si>
  <si>
    <t>左</t>
    <phoneticPr fontId="1" type="noConversion"/>
  </si>
  <si>
    <t>右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</si>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</sst>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041F7-3A01-41E6-979A-4E70F0DB91A5}">
  <dimension ref="A2:L20"/>
  <sheetViews>
    <sheetView zoomScale="70" zoomScaleNormal="70" workbookViewId="0">
      <selection activeCell="J3" sqref="J3:K17"/>
    </sheetView>
  </sheetViews>
  <sheetFormatPr defaultRowHeight="17" x14ac:dyDescent="0.4"/>
  <cols>
    <col min="1" max="1" width="8.7265625" style="6"/>
    <col min="2" max="2" width="10.08984375" style="6" customWidth="1"/>
    <col min="3" max="3" width="13.08984375" style="6" customWidth="1"/>
    <col min="4" max="4" width="11.7265625" style="6" customWidth="1"/>
    <col min="5" max="5" width="10.81640625" style="6" customWidth="1"/>
    <col min="6" max="6" width="11.6328125" style="6" customWidth="1"/>
    <col min="7" max="7" width="19.08984375" style="6" customWidth="1"/>
    <col min="8" max="8" width="26.7265625" style="6" customWidth="1"/>
    <col min="9" max="9" width="13" style="16" bestFit="1" customWidth="1"/>
    <col min="10" max="11" width="8.7265625" style="6"/>
  </cols>
  <sheetData>
    <row r="2" spans="1:11" x14ac:dyDescent="0.4">
      <c r="A2" s="2" t="s">
        <v>0</v>
      </c>
      <c r="B2" s="1" t="s">
        <v>7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9" t="s">
        <v>6</v>
      </c>
      <c r="I2" s="13" t="s">
        <v>13</v>
      </c>
      <c r="J2" s="13" t="s">
        <v>14</v>
      </c>
      <c r="K2" s="13" t="s">
        <v>15</v>
      </c>
    </row>
    <row r="3" spans="1:11" x14ac:dyDescent="0.4">
      <c r="A3" s="23">
        <v>1</v>
      </c>
      <c r="B3" s="19">
        <f t="shared" ref="B3:B17" si="0">K3-J3</f>
        <v>8.1</v>
      </c>
      <c r="C3" s="17">
        <f>B3/2</f>
        <v>4.05</v>
      </c>
      <c r="D3" s="24">
        <f>(C3+C4+C5)/3</f>
        <v>4.1166666666666663</v>
      </c>
      <c r="E3" s="27">
        <v>180</v>
      </c>
      <c r="F3" s="27">
        <v>1.1000000000000001</v>
      </c>
      <c r="G3" s="24">
        <f>(9*10^-4)*F3</f>
        <v>9.9000000000000021E-4</v>
      </c>
      <c r="H3" s="20">
        <f>((2*E3)/(G3*D3/100)^2)</f>
        <v>216740816860.91837</v>
      </c>
      <c r="I3" s="23">
        <f>((H3-G19)/G19)*100</f>
        <v>23.230812056332294</v>
      </c>
      <c r="J3" s="18">
        <v>7.5</v>
      </c>
      <c r="K3" s="3">
        <v>15.6</v>
      </c>
    </row>
    <row r="4" spans="1:11" x14ac:dyDescent="0.4">
      <c r="A4" s="23"/>
      <c r="B4" s="19">
        <f t="shared" si="0"/>
        <v>8.1999999999999993</v>
      </c>
      <c r="C4" s="17">
        <f t="shared" ref="C4:C17" si="1">B4/2</f>
        <v>4.0999999999999996</v>
      </c>
      <c r="D4" s="25"/>
      <c r="E4" s="28"/>
      <c r="F4" s="28"/>
      <c r="G4" s="25"/>
      <c r="H4" s="21"/>
      <c r="I4" s="23"/>
      <c r="J4" s="18">
        <v>7.5</v>
      </c>
      <c r="K4" s="3">
        <v>15.7</v>
      </c>
    </row>
    <row r="5" spans="1:11" x14ac:dyDescent="0.4">
      <c r="A5" s="23"/>
      <c r="B5" s="19">
        <f t="shared" si="0"/>
        <v>8.4</v>
      </c>
      <c r="C5" s="17">
        <f t="shared" si="1"/>
        <v>4.2</v>
      </c>
      <c r="D5" s="26"/>
      <c r="E5" s="29"/>
      <c r="F5" s="29"/>
      <c r="G5" s="26"/>
      <c r="H5" s="22"/>
      <c r="I5" s="23"/>
      <c r="J5" s="18">
        <v>7.1</v>
      </c>
      <c r="K5" s="3">
        <v>15.5</v>
      </c>
    </row>
    <row r="6" spans="1:11" x14ac:dyDescent="0.4">
      <c r="A6" s="30">
        <v>2</v>
      </c>
      <c r="B6" s="19">
        <f t="shared" si="0"/>
        <v>7.8</v>
      </c>
      <c r="C6" s="17">
        <f t="shared" si="1"/>
        <v>3.9</v>
      </c>
      <c r="D6" s="24">
        <f t="shared" ref="D6" si="2">(C6+C7+C8)/3</f>
        <v>3.9166666666666665</v>
      </c>
      <c r="E6" s="27">
        <v>180</v>
      </c>
      <c r="F6" s="27">
        <v>1.2</v>
      </c>
      <c r="G6" s="24">
        <f t="shared" ref="G6" si="3">(9*10^-4)*F6</f>
        <v>1.08E-3</v>
      </c>
      <c r="H6" s="20">
        <f t="shared" ref="H6" si="4">((2*E6)/(G6*D6/100)^2)</f>
        <v>201197122881.14276</v>
      </c>
      <c r="I6" s="23">
        <f>((H6-G19)/G19)*100</f>
        <v>14.393242561002694</v>
      </c>
      <c r="J6" s="18">
        <v>7.3</v>
      </c>
      <c r="K6" s="3">
        <v>15.1</v>
      </c>
    </row>
    <row r="7" spans="1:11" x14ac:dyDescent="0.4">
      <c r="A7" s="30"/>
      <c r="B7" s="19">
        <f t="shared" si="0"/>
        <v>7.8000000000000007</v>
      </c>
      <c r="C7" s="17">
        <f t="shared" si="1"/>
        <v>3.9000000000000004</v>
      </c>
      <c r="D7" s="25"/>
      <c r="E7" s="28"/>
      <c r="F7" s="28"/>
      <c r="G7" s="25"/>
      <c r="H7" s="21"/>
      <c r="I7" s="23"/>
      <c r="J7" s="18">
        <v>7.6</v>
      </c>
      <c r="K7" s="3">
        <v>15.4</v>
      </c>
    </row>
    <row r="8" spans="1:11" x14ac:dyDescent="0.4">
      <c r="A8" s="30"/>
      <c r="B8" s="19">
        <f t="shared" si="0"/>
        <v>7.9</v>
      </c>
      <c r="C8" s="17">
        <f t="shared" si="1"/>
        <v>3.95</v>
      </c>
      <c r="D8" s="26"/>
      <c r="E8" s="29"/>
      <c r="F8" s="29"/>
      <c r="G8" s="26"/>
      <c r="H8" s="22"/>
      <c r="I8" s="23"/>
      <c r="J8" s="18">
        <v>7.4</v>
      </c>
      <c r="K8" s="3">
        <v>15.3</v>
      </c>
    </row>
    <row r="9" spans="1:11" x14ac:dyDescent="0.4">
      <c r="A9" s="30">
        <v>3</v>
      </c>
      <c r="B9" s="19">
        <f t="shared" si="0"/>
        <v>6.9</v>
      </c>
      <c r="C9" s="17">
        <f t="shared" si="1"/>
        <v>3.45</v>
      </c>
      <c r="D9" s="24">
        <f t="shared" ref="D9" si="5">(C9+C10+C11)/3</f>
        <v>3.6166666666666667</v>
      </c>
      <c r="E9" s="27">
        <v>180</v>
      </c>
      <c r="F9" s="27">
        <v>1.3</v>
      </c>
      <c r="G9" s="24">
        <f t="shared" ref="G9" si="6">(9*10^-4)*F9</f>
        <v>1.1700000000000002E-3</v>
      </c>
      <c r="H9" s="20">
        <f t="shared" ref="H9" si="7">((2*E9)/(G9*D9/100)^2)</f>
        <v>201054505750.84988</v>
      </c>
      <c r="I9" s="23">
        <f>((H9-G19)/G19)*100</f>
        <v>14.312155735578333</v>
      </c>
      <c r="J9" s="18">
        <v>7.9</v>
      </c>
      <c r="K9" s="3">
        <v>14.8</v>
      </c>
    </row>
    <row r="10" spans="1:11" x14ac:dyDescent="0.4">
      <c r="A10" s="30"/>
      <c r="B10" s="19">
        <f t="shared" si="0"/>
        <v>7.3</v>
      </c>
      <c r="C10" s="17">
        <f t="shared" si="1"/>
        <v>3.65</v>
      </c>
      <c r="D10" s="25"/>
      <c r="E10" s="28"/>
      <c r="F10" s="28"/>
      <c r="G10" s="25"/>
      <c r="H10" s="21"/>
      <c r="I10" s="23"/>
      <c r="J10" s="18">
        <v>7.3</v>
      </c>
      <c r="K10" s="3">
        <v>14.6</v>
      </c>
    </row>
    <row r="11" spans="1:11" x14ac:dyDescent="0.4">
      <c r="A11" s="30"/>
      <c r="B11" s="19">
        <f t="shared" si="0"/>
        <v>7.5</v>
      </c>
      <c r="C11" s="17">
        <f t="shared" si="1"/>
        <v>3.75</v>
      </c>
      <c r="D11" s="26"/>
      <c r="E11" s="29"/>
      <c r="F11" s="29"/>
      <c r="G11" s="26"/>
      <c r="H11" s="22"/>
      <c r="I11" s="23"/>
      <c r="J11" s="18">
        <v>7.4</v>
      </c>
      <c r="K11" s="3">
        <v>14.9</v>
      </c>
    </row>
    <row r="12" spans="1:11" x14ac:dyDescent="0.4">
      <c r="A12" s="23">
        <v>4</v>
      </c>
      <c r="B12" s="19">
        <f t="shared" si="0"/>
        <v>9</v>
      </c>
      <c r="C12" s="17">
        <f t="shared" si="1"/>
        <v>4.5</v>
      </c>
      <c r="D12" s="24">
        <f t="shared" ref="D12" si="8">(C12+C13+C14)/3</f>
        <v>4.583333333333333</v>
      </c>
      <c r="E12" s="27">
        <v>190</v>
      </c>
      <c r="F12" s="27">
        <v>1.1000000000000001</v>
      </c>
      <c r="G12" s="24">
        <f t="shared" ref="G12" si="9">(9*10^-4)*F12</f>
        <v>9.9000000000000021E-4</v>
      </c>
      <c r="H12" s="20">
        <f t="shared" ref="H12" si="10">((2*E12)/(G12*D12/100)^2)</f>
        <v>184565413716.42798</v>
      </c>
      <c r="I12" s="23">
        <f>((H12-G19)/G19)*100</f>
        <v>4.9370678730216726</v>
      </c>
      <c r="J12" s="18">
        <v>6.7</v>
      </c>
      <c r="K12" s="3">
        <v>15.7</v>
      </c>
    </row>
    <row r="13" spans="1:11" x14ac:dyDescent="0.4">
      <c r="A13" s="23"/>
      <c r="B13" s="19">
        <f t="shared" si="0"/>
        <v>8.8999999999999986</v>
      </c>
      <c r="C13" s="17">
        <f t="shared" si="1"/>
        <v>4.4499999999999993</v>
      </c>
      <c r="D13" s="25"/>
      <c r="E13" s="28"/>
      <c r="F13" s="28"/>
      <c r="G13" s="25"/>
      <c r="H13" s="21"/>
      <c r="I13" s="23"/>
      <c r="J13" s="18">
        <v>6.7</v>
      </c>
      <c r="K13" s="3">
        <v>15.6</v>
      </c>
    </row>
    <row r="14" spans="1:11" x14ac:dyDescent="0.4">
      <c r="A14" s="23"/>
      <c r="B14" s="19">
        <f t="shared" si="0"/>
        <v>9.6000000000000014</v>
      </c>
      <c r="C14" s="17">
        <f t="shared" si="1"/>
        <v>4.8000000000000007</v>
      </c>
      <c r="D14" s="26"/>
      <c r="E14" s="29"/>
      <c r="F14" s="29"/>
      <c r="G14" s="26"/>
      <c r="H14" s="22"/>
      <c r="I14" s="23"/>
      <c r="J14" s="18">
        <v>6.3</v>
      </c>
      <c r="K14" s="3">
        <v>15.9</v>
      </c>
    </row>
    <row r="15" spans="1:11" x14ac:dyDescent="0.4">
      <c r="A15" s="23">
        <v>5</v>
      </c>
      <c r="B15" s="19">
        <f t="shared" si="0"/>
        <v>8.3000000000000007</v>
      </c>
      <c r="C15" s="17">
        <f t="shared" si="1"/>
        <v>4.1500000000000004</v>
      </c>
      <c r="D15" s="24">
        <f t="shared" ref="D15" si="11">(C15+C16+C17)/3</f>
        <v>4.1166666666666671</v>
      </c>
      <c r="E15" s="27">
        <v>200</v>
      </c>
      <c r="F15" s="27">
        <v>1.2</v>
      </c>
      <c r="G15" s="24">
        <f t="shared" ref="G15" si="12">(9*10^-4)*F15</f>
        <v>1.08E-3</v>
      </c>
      <c r="H15" s="20">
        <f t="shared" ref="H15" si="13">((2*E15)/(G15*D15/100)^2)</f>
        <v>202358324384.03641</v>
      </c>
      <c r="I15" s="23">
        <f>((H15-G19)/G19)*100</f>
        <v>15.05345878716208</v>
      </c>
      <c r="J15" s="18">
        <v>7</v>
      </c>
      <c r="K15" s="3">
        <v>15.3</v>
      </c>
    </row>
    <row r="16" spans="1:11" x14ac:dyDescent="0.4">
      <c r="A16" s="23"/>
      <c r="B16" s="19">
        <f t="shared" si="0"/>
        <v>8.3000000000000007</v>
      </c>
      <c r="C16" s="17">
        <f t="shared" si="1"/>
        <v>4.1500000000000004</v>
      </c>
      <c r="D16" s="25"/>
      <c r="E16" s="28"/>
      <c r="F16" s="28"/>
      <c r="G16" s="25"/>
      <c r="H16" s="21"/>
      <c r="I16" s="23"/>
      <c r="J16" s="18">
        <v>6.8</v>
      </c>
      <c r="K16" s="3">
        <v>15.1</v>
      </c>
    </row>
    <row r="17" spans="1:12" x14ac:dyDescent="0.4">
      <c r="A17" s="23"/>
      <c r="B17" s="19">
        <f t="shared" si="0"/>
        <v>8.1</v>
      </c>
      <c r="C17" s="17">
        <f t="shared" si="1"/>
        <v>4.05</v>
      </c>
      <c r="D17" s="26"/>
      <c r="E17" s="29"/>
      <c r="F17" s="29"/>
      <c r="G17" s="26"/>
      <c r="H17" s="22"/>
      <c r="I17" s="23"/>
      <c r="J17" s="18">
        <v>6.9</v>
      </c>
      <c r="K17" s="3">
        <v>15</v>
      </c>
      <c r="L17" t="s">
        <v>16</v>
      </c>
    </row>
    <row r="19" spans="1:12" x14ac:dyDescent="0.4">
      <c r="B19" s="7" t="s">
        <v>8</v>
      </c>
      <c r="C19" s="5">
        <f>(H3+H6+H9+H12+H15)/5</f>
        <v>201183236718.67508</v>
      </c>
      <c r="D19" s="8" t="s">
        <v>10</v>
      </c>
      <c r="F19" s="9" t="s">
        <v>12</v>
      </c>
      <c r="G19" s="10">
        <f>1.75882*10^11</f>
        <v>175882000000</v>
      </c>
      <c r="H19" s="4" t="s">
        <v>10</v>
      </c>
    </row>
    <row r="20" spans="1:12" x14ac:dyDescent="0.4">
      <c r="B20" s="9" t="s">
        <v>9</v>
      </c>
      <c r="C20" s="11">
        <f>((C19-G19)/G19)*100</f>
        <v>14.385347402619415</v>
      </c>
      <c r="D20" s="12" t="s">
        <v>11</v>
      </c>
    </row>
  </sheetData>
  <mergeCells count="35">
    <mergeCell ref="I15:I17"/>
    <mergeCell ref="I12:I14"/>
    <mergeCell ref="I9:I11"/>
    <mergeCell ref="I3:I5"/>
    <mergeCell ref="I6:I8"/>
    <mergeCell ref="A3:A5"/>
    <mergeCell ref="D9:D11"/>
    <mergeCell ref="A9:A11"/>
    <mergeCell ref="G6:G8"/>
    <mergeCell ref="F6:F8"/>
    <mergeCell ref="E6:E8"/>
    <mergeCell ref="D6:D8"/>
    <mergeCell ref="A6:A8"/>
    <mergeCell ref="F3:F5"/>
    <mergeCell ref="E3:E5"/>
    <mergeCell ref="D3:D5"/>
    <mergeCell ref="G3:G5"/>
    <mergeCell ref="G9:G11"/>
    <mergeCell ref="F9:F11"/>
    <mergeCell ref="E9:E11"/>
    <mergeCell ref="A15:A17"/>
    <mergeCell ref="G12:G14"/>
    <mergeCell ref="F12:F14"/>
    <mergeCell ref="E12:E14"/>
    <mergeCell ref="D12:D14"/>
    <mergeCell ref="A12:A14"/>
    <mergeCell ref="G15:G17"/>
    <mergeCell ref="F15:F17"/>
    <mergeCell ref="E15:E17"/>
    <mergeCell ref="D15:D17"/>
    <mergeCell ref="H15:H17"/>
    <mergeCell ref="H12:H14"/>
    <mergeCell ref="H9:H11"/>
    <mergeCell ref="H6:H8"/>
    <mergeCell ref="H3:H5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77601-EB27-49E0-A5FA-6E7301EF8FA7}">
  <dimension ref="A1:L22"/>
  <sheetViews>
    <sheetView tabSelected="1" workbookViewId="0">
      <selection activeCell="A6" sqref="A6:A11"/>
    </sheetView>
  </sheetViews>
  <sheetFormatPr defaultRowHeight="17" x14ac:dyDescent="0.4"/>
  <sheetData>
    <row r="1" spans="1:11" x14ac:dyDescent="0.4">
      <c r="A1" s="6"/>
      <c r="B1" s="6"/>
      <c r="C1" s="6"/>
      <c r="D1" s="6"/>
      <c r="E1" s="6"/>
      <c r="F1" s="6"/>
      <c r="G1" s="6"/>
      <c r="H1" s="6"/>
      <c r="I1" s="16"/>
      <c r="J1" s="6"/>
      <c r="K1" s="6"/>
    </row>
    <row r="2" spans="1:11" x14ac:dyDescent="0.4">
      <c r="A2" s="2" t="s">
        <v>0</v>
      </c>
      <c r="B2" s="14" t="s">
        <v>7</v>
      </c>
      <c r="C2" s="14" t="s">
        <v>1</v>
      </c>
      <c r="D2" s="14" t="s">
        <v>2</v>
      </c>
      <c r="E2" s="14" t="s">
        <v>3</v>
      </c>
      <c r="F2" s="14" t="s">
        <v>4</v>
      </c>
      <c r="G2" s="14" t="s">
        <v>5</v>
      </c>
      <c r="H2" s="9" t="s">
        <v>6</v>
      </c>
      <c r="I2" s="14" t="s">
        <v>13</v>
      </c>
      <c r="J2" s="14" t="s">
        <v>14</v>
      </c>
      <c r="K2" s="14" t="s">
        <v>15</v>
      </c>
    </row>
    <row r="3" spans="1:11" x14ac:dyDescent="0.4">
      <c r="A3" s="23">
        <v>1</v>
      </c>
      <c r="B3" s="19">
        <f t="shared" ref="B3:B17" si="0">K3-J3</f>
        <v>0</v>
      </c>
      <c r="C3" s="17">
        <f>B3/2</f>
        <v>0</v>
      </c>
      <c r="D3" s="24">
        <f>(C3+C4+C5)/3</f>
        <v>0</v>
      </c>
      <c r="E3" s="27"/>
      <c r="F3" s="27"/>
      <c r="G3" s="24">
        <f>(9*10^-4)*F3</f>
        <v>0</v>
      </c>
      <c r="H3" s="20" t="e">
        <f>((2*E3)/(G3*D3/100)^2)</f>
        <v>#DIV/0!</v>
      </c>
      <c r="I3" s="23" t="e">
        <f>((H3-G19)/G19)*100</f>
        <v>#DIV/0!</v>
      </c>
      <c r="J3" s="18"/>
      <c r="K3" s="3"/>
    </row>
    <row r="4" spans="1:11" x14ac:dyDescent="0.4">
      <c r="A4" s="23"/>
      <c r="B4" s="19">
        <f t="shared" si="0"/>
        <v>0</v>
      </c>
      <c r="C4" s="17">
        <f t="shared" ref="C4:C17" si="1">B4/2</f>
        <v>0</v>
      </c>
      <c r="D4" s="25"/>
      <c r="E4" s="28"/>
      <c r="F4" s="28"/>
      <c r="G4" s="25"/>
      <c r="H4" s="21"/>
      <c r="I4" s="23"/>
      <c r="J4" s="18"/>
      <c r="K4" s="3"/>
    </row>
    <row r="5" spans="1:11" x14ac:dyDescent="0.4">
      <c r="A5" s="23"/>
      <c r="B5" s="19">
        <f t="shared" si="0"/>
        <v>0</v>
      </c>
      <c r="C5" s="17">
        <f t="shared" si="1"/>
        <v>0</v>
      </c>
      <c r="D5" s="26"/>
      <c r="E5" s="29"/>
      <c r="F5" s="29"/>
      <c r="G5" s="26"/>
      <c r="H5" s="22"/>
      <c r="I5" s="23"/>
      <c r="J5" s="18"/>
      <c r="K5" s="3"/>
    </row>
    <row r="6" spans="1:11" x14ac:dyDescent="0.4">
      <c r="A6" s="31">
        <v>2</v>
      </c>
      <c r="B6" s="19">
        <f t="shared" si="0"/>
        <v>0</v>
      </c>
      <c r="C6" s="17">
        <f t="shared" si="1"/>
        <v>0</v>
      </c>
      <c r="D6" s="24">
        <f t="shared" ref="D6" si="2">(C6+C7+C8)/3</f>
        <v>0</v>
      </c>
      <c r="E6" s="27"/>
      <c r="F6" s="27"/>
      <c r="G6" s="24">
        <f t="shared" ref="G6" si="3">(9*10^-4)*F6</f>
        <v>0</v>
      </c>
      <c r="H6" s="20" t="e">
        <f t="shared" ref="H6" si="4">((2*E6)/(G6*D6/100)^2)</f>
        <v>#DIV/0!</v>
      </c>
      <c r="I6" s="23" t="e">
        <f>((H6-G19)/G19)*100</f>
        <v>#DIV/0!</v>
      </c>
      <c r="J6" s="18"/>
      <c r="K6" s="3"/>
    </row>
    <row r="7" spans="1:11" x14ac:dyDescent="0.4">
      <c r="A7" s="31"/>
      <c r="B7" s="19">
        <f t="shared" si="0"/>
        <v>0</v>
      </c>
      <c r="C7" s="17">
        <f t="shared" si="1"/>
        <v>0</v>
      </c>
      <c r="D7" s="25"/>
      <c r="E7" s="28"/>
      <c r="F7" s="28"/>
      <c r="G7" s="25"/>
      <c r="H7" s="21"/>
      <c r="I7" s="23"/>
      <c r="J7" s="18"/>
      <c r="K7" s="3"/>
    </row>
    <row r="8" spans="1:11" x14ac:dyDescent="0.4">
      <c r="A8" s="31"/>
      <c r="B8" s="19">
        <f t="shared" si="0"/>
        <v>0</v>
      </c>
      <c r="C8" s="17">
        <f t="shared" si="1"/>
        <v>0</v>
      </c>
      <c r="D8" s="26"/>
      <c r="E8" s="29"/>
      <c r="F8" s="29"/>
      <c r="G8" s="26"/>
      <c r="H8" s="22"/>
      <c r="I8" s="23"/>
      <c r="J8" s="18"/>
      <c r="K8" s="3"/>
    </row>
    <row r="9" spans="1:11" x14ac:dyDescent="0.4">
      <c r="A9" s="31">
        <v>3</v>
      </c>
      <c r="B9" s="19">
        <f t="shared" si="0"/>
        <v>0</v>
      </c>
      <c r="C9" s="17">
        <f t="shared" si="1"/>
        <v>0</v>
      </c>
      <c r="D9" s="24">
        <f t="shared" ref="D9" si="5">(C9+C10+C11)/3</f>
        <v>0</v>
      </c>
      <c r="E9" s="27"/>
      <c r="F9" s="27"/>
      <c r="G9" s="24">
        <f t="shared" ref="G9" si="6">(9*10^-4)*F9</f>
        <v>0</v>
      </c>
      <c r="H9" s="20" t="e">
        <f t="shared" ref="H9" si="7">((2*E9)/(G9*D9/100)^2)</f>
        <v>#DIV/0!</v>
      </c>
      <c r="I9" s="23" t="e">
        <f>((H9-G19)/G19)*100</f>
        <v>#DIV/0!</v>
      </c>
      <c r="J9" s="18"/>
      <c r="K9" s="3"/>
    </row>
    <row r="10" spans="1:11" x14ac:dyDescent="0.4">
      <c r="A10" s="31"/>
      <c r="B10" s="19">
        <f t="shared" si="0"/>
        <v>0</v>
      </c>
      <c r="C10" s="17">
        <f t="shared" si="1"/>
        <v>0</v>
      </c>
      <c r="D10" s="25"/>
      <c r="E10" s="28"/>
      <c r="F10" s="28"/>
      <c r="G10" s="25"/>
      <c r="H10" s="21"/>
      <c r="I10" s="23"/>
      <c r="J10" s="18"/>
      <c r="K10" s="3"/>
    </row>
    <row r="11" spans="1:11" x14ac:dyDescent="0.4">
      <c r="A11" s="31"/>
      <c r="B11" s="19">
        <f t="shared" si="0"/>
        <v>0</v>
      </c>
      <c r="C11" s="17">
        <f t="shared" si="1"/>
        <v>0</v>
      </c>
      <c r="D11" s="26"/>
      <c r="E11" s="29"/>
      <c r="F11" s="29"/>
      <c r="G11" s="26"/>
      <c r="H11" s="22"/>
      <c r="I11" s="23"/>
      <c r="J11" s="18"/>
      <c r="K11" s="3"/>
    </row>
    <row r="12" spans="1:11" x14ac:dyDescent="0.4">
      <c r="A12" s="23">
        <v>4</v>
      </c>
      <c r="B12" s="19">
        <f t="shared" si="0"/>
        <v>0</v>
      </c>
      <c r="C12" s="17">
        <f t="shared" si="1"/>
        <v>0</v>
      </c>
      <c r="D12" s="24">
        <f t="shared" ref="D12" si="8">(C12+C13+C14)/3</f>
        <v>0</v>
      </c>
      <c r="E12" s="27"/>
      <c r="F12" s="27"/>
      <c r="G12" s="24">
        <f t="shared" ref="G12" si="9">(9*10^-4)*F12</f>
        <v>0</v>
      </c>
      <c r="H12" s="20" t="e">
        <f t="shared" ref="H12" si="10">((2*E12)/(G12*D12/100)^2)</f>
        <v>#DIV/0!</v>
      </c>
      <c r="I12" s="23" t="e">
        <f>((H12-G19)/G19)*100</f>
        <v>#DIV/0!</v>
      </c>
      <c r="J12" s="18"/>
      <c r="K12" s="3"/>
    </row>
    <row r="13" spans="1:11" x14ac:dyDescent="0.4">
      <c r="A13" s="23"/>
      <c r="B13" s="19">
        <f t="shared" si="0"/>
        <v>0</v>
      </c>
      <c r="C13" s="17">
        <f t="shared" si="1"/>
        <v>0</v>
      </c>
      <c r="D13" s="25"/>
      <c r="E13" s="28"/>
      <c r="F13" s="28"/>
      <c r="G13" s="25"/>
      <c r="H13" s="21"/>
      <c r="I13" s="23"/>
      <c r="J13" s="18"/>
      <c r="K13" s="3"/>
    </row>
    <row r="14" spans="1:11" x14ac:dyDescent="0.4">
      <c r="A14" s="23"/>
      <c r="B14" s="19">
        <f t="shared" si="0"/>
        <v>0</v>
      </c>
      <c r="C14" s="17">
        <f t="shared" si="1"/>
        <v>0</v>
      </c>
      <c r="D14" s="26"/>
      <c r="E14" s="29"/>
      <c r="F14" s="29"/>
      <c r="G14" s="26"/>
      <c r="H14" s="22"/>
      <c r="I14" s="23"/>
      <c r="J14" s="18"/>
      <c r="K14" s="3"/>
    </row>
    <row r="15" spans="1:11" x14ac:dyDescent="0.4">
      <c r="A15" s="23">
        <v>5</v>
      </c>
      <c r="B15" s="19">
        <f t="shared" si="0"/>
        <v>0</v>
      </c>
      <c r="C15" s="17">
        <f t="shared" si="1"/>
        <v>0</v>
      </c>
      <c r="D15" s="24">
        <f t="shared" ref="D15" si="11">(C15+C16+C17)/3</f>
        <v>0</v>
      </c>
      <c r="E15" s="27"/>
      <c r="F15" s="27"/>
      <c r="G15" s="24">
        <f t="shared" ref="G15" si="12">(9*10^-4)*F15</f>
        <v>0</v>
      </c>
      <c r="H15" s="20" t="e">
        <f t="shared" ref="H15" si="13">((2*E15)/(G15*D15/100)^2)</f>
        <v>#DIV/0!</v>
      </c>
      <c r="I15" s="23" t="e">
        <f>((H15-G19)/G19)*100</f>
        <v>#DIV/0!</v>
      </c>
      <c r="J15" s="18"/>
      <c r="K15" s="3"/>
    </row>
    <row r="16" spans="1:11" x14ac:dyDescent="0.4">
      <c r="A16" s="23"/>
      <c r="B16" s="19">
        <f t="shared" si="0"/>
        <v>0</v>
      </c>
      <c r="C16" s="17">
        <f t="shared" si="1"/>
        <v>0</v>
      </c>
      <c r="D16" s="25"/>
      <c r="E16" s="28"/>
      <c r="F16" s="28"/>
      <c r="G16" s="25"/>
      <c r="H16" s="21"/>
      <c r="I16" s="23"/>
      <c r="J16" s="18"/>
      <c r="K16" s="3"/>
    </row>
    <row r="17" spans="1:12" x14ac:dyDescent="0.4">
      <c r="A17" s="23"/>
      <c r="B17" s="19">
        <f t="shared" si="0"/>
        <v>0</v>
      </c>
      <c r="C17" s="17">
        <f t="shared" si="1"/>
        <v>0</v>
      </c>
      <c r="D17" s="26"/>
      <c r="E17" s="29"/>
      <c r="F17" s="29"/>
      <c r="G17" s="26"/>
      <c r="H17" s="22"/>
      <c r="I17" s="23"/>
      <c r="J17" s="18"/>
      <c r="K17" s="3"/>
      <c r="L17" t="s">
        <v>16</v>
      </c>
    </row>
    <row r="18" spans="1:12" x14ac:dyDescent="0.4">
      <c r="A18" s="6"/>
      <c r="B18" s="6"/>
      <c r="C18" s="6"/>
      <c r="D18" s="6"/>
      <c r="E18" s="6"/>
      <c r="F18" s="6"/>
      <c r="G18" s="6"/>
      <c r="H18" s="6"/>
      <c r="I18" s="16"/>
      <c r="J18" s="6"/>
      <c r="K18" s="6"/>
    </row>
    <row r="19" spans="1:12" x14ac:dyDescent="0.4">
      <c r="A19" s="6"/>
      <c r="B19" s="7" t="s">
        <v>8</v>
      </c>
      <c r="C19" s="5" t="e">
        <f>(H3+H6+H9+H12+H15)/5</f>
        <v>#DIV/0!</v>
      </c>
      <c r="D19" s="8" t="s">
        <v>10</v>
      </c>
      <c r="E19" s="6"/>
      <c r="F19" s="9" t="s">
        <v>12</v>
      </c>
      <c r="G19" s="10">
        <f>1.75882*10^11</f>
        <v>175882000000</v>
      </c>
      <c r="H19" s="4" t="s">
        <v>10</v>
      </c>
      <c r="I19" s="16"/>
      <c r="J19" s="6"/>
      <c r="K19" s="6"/>
    </row>
    <row r="20" spans="1:12" x14ac:dyDescent="0.4">
      <c r="A20" s="6"/>
      <c r="B20" s="9" t="s">
        <v>9</v>
      </c>
      <c r="C20" s="15" t="e">
        <f>((C19-G19)/G19)*100</f>
        <v>#DIV/0!</v>
      </c>
      <c r="D20" s="12" t="s">
        <v>11</v>
      </c>
      <c r="E20" s="6"/>
      <c r="F20" s="6"/>
      <c r="G20" s="6"/>
      <c r="H20" s="6"/>
      <c r="I20" s="16"/>
      <c r="J20" s="6"/>
      <c r="K20" s="6"/>
    </row>
    <row r="21" spans="1:12" x14ac:dyDescent="0.4">
      <c r="A21" s="6"/>
      <c r="B21" s="6"/>
      <c r="C21" s="6"/>
      <c r="D21" s="6"/>
      <c r="E21" s="6"/>
      <c r="F21" s="6"/>
      <c r="G21" s="6"/>
      <c r="H21" s="6"/>
      <c r="I21" s="16"/>
      <c r="J21" s="6"/>
      <c r="K21" s="6"/>
    </row>
    <row r="22" spans="1:12" x14ac:dyDescent="0.4">
      <c r="A22" s="6"/>
      <c r="B22" s="6"/>
      <c r="C22" s="6"/>
      <c r="D22" s="6"/>
      <c r="E22" s="6"/>
      <c r="F22" s="6"/>
      <c r="G22" s="6"/>
      <c r="H22" s="6"/>
      <c r="I22" s="16"/>
      <c r="J22" s="6"/>
      <c r="K22" s="6"/>
    </row>
  </sheetData>
  <mergeCells count="35">
    <mergeCell ref="I3:I5"/>
    <mergeCell ref="A6:A8"/>
    <mergeCell ref="D6:D8"/>
    <mergeCell ref="E6:E8"/>
    <mergeCell ref="F6:F8"/>
    <mergeCell ref="G6:G8"/>
    <mergeCell ref="H6:H8"/>
    <mergeCell ref="I6:I8"/>
    <mergeCell ref="A3:A5"/>
    <mergeCell ref="D3:D5"/>
    <mergeCell ref="E3:E5"/>
    <mergeCell ref="F3:F5"/>
    <mergeCell ref="G3:G5"/>
    <mergeCell ref="H3:H5"/>
    <mergeCell ref="I9:I11"/>
    <mergeCell ref="A12:A14"/>
    <mergeCell ref="D12:D14"/>
    <mergeCell ref="E12:E14"/>
    <mergeCell ref="F12:F14"/>
    <mergeCell ref="G12:G14"/>
    <mergeCell ref="H12:H14"/>
    <mergeCell ref="I12:I14"/>
    <mergeCell ref="A9:A11"/>
    <mergeCell ref="D9:D11"/>
    <mergeCell ref="E9:E11"/>
    <mergeCell ref="F9:F11"/>
    <mergeCell ref="G9:G11"/>
    <mergeCell ref="H9:H11"/>
    <mergeCell ref="I15:I17"/>
    <mergeCell ref="A15:A17"/>
    <mergeCell ref="D15:D17"/>
    <mergeCell ref="E15:E17"/>
    <mergeCell ref="F15:F17"/>
    <mergeCell ref="G15:G17"/>
    <mergeCell ref="H15:H17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2FC9AA0ED1143B4F9D2BF5406469AD4E" ma:contentTypeVersion="10" ma:contentTypeDescription="建立新的文件。" ma:contentTypeScope="" ma:versionID="2a956ba577bfd59dbd57bbba719c736d">
  <xsd:schema xmlns:xsd="http://www.w3.org/2001/XMLSchema" xmlns:xs="http://www.w3.org/2001/XMLSchema" xmlns:p="http://schemas.microsoft.com/office/2006/metadata/properties" xmlns:ns2="120d5036-3f71-451a-acab-f6ab99d3281c" xmlns:ns3="d4e1e252-4558-45b5-a972-079f65366385" targetNamespace="http://schemas.microsoft.com/office/2006/metadata/properties" ma:root="true" ma:fieldsID="54a6a32cef7d859f6d981400eafafafd" ns2:_="" ns3:_="">
    <xsd:import namespace="120d5036-3f71-451a-acab-f6ab99d3281c"/>
    <xsd:import namespace="d4e1e252-4558-45b5-a972-079f653663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d5036-3f71-451a-acab-f6ab99d3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1e252-4558-45b5-a972-079f6536638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55B55B-CFE2-4B9E-A7B9-3B8B92CDAEC8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f62907da-521b-41c0-9f69-2ef5b9157e7d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64FF43D-5C5A-4DD1-91AF-1637125281E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C4D80-FE4A-4842-BBAC-0E00F2A8A1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A6</vt:lpstr>
      <vt:lpstr>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2020-03-21T06:10:10Z</dcterms:created>
  <dcterms:modified xsi:type="dcterms:W3CDTF">2020-03-27T05:23:31Z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0x0101002FC9AA0ED1143B4F9D2BF5406469AD4E</vt:lpwstr>
  </property>
</Properties>
</file>