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513" documentId="11_2F206C6948C74EE3E979BAFA89738C9863138395" xr6:coauthVersionLast="45" xr6:coauthVersionMax="45" xr10:uidLastSave="{F92DED10-BABA-493B-ABCB-EEA7254A6F56}"/>
  <bookViews>
    <workbookView xWindow="-120" yWindow="-120" windowWidth="20730" windowHeight="11160" activeTab="2" xr2:uid="{00000000-000D-0000-FFFF-FFFF00000000}"/>
  </bookViews>
  <sheets>
    <sheet name="A3" sheetId="1" r:id="rId1"/>
    <sheet name="A6" sheetId="2" r:id="rId2"/>
    <sheet name="B5" sheetId="3" r:id="rId3"/>
    <sheet name="B9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3" l="1"/>
  <c r="D25" i="3"/>
  <c r="G24" i="3"/>
  <c r="D24" i="3"/>
  <c r="G23" i="3"/>
  <c r="D23" i="3"/>
  <c r="G22" i="3"/>
  <c r="D22" i="3"/>
  <c r="G18" i="3"/>
  <c r="D18" i="3"/>
  <c r="G17" i="3"/>
  <c r="D17" i="3"/>
  <c r="G16" i="3"/>
  <c r="D16" i="3"/>
  <c r="G15" i="3"/>
  <c r="D15" i="3"/>
  <c r="B11" i="3"/>
  <c r="D11" i="3" s="1"/>
  <c r="B10" i="3"/>
  <c r="D10" i="3" s="1"/>
  <c r="D9" i="3"/>
  <c r="D5" i="3"/>
  <c r="D4" i="3"/>
  <c r="G4" i="3" s="1"/>
  <c r="D3" i="3"/>
  <c r="F22" i="1"/>
  <c r="F23" i="1"/>
  <c r="F24" i="1"/>
  <c r="F25" i="1"/>
  <c r="F16" i="1"/>
  <c r="F17" i="1"/>
  <c r="F18" i="1"/>
  <c r="F15" i="1"/>
  <c r="F16" i="2"/>
  <c r="G16" i="2"/>
  <c r="G23" i="2"/>
  <c r="D23" i="2"/>
  <c r="F23" i="2" s="1"/>
  <c r="G25" i="1"/>
  <c r="G24" i="1"/>
  <c r="D24" i="1"/>
  <c r="G17" i="1"/>
  <c r="D17" i="1"/>
  <c r="F16" i="3" l="1"/>
  <c r="F17" i="3"/>
  <c r="G3" i="3"/>
  <c r="F18" i="3"/>
  <c r="F15" i="3"/>
  <c r="G9" i="3"/>
  <c r="F23" i="3" s="1"/>
  <c r="G23" i="4"/>
  <c r="D23" i="4"/>
  <c r="G22" i="4"/>
  <c r="D22" i="4"/>
  <c r="G21" i="4"/>
  <c r="D21" i="4"/>
  <c r="G17" i="4"/>
  <c r="D17" i="4"/>
  <c r="G16" i="4"/>
  <c r="D16" i="4"/>
  <c r="G15" i="4"/>
  <c r="D15" i="4"/>
  <c r="B11" i="4"/>
  <c r="D11" i="4" s="1"/>
  <c r="B10" i="4"/>
  <c r="D10" i="4" s="1"/>
  <c r="D9" i="4"/>
  <c r="D5" i="4"/>
  <c r="G3" i="4" s="1"/>
  <c r="D4" i="4"/>
  <c r="G4" i="4" s="1"/>
  <c r="D3" i="4"/>
  <c r="G24" i="2"/>
  <c r="D24" i="2"/>
  <c r="G22" i="2"/>
  <c r="D22" i="2"/>
  <c r="G21" i="2"/>
  <c r="D21" i="2"/>
  <c r="G17" i="2"/>
  <c r="D17" i="2"/>
  <c r="D16" i="2"/>
  <c r="G15" i="2"/>
  <c r="D15" i="2"/>
  <c r="B11" i="2"/>
  <c r="B10" i="2"/>
  <c r="D10" i="2" s="1"/>
  <c r="D9" i="2"/>
  <c r="D5" i="2"/>
  <c r="D4" i="2"/>
  <c r="G4" i="2" s="1"/>
  <c r="D3" i="2"/>
  <c r="D3" i="1"/>
  <c r="D4" i="1"/>
  <c r="D5" i="1"/>
  <c r="D9" i="1"/>
  <c r="B10" i="1"/>
  <c r="D10" i="1" s="1"/>
  <c r="B11" i="1"/>
  <c r="D11" i="1" s="1"/>
  <c r="D15" i="1"/>
  <c r="G15" i="1"/>
  <c r="D16" i="1"/>
  <c r="G16" i="1"/>
  <c r="D18" i="1"/>
  <c r="G18" i="1"/>
  <c r="D22" i="1"/>
  <c r="G22" i="1"/>
  <c r="D23" i="1"/>
  <c r="G23" i="1"/>
  <c r="D25" i="1"/>
  <c r="F25" i="3" l="1"/>
  <c r="F24" i="3"/>
  <c r="F22" i="3"/>
  <c r="G3" i="2"/>
  <c r="F17" i="2" s="1"/>
  <c r="G9" i="1"/>
  <c r="G3" i="1"/>
  <c r="F15" i="4"/>
  <c r="F17" i="4"/>
  <c r="G9" i="4"/>
  <c r="F21" i="4" s="1"/>
  <c r="F16" i="4"/>
  <c r="D11" i="2"/>
  <c r="G9" i="2" s="1"/>
  <c r="F22" i="2" s="1"/>
  <c r="G4" i="1"/>
  <c r="F15" i="2" l="1"/>
  <c r="F22" i="4"/>
  <c r="F23" i="4"/>
  <c r="F21" i="2"/>
  <c r="F24" i="2"/>
</calcChain>
</file>

<file path=xl/sharedStrings.xml><?xml version="1.0" encoding="utf-8"?>
<sst xmlns="http://schemas.openxmlformats.org/spreadsheetml/2006/main" count="208" uniqueCount="30">
  <si>
    <t>A</t>
  </si>
  <si>
    <t>輸入</t>
  </si>
  <si>
    <t>Rp值</t>
  </si>
  <si>
    <t>I(ma)</t>
  </si>
  <si>
    <t>Rp(k)</t>
  </si>
  <si>
    <t>IG(uA)</t>
  </si>
  <si>
    <t>ma</t>
  </si>
  <si>
    <t>RGk</t>
  </si>
  <si>
    <t>V</t>
  </si>
  <si>
    <t>Rs值</t>
  </si>
  <si>
    <t>Vab</t>
  </si>
  <si>
    <t>RS(K)</t>
  </si>
  <si>
    <t>IG</t>
  </si>
  <si>
    <t>RGK</t>
  </si>
  <si>
    <t>A-500/1000/10000</t>
  </si>
  <si>
    <t>輸入/填入</t>
  </si>
  <si>
    <t>I值</t>
  </si>
  <si>
    <t>理論</t>
  </si>
  <si>
    <t>I500</t>
  </si>
  <si>
    <t>I1000</t>
  </si>
  <si>
    <t>I10000</t>
  </si>
  <si>
    <t>V(500/1000/10000)</t>
    <phoneticPr fontId="3" type="noConversion"/>
  </si>
  <si>
    <t>V值</t>
  </si>
  <si>
    <t>V500</t>
  </si>
  <si>
    <t>V1000</t>
  </si>
  <si>
    <t>V10000</t>
  </si>
  <si>
    <t xml:space="preserve"> </t>
    <phoneticPr fontId="3" type="noConversion"/>
  </si>
  <si>
    <t>I2000</t>
    <phoneticPr fontId="3" type="noConversion"/>
  </si>
  <si>
    <t>V2000</t>
    <phoneticPr fontId="3" type="noConversion"/>
  </si>
  <si>
    <t>三用電表測量電阻值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</si>
</sst>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28"/>
      <color theme="1"/>
      <name val="新細明體"/>
      <family val="1"/>
      <charset val="136"/>
      <scheme val="minor"/>
    </font>
    <font>
      <b/>
      <sz val="28"/>
      <color theme="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4" xfId="3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</cellXfs>
  <cellStyles count="5">
    <cellStyle name="40% - 輔色1" xfId="2" builtinId="31"/>
    <cellStyle name="60% - 輔色4" xfId="4" builtinId="44"/>
    <cellStyle name="一般" xfId="0" builtinId="0"/>
    <cellStyle name="輔色1" xfId="1" builtinId="29"/>
    <cellStyle name="輔色2" xfId="3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13" zoomScale="55" zoomScaleNormal="55" workbookViewId="0">
      <selection activeCell="F15" sqref="F15"/>
    </sheetView>
  </sheetViews>
  <sheetFormatPr defaultRowHeight="38.25" x14ac:dyDescent="0.25"/>
  <cols>
    <col min="1" max="7" width="21.625" style="3" customWidth="1"/>
    <col min="8" max="8" width="33.375" style="1" customWidth="1"/>
    <col min="9" max="13" width="10.625" style="1" customWidth="1"/>
    <col min="14" max="16384" width="9" style="1"/>
  </cols>
  <sheetData>
    <row r="1" spans="1:8" x14ac:dyDescent="0.25">
      <c r="A1" s="7" t="s">
        <v>0</v>
      </c>
      <c r="B1" s="8"/>
      <c r="C1" s="8"/>
      <c r="D1" s="8"/>
      <c r="E1" s="8"/>
      <c r="F1" s="8"/>
      <c r="G1" s="9"/>
    </row>
    <row r="2" spans="1:8" x14ac:dyDescent="0.25">
      <c r="A2" s="2"/>
      <c r="B2" s="2" t="s">
        <v>1</v>
      </c>
      <c r="C2" s="2"/>
      <c r="D2" s="2"/>
      <c r="E2" s="2"/>
      <c r="F2" s="2"/>
      <c r="G2" s="2" t="s">
        <v>2</v>
      </c>
    </row>
    <row r="3" spans="1:8" x14ac:dyDescent="0.25">
      <c r="A3" s="2" t="s">
        <v>3</v>
      </c>
      <c r="B3" s="2">
        <v>10</v>
      </c>
      <c r="C3" s="2" t="s">
        <v>3</v>
      </c>
      <c r="D3" s="2">
        <f>B3</f>
        <v>10</v>
      </c>
      <c r="E3" s="2"/>
      <c r="F3" s="2" t="s">
        <v>4</v>
      </c>
      <c r="G3" s="2">
        <f>1/((D3-D4)/D5/D4)</f>
        <v>4.9246231155778905E-3</v>
      </c>
    </row>
    <row r="4" spans="1:8" x14ac:dyDescent="0.25">
      <c r="A4" s="2" t="s">
        <v>5</v>
      </c>
      <c r="B4" s="2">
        <v>50</v>
      </c>
      <c r="C4" s="2" t="s">
        <v>6</v>
      </c>
      <c r="D4" s="2">
        <f>B4*10^(-3)</f>
        <v>0.05</v>
      </c>
      <c r="E4" s="2"/>
      <c r="F4" s="2" t="s">
        <v>4</v>
      </c>
      <c r="G4" s="2">
        <f>1/(B3/D4/B5)</f>
        <v>4.8999999999999998E-3</v>
      </c>
    </row>
    <row r="5" spans="1:8" x14ac:dyDescent="0.25">
      <c r="A5" s="2" t="s">
        <v>7</v>
      </c>
      <c r="B5" s="2">
        <v>0.98</v>
      </c>
      <c r="C5" s="2" t="s">
        <v>7</v>
      </c>
      <c r="D5" s="2">
        <f>B5</f>
        <v>0.98</v>
      </c>
      <c r="E5" s="2"/>
      <c r="F5" s="2"/>
      <c r="G5" s="2"/>
    </row>
    <row r="7" spans="1:8" x14ac:dyDescent="0.25">
      <c r="A7" s="16" t="s">
        <v>8</v>
      </c>
      <c r="B7" s="17"/>
      <c r="C7" s="17"/>
      <c r="D7" s="17"/>
      <c r="E7" s="17"/>
      <c r="F7" s="17"/>
      <c r="G7" s="18"/>
    </row>
    <row r="8" spans="1:8" x14ac:dyDescent="0.25">
      <c r="A8" s="4"/>
      <c r="B8" s="4" t="s">
        <v>1</v>
      </c>
      <c r="C8" s="4"/>
      <c r="D8" s="4"/>
      <c r="E8" s="4"/>
      <c r="F8" s="4"/>
      <c r="G8" s="4" t="s">
        <v>9</v>
      </c>
    </row>
    <row r="9" spans="1:8" x14ac:dyDescent="0.25">
      <c r="A9" s="4" t="s">
        <v>10</v>
      </c>
      <c r="B9" s="4">
        <v>15</v>
      </c>
      <c r="C9" s="4" t="s">
        <v>8</v>
      </c>
      <c r="D9" s="4">
        <f>B9</f>
        <v>15</v>
      </c>
      <c r="E9" s="4"/>
      <c r="F9" s="4" t="s">
        <v>11</v>
      </c>
      <c r="G9" s="4">
        <f>(D9-D10*D11)/D10</f>
        <v>299.02</v>
      </c>
    </row>
    <row r="10" spans="1:8" x14ac:dyDescent="0.25">
      <c r="A10" s="4" t="s">
        <v>12</v>
      </c>
      <c r="B10" s="4">
        <f>B4</f>
        <v>50</v>
      </c>
      <c r="C10" s="4" t="s">
        <v>6</v>
      </c>
      <c r="D10" s="4">
        <f>B10*10^-3</f>
        <v>0.05</v>
      </c>
      <c r="E10" s="4"/>
      <c r="F10" s="4"/>
      <c r="G10" s="4"/>
    </row>
    <row r="11" spans="1:8" x14ac:dyDescent="0.25">
      <c r="A11" s="4" t="s">
        <v>13</v>
      </c>
      <c r="B11" s="4">
        <f>B5</f>
        <v>0.98</v>
      </c>
      <c r="C11" s="4" t="s">
        <v>7</v>
      </c>
      <c r="D11" s="4">
        <f>B11</f>
        <v>0.98</v>
      </c>
      <c r="E11" s="4"/>
      <c r="F11" s="4"/>
      <c r="G11" s="4"/>
    </row>
    <row r="12" spans="1:8" x14ac:dyDescent="0.25">
      <c r="G12" s="3" t="s">
        <v>26</v>
      </c>
    </row>
    <row r="13" spans="1:8" x14ac:dyDescent="0.25">
      <c r="A13" s="13" t="s">
        <v>14</v>
      </c>
      <c r="B13" s="14"/>
      <c r="C13" s="14"/>
      <c r="D13" s="14"/>
      <c r="E13" s="14"/>
      <c r="F13" s="14"/>
      <c r="G13" s="15"/>
    </row>
    <row r="14" spans="1:8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  <c r="H14" s="1" t="s">
        <v>29</v>
      </c>
    </row>
    <row r="15" spans="1:8" x14ac:dyDescent="0.25">
      <c r="A15" s="5" t="s">
        <v>18</v>
      </c>
      <c r="B15" s="5">
        <v>20</v>
      </c>
      <c r="C15" s="5" t="s">
        <v>6</v>
      </c>
      <c r="D15" s="5">
        <f>B15*10^-3</f>
        <v>0.02</v>
      </c>
      <c r="E15" s="5" t="s">
        <v>3</v>
      </c>
      <c r="F15" s="5">
        <f>D15*(1+$D$5/$H$15)</f>
        <v>6.3425806451612905</v>
      </c>
      <c r="G15" s="5">
        <f>3/500*10^3</f>
        <v>6</v>
      </c>
      <c r="H15" s="1">
        <v>3.0999999999999999E-3</v>
      </c>
    </row>
    <row r="16" spans="1:8" x14ac:dyDescent="0.25">
      <c r="A16" s="5" t="s">
        <v>19</v>
      </c>
      <c r="B16" s="5">
        <v>10</v>
      </c>
      <c r="C16" s="5" t="s">
        <v>6</v>
      </c>
      <c r="D16" s="5">
        <f>B16*10^-3</f>
        <v>0.01</v>
      </c>
      <c r="E16" s="5" t="s">
        <v>3</v>
      </c>
      <c r="F16" s="5">
        <f t="shared" ref="F16:F18" si="0">D16*(1+$D$5/$H$15)</f>
        <v>3.1712903225806452</v>
      </c>
      <c r="G16" s="5">
        <f>3/1000*10^3</f>
        <v>3</v>
      </c>
    </row>
    <row r="17" spans="1:7" x14ac:dyDescent="0.25">
      <c r="A17" s="5" t="s">
        <v>27</v>
      </c>
      <c r="B17" s="5">
        <v>5</v>
      </c>
      <c r="C17" s="5" t="s">
        <v>6</v>
      </c>
      <c r="D17" s="5">
        <f>B17*10^-3</f>
        <v>5.0000000000000001E-3</v>
      </c>
      <c r="E17" s="5" t="s">
        <v>3</v>
      </c>
      <c r="F17" s="5">
        <f t="shared" si="0"/>
        <v>1.5856451612903226</v>
      </c>
      <c r="G17" s="5">
        <f>3/2000*10^3</f>
        <v>1.5</v>
      </c>
    </row>
    <row r="18" spans="1:7" x14ac:dyDescent="0.25">
      <c r="A18" s="5" t="s">
        <v>20</v>
      </c>
      <c r="B18" s="5">
        <v>1</v>
      </c>
      <c r="C18" s="5" t="s">
        <v>6</v>
      </c>
      <c r="D18" s="5">
        <f>B18*10^-3</f>
        <v>1E-3</v>
      </c>
      <c r="E18" s="5" t="s">
        <v>3</v>
      </c>
      <c r="F18" s="5">
        <f t="shared" si="0"/>
        <v>0.31712903225806449</v>
      </c>
      <c r="G18" s="5">
        <f>3/10000*10^3</f>
        <v>0.3</v>
      </c>
    </row>
    <row r="20" spans="1:7" x14ac:dyDescent="0.25">
      <c r="A20" s="10" t="s">
        <v>21</v>
      </c>
      <c r="B20" s="11"/>
      <c r="C20" s="11"/>
      <c r="D20" s="11"/>
      <c r="E20" s="11"/>
      <c r="F20" s="11"/>
      <c r="G20" s="12"/>
    </row>
    <row r="21" spans="1:7" x14ac:dyDescent="0.25">
      <c r="A21" s="6"/>
      <c r="B21" s="6" t="s">
        <v>15</v>
      </c>
      <c r="C21" s="6"/>
      <c r="D21" s="6"/>
      <c r="E21" s="6"/>
      <c r="F21" s="6" t="s">
        <v>22</v>
      </c>
      <c r="G21" s="6" t="s">
        <v>17</v>
      </c>
    </row>
    <row r="22" spans="1:7" x14ac:dyDescent="0.25">
      <c r="A22" s="6" t="s">
        <v>23</v>
      </c>
      <c r="B22" s="6">
        <v>12</v>
      </c>
      <c r="C22" s="6" t="s">
        <v>3</v>
      </c>
      <c r="D22" s="6">
        <f>B22*10^-3</f>
        <v>1.2E-2</v>
      </c>
      <c r="E22" s="6" t="s">
        <v>8</v>
      </c>
      <c r="F22" s="6">
        <f>D22*$B$11*(1+$G$9/$B$11)</f>
        <v>3.5999999999999996</v>
      </c>
      <c r="G22" s="6">
        <f>10/1500*500</f>
        <v>3.3333333333333335</v>
      </c>
    </row>
    <row r="23" spans="1:7" x14ac:dyDescent="0.25">
      <c r="A23" s="6" t="s">
        <v>24</v>
      </c>
      <c r="B23" s="6">
        <v>18</v>
      </c>
      <c r="C23" s="6" t="s">
        <v>3</v>
      </c>
      <c r="D23" s="6">
        <f>B23*10^-3</f>
        <v>1.8000000000000002E-2</v>
      </c>
      <c r="E23" s="6" t="s">
        <v>8</v>
      </c>
      <c r="F23" s="6">
        <f>D23*$B$11*(1+$G$9/$B$11)</f>
        <v>5.4</v>
      </c>
      <c r="G23" s="6">
        <f>10/2000*1000</f>
        <v>5</v>
      </c>
    </row>
    <row r="24" spans="1:7" x14ac:dyDescent="0.25">
      <c r="A24" s="6" t="s">
        <v>28</v>
      </c>
      <c r="B24" s="6">
        <v>24</v>
      </c>
      <c r="C24" s="6" t="s">
        <v>3</v>
      </c>
      <c r="D24" s="6">
        <f>B24*10^-3</f>
        <v>2.4E-2</v>
      </c>
      <c r="E24" s="6" t="s">
        <v>8</v>
      </c>
      <c r="F24" s="6">
        <f>D24*$B$11*(1+$G$9/$B$11)</f>
        <v>7.1999999999999993</v>
      </c>
      <c r="G24" s="6">
        <f>10/3000*2000</f>
        <v>6.666666666666667</v>
      </c>
    </row>
    <row r="25" spans="1:7" x14ac:dyDescent="0.25">
      <c r="A25" s="6" t="s">
        <v>25</v>
      </c>
      <c r="B25" s="6">
        <v>32</v>
      </c>
      <c r="C25" s="6" t="s">
        <v>3</v>
      </c>
      <c r="D25" s="6">
        <f>B25*10^-3</f>
        <v>3.2000000000000001E-2</v>
      </c>
      <c r="E25" s="6" t="s">
        <v>8</v>
      </c>
      <c r="F25" s="6">
        <f>D25*$B$11*(1+$G$9/$B$11)</f>
        <v>9.6</v>
      </c>
      <c r="G25" s="6">
        <f>10/11000*10000</f>
        <v>9.0909090909090917</v>
      </c>
    </row>
  </sheetData>
  <mergeCells count="4">
    <mergeCell ref="A1:G1"/>
    <mergeCell ref="A20:G20"/>
    <mergeCell ref="A13:G13"/>
    <mergeCell ref="A7:G7"/>
  </mergeCells>
  <phoneticPr fontId="3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11A1-4ABE-4CD9-9690-31F2386B9B5F}">
  <dimension ref="A1:G24"/>
  <sheetViews>
    <sheetView topLeftCell="A12" zoomScaleNormal="100" workbookViewId="0">
      <selection activeCell="B16" sqref="B16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0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1</v>
      </c>
      <c r="C2" s="2"/>
      <c r="D2" s="2"/>
      <c r="E2" s="2"/>
      <c r="F2" s="2"/>
      <c r="G2" s="2" t="s">
        <v>2</v>
      </c>
    </row>
    <row r="3" spans="1:7" x14ac:dyDescent="0.25">
      <c r="A3" s="2" t="s">
        <v>3</v>
      </c>
      <c r="B3" s="2">
        <v>10</v>
      </c>
      <c r="C3" s="2" t="s">
        <v>3</v>
      </c>
      <c r="D3" s="2">
        <f>B3</f>
        <v>10</v>
      </c>
      <c r="E3" s="2"/>
      <c r="F3" s="2" t="s">
        <v>4</v>
      </c>
      <c r="G3" s="2">
        <f>1/((D3-D4)/D5/D4)</f>
        <v>5.0150753768844229E-3</v>
      </c>
    </row>
    <row r="4" spans="1:7" x14ac:dyDescent="0.25">
      <c r="A4" s="2" t="s">
        <v>5</v>
      </c>
      <c r="B4" s="2">
        <v>50</v>
      </c>
      <c r="C4" s="2" t="s">
        <v>6</v>
      </c>
      <c r="D4" s="2">
        <f>B4*10^(-3)</f>
        <v>0.05</v>
      </c>
      <c r="E4" s="2"/>
      <c r="F4" s="2" t="s">
        <v>4</v>
      </c>
      <c r="G4" s="2">
        <f>1/(B3/D4/B5)</f>
        <v>4.9899999999999996E-3</v>
      </c>
    </row>
    <row r="5" spans="1:7" x14ac:dyDescent="0.25">
      <c r="A5" s="2" t="s">
        <v>7</v>
      </c>
      <c r="B5" s="2">
        <v>0.998</v>
      </c>
      <c r="C5" s="2" t="s">
        <v>7</v>
      </c>
      <c r="D5" s="2">
        <f>B5</f>
        <v>0.998</v>
      </c>
      <c r="E5" s="2"/>
      <c r="F5" s="2"/>
      <c r="G5" s="2"/>
    </row>
    <row r="7" spans="1:7" x14ac:dyDescent="0.25">
      <c r="A7" s="16" t="s">
        <v>8</v>
      </c>
      <c r="B7" s="17"/>
      <c r="C7" s="17"/>
      <c r="D7" s="17"/>
      <c r="E7" s="17"/>
      <c r="F7" s="17"/>
      <c r="G7" s="18"/>
    </row>
    <row r="8" spans="1:7" x14ac:dyDescent="0.25">
      <c r="A8" s="4"/>
      <c r="B8" s="4" t="s">
        <v>1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>
        <v>15</v>
      </c>
      <c r="C9" s="4" t="s">
        <v>8</v>
      </c>
      <c r="D9" s="4">
        <f>B9</f>
        <v>15</v>
      </c>
      <c r="E9" s="4"/>
      <c r="F9" s="4" t="s">
        <v>11</v>
      </c>
      <c r="G9" s="4">
        <f>(D9-D10*D11)/D10</f>
        <v>299.00200000000001</v>
      </c>
    </row>
    <row r="10" spans="1:7" x14ac:dyDescent="0.25">
      <c r="A10" s="4" t="s">
        <v>12</v>
      </c>
      <c r="B10" s="4">
        <f>B4</f>
        <v>50</v>
      </c>
      <c r="C10" s="4" t="s">
        <v>6</v>
      </c>
      <c r="D10" s="4">
        <f>B10*10^-3</f>
        <v>0.05</v>
      </c>
      <c r="E10" s="4"/>
      <c r="F10" s="4"/>
      <c r="G10" s="4"/>
    </row>
    <row r="11" spans="1:7" x14ac:dyDescent="0.25">
      <c r="A11" s="4" t="s">
        <v>13</v>
      </c>
      <c r="B11" s="4">
        <f>B5</f>
        <v>0.998</v>
      </c>
      <c r="C11" s="4" t="s">
        <v>7</v>
      </c>
      <c r="D11" s="4">
        <f>B11</f>
        <v>0.998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>
        <v>1</v>
      </c>
      <c r="C15" s="5" t="s">
        <v>6</v>
      </c>
      <c r="D15" s="5">
        <f>B15*10^-3</f>
        <v>1E-3</v>
      </c>
      <c r="E15" s="5" t="s">
        <v>3</v>
      </c>
      <c r="F15" s="5">
        <f>D15*(1+$D$5/$G$3)</f>
        <v>0.19999999999999998</v>
      </c>
      <c r="G15" s="5">
        <f>3/500*10^3</f>
        <v>6</v>
      </c>
    </row>
    <row r="16" spans="1:7" x14ac:dyDescent="0.25">
      <c r="A16" s="5" t="s">
        <v>19</v>
      </c>
      <c r="B16" s="5">
        <v>8</v>
      </c>
      <c r="C16" s="5" t="s">
        <v>6</v>
      </c>
      <c r="D16" s="5">
        <f>B16*10^-3</f>
        <v>8.0000000000000002E-3</v>
      </c>
      <c r="E16" s="5" t="s">
        <v>3</v>
      </c>
      <c r="F16" s="5">
        <f>D16*(1+$D$5/0.0055)</f>
        <v>1.4596363636363638</v>
      </c>
      <c r="G16" s="5">
        <f>3/2000*10^3</f>
        <v>1.5</v>
      </c>
    </row>
    <row r="17" spans="1:7" x14ac:dyDescent="0.25">
      <c r="A17" s="5" t="s">
        <v>20</v>
      </c>
      <c r="B17" s="5"/>
      <c r="C17" s="5" t="s">
        <v>6</v>
      </c>
      <c r="D17" s="5">
        <f>B17*10^-3</f>
        <v>0</v>
      </c>
      <c r="E17" s="5" t="s">
        <v>3</v>
      </c>
      <c r="F17" s="5">
        <f>D17*(1+$D$5/$G$3)</f>
        <v>0</v>
      </c>
      <c r="G17" s="5">
        <f>3/10000*10^3</f>
        <v>0.3</v>
      </c>
    </row>
    <row r="19" spans="1:7" x14ac:dyDescent="0.25">
      <c r="A19" s="10" t="s">
        <v>21</v>
      </c>
      <c r="B19" s="11"/>
      <c r="C19" s="11"/>
      <c r="D19" s="11"/>
      <c r="E19" s="11"/>
      <c r="F19" s="11"/>
      <c r="G19" s="12"/>
    </row>
    <row r="20" spans="1:7" x14ac:dyDescent="0.25">
      <c r="A20" s="6"/>
      <c r="B20" s="6" t="s">
        <v>15</v>
      </c>
      <c r="C20" s="6"/>
      <c r="D20" s="6"/>
      <c r="E20" s="6"/>
      <c r="F20" s="6" t="s">
        <v>22</v>
      </c>
      <c r="G20" s="6" t="s">
        <v>17</v>
      </c>
    </row>
    <row r="21" spans="1:7" x14ac:dyDescent="0.25">
      <c r="A21" s="6" t="s">
        <v>23</v>
      </c>
      <c r="B21" s="6">
        <v>11</v>
      </c>
      <c r="C21" s="6" t="s">
        <v>3</v>
      </c>
      <c r="D21" s="6">
        <f>B21*10^-3</f>
        <v>1.0999999999999999E-2</v>
      </c>
      <c r="E21" s="6" t="s">
        <v>8</v>
      </c>
      <c r="F21" s="6">
        <f>D21*$B$11*(1+$G$9/$B$11)</f>
        <v>3.3</v>
      </c>
      <c r="G21" s="6">
        <f>10/1500*500</f>
        <v>3.3333333333333335</v>
      </c>
    </row>
    <row r="22" spans="1:7" x14ac:dyDescent="0.25">
      <c r="A22" s="6" t="s">
        <v>24</v>
      </c>
      <c r="B22" s="6">
        <v>16</v>
      </c>
      <c r="C22" s="6" t="s">
        <v>3</v>
      </c>
      <c r="D22" s="6">
        <f>B22*10^-3</f>
        <v>1.6E-2</v>
      </c>
      <c r="E22" s="6" t="s">
        <v>8</v>
      </c>
      <c r="F22" s="6">
        <f>D22*$B$11*(1+$G$9/$B$11)</f>
        <v>4.8</v>
      </c>
      <c r="G22" s="6">
        <f>10/2000*1000</f>
        <v>5</v>
      </c>
    </row>
    <row r="23" spans="1:7" x14ac:dyDescent="0.25">
      <c r="A23" s="6" t="s">
        <v>28</v>
      </c>
      <c r="B23" s="6">
        <v>22</v>
      </c>
      <c r="C23" s="6" t="s">
        <v>3</v>
      </c>
      <c r="D23" s="6">
        <f>B23*10^-3</f>
        <v>2.1999999999999999E-2</v>
      </c>
      <c r="E23" s="6" t="s">
        <v>8</v>
      </c>
      <c r="F23" s="6">
        <f>D23*$B$11*(1+$G$9/$B$11)</f>
        <v>6.6</v>
      </c>
      <c r="G23" s="6">
        <f>10/3000*2000</f>
        <v>6.666666666666667</v>
      </c>
    </row>
    <row r="24" spans="1:7" x14ac:dyDescent="0.25">
      <c r="A24" s="6" t="s">
        <v>25</v>
      </c>
      <c r="B24" s="6">
        <v>30</v>
      </c>
      <c r="C24" s="6" t="s">
        <v>3</v>
      </c>
      <c r="D24" s="6">
        <f>B24*10^-3</f>
        <v>0.03</v>
      </c>
      <c r="E24" s="6" t="s">
        <v>8</v>
      </c>
      <c r="F24" s="6">
        <f>D24*$B$11*(1+$G$9/$B$11)</f>
        <v>9</v>
      </c>
      <c r="G24" s="6">
        <f>10/11000*10000</f>
        <v>9.0909090909090917</v>
      </c>
    </row>
  </sheetData>
  <mergeCells count="4">
    <mergeCell ref="A1:G1"/>
    <mergeCell ref="A7:G7"/>
    <mergeCell ref="A13:G13"/>
    <mergeCell ref="A19:G19"/>
  </mergeCells>
  <phoneticPr fontId="3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20E-8D10-4291-829F-75FC9A065E13}">
  <dimension ref="A1:H25"/>
  <sheetViews>
    <sheetView tabSelected="1" zoomScaleNormal="100" workbookViewId="0">
      <selection activeCell="B5" sqref="B5"/>
    </sheetView>
  </sheetViews>
  <sheetFormatPr defaultRowHeight="38.25" x14ac:dyDescent="0.25"/>
  <cols>
    <col min="1" max="7" width="21.625" style="3" customWidth="1"/>
    <col min="8" max="8" width="25" style="1" customWidth="1"/>
    <col min="9" max="13" width="10.625" style="1" customWidth="1"/>
    <col min="14" max="16384" width="9" style="1"/>
  </cols>
  <sheetData>
    <row r="1" spans="1:8" x14ac:dyDescent="0.25">
      <c r="A1" s="7" t="s">
        <v>0</v>
      </c>
      <c r="B1" s="8"/>
      <c r="C1" s="8"/>
      <c r="D1" s="8"/>
      <c r="E1" s="8"/>
      <c r="F1" s="8"/>
      <c r="G1" s="9"/>
    </row>
    <row r="2" spans="1:8" x14ac:dyDescent="0.25">
      <c r="A2" s="2"/>
      <c r="B2" s="2" t="s">
        <v>1</v>
      </c>
      <c r="C2" s="2"/>
      <c r="D2" s="2"/>
      <c r="E2" s="2"/>
      <c r="F2" s="2"/>
      <c r="G2" s="2" t="s">
        <v>2</v>
      </c>
    </row>
    <row r="3" spans="1:8" x14ac:dyDescent="0.25">
      <c r="A3" s="2" t="s">
        <v>3</v>
      </c>
      <c r="B3" s="2">
        <v>10</v>
      </c>
      <c r="C3" s="2" t="s">
        <v>3</v>
      </c>
      <c r="D3" s="2">
        <f>B3</f>
        <v>10</v>
      </c>
      <c r="E3" s="2"/>
      <c r="F3" s="2" t="s">
        <v>4</v>
      </c>
      <c r="G3" s="2" t="e">
        <f>1/((D3-D4)/D5/D4)</f>
        <v>#DIV/0!</v>
      </c>
    </row>
    <row r="4" spans="1:8" x14ac:dyDescent="0.25">
      <c r="A4" s="2" t="s">
        <v>5</v>
      </c>
      <c r="B4" s="2">
        <v>50</v>
      </c>
      <c r="C4" s="2" t="s">
        <v>6</v>
      </c>
      <c r="D4" s="2">
        <f>B4*10^(-3)</f>
        <v>0.05</v>
      </c>
      <c r="E4" s="2"/>
      <c r="F4" s="2" t="s">
        <v>4</v>
      </c>
      <c r="G4" s="2" t="e">
        <f>1/(B3/D4/B5)</f>
        <v>#DIV/0!</v>
      </c>
    </row>
    <row r="5" spans="1:8" x14ac:dyDescent="0.25">
      <c r="A5" s="2" t="s">
        <v>7</v>
      </c>
      <c r="B5" s="2"/>
      <c r="C5" s="2" t="s">
        <v>7</v>
      </c>
      <c r="D5" s="2">
        <f>B5</f>
        <v>0</v>
      </c>
      <c r="E5" s="2"/>
      <c r="F5" s="2"/>
      <c r="G5" s="2"/>
    </row>
    <row r="7" spans="1:8" x14ac:dyDescent="0.25">
      <c r="A7" s="16" t="s">
        <v>8</v>
      </c>
      <c r="B7" s="17"/>
      <c r="C7" s="17"/>
      <c r="D7" s="17"/>
      <c r="E7" s="17"/>
      <c r="F7" s="17"/>
      <c r="G7" s="18"/>
    </row>
    <row r="8" spans="1:8" x14ac:dyDescent="0.25">
      <c r="A8" s="4"/>
      <c r="B8" s="4" t="s">
        <v>1</v>
      </c>
      <c r="C8" s="4"/>
      <c r="D8" s="4"/>
      <c r="E8" s="4"/>
      <c r="F8" s="4"/>
      <c r="G8" s="4" t="s">
        <v>9</v>
      </c>
    </row>
    <row r="9" spans="1:8" x14ac:dyDescent="0.25">
      <c r="A9" s="4" t="s">
        <v>10</v>
      </c>
      <c r="B9" s="4">
        <v>15</v>
      </c>
      <c r="C9" s="4" t="s">
        <v>8</v>
      </c>
      <c r="D9" s="4">
        <f>B9</f>
        <v>15</v>
      </c>
      <c r="E9" s="4"/>
      <c r="F9" s="4" t="s">
        <v>11</v>
      </c>
      <c r="G9" s="4">
        <f>(D9-D10*D11)/D10</f>
        <v>300</v>
      </c>
    </row>
    <row r="10" spans="1:8" x14ac:dyDescent="0.25">
      <c r="A10" s="4" t="s">
        <v>12</v>
      </c>
      <c r="B10" s="4">
        <f>B4</f>
        <v>50</v>
      </c>
      <c r="C10" s="4" t="s">
        <v>6</v>
      </c>
      <c r="D10" s="4">
        <f>B10*10^-3</f>
        <v>0.05</v>
      </c>
      <c r="E10" s="4"/>
      <c r="F10" s="4"/>
      <c r="G10" s="4"/>
    </row>
    <row r="11" spans="1:8" x14ac:dyDescent="0.25">
      <c r="A11" s="4" t="s">
        <v>13</v>
      </c>
      <c r="B11" s="4">
        <f>B5</f>
        <v>0</v>
      </c>
      <c r="C11" s="4" t="s">
        <v>7</v>
      </c>
      <c r="D11" s="4">
        <f>B11</f>
        <v>0</v>
      </c>
      <c r="E11" s="4"/>
      <c r="F11" s="4"/>
      <c r="G11" s="4"/>
    </row>
    <row r="12" spans="1:8" x14ac:dyDescent="0.25">
      <c r="G12" s="3" t="s">
        <v>26</v>
      </c>
    </row>
    <row r="13" spans="1:8" x14ac:dyDescent="0.25">
      <c r="A13" s="13" t="s">
        <v>14</v>
      </c>
      <c r="B13" s="14"/>
      <c r="C13" s="14"/>
      <c r="D13" s="14"/>
      <c r="E13" s="14"/>
      <c r="F13" s="14"/>
      <c r="G13" s="15"/>
      <c r="H13" s="1" t="s">
        <v>29</v>
      </c>
    </row>
    <row r="14" spans="1:8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  <c r="H14" s="1" t="s">
        <v>15</v>
      </c>
    </row>
    <row r="15" spans="1:8" x14ac:dyDescent="0.25">
      <c r="A15" s="5" t="s">
        <v>18</v>
      </c>
      <c r="B15" s="5"/>
      <c r="C15" s="5" t="s">
        <v>6</v>
      </c>
      <c r="D15" s="5">
        <f>B15*10^-3</f>
        <v>0</v>
      </c>
      <c r="E15" s="5" t="s">
        <v>3</v>
      </c>
      <c r="F15" s="5">
        <f>D15*(1+$D$5/$H$15)</f>
        <v>0</v>
      </c>
      <c r="G15" s="5">
        <f>3/500*10^3</f>
        <v>6</v>
      </c>
      <c r="H15" s="1">
        <v>3.0999999999999999E-3</v>
      </c>
    </row>
    <row r="16" spans="1:8" x14ac:dyDescent="0.25">
      <c r="A16" s="5" t="s">
        <v>19</v>
      </c>
      <c r="B16" s="5"/>
      <c r="C16" s="5" t="s">
        <v>6</v>
      </c>
      <c r="D16" s="5">
        <f>B16*10^-3</f>
        <v>0</v>
      </c>
      <c r="E16" s="5" t="s">
        <v>3</v>
      </c>
      <c r="F16" s="5">
        <f>D16*(1+$D$5/$H$15)</f>
        <v>0</v>
      </c>
      <c r="G16" s="5">
        <f>3/1000*10^3</f>
        <v>3</v>
      </c>
    </row>
    <row r="17" spans="1:7" x14ac:dyDescent="0.25">
      <c r="A17" s="5" t="s">
        <v>27</v>
      </c>
      <c r="B17" s="5"/>
      <c r="C17" s="5" t="s">
        <v>6</v>
      </c>
      <c r="D17" s="5">
        <f>B17*10^-3</f>
        <v>0</v>
      </c>
      <c r="E17" s="5" t="s">
        <v>3</v>
      </c>
      <c r="F17" s="5">
        <f>D17*(1+$D$5/$H$15)</f>
        <v>0</v>
      </c>
      <c r="G17" s="5">
        <f>3/2000*10^3</f>
        <v>1.5</v>
      </c>
    </row>
    <row r="18" spans="1:7" x14ac:dyDescent="0.25">
      <c r="A18" s="5" t="s">
        <v>20</v>
      </c>
      <c r="B18" s="5"/>
      <c r="C18" s="5" t="s">
        <v>6</v>
      </c>
      <c r="D18" s="5">
        <f>B18*10^-3</f>
        <v>0</v>
      </c>
      <c r="E18" s="5" t="s">
        <v>3</v>
      </c>
      <c r="F18" s="5">
        <f>D18*(1+$D$5/$H$15)</f>
        <v>0</v>
      </c>
      <c r="G18" s="5">
        <f>3/10000*10^3</f>
        <v>0.3</v>
      </c>
    </row>
    <row r="20" spans="1:7" x14ac:dyDescent="0.25">
      <c r="A20" s="10" t="s">
        <v>21</v>
      </c>
      <c r="B20" s="11"/>
      <c r="C20" s="11"/>
      <c r="D20" s="11"/>
      <c r="E20" s="11"/>
      <c r="F20" s="11"/>
      <c r="G20" s="12"/>
    </row>
    <row r="21" spans="1:7" x14ac:dyDescent="0.25">
      <c r="A21" s="6"/>
      <c r="B21" s="6" t="s">
        <v>15</v>
      </c>
      <c r="C21" s="6"/>
      <c r="D21" s="6"/>
      <c r="E21" s="6"/>
      <c r="F21" s="6" t="s">
        <v>22</v>
      </c>
      <c r="G21" s="6" t="s">
        <v>17</v>
      </c>
    </row>
    <row r="22" spans="1:7" x14ac:dyDescent="0.25">
      <c r="A22" s="6" t="s">
        <v>23</v>
      </c>
      <c r="B22" s="6"/>
      <c r="C22" s="6" t="s">
        <v>3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10/1500*500</f>
        <v>3.3333333333333335</v>
      </c>
    </row>
    <row r="23" spans="1:7" x14ac:dyDescent="0.25">
      <c r="A23" s="6" t="s">
        <v>24</v>
      </c>
      <c r="B23" s="6"/>
      <c r="C23" s="6" t="s">
        <v>3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10/2000*1000</f>
        <v>5</v>
      </c>
    </row>
    <row r="24" spans="1:7" x14ac:dyDescent="0.25">
      <c r="A24" s="6" t="s">
        <v>28</v>
      </c>
      <c r="B24" s="6"/>
      <c r="C24" s="6" t="s">
        <v>3</v>
      </c>
      <c r="D24" s="6">
        <f>B24*10^-3</f>
        <v>0</v>
      </c>
      <c r="E24" s="6" t="s">
        <v>8</v>
      </c>
      <c r="F24" s="6" t="e">
        <f>D24*$B$11*(1+$G$9/$B$11)</f>
        <v>#DIV/0!</v>
      </c>
      <c r="G24" s="6">
        <f>10/3000*2000</f>
        <v>6.666666666666667</v>
      </c>
    </row>
    <row r="25" spans="1:7" x14ac:dyDescent="0.25">
      <c r="A25" s="6" t="s">
        <v>25</v>
      </c>
      <c r="B25" s="6"/>
      <c r="C25" s="6" t="s">
        <v>3</v>
      </c>
      <c r="D25" s="6">
        <f>B25*10^-3</f>
        <v>0</v>
      </c>
      <c r="E25" s="6" t="s">
        <v>8</v>
      </c>
      <c r="F25" s="6" t="e">
        <f>D25*$B$11*(1+$G$9/$B$11)</f>
        <v>#DIV/0!</v>
      </c>
      <c r="G25" s="6">
        <f>10/11000*10000</f>
        <v>9.0909090909090917</v>
      </c>
    </row>
  </sheetData>
  <mergeCells count="4">
    <mergeCell ref="A1:G1"/>
    <mergeCell ref="A7:G7"/>
    <mergeCell ref="A13:G13"/>
    <mergeCell ref="A20:G20"/>
  </mergeCells>
  <phoneticPr fontId="3" type="noConversion"/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DF9A-B242-4336-BD8F-C0D71BDAA706}">
  <dimension ref="A1:G23"/>
  <sheetViews>
    <sheetView zoomScaleNormal="100" workbookViewId="0">
      <selection activeCell="B4" sqref="B4:B6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0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1</v>
      </c>
      <c r="C2" s="2"/>
      <c r="D2" s="2"/>
      <c r="E2" s="2"/>
      <c r="F2" s="2"/>
      <c r="G2" s="2" t="s">
        <v>2</v>
      </c>
    </row>
    <row r="3" spans="1:7" x14ac:dyDescent="0.25">
      <c r="A3" s="2" t="s">
        <v>3</v>
      </c>
      <c r="B3" s="2"/>
      <c r="C3" s="2" t="s">
        <v>3</v>
      </c>
      <c r="D3" s="2">
        <f>B3</f>
        <v>0</v>
      </c>
      <c r="E3" s="2"/>
      <c r="F3" s="2" t="s">
        <v>4</v>
      </c>
      <c r="G3" s="2" t="e">
        <f>1/((D3-D4)/D5/D4)</f>
        <v>#DIV/0!</v>
      </c>
    </row>
    <row r="4" spans="1:7" x14ac:dyDescent="0.25">
      <c r="A4" s="2" t="s">
        <v>5</v>
      </c>
      <c r="B4" s="2"/>
      <c r="C4" s="2" t="s">
        <v>6</v>
      </c>
      <c r="D4" s="2">
        <f>B4*10^(-3)</f>
        <v>0</v>
      </c>
      <c r="E4" s="2"/>
      <c r="F4" s="2" t="s">
        <v>4</v>
      </c>
      <c r="G4" s="2" t="e">
        <f>1/(B3/D4/B5)</f>
        <v>#DIV/0!</v>
      </c>
    </row>
    <row r="5" spans="1:7" x14ac:dyDescent="0.25">
      <c r="A5" s="2" t="s">
        <v>7</v>
      </c>
      <c r="B5" s="2"/>
      <c r="C5" s="2" t="s">
        <v>7</v>
      </c>
      <c r="D5" s="2">
        <f>B5</f>
        <v>0</v>
      </c>
      <c r="E5" s="2"/>
      <c r="F5" s="2"/>
      <c r="G5" s="2"/>
    </row>
    <row r="7" spans="1:7" x14ac:dyDescent="0.25">
      <c r="A7" s="16" t="s">
        <v>8</v>
      </c>
      <c r="B7" s="17"/>
      <c r="C7" s="17"/>
      <c r="D7" s="17"/>
      <c r="E7" s="17"/>
      <c r="F7" s="17"/>
      <c r="G7" s="18"/>
    </row>
    <row r="8" spans="1:7" x14ac:dyDescent="0.25">
      <c r="A8" s="4"/>
      <c r="B8" s="4" t="s">
        <v>1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/>
      <c r="C9" s="4" t="s">
        <v>8</v>
      </c>
      <c r="D9" s="4">
        <f>B9</f>
        <v>0</v>
      </c>
      <c r="E9" s="4"/>
      <c r="F9" s="4" t="s">
        <v>11</v>
      </c>
      <c r="G9" s="4" t="e">
        <f>(D9-D10*D11)/D10</f>
        <v>#DIV/0!</v>
      </c>
    </row>
    <row r="10" spans="1:7" x14ac:dyDescent="0.25">
      <c r="A10" s="4" t="s">
        <v>12</v>
      </c>
      <c r="B10" s="4">
        <f>B4</f>
        <v>0</v>
      </c>
      <c r="C10" s="4" t="s">
        <v>6</v>
      </c>
      <c r="D10" s="4">
        <f>B10*10^-3</f>
        <v>0</v>
      </c>
      <c r="E10" s="4"/>
      <c r="F10" s="4"/>
      <c r="G10" s="4"/>
    </row>
    <row r="11" spans="1:7" x14ac:dyDescent="0.25">
      <c r="A11" s="4" t="s">
        <v>13</v>
      </c>
      <c r="B11" s="4">
        <f>B5</f>
        <v>0</v>
      </c>
      <c r="C11" s="4" t="s">
        <v>7</v>
      </c>
      <c r="D11" s="4">
        <f>B11</f>
        <v>0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/>
      <c r="C15" s="5" t="s">
        <v>6</v>
      </c>
      <c r="D15" s="5">
        <f>B15*10^-3</f>
        <v>0</v>
      </c>
      <c r="E15" s="5" t="s">
        <v>3</v>
      </c>
      <c r="F15" s="5" t="e">
        <f>D15*(1+$D$5/$G$3)</f>
        <v>#DIV/0!</v>
      </c>
      <c r="G15" s="5">
        <f>3/500*10^3</f>
        <v>6</v>
      </c>
    </row>
    <row r="16" spans="1:7" x14ac:dyDescent="0.25">
      <c r="A16" s="5" t="s">
        <v>19</v>
      </c>
      <c r="B16" s="5"/>
      <c r="C16" s="5" t="s">
        <v>6</v>
      </c>
      <c r="D16" s="5">
        <f>B16*10^-3</f>
        <v>0</v>
      </c>
      <c r="E16" s="5" t="s">
        <v>3</v>
      </c>
      <c r="F16" s="5" t="e">
        <f>D16*(1+$D$5/$G$3)</f>
        <v>#DIV/0!</v>
      </c>
      <c r="G16" s="5">
        <f>3/1000*10^3</f>
        <v>3</v>
      </c>
    </row>
    <row r="17" spans="1:7" x14ac:dyDescent="0.25">
      <c r="A17" s="5" t="s">
        <v>20</v>
      </c>
      <c r="B17" s="5"/>
      <c r="C17" s="5" t="s">
        <v>6</v>
      </c>
      <c r="D17" s="5">
        <f>B17*10^-3</f>
        <v>0</v>
      </c>
      <c r="E17" s="5" t="s">
        <v>3</v>
      </c>
      <c r="F17" s="5" t="e">
        <f>D17*(1+$D$5/$G$3)</f>
        <v>#DIV/0!</v>
      </c>
      <c r="G17" s="5">
        <f>3/10000*10^3</f>
        <v>0.3</v>
      </c>
    </row>
    <row r="19" spans="1:7" x14ac:dyDescent="0.25">
      <c r="A19" s="10" t="s">
        <v>21</v>
      </c>
      <c r="B19" s="11"/>
      <c r="C19" s="11"/>
      <c r="D19" s="11"/>
      <c r="E19" s="11"/>
      <c r="F19" s="11"/>
      <c r="G19" s="12"/>
    </row>
    <row r="20" spans="1:7" x14ac:dyDescent="0.25">
      <c r="A20" s="6"/>
      <c r="B20" s="6" t="s">
        <v>15</v>
      </c>
      <c r="C20" s="6"/>
      <c r="D20" s="6"/>
      <c r="E20" s="6"/>
      <c r="F20" s="6" t="s">
        <v>22</v>
      </c>
      <c r="G20" s="6" t="s">
        <v>17</v>
      </c>
    </row>
    <row r="21" spans="1:7" x14ac:dyDescent="0.25">
      <c r="A21" s="6" t="s">
        <v>23</v>
      </c>
      <c r="B21" s="6"/>
      <c r="C21" s="6" t="s">
        <v>3</v>
      </c>
      <c r="D21" s="6">
        <f>B21*10^-3</f>
        <v>0</v>
      </c>
      <c r="E21" s="6" t="s">
        <v>8</v>
      </c>
      <c r="F21" s="6" t="e">
        <f>D21*$B$11*(1+$G$9/$B$11)</f>
        <v>#DIV/0!</v>
      </c>
      <c r="G21" s="6">
        <f>10/1500*500</f>
        <v>3.3333333333333335</v>
      </c>
    </row>
    <row r="22" spans="1:7" x14ac:dyDescent="0.25">
      <c r="A22" s="6" t="s">
        <v>24</v>
      </c>
      <c r="B22" s="6"/>
      <c r="C22" s="6" t="s">
        <v>3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10/2000*1000</f>
        <v>5</v>
      </c>
    </row>
    <row r="23" spans="1:7" x14ac:dyDescent="0.25">
      <c r="A23" s="6" t="s">
        <v>25</v>
      </c>
      <c r="B23" s="6"/>
      <c r="C23" s="6" t="s">
        <v>3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10/11000*10000</f>
        <v>9.0909090909090917</v>
      </c>
    </row>
  </sheetData>
  <mergeCells count="4">
    <mergeCell ref="A1:G1"/>
    <mergeCell ref="A7:G7"/>
    <mergeCell ref="A13:G13"/>
    <mergeCell ref="A19:G19"/>
  </mergeCells>
  <phoneticPr fontId="3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3F5A3C-125D-4FD6-BFE1-DB0385A30C63}"/>
</file>

<file path=customXml/itemProps2.xml><?xml version="1.0" encoding="utf-8"?>
<ds:datastoreItem xmlns:ds="http://schemas.openxmlformats.org/officeDocument/2006/customXml" ds:itemID="{64FF5984-4B58-4C30-83F2-AE3005A16BE4}"/>
</file>

<file path=customXml/itemProps3.xml><?xml version="1.0" encoding="utf-8"?>
<ds:datastoreItem xmlns:ds="http://schemas.openxmlformats.org/officeDocument/2006/customXml" ds:itemID="{50C145D8-C8FB-4F61-B15F-2777071B7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A3</vt:lpstr>
      <vt:lpstr>A6</vt:lpstr>
      <vt:lpstr>B5</vt:lpstr>
      <vt:lpstr>B9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崇岱 揭</cp:lastModifiedBy>
  <cp:revision/>
  <dcterms:created xsi:type="dcterms:W3CDTF">2020-04-23T07:52:13Z</dcterms:created>
  <dcterms:modified xsi:type="dcterms:W3CDTF">2020-04-24T05:20:02Z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7a6d6045-e2cf-425a-b016-1ad524a6f630</vt:lpwstr>
  </property>
  <property fmtid="{D5CDD505-2E9C-101B-9397-08002B2CF9AE}" pid="3" name="ContentTypeId">
    <vt:lpwstr>0x0101002FC9AA0ED1143B4F9D2BF5406469AD4E</vt:lpwstr>
  </property>
</Properties>
</file>