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AppData\Local\Temp\fz3temp-1\"/>
    </mc:Choice>
  </mc:AlternateContent>
  <bookViews>
    <workbookView xWindow="0" yWindow="0" windowWidth="28275" windowHeight="7080" activeTab="1"/>
  </bookViews>
  <sheets>
    <sheet name="AÑO_EVALUADO" sheetId="7" r:id="rId1"/>
    <sheet name="PVcat" sheetId="8" r:id="rId2"/>
    <sheet name="VP_TM" sheetId="1" r:id="rId3"/>
    <sheet name="Incert_VP" sheetId="12" r:id="rId4"/>
    <sheet name="VNPP" sheetId="3" r:id="rId5"/>
    <sheet name="VNPI" sheetId="4" r:id="rId6"/>
    <sheet name="VNP" sheetId="13" r:id="rId7"/>
    <sheet name="BDG" sheetId="9" r:id="rId8"/>
    <sheet name="CONVP" sheetId="10" r:id="rId9"/>
    <sheet name="CAN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3" l="1"/>
  <c r="Q32" i="4" l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R32" i="4"/>
  <c r="B32" i="4"/>
  <c r="R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1" i="4"/>
  <c r="H6" i="12" l="1"/>
  <c r="H7" i="12"/>
  <c r="H8" i="12"/>
  <c r="H9" i="12"/>
  <c r="H10" i="12"/>
  <c r="H11" i="12"/>
  <c r="H12" i="12"/>
  <c r="H13" i="12"/>
  <c r="H14" i="12"/>
  <c r="H15" i="12"/>
  <c r="H16" i="12"/>
  <c r="H17" i="12"/>
  <c r="H5" i="12"/>
  <c r="H2" i="12" l="1"/>
</calcChain>
</file>

<file path=xl/sharedStrings.xml><?xml version="1.0" encoding="utf-8"?>
<sst xmlns="http://schemas.openxmlformats.org/spreadsheetml/2006/main" count="200" uniqueCount="145">
  <si>
    <t>DH</t>
  </si>
  <si>
    <t>DNH</t>
  </si>
  <si>
    <r>
      <t>K</t>
    </r>
    <r>
      <rPr>
        <vertAlign val="subscript"/>
        <sz val="11"/>
        <color theme="1"/>
        <rFont val="Cambria"/>
        <family val="1"/>
      </rPr>
      <t>PM2.5</t>
    </r>
  </si>
  <si>
    <r>
      <t>ExpCs</t>
    </r>
    <r>
      <rPr>
        <vertAlign val="subscript"/>
        <sz val="11"/>
        <color theme="1"/>
        <rFont val="Cambria"/>
        <family val="1"/>
      </rPr>
      <t>PM2.5</t>
    </r>
  </si>
  <si>
    <r>
      <t>ExpPP</t>
    </r>
    <r>
      <rPr>
        <vertAlign val="subscript"/>
        <sz val="11"/>
        <color theme="1"/>
        <rFont val="Cambria"/>
        <family val="1"/>
      </rPr>
      <t>PM2.5</t>
    </r>
  </si>
  <si>
    <r>
      <t>K</t>
    </r>
    <r>
      <rPr>
        <vertAlign val="subscript"/>
        <sz val="11"/>
        <color theme="1"/>
        <rFont val="Cambria"/>
        <family val="1"/>
      </rPr>
      <t>PM10</t>
    </r>
  </si>
  <si>
    <r>
      <t>ExpCs</t>
    </r>
    <r>
      <rPr>
        <vertAlign val="subscript"/>
        <sz val="11"/>
        <color theme="1"/>
        <rFont val="Cambria"/>
        <family val="1"/>
      </rPr>
      <t xml:space="preserve">PM10 </t>
    </r>
  </si>
  <si>
    <r>
      <t>ExpPP</t>
    </r>
    <r>
      <rPr>
        <vertAlign val="subscript"/>
        <sz val="11"/>
        <color theme="1"/>
        <rFont val="Cambria"/>
        <family val="1"/>
      </rPr>
      <t>PM10</t>
    </r>
  </si>
  <si>
    <t>(g/VKT)</t>
  </si>
  <si>
    <t xml:space="preserve"> (g/VKT)</t>
  </si>
  <si>
    <r>
      <t>PV</t>
    </r>
    <r>
      <rPr>
        <vertAlign val="subscript"/>
        <sz val="11"/>
        <color theme="1"/>
        <rFont val="Cambria"/>
        <family val="1"/>
      </rPr>
      <t xml:space="preserve">CAT </t>
    </r>
    <r>
      <rPr>
        <sz val="11"/>
        <color theme="1"/>
        <rFont val="Cambria"/>
        <family val="1"/>
      </rPr>
      <t xml:space="preserve"> (tons) Peso de vehículos por categoría en toneladas</t>
    </r>
  </si>
  <si>
    <t>L</t>
  </si>
  <si>
    <t>C</t>
  </si>
  <si>
    <t>BT</t>
  </si>
  <si>
    <t>B</t>
  </si>
  <si>
    <t>AL</t>
  </si>
  <si>
    <t>ESP</t>
  </si>
  <si>
    <t>INT</t>
  </si>
  <si>
    <t>C2P</t>
  </si>
  <si>
    <t>C2G</t>
  </si>
  <si>
    <t>C3C4</t>
  </si>
  <si>
    <t>M</t>
  </si>
  <si>
    <t>AT</t>
  </si>
  <si>
    <t>BA</t>
  </si>
  <si>
    <r>
      <t>C</t>
    </r>
    <r>
      <rPr>
        <vertAlign val="subscript"/>
        <sz val="11"/>
        <color theme="1"/>
        <rFont val="Cambria"/>
        <family val="1"/>
      </rPr>
      <t>PM2.5</t>
    </r>
  </si>
  <si>
    <r>
      <t>C</t>
    </r>
    <r>
      <rPr>
        <vertAlign val="subscript"/>
        <sz val="11"/>
        <color theme="1"/>
        <rFont val="Cambria"/>
        <family val="1"/>
      </rPr>
      <t>PM10</t>
    </r>
  </si>
  <si>
    <r>
      <t>a</t>
    </r>
    <r>
      <rPr>
        <vertAlign val="subscript"/>
        <sz val="11"/>
        <color theme="1"/>
        <rFont val="Cambria"/>
        <family val="1"/>
      </rPr>
      <t>PM2.5</t>
    </r>
  </si>
  <si>
    <r>
      <t>c</t>
    </r>
    <r>
      <rPr>
        <vertAlign val="subscript"/>
        <sz val="11"/>
        <color theme="1"/>
        <rFont val="Cambria"/>
        <family val="1"/>
      </rPr>
      <t>PM2.5</t>
    </r>
  </si>
  <si>
    <r>
      <t>d</t>
    </r>
    <r>
      <rPr>
        <vertAlign val="subscript"/>
        <sz val="11"/>
        <color theme="1"/>
        <rFont val="Cambria"/>
        <family val="1"/>
      </rPr>
      <t>PM2.5</t>
    </r>
  </si>
  <si>
    <r>
      <t>a</t>
    </r>
    <r>
      <rPr>
        <vertAlign val="subscript"/>
        <sz val="11"/>
        <color theme="1"/>
        <rFont val="Cambria"/>
        <family val="1"/>
      </rPr>
      <t>PM10</t>
    </r>
  </si>
  <si>
    <r>
      <t>c</t>
    </r>
    <r>
      <rPr>
        <vertAlign val="subscript"/>
        <sz val="11"/>
        <color theme="1"/>
        <rFont val="Cambria"/>
        <family val="1"/>
      </rPr>
      <t>PM10</t>
    </r>
  </si>
  <si>
    <r>
      <t>d</t>
    </r>
    <r>
      <rPr>
        <vertAlign val="subscript"/>
        <sz val="11"/>
        <color theme="1"/>
        <rFont val="Cambria"/>
        <family val="1"/>
      </rPr>
      <t>PM10</t>
    </r>
  </si>
  <si>
    <r>
      <t>b</t>
    </r>
    <r>
      <rPr>
        <vertAlign val="subscript"/>
        <sz val="11"/>
        <color theme="1"/>
        <rFont val="Cambria"/>
        <family val="1"/>
      </rPr>
      <t>PM2.5</t>
    </r>
  </si>
  <si>
    <r>
      <t>b</t>
    </r>
    <r>
      <rPr>
        <vertAlign val="subscript"/>
        <sz val="11"/>
        <color theme="1"/>
        <rFont val="Cambria"/>
        <family val="1"/>
      </rPr>
      <t>PM10</t>
    </r>
  </si>
  <si>
    <t xml:space="preserve">(g/VKT) </t>
  </si>
  <si>
    <r>
      <t>FE</t>
    </r>
    <r>
      <rPr>
        <vertAlign val="subscript"/>
        <sz val="11"/>
        <color theme="1"/>
        <rFont val="Cambria"/>
        <family val="1"/>
      </rPr>
      <t>PM2.5</t>
    </r>
  </si>
  <si>
    <r>
      <t>3.52x10</t>
    </r>
    <r>
      <rPr>
        <vertAlign val="superscript"/>
        <sz val="11"/>
        <color theme="1"/>
        <rFont val="Cambria"/>
        <family val="1"/>
      </rPr>
      <t xml:space="preserve">-6 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</si>
  <si>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FE</t>
    </r>
    <r>
      <rPr>
        <vertAlign val="subscript"/>
        <sz val="11"/>
        <color theme="1"/>
        <rFont val="Cambria"/>
        <family val="1"/>
      </rPr>
      <t>PM10</t>
    </r>
  </si>
  <si>
    <r>
      <t>1.26x10</t>
    </r>
    <r>
      <rPr>
        <vertAlign val="superscript"/>
        <sz val="11"/>
        <color theme="1"/>
        <rFont val="Cambria"/>
        <family val="1"/>
      </rPr>
      <t>-5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</si>
  <si>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IFE</t>
    </r>
    <r>
      <rPr>
        <vertAlign val="subscript"/>
        <sz val="11"/>
        <color theme="1"/>
        <rFont val="Cambria"/>
        <family val="1"/>
      </rPr>
      <t>PM2.5</t>
    </r>
  </si>
  <si>
    <r>
      <t>9.50 x10</t>
    </r>
    <r>
      <rPr>
        <vertAlign val="superscript"/>
        <sz val="11"/>
        <color theme="1"/>
        <rFont val="Cambria"/>
        <family val="1"/>
      </rPr>
      <t>-8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</si>
  <si>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IFE</t>
    </r>
    <r>
      <rPr>
        <vertAlign val="subscript"/>
        <sz val="11"/>
        <color theme="1"/>
        <rFont val="Cambria"/>
        <family val="1"/>
      </rPr>
      <t>PM10</t>
    </r>
  </si>
  <si>
    <r>
      <t>2.50x10</t>
    </r>
    <r>
      <rPr>
        <vertAlign val="superscript"/>
        <sz val="11"/>
        <color theme="1"/>
        <rFont val="Cambria"/>
        <family val="1"/>
      </rPr>
      <t>-7</t>
    </r>
    <r>
      <rPr>
        <sz val="11"/>
        <color theme="1"/>
        <rFont val="Cambria"/>
        <family val="1"/>
      </rPr>
      <t xml:space="preserve"> g/m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*s</t>
    </r>
  </si>
  <si>
    <r>
      <t>1.45x10</t>
    </r>
    <r>
      <rPr>
        <vertAlign val="superscript"/>
        <sz val="11"/>
        <color theme="1"/>
        <rFont val="Cambria"/>
        <family val="1"/>
      </rPr>
      <t xml:space="preserve">-5 </t>
    </r>
    <r>
      <rPr>
        <sz val="11"/>
        <color theme="1"/>
        <rFont val="Cambria"/>
        <family val="1"/>
      </rPr>
      <t xml:space="preserve"> </t>
    </r>
  </si>
  <si>
    <t>g/m2*s</t>
  </si>
  <si>
    <r>
      <t>1.917x10</t>
    </r>
    <r>
      <rPr>
        <vertAlign val="superscript"/>
        <sz val="11"/>
        <color theme="1"/>
        <rFont val="Cambria"/>
        <family val="1"/>
      </rPr>
      <t>-4</t>
    </r>
    <r>
      <rPr>
        <sz val="11"/>
        <color theme="1"/>
        <rFont val="Cambria"/>
        <family val="1"/>
      </rPr>
      <t xml:space="preserve"> </t>
    </r>
  </si>
  <si>
    <r>
      <t>5.067x10</t>
    </r>
    <r>
      <rPr>
        <vertAlign val="superscript"/>
        <sz val="11"/>
        <color theme="1"/>
        <rFont val="Cambria"/>
        <family val="1"/>
      </rPr>
      <t xml:space="preserve">-6 </t>
    </r>
    <r>
      <rPr>
        <sz val="11"/>
        <color theme="1"/>
        <rFont val="Cambria"/>
        <family val="1"/>
      </rPr>
      <t xml:space="preserve"> </t>
    </r>
  </si>
  <si>
    <r>
      <t>1.44x10</t>
    </r>
    <r>
      <rPr>
        <vertAlign val="superscript"/>
        <sz val="11"/>
        <color theme="1"/>
        <rFont val="Cambria"/>
        <family val="1"/>
      </rPr>
      <t xml:space="preserve">-5 </t>
    </r>
    <r>
      <rPr>
        <sz val="11"/>
        <color theme="1"/>
        <rFont val="Cambria"/>
        <family val="1"/>
      </rPr>
      <t xml:space="preserve"> </t>
    </r>
  </si>
  <si>
    <r>
      <t>FE</t>
    </r>
    <r>
      <rPr>
        <vertAlign val="subscript"/>
        <sz val="11"/>
        <color theme="1"/>
        <rFont val="Cambria"/>
        <family val="1"/>
      </rPr>
      <t>PM2.5 Arcilla</t>
    </r>
  </si>
  <si>
    <r>
      <t>FE</t>
    </r>
    <r>
      <rPr>
        <vertAlign val="subscript"/>
        <sz val="11"/>
        <color theme="1"/>
        <rFont val="Cambria"/>
        <family val="1"/>
      </rPr>
      <t>PM10  Arcilla</t>
    </r>
  </si>
  <si>
    <r>
      <t>FE</t>
    </r>
    <r>
      <rPr>
        <vertAlign val="subscript"/>
        <sz val="11"/>
        <color theme="1"/>
        <rFont val="Cambria"/>
        <family val="1"/>
      </rPr>
      <t>PM2.5  Arena</t>
    </r>
  </si>
  <si>
    <r>
      <t>FE</t>
    </r>
    <r>
      <rPr>
        <vertAlign val="subscript"/>
        <sz val="11"/>
        <color theme="1"/>
        <rFont val="Cambria"/>
        <family val="1"/>
      </rPr>
      <t>PM10   Arena</t>
    </r>
  </si>
  <si>
    <r>
      <t>IFE</t>
    </r>
    <r>
      <rPr>
        <vertAlign val="subscript"/>
        <sz val="11"/>
        <color theme="1"/>
        <rFont val="Cambria"/>
        <family val="1"/>
      </rPr>
      <t>PM2.5 Arcilla</t>
    </r>
  </si>
  <si>
    <r>
      <t>IFE</t>
    </r>
    <r>
      <rPr>
        <vertAlign val="subscript"/>
        <sz val="11"/>
        <color theme="1"/>
        <rFont val="Cambria"/>
        <family val="1"/>
      </rPr>
      <t>PM10  Arcilla</t>
    </r>
  </si>
  <si>
    <r>
      <t>IFE</t>
    </r>
    <r>
      <rPr>
        <vertAlign val="subscript"/>
        <sz val="11"/>
        <color theme="1"/>
        <rFont val="Cambria"/>
        <family val="1"/>
      </rPr>
      <t>PM2.5  Arena</t>
    </r>
  </si>
  <si>
    <r>
      <t>IFE</t>
    </r>
    <r>
      <rPr>
        <vertAlign val="subscript"/>
        <sz val="11"/>
        <color theme="1"/>
        <rFont val="Cambria"/>
        <family val="1"/>
      </rPr>
      <t>PM10   Arena</t>
    </r>
  </si>
  <si>
    <r>
      <t>2.835x10-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 xml:space="preserve"> </t>
    </r>
  </si>
  <si>
    <r>
      <t>1.44x10-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 xml:space="preserve"> </t>
    </r>
  </si>
  <si>
    <r>
      <t>6.75x10-</t>
    </r>
    <r>
      <rPr>
        <vertAlign val="superscript"/>
        <sz val="11"/>
        <color theme="1"/>
        <rFont val="Cambria"/>
        <family val="1"/>
      </rPr>
      <t>4</t>
    </r>
    <r>
      <rPr>
        <sz val="11"/>
        <color theme="1"/>
        <rFont val="Cambria"/>
        <family val="1"/>
      </rPr>
      <t/>
    </r>
  </si>
  <si>
    <r>
      <t>1.50x10-</t>
    </r>
    <r>
      <rPr>
        <vertAlign val="superscript"/>
        <sz val="11"/>
        <color theme="1"/>
        <rFont val="Cambria"/>
        <family val="1"/>
      </rPr>
      <t>3</t>
    </r>
    <r>
      <rPr>
        <sz val="11"/>
        <color theme="1"/>
        <rFont val="Cambria"/>
        <family val="1"/>
      </rPr>
      <t xml:space="preserve"> </t>
    </r>
  </si>
  <si>
    <r>
      <t>3.46x10</t>
    </r>
    <r>
      <rPr>
        <vertAlign val="superscript"/>
        <sz val="11"/>
        <color theme="1"/>
        <rFont val="Cambria"/>
        <family val="1"/>
      </rPr>
      <t>-7</t>
    </r>
    <r>
      <rPr>
        <sz val="11"/>
        <color theme="1"/>
        <rFont val="Cambria"/>
        <family val="1"/>
      </rPr>
      <t xml:space="preserve"> </t>
    </r>
  </si>
  <si>
    <r>
      <t>6.17x10-</t>
    </r>
    <r>
      <rPr>
        <vertAlign val="superscript"/>
        <sz val="11"/>
        <color theme="1"/>
        <rFont val="Cambria"/>
        <family val="1"/>
      </rPr>
      <t>6</t>
    </r>
    <r>
      <rPr>
        <sz val="11"/>
        <color theme="1"/>
        <rFont val="Cambria"/>
        <family val="1"/>
      </rPr>
      <t xml:space="preserve"> </t>
    </r>
  </si>
  <si>
    <r>
      <t>9.30x10-</t>
    </r>
    <r>
      <rPr>
        <vertAlign val="superscript"/>
        <sz val="11"/>
        <color theme="1"/>
        <rFont val="Cambria"/>
        <family val="1"/>
      </rPr>
      <t>6</t>
    </r>
    <r>
      <rPr>
        <sz val="11"/>
        <color theme="1"/>
        <rFont val="Cambria"/>
        <family val="1"/>
      </rPr>
      <t xml:space="preserve"> </t>
    </r>
  </si>
  <si>
    <r>
      <t>2.10x10-</t>
    </r>
    <r>
      <rPr>
        <vertAlign val="superscript"/>
        <sz val="11"/>
        <color theme="1"/>
        <rFont val="Cambria"/>
        <family val="1"/>
      </rPr>
      <t>5</t>
    </r>
    <r>
      <rPr>
        <sz val="11"/>
        <color theme="1"/>
        <rFont val="Cambria"/>
        <family val="1"/>
      </rPr>
      <t xml:space="preserve"> </t>
    </r>
  </si>
  <si>
    <t>Constantes Incentidumbres Estación</t>
  </si>
  <si>
    <t>ESTACIÓN</t>
  </si>
  <si>
    <t>Dirección</t>
  </si>
  <si>
    <t>incertidumbre</t>
  </si>
  <si>
    <r>
      <t>(Autonorte) AK 45</t>
    </r>
    <r>
      <rPr>
        <sz val="11"/>
        <color theme="1"/>
        <rFont val="Calibri"/>
        <family val="2"/>
        <scheme val="minor"/>
      </rPr>
      <t xml:space="preserve"> / AC 170</t>
    </r>
  </si>
  <si>
    <r>
      <rPr>
        <b/>
        <sz val="11"/>
        <color theme="1"/>
        <rFont val="Calibri"/>
        <family val="2"/>
        <scheme val="minor"/>
      </rPr>
      <t>Calle 145</t>
    </r>
    <r>
      <rPr>
        <sz val="11"/>
        <color theme="1"/>
        <rFont val="Calibri"/>
        <family val="2"/>
        <scheme val="minor"/>
      </rPr>
      <t xml:space="preserve"> / Kra 104</t>
    </r>
  </si>
  <si>
    <r>
      <t>Calle 138 / AK 72 (</t>
    </r>
    <r>
      <rPr>
        <b/>
        <sz val="11"/>
        <color theme="1"/>
        <rFont val="Calibri"/>
        <family val="2"/>
        <scheme val="minor"/>
      </rPr>
      <t>Av Boyacá)</t>
    </r>
  </si>
  <si>
    <r>
      <t xml:space="preserve">(Autonorte) AK 45 / </t>
    </r>
    <r>
      <rPr>
        <b/>
        <sz val="11"/>
        <color theme="1"/>
        <rFont val="Calibri"/>
        <family val="2"/>
        <scheme val="minor"/>
      </rPr>
      <t>AC 127</t>
    </r>
  </si>
  <si>
    <r>
      <rPr>
        <b/>
        <sz val="11"/>
        <color theme="1"/>
        <rFont val="Calibri"/>
        <family val="2"/>
        <scheme val="minor"/>
      </rPr>
      <t xml:space="preserve">(Av Cali) AK 86 </t>
    </r>
    <r>
      <rPr>
        <sz val="11"/>
        <color theme="1"/>
        <rFont val="Calibri"/>
        <family val="2"/>
        <scheme val="minor"/>
      </rPr>
      <t>/ Calle 80</t>
    </r>
  </si>
  <si>
    <r>
      <t xml:space="preserve">Calle 127 / </t>
    </r>
    <r>
      <rPr>
        <b/>
        <sz val="11"/>
        <color theme="1"/>
        <rFont val="Calibri"/>
        <family val="2"/>
        <scheme val="minor"/>
      </rPr>
      <t>Cra 7</t>
    </r>
  </si>
  <si>
    <t>AC 72 X AK 86</t>
  </si>
  <si>
    <t>Calle 100 / Tv 60</t>
  </si>
  <si>
    <r>
      <t xml:space="preserve">(Av Boyacá) AK 72 / </t>
    </r>
    <r>
      <rPr>
        <b/>
        <sz val="11"/>
        <color theme="1"/>
        <rFont val="Calibri"/>
        <family val="2"/>
        <scheme val="minor"/>
      </rPr>
      <t>Calle 72</t>
    </r>
  </si>
  <si>
    <t>Calle 100 / Cra 15</t>
  </si>
  <si>
    <r>
      <rPr>
        <b/>
        <sz val="11"/>
        <color theme="1"/>
        <rFont val="Calibri"/>
        <family val="2"/>
        <scheme val="minor"/>
      </rPr>
      <t>Calle 26</t>
    </r>
    <r>
      <rPr>
        <sz val="11"/>
        <color theme="1"/>
        <rFont val="Calibri"/>
        <family val="2"/>
        <scheme val="minor"/>
      </rPr>
      <t xml:space="preserve"> / Tv 93</t>
    </r>
  </si>
  <si>
    <r>
      <rPr>
        <b/>
        <sz val="11"/>
        <color theme="1"/>
        <rFont val="Calibri"/>
        <family val="2"/>
        <scheme val="minor"/>
      </rPr>
      <t>Cra 70</t>
    </r>
    <r>
      <rPr>
        <sz val="11"/>
        <color theme="1"/>
        <rFont val="Calibri"/>
        <family val="2"/>
        <scheme val="minor"/>
      </rPr>
      <t xml:space="preserve"> / Calle 63</t>
    </r>
  </si>
  <si>
    <r>
      <t xml:space="preserve">AK 20 / </t>
    </r>
    <r>
      <rPr>
        <b/>
        <sz val="11"/>
        <color theme="1"/>
        <rFont val="Calibri"/>
        <family val="2"/>
        <scheme val="minor"/>
      </rPr>
      <t>Calle 80</t>
    </r>
  </si>
  <si>
    <r>
      <rPr>
        <b/>
        <sz val="11"/>
        <color theme="1"/>
        <rFont val="Calibri"/>
        <family val="2"/>
        <scheme val="minor"/>
      </rPr>
      <t>Calle 85</t>
    </r>
    <r>
      <rPr>
        <sz val="11"/>
        <color theme="1"/>
        <rFont val="Calibri"/>
        <family val="2"/>
        <scheme val="minor"/>
      </rPr>
      <t xml:space="preserve"> / Cra 7</t>
    </r>
  </si>
  <si>
    <r>
      <t xml:space="preserve">(Av Cali) AK 86/ </t>
    </r>
    <r>
      <rPr>
        <b/>
        <sz val="11"/>
        <color theme="1"/>
        <rFont val="Calibri"/>
        <family val="2"/>
        <scheme val="minor"/>
      </rPr>
      <t>Calle 17</t>
    </r>
  </si>
  <si>
    <t>AK 68 X AC 26</t>
  </si>
  <si>
    <t>KR 13 X AC 63</t>
  </si>
  <si>
    <r>
      <t xml:space="preserve">(Boyacá) AK 72 / </t>
    </r>
    <r>
      <rPr>
        <b/>
        <sz val="11"/>
        <color theme="1"/>
        <rFont val="Calibri"/>
        <family val="2"/>
        <scheme val="minor"/>
      </rPr>
      <t>Calle 17</t>
    </r>
  </si>
  <si>
    <r>
      <rPr>
        <b/>
        <sz val="11"/>
        <color theme="1"/>
        <rFont val="Calibri"/>
        <family val="2"/>
        <scheme val="minor"/>
      </rPr>
      <t>Cra 30</t>
    </r>
    <r>
      <rPr>
        <sz val="11"/>
        <color theme="1"/>
        <rFont val="Calibri"/>
        <family val="2"/>
        <scheme val="minor"/>
      </rPr>
      <t xml:space="preserve"> / Calle 53</t>
    </r>
  </si>
  <si>
    <r>
      <rPr>
        <b/>
        <sz val="11"/>
        <color theme="1"/>
        <rFont val="Calibri"/>
        <family val="2"/>
        <scheme val="minor"/>
      </rPr>
      <t>Calle 45</t>
    </r>
    <r>
      <rPr>
        <sz val="11"/>
        <color theme="1"/>
        <rFont val="Calibri"/>
        <family val="2"/>
        <scheme val="minor"/>
      </rPr>
      <t xml:space="preserve"> / Cra 7</t>
    </r>
  </si>
  <si>
    <t>AK 68 X AC 9</t>
  </si>
  <si>
    <t>AK 86 X AC 43 S</t>
  </si>
  <si>
    <r>
      <rPr>
        <b/>
        <sz val="11"/>
        <color theme="1"/>
        <rFont val="Calibri"/>
        <family val="2"/>
        <scheme val="minor"/>
      </rPr>
      <t>AC_20</t>
    </r>
    <r>
      <rPr>
        <sz val="11"/>
        <color theme="1"/>
        <rFont val="Calibri"/>
        <family val="2"/>
        <scheme val="minor"/>
      </rPr>
      <t>_X_TV_39ABIS</t>
    </r>
  </si>
  <si>
    <r>
      <rPr>
        <b/>
        <sz val="11"/>
        <color theme="1"/>
        <rFont val="Calibri"/>
        <family val="2"/>
        <scheme val="minor"/>
      </rPr>
      <t>Cra 50</t>
    </r>
    <r>
      <rPr>
        <sz val="11"/>
        <color theme="1"/>
        <rFont val="Calibri"/>
        <family val="2"/>
        <scheme val="minor"/>
      </rPr>
      <t xml:space="preserve"> / Calle 3</t>
    </r>
  </si>
  <si>
    <r>
      <rPr>
        <b/>
        <sz val="11"/>
        <color theme="1"/>
        <rFont val="Calibri"/>
        <family val="2"/>
        <scheme val="minor"/>
      </rPr>
      <t>Cra 80</t>
    </r>
    <r>
      <rPr>
        <sz val="11"/>
        <color theme="1"/>
        <rFont val="Calibri"/>
        <family val="2"/>
        <scheme val="minor"/>
      </rPr>
      <t xml:space="preserve"> /Calle 55 sur </t>
    </r>
  </si>
  <si>
    <r>
      <rPr>
        <b/>
        <sz val="11"/>
        <color theme="1"/>
        <rFont val="Calibri"/>
        <family val="2"/>
        <scheme val="minor"/>
      </rPr>
      <t xml:space="preserve">Calle 19 </t>
    </r>
    <r>
      <rPr>
        <sz val="11"/>
        <color theme="1"/>
        <rFont val="Calibri"/>
        <family val="2"/>
        <scheme val="minor"/>
      </rPr>
      <t>/ carrera 10</t>
    </r>
  </si>
  <si>
    <r>
      <t xml:space="preserve">Cra 27 / </t>
    </r>
    <r>
      <rPr>
        <b/>
        <sz val="11"/>
        <color theme="1"/>
        <rFont val="Calibri"/>
        <family val="2"/>
        <scheme val="minor"/>
      </rPr>
      <t>Calle 6</t>
    </r>
  </si>
  <si>
    <t>KR 77G X CL 59 S</t>
  </si>
  <si>
    <r>
      <t>(Autosur) AC 45A S /</t>
    </r>
    <r>
      <rPr>
        <b/>
        <sz val="11"/>
        <color theme="1"/>
        <rFont val="Calibri"/>
        <family val="2"/>
        <scheme val="minor"/>
      </rPr>
      <t xml:space="preserve"> Cra 68</t>
    </r>
  </si>
  <si>
    <t>AC 68 S / AK 51</t>
  </si>
  <si>
    <t>AK 10 X AC 20 S</t>
  </si>
  <si>
    <r>
      <rPr>
        <b/>
        <sz val="11"/>
        <color theme="1"/>
        <rFont val="Calibri"/>
        <family val="2"/>
        <scheme val="minor"/>
      </rPr>
      <t>AV 20 sur</t>
    </r>
    <r>
      <rPr>
        <sz val="11"/>
        <color theme="1"/>
        <rFont val="Calibri"/>
        <family val="2"/>
        <scheme val="minor"/>
      </rPr>
      <t>/Cra 3 E</t>
    </r>
  </si>
  <si>
    <r>
      <rPr>
        <b/>
        <sz val="11"/>
        <color theme="1"/>
        <rFont val="Calibri"/>
        <family val="2"/>
        <scheme val="minor"/>
      </rPr>
      <t>Kra 19 D</t>
    </r>
    <r>
      <rPr>
        <sz val="11"/>
        <color theme="1"/>
        <rFont val="Calibri"/>
        <family val="2"/>
        <scheme val="minor"/>
      </rPr>
      <t>/Calle 62 sur</t>
    </r>
  </si>
  <si>
    <r>
      <rPr>
        <b/>
        <sz val="11"/>
        <color theme="1"/>
        <rFont val="Calibri"/>
        <family val="2"/>
        <scheme val="minor"/>
      </rPr>
      <t>DG 78BIS S</t>
    </r>
    <r>
      <rPr>
        <sz val="11"/>
        <color theme="1"/>
        <rFont val="Calibri"/>
        <family val="2"/>
        <scheme val="minor"/>
      </rPr>
      <t xml:space="preserve"> X AK 1</t>
    </r>
  </si>
  <si>
    <t>AK 14 X AC53</t>
  </si>
  <si>
    <t>AK19 X AC127</t>
  </si>
  <si>
    <t>AK 13 X AC 53</t>
  </si>
  <si>
    <r>
      <rPr>
        <b/>
        <sz val="11"/>
        <color theme="1"/>
        <rFont val="Calibri"/>
        <family val="2"/>
        <scheme val="minor"/>
      </rPr>
      <t>Cra 68 D</t>
    </r>
    <r>
      <rPr>
        <sz val="11"/>
        <color theme="1"/>
        <rFont val="Calibri"/>
        <family val="2"/>
        <scheme val="minor"/>
      </rPr>
      <t>/Calle 24</t>
    </r>
  </si>
  <si>
    <r>
      <rPr>
        <b/>
        <sz val="11"/>
        <color theme="1"/>
        <rFont val="Calibri"/>
        <family val="2"/>
        <scheme val="minor"/>
      </rPr>
      <t>Cra 24</t>
    </r>
    <r>
      <rPr>
        <sz val="11"/>
        <color theme="1"/>
        <rFont val="Calibri"/>
        <family val="2"/>
        <scheme val="minor"/>
      </rPr>
      <t xml:space="preserve"> / Calle 66 A</t>
    </r>
  </si>
  <si>
    <r>
      <rPr>
        <b/>
        <sz val="11"/>
        <color theme="1"/>
        <rFont val="Calibri"/>
        <family val="2"/>
        <scheme val="minor"/>
      </rPr>
      <t xml:space="preserve">Cra 72 </t>
    </r>
    <r>
      <rPr>
        <sz val="11"/>
        <color theme="1"/>
        <rFont val="Calibri"/>
        <family val="2"/>
        <scheme val="minor"/>
      </rPr>
      <t>/ Calle 26 sur</t>
    </r>
  </si>
  <si>
    <t>NUEVO PUNTO</t>
  </si>
  <si>
    <t>C5</t>
  </si>
  <si>
    <t>&gt;C5</t>
  </si>
  <si>
    <t>Pcat</t>
  </si>
  <si>
    <t>Ipcat</t>
  </si>
  <si>
    <t>Categoria Flota Vihicular</t>
  </si>
  <si>
    <t>Constante Incertidumbres Factor Actividad</t>
  </si>
  <si>
    <t>IFA</t>
  </si>
  <si>
    <t>PESO PROMEDIO</t>
  </si>
  <si>
    <t>TOTAL FLUJO [Ft]</t>
  </si>
  <si>
    <t xml:space="preserve">CATEGORÍAS VEHICULARES </t>
  </si>
  <si>
    <t>E00h</t>
  </si>
  <si>
    <t>E01h</t>
  </si>
  <si>
    <t>E02h</t>
  </si>
  <si>
    <t>E03h</t>
  </si>
  <si>
    <t>E04h</t>
  </si>
  <si>
    <t>E05h</t>
  </si>
  <si>
    <t>E06h</t>
  </si>
  <si>
    <t>E07h</t>
  </si>
  <si>
    <t>E08h</t>
  </si>
  <si>
    <t>E09h</t>
  </si>
  <si>
    <t>E10h</t>
  </si>
  <si>
    <t>E11h</t>
  </si>
  <si>
    <t>E12h</t>
  </si>
  <si>
    <t>E13h</t>
  </si>
  <si>
    <t>E14h</t>
  </si>
  <si>
    <t>E15h</t>
  </si>
  <si>
    <t>E16h</t>
  </si>
  <si>
    <t>E17h</t>
  </si>
  <si>
    <t>E18h</t>
  </si>
  <si>
    <t>E19h</t>
  </si>
  <si>
    <t>E20h</t>
  </si>
  <si>
    <t>E21h</t>
  </si>
  <si>
    <t>E22h</t>
  </si>
  <si>
    <t>E23h</t>
  </si>
  <si>
    <t>E24h</t>
  </si>
  <si>
    <t>C3-C4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</si>
</sst>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5" xfId="0" applyBorder="1"/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5" fillId="0" borderId="5" xfId="0" applyFont="1" applyFill="1" applyBorder="1"/>
    <xf numFmtId="164" fontId="0" fillId="0" borderId="5" xfId="0" applyNumberFormat="1" applyBorder="1"/>
    <xf numFmtId="0" fontId="0" fillId="0" borderId="5" xfId="0" applyFill="1" applyBorder="1"/>
    <xf numFmtId="1" fontId="0" fillId="0" borderId="5" xfId="0" applyNumberFormat="1" applyBorder="1"/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0" fillId="0" borderId="5" xfId="0" applyNumberFormat="1" applyBorder="1"/>
    <xf numFmtId="2" fontId="0" fillId="0" borderId="0" xfId="0" applyNumberFormat="1" applyFill="1" applyBorder="1"/>
    <xf numFmtId="0" fontId="5" fillId="0" borderId="0" xfId="0" applyFont="1" applyFill="1" applyBorder="1"/>
    <xf numFmtId="2" fontId="0" fillId="0" borderId="5" xfId="0" applyNumberFormat="1" applyFont="1" applyFill="1" applyBorder="1"/>
    <xf numFmtId="0" fontId="6" fillId="2" borderId="5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Border="1" applyAlignment="1">
      <alignment horizontal="right"/>
    </xf>
    <xf numFmtId="0" fontId="8" fillId="0" borderId="0" xfId="1" applyNumberFormat="1" applyFont="1"/>
    <xf numFmtId="0" fontId="8" fillId="0" borderId="0" xfId="0" applyNumberFormat="1" applyFont="1"/>
    <xf numFmtId="0" fontId="1" fillId="0" borderId="5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5" xfId="0" applyNumberFormat="1" applyFill="1" applyBorder="1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245</v>
      </c>
      <c r="B2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8" sqref="C18"/>
    </sheetView>
  </sheetViews>
  <sheetFormatPr baseColWidth="10" defaultRowHeight="15" x14ac:dyDescent="0.25"/>
  <cols>
    <col min="1" max="1" width="14.140625" customWidth="1"/>
  </cols>
  <sheetData>
    <row r="1" spans="1:3" ht="17.25" x14ac:dyDescent="0.25">
      <c r="A1" s="7" t="s">
        <v>48</v>
      </c>
      <c r="B1" s="4" t="s">
        <v>57</v>
      </c>
      <c r="C1" s="3" t="s">
        <v>44</v>
      </c>
    </row>
    <row r="2" spans="1:3" ht="17.25" x14ac:dyDescent="0.25">
      <c r="A2" s="7" t="s">
        <v>49</v>
      </c>
      <c r="B2" s="4" t="s">
        <v>56</v>
      </c>
      <c r="C2" s="3" t="s">
        <v>44</v>
      </c>
    </row>
    <row r="3" spans="1:3" ht="17.25" x14ac:dyDescent="0.25">
      <c r="A3" s="7" t="s">
        <v>50</v>
      </c>
      <c r="B3" s="4" t="s">
        <v>58</v>
      </c>
      <c r="C3" s="3" t="s">
        <v>44</v>
      </c>
    </row>
    <row r="4" spans="1:3" ht="17.25" x14ac:dyDescent="0.25">
      <c r="A4" s="7" t="s">
        <v>51</v>
      </c>
      <c r="B4" s="4" t="s">
        <v>59</v>
      </c>
      <c r="C4" s="3" t="s">
        <v>44</v>
      </c>
    </row>
    <row r="5" spans="1:3" ht="17.25" x14ac:dyDescent="0.25">
      <c r="A5" s="7" t="s">
        <v>52</v>
      </c>
      <c r="B5" s="4" t="s">
        <v>60</v>
      </c>
      <c r="C5" s="3" t="s">
        <v>44</v>
      </c>
    </row>
    <row r="6" spans="1:3" ht="17.25" x14ac:dyDescent="0.25">
      <c r="A6" s="7" t="s">
        <v>53</v>
      </c>
      <c r="B6" s="4" t="s">
        <v>61</v>
      </c>
      <c r="C6" s="3" t="s">
        <v>44</v>
      </c>
    </row>
    <row r="7" spans="1:3" ht="17.25" x14ac:dyDescent="0.25">
      <c r="A7" s="7" t="s">
        <v>54</v>
      </c>
      <c r="B7" s="4" t="s">
        <v>62</v>
      </c>
      <c r="C7" s="3" t="s">
        <v>44</v>
      </c>
    </row>
    <row r="8" spans="1:3" ht="17.25" x14ac:dyDescent="0.25">
      <c r="A8" s="7" t="s">
        <v>55</v>
      </c>
      <c r="B8" s="4" t="s">
        <v>63</v>
      </c>
      <c r="C8" s="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1" sqref="A11"/>
    </sheetView>
  </sheetViews>
  <sheetFormatPr baseColWidth="10" defaultRowHeight="15" x14ac:dyDescent="0.25"/>
  <sheetData>
    <row r="1" spans="1:4" ht="45.75" customHeight="1" x14ac:dyDescent="0.25">
      <c r="A1" s="27" t="s">
        <v>10</v>
      </c>
      <c r="B1" s="27"/>
      <c r="C1" s="6"/>
      <c r="D1" s="6"/>
    </row>
    <row r="2" spans="1:4" x14ac:dyDescent="0.25">
      <c r="A2" s="7" t="s">
        <v>11</v>
      </c>
      <c r="B2" s="4">
        <v>1.6</v>
      </c>
    </row>
    <row r="3" spans="1:4" x14ac:dyDescent="0.25">
      <c r="A3" s="7" t="s">
        <v>12</v>
      </c>
      <c r="B3" s="4">
        <v>2.4</v>
      </c>
    </row>
    <row r="4" spans="1:4" x14ac:dyDescent="0.25">
      <c r="A4" s="7" t="s">
        <v>13</v>
      </c>
      <c r="B4" s="4">
        <v>8.1999999999999993</v>
      </c>
    </row>
    <row r="5" spans="1:4" x14ac:dyDescent="0.25">
      <c r="A5" s="7" t="s">
        <v>14</v>
      </c>
      <c r="B5" s="4">
        <v>14.5</v>
      </c>
    </row>
    <row r="6" spans="1:4" x14ac:dyDescent="0.25">
      <c r="A6" s="7" t="s">
        <v>15</v>
      </c>
      <c r="B6" s="4">
        <v>14.5</v>
      </c>
    </row>
    <row r="7" spans="1:4" x14ac:dyDescent="0.25">
      <c r="A7" s="7" t="s">
        <v>16</v>
      </c>
      <c r="B7" s="4">
        <v>8.1999999999999993</v>
      </c>
    </row>
    <row r="8" spans="1:4" x14ac:dyDescent="0.25">
      <c r="A8" s="7" t="s">
        <v>17</v>
      </c>
      <c r="B8" s="4">
        <v>14.5</v>
      </c>
    </row>
    <row r="9" spans="1:4" x14ac:dyDescent="0.25">
      <c r="A9" s="7" t="s">
        <v>18</v>
      </c>
      <c r="B9" s="4">
        <v>4.5999999999999996</v>
      </c>
    </row>
    <row r="10" spans="1:4" x14ac:dyDescent="0.25">
      <c r="A10" s="7" t="s">
        <v>19</v>
      </c>
      <c r="B10" s="4">
        <v>8.5</v>
      </c>
    </row>
    <row r="11" spans="1:4" x14ac:dyDescent="0.25">
      <c r="A11" s="7" t="s">
        <v>144</v>
      </c>
      <c r="B11" s="4">
        <v>28</v>
      </c>
    </row>
    <row r="12" spans="1:4" x14ac:dyDescent="0.25">
      <c r="A12" s="7" t="s">
        <v>109</v>
      </c>
      <c r="B12" s="4">
        <v>35</v>
      </c>
    </row>
    <row r="13" spans="1:4" x14ac:dyDescent="0.25">
      <c r="A13" s="7" t="s">
        <v>110</v>
      </c>
      <c r="B13" s="4">
        <v>40</v>
      </c>
    </row>
    <row r="14" spans="1:4" x14ac:dyDescent="0.25">
      <c r="A14" s="7" t="s">
        <v>21</v>
      </c>
      <c r="B14" s="4">
        <v>0.2</v>
      </c>
    </row>
    <row r="15" spans="1:4" x14ac:dyDescent="0.25">
      <c r="A15" s="7" t="s">
        <v>22</v>
      </c>
      <c r="B15" s="4">
        <v>30</v>
      </c>
    </row>
    <row r="16" spans="1:4" x14ac:dyDescent="0.25">
      <c r="A16" s="7" t="s">
        <v>23</v>
      </c>
      <c r="B16" s="4">
        <v>42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7" sqref="D27"/>
    </sheetView>
  </sheetViews>
  <sheetFormatPr baseColWidth="10" defaultRowHeight="15" x14ac:dyDescent="0.25"/>
  <sheetData>
    <row r="1" spans="1:3" ht="17.25" x14ac:dyDescent="0.25">
      <c r="A1" s="4" t="s">
        <v>2</v>
      </c>
      <c r="B1" s="4">
        <v>0.15</v>
      </c>
      <c r="C1" s="3" t="s">
        <v>8</v>
      </c>
    </row>
    <row r="2" spans="1:3" ht="17.25" x14ac:dyDescent="0.25">
      <c r="A2" s="4" t="s">
        <v>3</v>
      </c>
      <c r="B2" s="4">
        <v>0.91</v>
      </c>
      <c r="C2" s="3"/>
    </row>
    <row r="3" spans="1:3" ht="17.25" x14ac:dyDescent="0.25">
      <c r="A3" s="4" t="s">
        <v>4</v>
      </c>
      <c r="B3" s="4">
        <v>1.02</v>
      </c>
      <c r="C3" s="3"/>
    </row>
    <row r="4" spans="1:3" ht="17.25" x14ac:dyDescent="0.25">
      <c r="A4" s="4" t="s">
        <v>5</v>
      </c>
      <c r="B4" s="4">
        <v>0.62</v>
      </c>
      <c r="C4" s="3" t="s">
        <v>9</v>
      </c>
    </row>
    <row r="5" spans="1:3" ht="17.25" x14ac:dyDescent="0.25">
      <c r="A5" s="4" t="s">
        <v>6</v>
      </c>
      <c r="B5" s="4">
        <v>0.67700000000000005</v>
      </c>
      <c r="C5" s="3"/>
    </row>
    <row r="6" spans="1:3" ht="17.25" x14ac:dyDescent="0.25">
      <c r="A6" s="4" t="s">
        <v>7</v>
      </c>
      <c r="B6" s="4">
        <v>0.85</v>
      </c>
      <c r="C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G35" sqref="G35"/>
    </sheetView>
  </sheetViews>
  <sheetFormatPr baseColWidth="10" defaultRowHeight="15" x14ac:dyDescent="0.25"/>
  <cols>
    <col min="2" max="2" width="30.7109375" customWidth="1"/>
    <col min="3" max="3" width="18.140625" customWidth="1"/>
    <col min="5" max="5" width="6" customWidth="1"/>
    <col min="6" max="6" width="23.28515625" customWidth="1"/>
  </cols>
  <sheetData>
    <row r="1" spans="1:19" x14ac:dyDescent="0.25">
      <c r="A1" s="28" t="s">
        <v>64</v>
      </c>
      <c r="B1" s="28"/>
      <c r="C1" s="28"/>
      <c r="F1" s="29" t="s">
        <v>114</v>
      </c>
      <c r="G1" s="29"/>
      <c r="H1" s="29"/>
    </row>
    <row r="2" spans="1:19" x14ac:dyDescent="0.25">
      <c r="A2" s="9" t="s">
        <v>65</v>
      </c>
      <c r="B2" s="15" t="s">
        <v>66</v>
      </c>
      <c r="C2" s="3" t="s">
        <v>67</v>
      </c>
      <c r="F2" s="30" t="s">
        <v>115</v>
      </c>
      <c r="G2" s="30"/>
      <c r="H2" s="16">
        <f>0.26^2</f>
        <v>6.7600000000000007E-2</v>
      </c>
    </row>
    <row r="3" spans="1:19" x14ac:dyDescent="0.25">
      <c r="A3" s="10">
        <v>1</v>
      </c>
      <c r="B3" s="11" t="s">
        <v>68</v>
      </c>
      <c r="C3" s="12">
        <v>0.132187500561876</v>
      </c>
    </row>
    <row r="4" spans="1:19" x14ac:dyDescent="0.25">
      <c r="A4" s="10">
        <v>2</v>
      </c>
      <c r="B4" s="13" t="s">
        <v>69</v>
      </c>
      <c r="C4" s="12">
        <v>0.15960213848747382</v>
      </c>
      <c r="F4" s="21" t="s">
        <v>113</v>
      </c>
      <c r="G4" s="22" t="s">
        <v>111</v>
      </c>
      <c r="H4" s="22" t="s">
        <v>112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0">
        <v>3</v>
      </c>
      <c r="B5" s="13" t="s">
        <v>70</v>
      </c>
      <c r="C5" s="12">
        <v>8.1141811971816996E-2</v>
      </c>
      <c r="F5" s="3" t="s">
        <v>11</v>
      </c>
      <c r="G5" s="20">
        <v>1.6</v>
      </c>
      <c r="H5" s="20">
        <f>G5*0.1</f>
        <v>0.16000000000000003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25">
      <c r="A6" s="10">
        <v>4</v>
      </c>
      <c r="B6" s="13" t="s">
        <v>71</v>
      </c>
      <c r="C6" s="12">
        <v>4.8874054888955396E-2</v>
      </c>
      <c r="F6" s="3" t="s">
        <v>12</v>
      </c>
      <c r="G6" s="17">
        <v>2.4</v>
      </c>
      <c r="H6" s="20">
        <f t="shared" ref="H6:H17" si="0">G6*0.1</f>
        <v>0.24</v>
      </c>
    </row>
    <row r="7" spans="1:19" x14ac:dyDescent="0.25">
      <c r="A7" s="10">
        <v>5</v>
      </c>
      <c r="B7" s="13" t="s">
        <v>72</v>
      </c>
      <c r="C7" s="12">
        <v>0.17974121565907245</v>
      </c>
      <c r="F7" s="3" t="s">
        <v>13</v>
      </c>
      <c r="G7" s="17">
        <v>8.1999999999999993</v>
      </c>
      <c r="H7" s="20">
        <f t="shared" si="0"/>
        <v>0.82</v>
      </c>
    </row>
    <row r="8" spans="1:19" x14ac:dyDescent="0.25">
      <c r="A8" s="10">
        <v>6</v>
      </c>
      <c r="B8" s="13" t="s">
        <v>73</v>
      </c>
      <c r="C8" s="12">
        <v>4.8729186518208865E-2</v>
      </c>
      <c r="F8" s="3" t="s">
        <v>13</v>
      </c>
      <c r="G8" s="17">
        <v>14.5</v>
      </c>
      <c r="H8" s="20">
        <f t="shared" si="0"/>
        <v>1.4500000000000002</v>
      </c>
    </row>
    <row r="9" spans="1:19" x14ac:dyDescent="0.25">
      <c r="A9" s="10">
        <v>7</v>
      </c>
      <c r="B9" s="13" t="s">
        <v>74</v>
      </c>
      <c r="C9" s="12">
        <v>0.67882948337874327</v>
      </c>
      <c r="F9" s="3" t="s">
        <v>15</v>
      </c>
      <c r="G9" s="17">
        <v>14.5</v>
      </c>
      <c r="H9" s="20">
        <f t="shared" si="0"/>
        <v>1.4500000000000002</v>
      </c>
    </row>
    <row r="10" spans="1:19" x14ac:dyDescent="0.25">
      <c r="A10" s="10">
        <v>8</v>
      </c>
      <c r="B10" s="13" t="s">
        <v>75</v>
      </c>
      <c r="C10" s="12">
        <v>0.44407760936435919</v>
      </c>
      <c r="F10" s="3" t="s">
        <v>16</v>
      </c>
      <c r="G10" s="17">
        <v>8.1999999999999993</v>
      </c>
      <c r="H10" s="20">
        <f t="shared" si="0"/>
        <v>0.82</v>
      </c>
    </row>
    <row r="11" spans="1:19" x14ac:dyDescent="0.25">
      <c r="A11" s="10">
        <v>9</v>
      </c>
      <c r="B11" s="13" t="s">
        <v>76</v>
      </c>
      <c r="C11" s="12">
        <v>0.18877738287352139</v>
      </c>
      <c r="F11" s="3" t="s">
        <v>17</v>
      </c>
      <c r="G11" s="17">
        <v>14.5</v>
      </c>
      <c r="H11" s="20">
        <f t="shared" si="0"/>
        <v>1.4500000000000002</v>
      </c>
    </row>
    <row r="12" spans="1:19" x14ac:dyDescent="0.25">
      <c r="A12" s="10">
        <v>10</v>
      </c>
      <c r="B12" s="13" t="s">
        <v>77</v>
      </c>
      <c r="C12" s="12">
        <v>0.282322772350384</v>
      </c>
      <c r="F12" s="3" t="s">
        <v>18</v>
      </c>
      <c r="G12" s="17">
        <v>4.5999999999999996</v>
      </c>
      <c r="H12" s="20">
        <f t="shared" si="0"/>
        <v>0.45999999999999996</v>
      </c>
    </row>
    <row r="13" spans="1:19" x14ac:dyDescent="0.25">
      <c r="A13" s="10">
        <v>11</v>
      </c>
      <c r="B13" s="13" t="s">
        <v>78</v>
      </c>
      <c r="C13" s="12">
        <v>5.4119828087697622E-2</v>
      </c>
      <c r="F13" s="3" t="s">
        <v>19</v>
      </c>
      <c r="G13" s="17">
        <v>8.5</v>
      </c>
      <c r="H13" s="20">
        <f t="shared" si="0"/>
        <v>0.85000000000000009</v>
      </c>
    </row>
    <row r="14" spans="1:19" x14ac:dyDescent="0.25">
      <c r="A14" s="10">
        <v>12</v>
      </c>
      <c r="B14" s="13" t="s">
        <v>79</v>
      </c>
      <c r="C14" s="12">
        <v>0.3427544613021738</v>
      </c>
      <c r="F14" s="3" t="s">
        <v>20</v>
      </c>
      <c r="G14" s="17">
        <v>28</v>
      </c>
      <c r="H14" s="20">
        <f t="shared" si="0"/>
        <v>2.8000000000000003</v>
      </c>
    </row>
    <row r="15" spans="1:19" x14ac:dyDescent="0.25">
      <c r="A15" s="10">
        <v>13</v>
      </c>
      <c r="B15" s="13" t="s">
        <v>80</v>
      </c>
      <c r="C15" s="12">
        <v>6.0813562103157415E-2</v>
      </c>
      <c r="F15" s="3" t="s">
        <v>109</v>
      </c>
      <c r="G15" s="17">
        <v>35</v>
      </c>
      <c r="H15" s="20">
        <f t="shared" si="0"/>
        <v>3.5</v>
      </c>
    </row>
    <row r="16" spans="1:19" x14ac:dyDescent="0.25">
      <c r="A16" s="10">
        <v>14</v>
      </c>
      <c r="B16" s="13" t="s">
        <v>81</v>
      </c>
      <c r="C16" s="12">
        <v>6.0238102197318837E-2</v>
      </c>
      <c r="F16" s="3" t="s">
        <v>110</v>
      </c>
      <c r="G16" s="17">
        <v>40</v>
      </c>
      <c r="H16" s="20">
        <f t="shared" si="0"/>
        <v>4</v>
      </c>
    </row>
    <row r="17" spans="1:8" x14ac:dyDescent="0.25">
      <c r="A17" s="10">
        <v>15</v>
      </c>
      <c r="B17" s="13" t="s">
        <v>82</v>
      </c>
      <c r="C17" s="12">
        <v>0.54882204726542627</v>
      </c>
      <c r="F17" s="3" t="s">
        <v>21</v>
      </c>
      <c r="G17" s="17">
        <v>0.2</v>
      </c>
      <c r="H17" s="20">
        <f t="shared" si="0"/>
        <v>2.0000000000000004E-2</v>
      </c>
    </row>
    <row r="18" spans="1:8" x14ac:dyDescent="0.25">
      <c r="A18" s="10">
        <v>16</v>
      </c>
      <c r="B18" s="13" t="s">
        <v>83</v>
      </c>
      <c r="C18" s="12">
        <v>0.67882948337874327</v>
      </c>
    </row>
    <row r="19" spans="1:8" x14ac:dyDescent="0.25">
      <c r="A19" s="10">
        <v>17</v>
      </c>
      <c r="B19" s="13" t="s">
        <v>84</v>
      </c>
      <c r="C19" s="12">
        <v>0.38813544731004695</v>
      </c>
    </row>
    <row r="20" spans="1:8" x14ac:dyDescent="0.25">
      <c r="A20" s="10">
        <v>18</v>
      </c>
      <c r="B20" s="13" t="s">
        <v>85</v>
      </c>
      <c r="C20" s="12">
        <v>0.12460620620362835</v>
      </c>
    </row>
    <row r="21" spans="1:8" x14ac:dyDescent="0.25">
      <c r="A21" s="10">
        <v>19</v>
      </c>
      <c r="B21" s="13" t="s">
        <v>86</v>
      </c>
      <c r="C21" s="12">
        <v>4.9528027780557628E-2</v>
      </c>
    </row>
    <row r="22" spans="1:8" x14ac:dyDescent="0.25">
      <c r="A22" s="10">
        <v>20</v>
      </c>
      <c r="B22" s="13" t="s">
        <v>87</v>
      </c>
      <c r="C22" s="12">
        <v>1.3559730166468762</v>
      </c>
    </row>
    <row r="23" spans="1:8" x14ac:dyDescent="0.25">
      <c r="A23" s="10">
        <v>21</v>
      </c>
      <c r="B23" s="13" t="s">
        <v>88</v>
      </c>
      <c r="C23" s="12">
        <v>2.2134743486225621</v>
      </c>
    </row>
    <row r="24" spans="1:8" x14ac:dyDescent="0.25">
      <c r="A24" s="10">
        <v>22</v>
      </c>
      <c r="B24" s="13" t="s">
        <v>89</v>
      </c>
      <c r="C24" s="12">
        <v>0.17177748691878877</v>
      </c>
    </row>
    <row r="25" spans="1:8" x14ac:dyDescent="0.25">
      <c r="A25" s="10">
        <v>23</v>
      </c>
      <c r="B25" s="13" t="s">
        <v>90</v>
      </c>
      <c r="C25" s="12">
        <v>1.2049822172428106</v>
      </c>
    </row>
    <row r="26" spans="1:8" x14ac:dyDescent="0.25">
      <c r="A26" s="10">
        <v>24</v>
      </c>
      <c r="B26" s="13" t="s">
        <v>91</v>
      </c>
      <c r="C26" s="12">
        <v>0.47134543897953568</v>
      </c>
    </row>
    <row r="27" spans="1:8" x14ac:dyDescent="0.25">
      <c r="A27" s="10">
        <v>25</v>
      </c>
      <c r="B27" s="13" t="s">
        <v>92</v>
      </c>
      <c r="C27" s="12">
        <v>0.17177748691878877</v>
      </c>
    </row>
    <row r="28" spans="1:8" x14ac:dyDescent="0.25">
      <c r="A28" s="10">
        <v>26</v>
      </c>
      <c r="B28" s="13" t="s">
        <v>93</v>
      </c>
      <c r="C28" s="12">
        <v>0.17097479350228567</v>
      </c>
    </row>
    <row r="29" spans="1:8" x14ac:dyDescent="0.25">
      <c r="A29" s="10">
        <v>27</v>
      </c>
      <c r="B29" s="13" t="s">
        <v>94</v>
      </c>
      <c r="C29" s="12">
        <v>2.3217355248126346</v>
      </c>
    </row>
    <row r="30" spans="1:8" x14ac:dyDescent="0.25">
      <c r="A30" s="10">
        <v>28</v>
      </c>
      <c r="B30" s="13" t="s">
        <v>95</v>
      </c>
      <c r="C30" s="12">
        <v>4.9442846729981199E-2</v>
      </c>
    </row>
    <row r="31" spans="1:8" x14ac:dyDescent="0.25">
      <c r="A31" s="10">
        <v>29</v>
      </c>
      <c r="B31" s="13" t="s">
        <v>96</v>
      </c>
      <c r="C31" s="12">
        <v>6.7953164540645913E-2</v>
      </c>
    </row>
    <row r="32" spans="1:8" x14ac:dyDescent="0.25">
      <c r="A32" s="10">
        <v>30</v>
      </c>
      <c r="B32" s="13" t="s">
        <v>97</v>
      </c>
      <c r="C32" s="12">
        <v>2.9267469080919399</v>
      </c>
    </row>
    <row r="33" spans="1:3" x14ac:dyDescent="0.25">
      <c r="A33" s="10">
        <v>31</v>
      </c>
      <c r="B33" s="13" t="s">
        <v>98</v>
      </c>
      <c r="C33" s="12">
        <v>9.2822181375460458E-2</v>
      </c>
    </row>
    <row r="34" spans="1:3" x14ac:dyDescent="0.25">
      <c r="A34" s="10">
        <v>32</v>
      </c>
      <c r="B34" s="13" t="s">
        <v>99</v>
      </c>
      <c r="C34" s="12">
        <v>9.2822181375460458E-2</v>
      </c>
    </row>
    <row r="35" spans="1:3" x14ac:dyDescent="0.25">
      <c r="A35" s="10">
        <v>33</v>
      </c>
      <c r="B35" s="13" t="s">
        <v>100</v>
      </c>
      <c r="C35" s="12">
        <v>4.9442846729981199E-2</v>
      </c>
    </row>
    <row r="36" spans="1:3" x14ac:dyDescent="0.25">
      <c r="A36" s="10">
        <v>34</v>
      </c>
      <c r="B36" s="13" t="s">
        <v>101</v>
      </c>
      <c r="C36" s="12">
        <v>0.19219527918622728</v>
      </c>
    </row>
    <row r="37" spans="1:3" x14ac:dyDescent="0.25">
      <c r="A37" s="10">
        <v>35</v>
      </c>
      <c r="B37" s="13" t="s">
        <v>102</v>
      </c>
      <c r="C37" s="12">
        <v>0.4527379026381349</v>
      </c>
    </row>
    <row r="38" spans="1:3" x14ac:dyDescent="0.25">
      <c r="A38" s="10">
        <v>36</v>
      </c>
      <c r="B38" s="13" t="s">
        <v>103</v>
      </c>
      <c r="C38" s="12">
        <v>4.8729186518208865E-2</v>
      </c>
    </row>
    <row r="39" spans="1:3" x14ac:dyDescent="0.25">
      <c r="A39" s="10">
        <v>37</v>
      </c>
      <c r="B39" s="13" t="s">
        <v>104</v>
      </c>
      <c r="C39" s="12">
        <v>0.4527379026381349</v>
      </c>
    </row>
    <row r="40" spans="1:3" x14ac:dyDescent="0.25">
      <c r="A40" s="10">
        <v>38</v>
      </c>
      <c r="B40" s="13" t="s">
        <v>105</v>
      </c>
      <c r="C40" s="12">
        <v>1.4843235308902767</v>
      </c>
    </row>
    <row r="41" spans="1:3" x14ac:dyDescent="0.25">
      <c r="A41" s="10">
        <v>39</v>
      </c>
      <c r="B41" s="13" t="s">
        <v>106</v>
      </c>
      <c r="C41" s="12">
        <v>0.38813544731004695</v>
      </c>
    </row>
    <row r="42" spans="1:3" x14ac:dyDescent="0.25">
      <c r="A42" s="10">
        <v>40</v>
      </c>
      <c r="B42" s="13" t="s">
        <v>107</v>
      </c>
      <c r="C42" s="12">
        <v>4.9073943977256312E-2</v>
      </c>
    </row>
    <row r="43" spans="1:3" x14ac:dyDescent="0.25">
      <c r="A43" s="10">
        <v>47</v>
      </c>
      <c r="B43" s="14" t="s">
        <v>108</v>
      </c>
      <c r="C43" s="12">
        <v>3.1536192662333149</v>
      </c>
    </row>
  </sheetData>
  <mergeCells count="3">
    <mergeCell ref="A1:C1"/>
    <mergeCell ref="F1:H1"/>
    <mergeCell ref="F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7" sqref="D17"/>
    </sheetView>
  </sheetViews>
  <sheetFormatPr baseColWidth="10" defaultRowHeight="15" x14ac:dyDescent="0.25"/>
  <sheetData>
    <row r="1" spans="1:3" ht="17.25" x14ac:dyDescent="0.25">
      <c r="A1" s="7" t="s">
        <v>24</v>
      </c>
      <c r="B1" s="4">
        <v>0.101484</v>
      </c>
    </row>
    <row r="2" spans="1:3" ht="17.25" x14ac:dyDescent="0.25">
      <c r="A2" s="7" t="s">
        <v>25</v>
      </c>
      <c r="B2" s="4">
        <v>0.132493</v>
      </c>
    </row>
    <row r="3" spans="1:3" ht="17.25" x14ac:dyDescent="0.25">
      <c r="A3" s="7" t="s">
        <v>2</v>
      </c>
      <c r="B3" s="4">
        <v>50.741999999999997</v>
      </c>
      <c r="C3" t="s">
        <v>8</v>
      </c>
    </row>
    <row r="4" spans="1:3" ht="17.25" x14ac:dyDescent="0.25">
      <c r="A4" s="7" t="s">
        <v>26</v>
      </c>
      <c r="B4" s="4">
        <v>1</v>
      </c>
    </row>
    <row r="5" spans="1:3" ht="17.25" x14ac:dyDescent="0.25">
      <c r="A5" s="7" t="s">
        <v>27</v>
      </c>
      <c r="B5" s="4">
        <v>0.2</v>
      </c>
    </row>
    <row r="6" spans="1:3" ht="17.25" x14ac:dyDescent="0.25">
      <c r="A6" s="7" t="s">
        <v>28</v>
      </c>
      <c r="B6" s="4">
        <v>0.5</v>
      </c>
    </row>
    <row r="7" spans="1:3" ht="17.25" x14ac:dyDescent="0.25">
      <c r="A7" s="7" t="s">
        <v>5</v>
      </c>
      <c r="B7" s="4">
        <v>507.42</v>
      </c>
      <c r="C7" t="s">
        <v>8</v>
      </c>
    </row>
    <row r="8" spans="1:3" ht="17.25" x14ac:dyDescent="0.25">
      <c r="A8" s="7" t="s">
        <v>29</v>
      </c>
      <c r="B8" s="4">
        <v>1</v>
      </c>
    </row>
    <row r="9" spans="1:3" ht="17.25" x14ac:dyDescent="0.25">
      <c r="A9" s="7" t="s">
        <v>30</v>
      </c>
      <c r="B9" s="4">
        <v>0.2</v>
      </c>
    </row>
    <row r="10" spans="1:3" ht="17.25" x14ac:dyDescent="0.25">
      <c r="A10" s="7" t="s">
        <v>31</v>
      </c>
      <c r="B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6" workbookViewId="0">
      <selection activeCell="K37" sqref="K37"/>
    </sheetView>
  </sheetViews>
  <sheetFormatPr baseColWidth="10" defaultRowHeight="15" x14ac:dyDescent="0.25"/>
  <sheetData>
    <row r="1" spans="1:18" ht="18" thickBot="1" x14ac:dyDescent="0.3">
      <c r="A1" s="8" t="s">
        <v>24</v>
      </c>
      <c r="B1" s="1">
        <v>0.101484</v>
      </c>
    </row>
    <row r="2" spans="1:18" ht="18" thickBot="1" x14ac:dyDescent="0.3">
      <c r="A2" s="5" t="s">
        <v>25</v>
      </c>
      <c r="B2" s="2">
        <v>0.132493</v>
      </c>
    </row>
    <row r="3" spans="1:18" ht="18" thickBot="1" x14ac:dyDescent="0.3">
      <c r="A3" s="8" t="s">
        <v>2</v>
      </c>
      <c r="B3" s="1">
        <v>42.284999999999997</v>
      </c>
      <c r="C3" t="s">
        <v>34</v>
      </c>
    </row>
    <row r="4" spans="1:18" ht="18" thickBot="1" x14ac:dyDescent="0.3">
      <c r="A4" s="5" t="s">
        <v>26</v>
      </c>
      <c r="B4" s="2">
        <v>0.9</v>
      </c>
    </row>
    <row r="5" spans="1:18" ht="18" thickBot="1" x14ac:dyDescent="0.3">
      <c r="A5" s="5" t="s">
        <v>32</v>
      </c>
      <c r="B5" s="2">
        <v>0.45</v>
      </c>
    </row>
    <row r="6" spans="1:18" ht="18" thickBot="1" x14ac:dyDescent="0.3">
      <c r="A6" s="5" t="s">
        <v>5</v>
      </c>
      <c r="B6" s="2">
        <v>422.85</v>
      </c>
      <c r="C6" t="s">
        <v>8</v>
      </c>
    </row>
    <row r="7" spans="1:18" ht="18" thickBot="1" x14ac:dyDescent="0.3">
      <c r="A7" s="5" t="s">
        <v>29</v>
      </c>
      <c r="B7" s="2">
        <v>0.9</v>
      </c>
    </row>
    <row r="8" spans="1:18" ht="18" thickBot="1" x14ac:dyDescent="0.3">
      <c r="A8" s="5" t="s">
        <v>33</v>
      </c>
      <c r="B8" s="2">
        <v>0.45</v>
      </c>
    </row>
    <row r="10" spans="1:18" x14ac:dyDescent="0.25">
      <c r="A10" s="24" t="s">
        <v>111</v>
      </c>
      <c r="B10" s="3">
        <v>1.621</v>
      </c>
      <c r="C10" s="3">
        <v>2.4</v>
      </c>
      <c r="D10" s="3">
        <v>8.1999999999999993</v>
      </c>
      <c r="E10" s="3">
        <v>14.5</v>
      </c>
      <c r="F10" s="3">
        <v>14.5</v>
      </c>
      <c r="G10" s="3">
        <v>30</v>
      </c>
      <c r="H10" s="3">
        <v>42</v>
      </c>
      <c r="I10" s="3">
        <v>8.1999999999999993</v>
      </c>
      <c r="J10" s="3">
        <v>14.5</v>
      </c>
      <c r="K10" s="3">
        <v>4.5999999999999996</v>
      </c>
      <c r="L10" s="3">
        <v>8.5</v>
      </c>
      <c r="M10" s="3">
        <v>28</v>
      </c>
      <c r="N10" s="3">
        <v>35</v>
      </c>
      <c r="O10" s="3">
        <v>40</v>
      </c>
      <c r="P10" s="3">
        <v>0.2</v>
      </c>
    </row>
    <row r="11" spans="1:18" ht="14.25" customHeight="1" x14ac:dyDescent="0.25">
      <c r="A11" s="31" t="s">
        <v>65</v>
      </c>
      <c r="B11" s="31" t="s">
        <v>118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2" t="s">
        <v>117</v>
      </c>
      <c r="R11" s="32" t="s">
        <v>116</v>
      </c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  <c r="R12" s="32"/>
    </row>
    <row r="13" spans="1:18" x14ac:dyDescent="0.25">
      <c r="A13" s="31"/>
      <c r="B13" s="23" t="s">
        <v>11</v>
      </c>
      <c r="C13" s="23" t="s">
        <v>12</v>
      </c>
      <c r="D13" s="23" t="s">
        <v>13</v>
      </c>
      <c r="E13" s="23" t="s">
        <v>14</v>
      </c>
      <c r="F13" s="23" t="s">
        <v>15</v>
      </c>
      <c r="G13" s="23" t="s">
        <v>22</v>
      </c>
      <c r="H13" s="23" t="s">
        <v>23</v>
      </c>
      <c r="I13" s="23" t="s">
        <v>16</v>
      </c>
      <c r="J13" s="23" t="s">
        <v>17</v>
      </c>
      <c r="K13" s="23" t="s">
        <v>18</v>
      </c>
      <c r="L13" s="23" t="s">
        <v>19</v>
      </c>
      <c r="M13" s="23" t="s">
        <v>20</v>
      </c>
      <c r="N13" s="23" t="s">
        <v>109</v>
      </c>
      <c r="O13" s="23" t="s">
        <v>110</v>
      </c>
      <c r="P13" s="23" t="s">
        <v>21</v>
      </c>
      <c r="Q13" s="32"/>
      <c r="R13" s="32"/>
    </row>
    <row r="14" spans="1:18" x14ac:dyDescent="0.25">
      <c r="A14" s="3">
        <v>1</v>
      </c>
      <c r="B14" s="3">
        <v>237.28775000000002</v>
      </c>
      <c r="C14" s="3">
        <v>67.796499999999995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67.796499999999995</v>
      </c>
      <c r="L14" s="3">
        <v>0</v>
      </c>
      <c r="M14" s="3">
        <v>0</v>
      </c>
      <c r="N14" s="3">
        <v>0</v>
      </c>
      <c r="O14" s="3">
        <v>0</v>
      </c>
      <c r="P14" s="3">
        <v>33.898249999999997</v>
      </c>
      <c r="Q14" s="3">
        <v>406.779</v>
      </c>
      <c r="R14" s="3">
        <v>2.1289166666666661</v>
      </c>
    </row>
    <row r="15" spans="1:18" x14ac:dyDescent="0.25">
      <c r="A15" s="3">
        <v>2</v>
      </c>
      <c r="B15" s="3">
        <v>245.61384615384614</v>
      </c>
      <c r="C15" s="3">
        <v>70.175384615384615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70.175384615384615</v>
      </c>
      <c r="L15" s="3">
        <v>0</v>
      </c>
      <c r="M15" s="3">
        <v>0</v>
      </c>
      <c r="N15" s="3">
        <v>0</v>
      </c>
      <c r="O15" s="3">
        <v>35.087692307692308</v>
      </c>
      <c r="P15" s="3">
        <v>35.087692307692308</v>
      </c>
      <c r="Q15" s="3">
        <v>456.14</v>
      </c>
      <c r="R15" s="3">
        <v>5.0420769230769231</v>
      </c>
    </row>
    <row r="16" spans="1:18" x14ac:dyDescent="0.25">
      <c r="A16" s="3">
        <v>3</v>
      </c>
      <c r="B16" s="3">
        <v>70.175333333333327</v>
      </c>
      <c r="C16" s="3">
        <v>35.087666666666664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35.087666666666664</v>
      </c>
      <c r="L16" s="3">
        <v>0</v>
      </c>
      <c r="M16" s="3">
        <v>0</v>
      </c>
      <c r="N16" s="3">
        <v>0</v>
      </c>
      <c r="O16" s="3">
        <v>35.087666666666664</v>
      </c>
      <c r="P16" s="3">
        <v>35.087666666666664</v>
      </c>
      <c r="Q16" s="3">
        <v>210.52600000000001</v>
      </c>
      <c r="R16" s="3">
        <v>8.407</v>
      </c>
    </row>
    <row r="17" spans="1:18" x14ac:dyDescent="0.25">
      <c r="A17" s="3">
        <v>4</v>
      </c>
      <c r="B17" s="3">
        <v>175.43812500000001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35.087625000000003</v>
      </c>
      <c r="L17" s="3">
        <v>70.175250000000005</v>
      </c>
      <c r="M17" s="3">
        <v>0</v>
      </c>
      <c r="N17" s="3">
        <v>0</v>
      </c>
      <c r="O17" s="3">
        <v>0</v>
      </c>
      <c r="P17" s="3">
        <v>0</v>
      </c>
      <c r="Q17" s="3">
        <v>280.70100000000002</v>
      </c>
      <c r="R17" s="3">
        <v>3.7131249999999998</v>
      </c>
    </row>
    <row r="18" spans="1:18" x14ac:dyDescent="0.25">
      <c r="A18" s="3">
        <v>5</v>
      </c>
      <c r="B18" s="3">
        <v>70.175333333333327</v>
      </c>
      <c r="C18" s="3">
        <v>70.175333333333327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70.175333333333327</v>
      </c>
      <c r="M18" s="3">
        <v>0</v>
      </c>
      <c r="N18" s="3">
        <v>0</v>
      </c>
      <c r="O18" s="3">
        <v>0</v>
      </c>
      <c r="P18" s="3">
        <v>0</v>
      </c>
      <c r="Q18" s="3">
        <v>210.52600000000001</v>
      </c>
      <c r="R18" s="3">
        <v>4.1736666666666666</v>
      </c>
    </row>
    <row r="19" spans="1:18" x14ac:dyDescent="0.25">
      <c r="A19" s="3">
        <v>6</v>
      </c>
      <c r="B19" s="3">
        <v>813.55905882352943</v>
      </c>
      <c r="C19" s="3">
        <v>33.898294117647055</v>
      </c>
      <c r="D19" s="3">
        <v>67.796588235294109</v>
      </c>
      <c r="E19" s="3">
        <v>33.898294117647055</v>
      </c>
      <c r="F19" s="3">
        <v>33.898294117647055</v>
      </c>
      <c r="G19" s="3">
        <v>0</v>
      </c>
      <c r="H19" s="3">
        <v>0</v>
      </c>
      <c r="I19" s="3">
        <v>33.898294117647055</v>
      </c>
      <c r="J19" s="3">
        <v>0</v>
      </c>
      <c r="K19" s="3">
        <v>33.898294117647055</v>
      </c>
      <c r="L19" s="3">
        <v>0</v>
      </c>
      <c r="M19" s="3">
        <v>0</v>
      </c>
      <c r="N19" s="3">
        <v>0</v>
      </c>
      <c r="O19" s="3">
        <v>0</v>
      </c>
      <c r="P19" s="3">
        <v>101.69488235294118</v>
      </c>
      <c r="Q19" s="3">
        <v>1152.5419999999999</v>
      </c>
      <c r="R19" s="3">
        <v>2.9442352941176466</v>
      </c>
    </row>
    <row r="20" spans="1:18" x14ac:dyDescent="0.25">
      <c r="A20" s="3">
        <v>7</v>
      </c>
      <c r="B20" s="3">
        <v>175.43812500000001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105.26287500000001</v>
      </c>
      <c r="Q20" s="3">
        <v>280.70100000000002</v>
      </c>
      <c r="R20" s="3">
        <v>1.088125</v>
      </c>
    </row>
    <row r="21" spans="1:18" x14ac:dyDescent="0.25">
      <c r="A21" s="3">
        <v>8</v>
      </c>
      <c r="B21" s="3">
        <v>464.28525000000002</v>
      </c>
      <c r="C21" s="3">
        <v>0</v>
      </c>
      <c r="D21" s="3">
        <v>35.71425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214.28549999999998</v>
      </c>
      <c r="Q21" s="3">
        <v>714.28499999999997</v>
      </c>
      <c r="R21" s="3">
        <v>1.5236499999999999</v>
      </c>
    </row>
    <row r="22" spans="1:18" x14ac:dyDescent="0.25">
      <c r="A22" s="3">
        <v>9</v>
      </c>
      <c r="B22" s="3">
        <v>66.833714285714279</v>
      </c>
      <c r="C22" s="3">
        <v>33.41685714285714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33.41685714285714</v>
      </c>
      <c r="L22" s="3">
        <v>33.41685714285714</v>
      </c>
      <c r="M22" s="3">
        <v>0</v>
      </c>
      <c r="N22" s="3">
        <v>0</v>
      </c>
      <c r="O22" s="3">
        <v>33.41685714285714</v>
      </c>
      <c r="P22" s="3">
        <v>33.41685714285714</v>
      </c>
      <c r="Q22" s="3">
        <v>233.91800000000001</v>
      </c>
      <c r="R22" s="3">
        <v>8.420285714285713</v>
      </c>
    </row>
    <row r="23" spans="1:18" x14ac:dyDescent="0.25">
      <c r="A23" s="3">
        <v>10</v>
      </c>
      <c r="B23" s="3">
        <v>70.175428571428569</v>
      </c>
      <c r="C23" s="3">
        <v>35.087714285714284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35.087714285714284</v>
      </c>
      <c r="L23" s="3">
        <v>35.087714285714284</v>
      </c>
      <c r="M23" s="3">
        <v>0</v>
      </c>
      <c r="N23" s="3">
        <v>0</v>
      </c>
      <c r="O23" s="3">
        <v>35.087714285714284</v>
      </c>
      <c r="P23" s="3">
        <v>35.087714285714284</v>
      </c>
      <c r="Q23" s="3">
        <v>245.614</v>
      </c>
      <c r="R23" s="3">
        <v>8.4202857142857148</v>
      </c>
    </row>
    <row r="24" spans="1:18" x14ac:dyDescent="0.25">
      <c r="A24" s="3">
        <v>11</v>
      </c>
      <c r="B24" s="3">
        <v>542.37286956521734</v>
      </c>
      <c r="C24" s="3">
        <v>33.898304347826084</v>
      </c>
      <c r="D24" s="3">
        <v>33.898304347826084</v>
      </c>
      <c r="E24" s="3">
        <v>33.898304347826084</v>
      </c>
      <c r="F24" s="3">
        <v>33.898304347826084</v>
      </c>
      <c r="G24" s="3">
        <v>0</v>
      </c>
      <c r="H24" s="3">
        <v>0</v>
      </c>
      <c r="I24" s="3">
        <v>33.898304347826084</v>
      </c>
      <c r="J24" s="3">
        <v>0</v>
      </c>
      <c r="K24" s="3">
        <v>33.898304347826084</v>
      </c>
      <c r="L24" s="3">
        <v>0</v>
      </c>
      <c r="M24" s="3">
        <v>0</v>
      </c>
      <c r="N24" s="3">
        <v>0</v>
      </c>
      <c r="O24" s="3">
        <v>0</v>
      </c>
      <c r="P24" s="3">
        <v>33.898304347826084</v>
      </c>
      <c r="Q24" s="3">
        <v>779.66099999999994</v>
      </c>
      <c r="R24" s="3">
        <v>3.4146086956521735</v>
      </c>
    </row>
    <row r="25" spans="1:18" x14ac:dyDescent="0.25">
      <c r="A25" s="3">
        <v>12</v>
      </c>
      <c r="B25" s="3">
        <v>208.6465</v>
      </c>
      <c r="C25" s="3">
        <v>34.774416666666667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34.774416666666667</v>
      </c>
      <c r="L25" s="3">
        <v>0</v>
      </c>
      <c r="M25" s="3">
        <v>0</v>
      </c>
      <c r="N25" s="3">
        <v>34.774416666666667</v>
      </c>
      <c r="O25" s="3">
        <v>34.774416666666667</v>
      </c>
      <c r="P25" s="3">
        <v>69.548833333333334</v>
      </c>
      <c r="Q25" s="3">
        <v>417.29300000000001</v>
      </c>
      <c r="R25" s="3">
        <v>7.6771666666666665</v>
      </c>
    </row>
    <row r="26" spans="1:18" x14ac:dyDescent="0.25">
      <c r="A26" s="3">
        <v>13</v>
      </c>
      <c r="B26" s="3">
        <v>171.47333333333333</v>
      </c>
      <c r="C26" s="3">
        <v>34.294666666666664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34.294666666666664</v>
      </c>
      <c r="L26" s="3">
        <v>0</v>
      </c>
      <c r="M26" s="3">
        <v>0</v>
      </c>
      <c r="N26" s="3">
        <v>0</v>
      </c>
      <c r="O26" s="3">
        <v>34.294666666666664</v>
      </c>
      <c r="P26" s="3">
        <v>34.294666666666664</v>
      </c>
      <c r="Q26" s="3">
        <v>308.65199999999999</v>
      </c>
      <c r="R26" s="3">
        <v>6.1450000000000005</v>
      </c>
    </row>
    <row r="27" spans="1:18" x14ac:dyDescent="0.25">
      <c r="A27" s="3">
        <v>14</v>
      </c>
      <c r="B27" s="3">
        <v>166.66650000000001</v>
      </c>
      <c r="C27" s="3">
        <v>66.666600000000003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33.333300000000001</v>
      </c>
      <c r="L27" s="3">
        <v>0</v>
      </c>
      <c r="M27" s="3">
        <v>0</v>
      </c>
      <c r="N27" s="3">
        <v>0</v>
      </c>
      <c r="O27" s="3">
        <v>33.333300000000001</v>
      </c>
      <c r="P27" s="3">
        <v>33.333300000000001</v>
      </c>
      <c r="Q27" s="3">
        <v>333.33300000000003</v>
      </c>
      <c r="R27" s="3">
        <v>5.7705000000000002</v>
      </c>
    </row>
    <row r="28" spans="1:18" x14ac:dyDescent="0.25">
      <c r="A28" s="3">
        <v>15</v>
      </c>
      <c r="B28" s="3">
        <v>344.24294117647059</v>
      </c>
      <c r="C28" s="3">
        <v>34.424294117647058</v>
      </c>
      <c r="D28" s="3">
        <v>34.424294117647058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34.424294117647058</v>
      </c>
      <c r="L28" s="3">
        <v>0</v>
      </c>
      <c r="M28" s="3">
        <v>0</v>
      </c>
      <c r="N28" s="3">
        <v>0</v>
      </c>
      <c r="O28" s="3">
        <v>34.424294117647058</v>
      </c>
      <c r="P28" s="3">
        <v>103.27288235294118</v>
      </c>
      <c r="Q28" s="3">
        <v>585.21299999999997</v>
      </c>
      <c r="R28" s="3">
        <v>4.2358823529411778</v>
      </c>
    </row>
    <row r="29" spans="1:18" x14ac:dyDescent="0.25">
      <c r="A29" s="3">
        <v>16</v>
      </c>
      <c r="B29" s="3">
        <v>262.44171428571428</v>
      </c>
      <c r="C29" s="3">
        <v>65.610428571428571</v>
      </c>
      <c r="D29" s="3">
        <v>32.805214285714285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32.805214285714285</v>
      </c>
      <c r="L29" s="3">
        <v>0</v>
      </c>
      <c r="M29" s="3">
        <v>0</v>
      </c>
      <c r="N29" s="3">
        <v>0</v>
      </c>
      <c r="O29" s="3">
        <v>32.805214285714285</v>
      </c>
      <c r="P29" s="3">
        <v>32.805214285714285</v>
      </c>
      <c r="Q29" s="3">
        <v>459.27300000000002</v>
      </c>
      <c r="R29" s="3">
        <v>5.0548571428571414</v>
      </c>
    </row>
    <row r="30" spans="1:18" x14ac:dyDescent="0.25">
      <c r="A30" s="3">
        <v>41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>
        <v>43</v>
      </c>
      <c r="B31" s="3">
        <f>B21</f>
        <v>464.28525000000002</v>
      </c>
      <c r="C31" s="3">
        <f>C21</f>
        <v>0</v>
      </c>
      <c r="D31" s="3">
        <f t="shared" ref="D31:Q31" si="0">D21</f>
        <v>35.71425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3">
        <f t="shared" si="0"/>
        <v>0</v>
      </c>
      <c r="N31" s="3">
        <f t="shared" si="0"/>
        <v>0</v>
      </c>
      <c r="O31" s="3">
        <f t="shared" si="0"/>
        <v>0</v>
      </c>
      <c r="P31" s="3">
        <f t="shared" si="0"/>
        <v>214.28549999999998</v>
      </c>
      <c r="Q31" s="3">
        <f t="shared" si="0"/>
        <v>714.28499999999997</v>
      </c>
      <c r="R31" s="3">
        <f>R21</f>
        <v>1.5236499999999999</v>
      </c>
    </row>
    <row r="32" spans="1:18" x14ac:dyDescent="0.25">
      <c r="A32" s="3">
        <v>45</v>
      </c>
      <c r="B32" s="3">
        <f>B24</f>
        <v>542.37286956521734</v>
      </c>
      <c r="C32" s="3">
        <f t="shared" ref="C32:R32" si="1">C24</f>
        <v>33.898304347826084</v>
      </c>
      <c r="D32" s="3">
        <f t="shared" si="1"/>
        <v>33.898304347826084</v>
      </c>
      <c r="E32" s="3">
        <f t="shared" si="1"/>
        <v>33.898304347826084</v>
      </c>
      <c r="F32" s="3">
        <f t="shared" si="1"/>
        <v>33.898304347826084</v>
      </c>
      <c r="G32" s="3">
        <f t="shared" si="1"/>
        <v>0</v>
      </c>
      <c r="H32" s="3">
        <f t="shared" si="1"/>
        <v>0</v>
      </c>
      <c r="I32" s="3">
        <f t="shared" si="1"/>
        <v>33.898304347826084</v>
      </c>
      <c r="J32" s="3">
        <f t="shared" si="1"/>
        <v>0</v>
      </c>
      <c r="K32" s="3">
        <f t="shared" si="1"/>
        <v>33.898304347826084</v>
      </c>
      <c r="L32" s="3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0</v>
      </c>
      <c r="P32" s="3">
        <f t="shared" si="1"/>
        <v>33.898304347826084</v>
      </c>
      <c r="Q32" s="3">
        <f>Q24</f>
        <v>779.66099999999994</v>
      </c>
      <c r="R32" s="3">
        <f t="shared" si="1"/>
        <v>3.4146086956521735</v>
      </c>
    </row>
  </sheetData>
  <mergeCells count="4">
    <mergeCell ref="A11:A13"/>
    <mergeCell ref="B11:P12"/>
    <mergeCell ref="Q11:Q13"/>
    <mergeCell ref="R11:R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"/>
  <sheetViews>
    <sheetView workbookViewId="0">
      <selection activeCell="B7" sqref="B6:Y8"/>
    </sheetView>
  </sheetViews>
  <sheetFormatPr baseColWidth="10" defaultRowHeight="15" x14ac:dyDescent="0.25"/>
  <sheetData>
    <row r="4" spans="1:25" x14ac:dyDescent="0.25">
      <c r="A4" s="23" t="s">
        <v>119</v>
      </c>
      <c r="B4" s="23" t="s">
        <v>120</v>
      </c>
      <c r="C4" s="23" t="s">
        <v>121</v>
      </c>
      <c r="D4" s="23" t="s">
        <v>122</v>
      </c>
      <c r="E4" s="23" t="s">
        <v>123</v>
      </c>
      <c r="F4" s="23" t="s">
        <v>124</v>
      </c>
      <c r="G4" s="23" t="s">
        <v>125</v>
      </c>
      <c r="H4" s="23" t="s">
        <v>126</v>
      </c>
      <c r="I4" s="23" t="s">
        <v>127</v>
      </c>
      <c r="J4" s="23" t="s">
        <v>128</v>
      </c>
      <c r="K4" s="23" t="s">
        <v>129</v>
      </c>
      <c r="L4" s="23" t="s">
        <v>130</v>
      </c>
      <c r="M4" s="23" t="s">
        <v>131</v>
      </c>
      <c r="N4" s="23" t="s">
        <v>132</v>
      </c>
      <c r="O4" s="23" t="s">
        <v>133</v>
      </c>
      <c r="P4" s="23" t="s">
        <v>134</v>
      </c>
      <c r="Q4" s="23" t="s">
        <v>135</v>
      </c>
      <c r="R4" s="23" t="s">
        <v>136</v>
      </c>
      <c r="S4" s="23" t="s">
        <v>137</v>
      </c>
      <c r="T4" s="23" t="s">
        <v>138</v>
      </c>
      <c r="U4" s="23" t="s">
        <v>139</v>
      </c>
      <c r="V4" s="23" t="s">
        <v>140</v>
      </c>
      <c r="W4" s="23" t="s">
        <v>141</v>
      </c>
      <c r="X4" s="23" t="s">
        <v>142</v>
      </c>
      <c r="Y4" s="23" t="s">
        <v>143</v>
      </c>
    </row>
    <row r="5" spans="1:25" x14ac:dyDescent="0.25">
      <c r="A5" s="25">
        <v>8.2395031285908329E-3</v>
      </c>
      <c r="B5" s="25">
        <v>5.269452047674864E-3</v>
      </c>
      <c r="C5" s="25">
        <v>4.5784302501797377E-3</v>
      </c>
      <c r="D5" s="25">
        <v>6.3641951387950133E-3</v>
      </c>
      <c r="E5" s="25">
        <v>1.3407068757120938E-2</v>
      </c>
      <c r="F5" s="25">
        <v>3.6763577625088237E-2</v>
      </c>
      <c r="G5" s="25">
        <v>6.0515908352585086E-2</v>
      </c>
      <c r="H5" s="25">
        <v>6.2770933709320409E-2</v>
      </c>
      <c r="I5" s="25">
        <v>5.6182656542495171E-2</v>
      </c>
      <c r="J5" s="25">
        <v>5.544689389985015E-2</v>
      </c>
      <c r="K5" s="25">
        <v>5.4149283338701254E-2</v>
      </c>
      <c r="L5" s="25">
        <v>5.4061038135391835E-2</v>
      </c>
      <c r="M5" s="25">
        <v>5.4336105213068586E-2</v>
      </c>
      <c r="N5" s="25">
        <v>5.4826925365160734E-2</v>
      </c>
      <c r="O5" s="25">
        <v>5.6920591924475954E-2</v>
      </c>
      <c r="P5" s="25">
        <v>5.4564481008215246E-2</v>
      </c>
      <c r="Q5" s="25">
        <v>5.6599710561365764E-2</v>
      </c>
      <c r="R5" s="25">
        <v>6.2009096752785729E-2</v>
      </c>
      <c r="S5" s="25">
        <v>5.8328351061206707E-2</v>
      </c>
      <c r="T5" s="25">
        <v>5.152245836243205E-2</v>
      </c>
      <c r="U5" s="25">
        <v>4.6911202146598663E-2</v>
      </c>
      <c r="V5" s="25">
        <v>4.1802411464486496E-2</v>
      </c>
      <c r="W5" s="25">
        <v>2.9244838409912134E-2</v>
      </c>
      <c r="X5" s="25">
        <v>1.5184886804498587E-2</v>
      </c>
      <c r="Y5" s="26">
        <f>A5</f>
        <v>8.2395031285908329E-3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8" sqref="D18"/>
    </sheetView>
  </sheetViews>
  <sheetFormatPr baseColWidth="10" defaultRowHeight="15" x14ac:dyDescent="0.25"/>
  <sheetData>
    <row r="1" spans="1:2" ht="33" x14ac:dyDescent="0.25">
      <c r="A1" s="7" t="s">
        <v>35</v>
      </c>
      <c r="B1" s="4" t="s">
        <v>36</v>
      </c>
    </row>
    <row r="2" spans="1:2" ht="33" x14ac:dyDescent="0.25">
      <c r="A2" s="7" t="s">
        <v>37</v>
      </c>
      <c r="B2" s="4" t="s">
        <v>38</v>
      </c>
    </row>
    <row r="3" spans="1:2" ht="33" x14ac:dyDescent="0.25">
      <c r="A3" s="7" t="s">
        <v>39</v>
      </c>
      <c r="B3" s="4" t="s">
        <v>40</v>
      </c>
    </row>
    <row r="4" spans="1:2" ht="33" x14ac:dyDescent="0.25">
      <c r="A4" s="7" t="s">
        <v>41</v>
      </c>
      <c r="B4" s="4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25"/>
  <sheetData>
    <row r="1" spans="1:3" ht="17.25" x14ac:dyDescent="0.25">
      <c r="A1" s="7" t="s">
        <v>35</v>
      </c>
      <c r="B1" s="4" t="s">
        <v>43</v>
      </c>
      <c r="C1" s="3" t="s">
        <v>44</v>
      </c>
    </row>
    <row r="2" spans="1:3" ht="17.25" x14ac:dyDescent="0.25">
      <c r="A2" s="7" t="s">
        <v>37</v>
      </c>
      <c r="B2" s="4" t="s">
        <v>45</v>
      </c>
      <c r="C2" s="3" t="s">
        <v>44</v>
      </c>
    </row>
    <row r="3" spans="1:3" ht="17.25" x14ac:dyDescent="0.25">
      <c r="A3" s="7" t="s">
        <v>39</v>
      </c>
      <c r="B3" s="4" t="s">
        <v>46</v>
      </c>
      <c r="C3" s="3" t="s">
        <v>44</v>
      </c>
    </row>
    <row r="4" spans="1:3" ht="17.25" x14ac:dyDescent="0.25">
      <c r="A4" s="7" t="s">
        <v>41</v>
      </c>
      <c r="B4" s="4" t="s">
        <v>47</v>
      </c>
      <c r="C4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AÑO_EVALUADO</vt:lpstr>
      <vt:lpstr>PVcat</vt:lpstr>
      <vt:lpstr>VP_TM</vt:lpstr>
      <vt:lpstr>Incert_VP</vt:lpstr>
      <vt:lpstr>VNPP</vt:lpstr>
      <vt:lpstr>VNPI</vt:lpstr>
      <vt:lpstr>VNP</vt:lpstr>
      <vt:lpstr>BDG</vt:lpstr>
      <vt:lpstr>CONVP</vt:lpstr>
      <vt:lpstr>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INGENIERIAS</dc:creator>
  <cp:lastModifiedBy>INGENIERIA</cp:lastModifiedBy>
  <dcterms:created xsi:type="dcterms:W3CDTF">2016-04-05T20:05:39Z</dcterms:created>
  <dcterms:modified xsi:type="dcterms:W3CDTF">2016-05-03T19:42:24Z</dcterms:modified>
</cp:coreProperties>
</file>