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jimehl/Downloads/"/>
    </mc:Choice>
  </mc:AlternateContent>
  <xr:revisionPtr revIDLastSave="0" documentId="8_{16473D65-4E58-F24D-8CD2-D10E49945BC5}" xr6:coauthVersionLast="47" xr6:coauthVersionMax="47" xr10:uidLastSave="{00000000-0000-0000-0000-000000000000}"/>
  <bookViews>
    <workbookView xWindow="0" yWindow="760" windowWidth="30240" windowHeight="18880" xr2:uid="{BF7FA7CA-4D3A-2144-88CC-D7CA3B6B4D2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D17" i="4"/>
  <c r="C17" i="4"/>
  <c r="E16" i="4"/>
  <c r="E13" i="4"/>
  <c r="E14" i="4"/>
  <c r="E15" i="4"/>
  <c r="E12" i="4"/>
  <c r="G5" i="4"/>
  <c r="D13" i="4"/>
  <c r="D14" i="4"/>
  <c r="D15" i="4"/>
  <c r="D16" i="4"/>
  <c r="D12" i="4"/>
  <c r="C13" i="4"/>
  <c r="C14" i="4"/>
  <c r="C15" i="4"/>
  <c r="C16" i="4"/>
  <c r="C12" i="4"/>
  <c r="G8" i="4"/>
  <c r="H7" i="4"/>
  <c r="G13" i="3"/>
  <c r="G12" i="3"/>
  <c r="G11" i="3"/>
  <c r="G10" i="3"/>
  <c r="G9" i="3"/>
  <c r="G8" i="3"/>
  <c r="G7" i="3"/>
  <c r="G6" i="3"/>
  <c r="G5" i="3"/>
  <c r="G4" i="3"/>
  <c r="G3" i="1"/>
  <c r="G4" i="1"/>
  <c r="G5" i="1"/>
  <c r="G6" i="1"/>
  <c r="G7" i="1"/>
  <c r="G8" i="1"/>
  <c r="G9" i="1"/>
  <c r="G10" i="1"/>
  <c r="G11" i="1"/>
  <c r="G12" i="1"/>
  <c r="K8" i="1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<sst xmlns="http://schemas.openxmlformats.org/spreadsheetml/2006/main" count="113" uniqueCount="43">
  <si>
    <t xml:space="preserve">Trail </t>
  </si>
  <si>
    <t xml:space="preserve">Path </t>
  </si>
  <si>
    <t xml:space="preserve">Time to A </t>
  </si>
  <si>
    <t xml:space="preserve">Time to B </t>
  </si>
  <si>
    <t>Time home</t>
  </si>
  <si>
    <t>Total</t>
  </si>
  <si>
    <t>Time to B</t>
  </si>
  <si>
    <t>Time to A</t>
  </si>
  <si>
    <t>Trial</t>
  </si>
  <si>
    <t>Error</t>
  </si>
  <si>
    <t>Rail extension tests</t>
  </si>
  <si>
    <t>+/-0.01</t>
  </si>
  <si>
    <t>Rail retraction tests</t>
  </si>
  <si>
    <t>Mean</t>
  </si>
  <si>
    <t>+/0.01</t>
  </si>
  <si>
    <t>Length of rail on extension in mm</t>
  </si>
  <si>
    <t>Length of rail on retraction in mm</t>
  </si>
  <si>
    <t xml:space="preserve">Percentage Error </t>
  </si>
  <si>
    <t>Mean Deviation from Expected Value (98.17mm)</t>
  </si>
  <si>
    <t>Mean Deviation From Expected Value (98.17mm)</t>
  </si>
  <si>
    <t>Percentage Error</t>
  </si>
  <si>
    <t>Trials</t>
  </si>
  <si>
    <t>Cleaning head reliability when on keyboard</t>
  </si>
  <si>
    <t>Ratio of debris removed</t>
  </si>
  <si>
    <t>4 out of 10</t>
  </si>
  <si>
    <t>5 out of 10</t>
  </si>
  <si>
    <t xml:space="preserve">Cleaning </t>
  </si>
  <si>
    <t>Cleaning on App</t>
  </si>
  <si>
    <t>Moving on App</t>
  </si>
  <si>
    <t>Complete</t>
  </si>
  <si>
    <t>Completed on App</t>
  </si>
  <si>
    <t xml:space="preserve">Moving  </t>
  </si>
  <si>
    <t>3 out of 10</t>
  </si>
  <si>
    <t>smaller debris</t>
  </si>
  <si>
    <t>ratio of debris removed</t>
  </si>
  <si>
    <t xml:space="preserve">6 out of 10 </t>
  </si>
  <si>
    <t>bigger debris</t>
  </si>
  <si>
    <t xml:space="preserve">2 out of 10 </t>
  </si>
  <si>
    <t>2 out of 10</t>
  </si>
  <si>
    <t>Difference</t>
  </si>
  <si>
    <t>Moving</t>
  </si>
  <si>
    <t>Cleaning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</si>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</sst>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B30C-2389-E74B-9851-D7EAB8C8B0BC}">
  <dimension ref="B1:P37"/>
  <sheetViews>
    <sheetView tabSelected="1" topLeftCell="B1" workbookViewId="0">
      <selection activeCell="H16" sqref="H16"/>
    </sheetView>
  </sheetViews>
  <sheetFormatPr baseColWidth="10" defaultRowHeight="16" x14ac:dyDescent="0.2"/>
  <cols>
    <col min="2" max="2" width="34.6640625" bestFit="1" customWidth="1"/>
    <col min="3" max="3" width="20.1640625" bestFit="1" customWidth="1"/>
    <col min="4" max="4" width="21.33203125" customWidth="1"/>
    <col min="5" max="5" width="24" customWidth="1"/>
    <col min="6" max="6" width="16.5" customWidth="1"/>
    <col min="10" max="10" width="36" bestFit="1" customWidth="1"/>
    <col min="11" max="11" width="26.83203125" bestFit="1" customWidth="1"/>
    <col min="13" max="13" width="31.33203125" bestFit="1" customWidth="1"/>
    <col min="14" max="14" width="36" bestFit="1" customWidth="1"/>
    <col min="15" max="15" width="26.83203125" bestFit="1" customWidth="1"/>
  </cols>
  <sheetData>
    <row r="1" spans="2:16" x14ac:dyDescent="0.2">
      <c r="B1" s="1"/>
      <c r="C1" s="1"/>
      <c r="D1" s="1"/>
      <c r="E1" s="1"/>
      <c r="F1" s="1"/>
      <c r="G1" s="1"/>
      <c r="J1" t="s">
        <v>10</v>
      </c>
      <c r="N1" t="s">
        <v>12</v>
      </c>
    </row>
    <row r="2" spans="2:16" x14ac:dyDescent="0.2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J2" t="s">
        <v>8</v>
      </c>
      <c r="K2" t="s">
        <v>15</v>
      </c>
      <c r="L2" t="s">
        <v>9</v>
      </c>
      <c r="N2" t="s">
        <v>8</v>
      </c>
      <c r="O2" t="s">
        <v>16</v>
      </c>
      <c r="P2" t="s">
        <v>9</v>
      </c>
    </row>
    <row r="3" spans="2:16" x14ac:dyDescent="0.2">
      <c r="B3">
        <v>1</v>
      </c>
      <c r="C3">
        <v>1</v>
      </c>
      <c r="D3">
        <v>22.72</v>
      </c>
      <c r="E3">
        <v>28.8</v>
      </c>
      <c r="F3">
        <v>36.450000000000003</v>
      </c>
      <c r="G3">
        <f>SUM(D3:F3)</f>
        <v>87.97</v>
      </c>
      <c r="J3">
        <v>1</v>
      </c>
      <c r="K3">
        <v>98.2</v>
      </c>
      <c r="L3" t="s">
        <v>11</v>
      </c>
      <c r="N3">
        <v>1</v>
      </c>
      <c r="O3">
        <v>98.5</v>
      </c>
      <c r="P3" t="s">
        <v>11</v>
      </c>
    </row>
    <row r="4" spans="2:16" x14ac:dyDescent="0.2">
      <c r="B4">
        <v>1</v>
      </c>
      <c r="C4">
        <v>2</v>
      </c>
      <c r="D4">
        <v>14.28</v>
      </c>
      <c r="E4">
        <v>24.55</v>
      </c>
      <c r="F4">
        <v>41.07</v>
      </c>
      <c r="G4">
        <f t="shared" ref="G4:G12" si="0">SUM(D4:F4)</f>
        <v>79.900000000000006</v>
      </c>
      <c r="J4">
        <v>2</v>
      </c>
      <c r="K4">
        <v>98.3</v>
      </c>
      <c r="L4" t="s">
        <v>11</v>
      </c>
      <c r="N4">
        <v>2</v>
      </c>
      <c r="O4">
        <v>98</v>
      </c>
      <c r="P4" t="s">
        <v>11</v>
      </c>
    </row>
    <row r="5" spans="2:16" x14ac:dyDescent="0.2">
      <c r="B5">
        <v>1</v>
      </c>
      <c r="C5">
        <v>3</v>
      </c>
      <c r="D5">
        <v>29.61</v>
      </c>
      <c r="E5">
        <v>22.61</v>
      </c>
      <c r="F5">
        <v>55.83</v>
      </c>
      <c r="G5">
        <f t="shared" si="0"/>
        <v>108.05</v>
      </c>
      <c r="J5">
        <v>3</v>
      </c>
      <c r="K5">
        <v>98.6</v>
      </c>
      <c r="L5" t="s">
        <v>11</v>
      </c>
      <c r="N5">
        <v>3</v>
      </c>
      <c r="O5">
        <v>98.4</v>
      </c>
      <c r="P5" t="s">
        <v>11</v>
      </c>
    </row>
    <row r="6" spans="2:16" x14ac:dyDescent="0.2">
      <c r="B6">
        <v>1</v>
      </c>
      <c r="C6">
        <v>4</v>
      </c>
      <c r="D6">
        <v>28.05</v>
      </c>
      <c r="E6">
        <v>24.4</v>
      </c>
      <c r="F6">
        <v>46</v>
      </c>
      <c r="G6">
        <f t="shared" si="0"/>
        <v>98.45</v>
      </c>
      <c r="J6">
        <v>4</v>
      </c>
      <c r="K6">
        <v>98.3</v>
      </c>
      <c r="L6" t="s">
        <v>11</v>
      </c>
      <c r="N6">
        <v>4</v>
      </c>
      <c r="O6">
        <v>98.3</v>
      </c>
      <c r="P6" t="s">
        <v>11</v>
      </c>
    </row>
    <row r="7" spans="2:16" x14ac:dyDescent="0.2">
      <c r="B7">
        <v>1</v>
      </c>
      <c r="C7">
        <v>5</v>
      </c>
      <c r="D7">
        <v>25.4</v>
      </c>
      <c r="E7">
        <v>30.37</v>
      </c>
      <c r="F7">
        <v>54.65</v>
      </c>
      <c r="G7">
        <f t="shared" si="0"/>
        <v>110.41999999999999</v>
      </c>
      <c r="J7">
        <v>5</v>
      </c>
      <c r="K7">
        <v>98.6</v>
      </c>
      <c r="L7" t="s">
        <v>11</v>
      </c>
      <c r="N7">
        <v>5</v>
      </c>
      <c r="O7">
        <v>98.4</v>
      </c>
      <c r="P7" t="s">
        <v>11</v>
      </c>
    </row>
    <row r="8" spans="2:16" x14ac:dyDescent="0.2">
      <c r="B8">
        <v>1</v>
      </c>
      <c r="C8">
        <v>6</v>
      </c>
      <c r="D8">
        <v>24.28</v>
      </c>
      <c r="E8">
        <v>38.409999999999997</v>
      </c>
      <c r="F8">
        <v>49.14</v>
      </c>
      <c r="G8">
        <f t="shared" si="0"/>
        <v>111.83</v>
      </c>
      <c r="J8">
        <v>6</v>
      </c>
      <c r="K8">
        <f>98.5</f>
        <v>98.5</v>
      </c>
      <c r="L8" t="s">
        <v>11</v>
      </c>
      <c r="N8">
        <v>6</v>
      </c>
      <c r="O8">
        <v>98.3</v>
      </c>
      <c r="P8" t="s">
        <v>11</v>
      </c>
    </row>
    <row r="9" spans="2:16" x14ac:dyDescent="0.2">
      <c r="B9">
        <v>1</v>
      </c>
      <c r="C9">
        <v>7</v>
      </c>
      <c r="D9">
        <v>24.1</v>
      </c>
      <c r="E9">
        <v>24.77</v>
      </c>
      <c r="F9">
        <v>45.34</v>
      </c>
      <c r="G9">
        <f t="shared" si="0"/>
        <v>94.210000000000008</v>
      </c>
      <c r="J9">
        <v>7</v>
      </c>
      <c r="K9">
        <v>98.1</v>
      </c>
      <c r="L9" t="s">
        <v>11</v>
      </c>
      <c r="N9">
        <v>7</v>
      </c>
      <c r="O9">
        <v>98.4</v>
      </c>
      <c r="P9" t="s">
        <v>11</v>
      </c>
    </row>
    <row r="10" spans="2:16" x14ac:dyDescent="0.2">
      <c r="B10">
        <v>1</v>
      </c>
      <c r="C10">
        <v>8</v>
      </c>
      <c r="D10">
        <v>24.68</v>
      </c>
      <c r="E10">
        <v>32.81</v>
      </c>
      <c r="F10">
        <v>44.68</v>
      </c>
      <c r="G10">
        <f t="shared" si="0"/>
        <v>102.17</v>
      </c>
      <c r="J10">
        <v>8</v>
      </c>
      <c r="K10">
        <v>98.5</v>
      </c>
      <c r="L10" t="s">
        <v>11</v>
      </c>
      <c r="N10">
        <v>8</v>
      </c>
      <c r="O10">
        <v>98</v>
      </c>
      <c r="P10" t="s">
        <v>11</v>
      </c>
    </row>
    <row r="11" spans="2:16" x14ac:dyDescent="0.2">
      <c r="B11">
        <v>1</v>
      </c>
      <c r="C11">
        <v>9</v>
      </c>
      <c r="D11">
        <v>27.4</v>
      </c>
      <c r="E11">
        <v>32.869999999999997</v>
      </c>
      <c r="F11">
        <v>50.34</v>
      </c>
      <c r="G11">
        <f t="shared" si="0"/>
        <v>110.61</v>
      </c>
      <c r="J11">
        <v>9</v>
      </c>
      <c r="K11">
        <v>98.6</v>
      </c>
      <c r="L11" t="s">
        <v>11</v>
      </c>
      <c r="N11">
        <v>9</v>
      </c>
      <c r="O11">
        <v>98</v>
      </c>
      <c r="P11" t="s">
        <v>11</v>
      </c>
    </row>
    <row r="12" spans="2:16" x14ac:dyDescent="0.2">
      <c r="B12">
        <v>1</v>
      </c>
      <c r="C12">
        <v>10</v>
      </c>
      <c r="D12">
        <v>23.41</v>
      </c>
      <c r="E12">
        <v>25.4</v>
      </c>
      <c r="F12">
        <v>76</v>
      </c>
      <c r="G12">
        <f t="shared" si="0"/>
        <v>124.81</v>
      </c>
      <c r="J12">
        <v>10</v>
      </c>
      <c r="K12">
        <v>98.7</v>
      </c>
      <c r="L12" t="s">
        <v>11</v>
      </c>
      <c r="N12">
        <v>10</v>
      </c>
      <c r="O12">
        <v>98.3</v>
      </c>
      <c r="P12" t="s">
        <v>11</v>
      </c>
    </row>
    <row r="13" spans="2:16" x14ac:dyDescent="0.2">
      <c r="J13">
        <v>11</v>
      </c>
      <c r="K13">
        <v>98.3</v>
      </c>
      <c r="L13" t="s">
        <v>11</v>
      </c>
      <c r="N13">
        <v>11</v>
      </c>
      <c r="O13">
        <v>98.5</v>
      </c>
      <c r="P13" t="s">
        <v>11</v>
      </c>
    </row>
    <row r="14" spans="2:16" x14ac:dyDescent="0.2">
      <c r="J14">
        <v>12</v>
      </c>
      <c r="K14">
        <v>98.3</v>
      </c>
      <c r="L14" t="s">
        <v>11</v>
      </c>
      <c r="N14">
        <v>12</v>
      </c>
      <c r="O14">
        <v>98.2</v>
      </c>
      <c r="P14" t="s">
        <v>11</v>
      </c>
    </row>
    <row r="15" spans="2:16" x14ac:dyDescent="0.2">
      <c r="J15">
        <v>13</v>
      </c>
      <c r="K15">
        <v>98.2</v>
      </c>
      <c r="L15" t="s">
        <v>11</v>
      </c>
      <c r="N15">
        <v>13</v>
      </c>
      <c r="O15">
        <v>98.4</v>
      </c>
      <c r="P15" t="s">
        <v>11</v>
      </c>
    </row>
    <row r="16" spans="2:16" x14ac:dyDescent="0.2">
      <c r="B16" s="1"/>
      <c r="C16" s="1"/>
      <c r="D16" s="1"/>
      <c r="E16" s="1"/>
      <c r="F16" s="1"/>
      <c r="G16" s="1"/>
      <c r="J16">
        <v>14</v>
      </c>
      <c r="K16">
        <v>98.5</v>
      </c>
      <c r="L16" t="s">
        <v>11</v>
      </c>
      <c r="N16">
        <v>14</v>
      </c>
      <c r="O16">
        <v>98.4</v>
      </c>
      <c r="P16" t="s">
        <v>11</v>
      </c>
    </row>
    <row r="17" spans="2:16" x14ac:dyDescent="0.2">
      <c r="J17">
        <v>15</v>
      </c>
      <c r="K17">
        <v>98.4</v>
      </c>
      <c r="L17" t="s">
        <v>11</v>
      </c>
      <c r="N17">
        <v>15</v>
      </c>
      <c r="O17">
        <v>98.3</v>
      </c>
      <c r="P17" t="s">
        <v>11</v>
      </c>
    </row>
    <row r="18" spans="2:16" x14ac:dyDescent="0.2">
      <c r="J18">
        <v>16</v>
      </c>
      <c r="K18">
        <v>98.2</v>
      </c>
      <c r="L18" t="s">
        <v>11</v>
      </c>
      <c r="N18">
        <v>16</v>
      </c>
      <c r="O18">
        <v>98.6</v>
      </c>
      <c r="P18" t="s">
        <v>11</v>
      </c>
    </row>
    <row r="19" spans="2:16" x14ac:dyDescent="0.2">
      <c r="J19">
        <v>17</v>
      </c>
      <c r="K19">
        <v>98.3</v>
      </c>
      <c r="L19" t="s">
        <v>11</v>
      </c>
      <c r="N19">
        <v>17</v>
      </c>
      <c r="O19">
        <v>98.6</v>
      </c>
      <c r="P19" t="s">
        <v>11</v>
      </c>
    </row>
    <row r="20" spans="2:16" x14ac:dyDescent="0.2">
      <c r="J20">
        <v>18</v>
      </c>
      <c r="K20">
        <v>98.4</v>
      </c>
      <c r="L20" t="s">
        <v>11</v>
      </c>
      <c r="N20">
        <v>18</v>
      </c>
      <c r="O20">
        <v>98</v>
      </c>
      <c r="P20" t="s">
        <v>11</v>
      </c>
    </row>
    <row r="21" spans="2:16" x14ac:dyDescent="0.2">
      <c r="J21">
        <v>19</v>
      </c>
      <c r="K21">
        <v>98.5</v>
      </c>
      <c r="L21" t="s">
        <v>11</v>
      </c>
      <c r="N21">
        <v>19</v>
      </c>
      <c r="O21">
        <v>98.4</v>
      </c>
      <c r="P21" t="s">
        <v>11</v>
      </c>
    </row>
    <row r="22" spans="2:16" x14ac:dyDescent="0.2">
      <c r="J22">
        <v>20</v>
      </c>
      <c r="K22">
        <v>98.2</v>
      </c>
      <c r="L22" t="s">
        <v>11</v>
      </c>
      <c r="N22">
        <v>20</v>
      </c>
      <c r="O22">
        <v>97.7</v>
      </c>
      <c r="P22" t="s">
        <v>11</v>
      </c>
    </row>
    <row r="23" spans="2:16" x14ac:dyDescent="0.2">
      <c r="J23" t="s">
        <v>13</v>
      </c>
      <c r="K23">
        <v>98.36</v>
      </c>
      <c r="L23" t="s">
        <v>11</v>
      </c>
      <c r="N23" t="s">
        <v>13</v>
      </c>
      <c r="O23">
        <v>98.29</v>
      </c>
      <c r="P23" t="s">
        <v>14</v>
      </c>
    </row>
    <row r="24" spans="2:16" ht="34" x14ac:dyDescent="0.2">
      <c r="J24" s="3" t="s">
        <v>18</v>
      </c>
      <c r="K24">
        <v>0.19</v>
      </c>
      <c r="N24" s="3" t="s">
        <v>19</v>
      </c>
      <c r="O24">
        <v>0.12</v>
      </c>
    </row>
    <row r="25" spans="2:16" x14ac:dyDescent="0.2">
      <c r="J25" t="s">
        <v>17</v>
      </c>
      <c r="K25" s="2">
        <v>1.9300000000000001E-3</v>
      </c>
      <c r="N25" t="s">
        <v>20</v>
      </c>
      <c r="O25" s="2">
        <v>1.1999999999999999E-3</v>
      </c>
    </row>
    <row r="26" spans="2:16" x14ac:dyDescent="0.2">
      <c r="B26" t="s">
        <v>22</v>
      </c>
      <c r="C26" t="s">
        <v>33</v>
      </c>
      <c r="D26" t="s">
        <v>36</v>
      </c>
    </row>
    <row r="27" spans="2:16" ht="34" x14ac:dyDescent="0.2">
      <c r="B27" t="s">
        <v>21</v>
      </c>
      <c r="C27" t="s">
        <v>23</v>
      </c>
      <c r="D27" s="3" t="s">
        <v>34</v>
      </c>
    </row>
    <row r="28" spans="2:16" x14ac:dyDescent="0.2">
      <c r="B28">
        <v>1</v>
      </c>
      <c r="C28" s="4" t="s">
        <v>32</v>
      </c>
      <c r="D28" t="s">
        <v>32</v>
      </c>
    </row>
    <row r="29" spans="2:16" x14ac:dyDescent="0.2">
      <c r="B29">
        <v>2</v>
      </c>
      <c r="C29" t="s">
        <v>25</v>
      </c>
      <c r="D29" t="s">
        <v>37</v>
      </c>
    </row>
    <row r="30" spans="2:16" x14ac:dyDescent="0.2">
      <c r="B30">
        <v>3</v>
      </c>
      <c r="C30" t="s">
        <v>24</v>
      </c>
      <c r="D30" t="s">
        <v>24</v>
      </c>
    </row>
    <row r="31" spans="2:16" x14ac:dyDescent="0.2">
      <c r="B31">
        <v>4</v>
      </c>
      <c r="C31" t="s">
        <v>25</v>
      </c>
      <c r="D31" t="s">
        <v>37</v>
      </c>
    </row>
    <row r="32" spans="2:16" x14ac:dyDescent="0.2">
      <c r="B32">
        <v>5</v>
      </c>
      <c r="C32" t="s">
        <v>32</v>
      </c>
      <c r="D32" t="s">
        <v>32</v>
      </c>
    </row>
    <row r="33" spans="2:4" x14ac:dyDescent="0.2">
      <c r="B33">
        <v>6</v>
      </c>
      <c r="C33" t="s">
        <v>25</v>
      </c>
      <c r="D33" t="s">
        <v>37</v>
      </c>
    </row>
    <row r="34" spans="2:4" x14ac:dyDescent="0.2">
      <c r="B34">
        <v>7</v>
      </c>
      <c r="C34" t="s">
        <v>24</v>
      </c>
      <c r="D34" t="s">
        <v>32</v>
      </c>
    </row>
    <row r="35" spans="2:4" x14ac:dyDescent="0.2">
      <c r="B35">
        <v>8</v>
      </c>
      <c r="C35" t="s">
        <v>38</v>
      </c>
      <c r="D35" t="s">
        <v>35</v>
      </c>
    </row>
    <row r="36" spans="2:4" x14ac:dyDescent="0.2">
      <c r="B36">
        <v>9</v>
      </c>
      <c r="C36" t="s">
        <v>32</v>
      </c>
      <c r="D36" t="s">
        <v>24</v>
      </c>
    </row>
    <row r="37" spans="2:4" x14ac:dyDescent="0.2">
      <c r="B37">
        <v>10</v>
      </c>
      <c r="C37" t="s">
        <v>25</v>
      </c>
      <c r="D37" t="s">
        <v>37</v>
      </c>
    </row>
  </sheetData>
  <mergeCells count="2">
    <mergeCell ref="B1:G1"/>
    <mergeCell ref="B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1849-055A-2442-B464-4D8A0648786A}">
  <dimension ref="B2:G12"/>
  <sheetViews>
    <sheetView workbookViewId="0">
      <selection activeCell="F13" sqref="F13"/>
    </sheetView>
  </sheetViews>
  <sheetFormatPr baseColWidth="10" defaultRowHeight="16" x14ac:dyDescent="0.2"/>
  <sheetData>
    <row r="2" spans="2:7" x14ac:dyDescent="0.2">
      <c r="B2" t="s">
        <v>1</v>
      </c>
      <c r="C2" t="s">
        <v>0</v>
      </c>
      <c r="D2" t="s">
        <v>6</v>
      </c>
      <c r="E2" t="s">
        <v>7</v>
      </c>
      <c r="F2" t="s">
        <v>4</v>
      </c>
      <c r="G2" t="s">
        <v>5</v>
      </c>
    </row>
    <row r="3" spans="2:7" x14ac:dyDescent="0.2">
      <c r="B3">
        <v>2</v>
      </c>
      <c r="C3">
        <v>1</v>
      </c>
      <c r="D3">
        <v>73.489999999999995</v>
      </c>
      <c r="E3">
        <v>66.989999999999995</v>
      </c>
      <c r="F3">
        <v>25.63</v>
      </c>
      <c r="G3">
        <f>SUM(D3:F3)</f>
        <v>166.10999999999999</v>
      </c>
    </row>
    <row r="4" spans="2:7" x14ac:dyDescent="0.2">
      <c r="B4">
        <v>2</v>
      </c>
      <c r="C4">
        <v>2</v>
      </c>
      <c r="D4">
        <v>63.06</v>
      </c>
      <c r="E4">
        <v>48.68</v>
      </c>
      <c r="F4">
        <v>31.36</v>
      </c>
      <c r="G4">
        <f t="shared" ref="G4:G12" si="0">SUM(D4:F4)</f>
        <v>143.10000000000002</v>
      </c>
    </row>
    <row r="5" spans="2:7" x14ac:dyDescent="0.2">
      <c r="B5">
        <v>2</v>
      </c>
      <c r="C5">
        <v>3</v>
      </c>
      <c r="D5">
        <v>47.84</v>
      </c>
      <c r="E5">
        <v>83.15</v>
      </c>
      <c r="F5">
        <v>44.98</v>
      </c>
      <c r="G5">
        <f t="shared" si="0"/>
        <v>175.97</v>
      </c>
    </row>
    <row r="6" spans="2:7" x14ac:dyDescent="0.2">
      <c r="B6">
        <v>2</v>
      </c>
      <c r="C6">
        <v>4</v>
      </c>
      <c r="D6">
        <v>35.9</v>
      </c>
      <c r="E6">
        <v>55.04</v>
      </c>
      <c r="F6">
        <v>39.159999999999997</v>
      </c>
      <c r="G6">
        <f t="shared" si="0"/>
        <v>130.1</v>
      </c>
    </row>
    <row r="7" spans="2:7" x14ac:dyDescent="0.2">
      <c r="B7">
        <v>2</v>
      </c>
      <c r="C7">
        <v>5</v>
      </c>
      <c r="D7">
        <v>57.31</v>
      </c>
      <c r="E7">
        <v>57.52</v>
      </c>
      <c r="F7">
        <v>38.67</v>
      </c>
      <c r="G7">
        <f t="shared" si="0"/>
        <v>153.5</v>
      </c>
    </row>
    <row r="8" spans="2:7" x14ac:dyDescent="0.2">
      <c r="B8">
        <v>2</v>
      </c>
      <c r="C8">
        <v>6</v>
      </c>
      <c r="D8">
        <v>43.44</v>
      </c>
      <c r="E8">
        <v>45.15</v>
      </c>
      <c r="F8">
        <v>42.86</v>
      </c>
      <c r="G8">
        <f t="shared" si="0"/>
        <v>131.44999999999999</v>
      </c>
    </row>
    <row r="9" spans="2:7" x14ac:dyDescent="0.2">
      <c r="B9">
        <v>2</v>
      </c>
      <c r="C9">
        <v>7</v>
      </c>
      <c r="D9">
        <v>51.72</v>
      </c>
      <c r="E9">
        <v>37.590000000000003</v>
      </c>
      <c r="F9">
        <v>24.24</v>
      </c>
      <c r="G9">
        <f t="shared" si="0"/>
        <v>113.55</v>
      </c>
    </row>
    <row r="10" spans="2:7" x14ac:dyDescent="0.2">
      <c r="B10">
        <v>2</v>
      </c>
      <c r="C10">
        <v>8</v>
      </c>
      <c r="D10">
        <v>41.67</v>
      </c>
      <c r="E10">
        <v>33.24</v>
      </c>
      <c r="F10">
        <v>24.41</v>
      </c>
      <c r="G10">
        <f t="shared" si="0"/>
        <v>99.32</v>
      </c>
    </row>
    <row r="11" spans="2:7" x14ac:dyDescent="0.2">
      <c r="B11">
        <v>2</v>
      </c>
      <c r="C11">
        <v>9</v>
      </c>
      <c r="D11">
        <v>41.49</v>
      </c>
      <c r="E11">
        <v>54.33</v>
      </c>
      <c r="F11">
        <v>26.14</v>
      </c>
      <c r="G11">
        <f t="shared" si="0"/>
        <v>121.96</v>
      </c>
    </row>
    <row r="12" spans="2:7" x14ac:dyDescent="0.2">
      <c r="B12">
        <v>2</v>
      </c>
      <c r="C12">
        <v>10</v>
      </c>
      <c r="D12">
        <v>43.03</v>
      </c>
      <c r="E12">
        <v>45.49</v>
      </c>
      <c r="F12">
        <v>28.34</v>
      </c>
      <c r="G12">
        <f t="shared" si="0"/>
        <v>116.86000000000001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E02-2970-FF42-B818-AFD54E014840}">
  <dimension ref="B3:G13"/>
  <sheetViews>
    <sheetView workbookViewId="0">
      <selection activeCell="K14" sqref="K14"/>
    </sheetView>
  </sheetViews>
  <sheetFormatPr baseColWidth="10" defaultRowHeight="16" x14ac:dyDescent="0.2"/>
  <sheetData>
    <row r="3" spans="2:7" x14ac:dyDescent="0.2">
      <c r="B3" t="s">
        <v>1</v>
      </c>
      <c r="C3" t="s">
        <v>0</v>
      </c>
      <c r="D3" t="s">
        <v>2</v>
      </c>
      <c r="E3" t="s">
        <v>3</v>
      </c>
      <c r="F3" t="s">
        <v>4</v>
      </c>
      <c r="G3" t="s">
        <v>5</v>
      </c>
    </row>
    <row r="4" spans="2:7" x14ac:dyDescent="0.2">
      <c r="B4">
        <v>1</v>
      </c>
      <c r="C4">
        <v>1</v>
      </c>
      <c r="D4">
        <v>22.72</v>
      </c>
      <c r="E4">
        <v>28.8</v>
      </c>
      <c r="F4">
        <v>36.450000000000003</v>
      </c>
      <c r="G4">
        <f>SUM(D4:F4)</f>
        <v>87.97</v>
      </c>
    </row>
    <row r="5" spans="2:7" x14ac:dyDescent="0.2">
      <c r="B5">
        <v>1</v>
      </c>
      <c r="C5">
        <v>2</v>
      </c>
      <c r="D5">
        <v>14.28</v>
      </c>
      <c r="E5">
        <v>24.55</v>
      </c>
      <c r="F5">
        <v>41.07</v>
      </c>
      <c r="G5">
        <f t="shared" ref="G5:G13" si="0">SUM(D5:F5)</f>
        <v>79.900000000000006</v>
      </c>
    </row>
    <row r="6" spans="2:7" x14ac:dyDescent="0.2">
      <c r="B6">
        <v>1</v>
      </c>
      <c r="C6">
        <v>3</v>
      </c>
      <c r="D6">
        <v>29.61</v>
      </c>
      <c r="E6">
        <v>22.61</v>
      </c>
      <c r="F6">
        <v>55.83</v>
      </c>
      <c r="G6">
        <f t="shared" si="0"/>
        <v>108.05</v>
      </c>
    </row>
    <row r="7" spans="2:7" x14ac:dyDescent="0.2">
      <c r="B7">
        <v>1</v>
      </c>
      <c r="C7">
        <v>4</v>
      </c>
      <c r="D7">
        <v>28.05</v>
      </c>
      <c r="E7">
        <v>24.4</v>
      </c>
      <c r="F7">
        <v>46</v>
      </c>
      <c r="G7">
        <f t="shared" si="0"/>
        <v>98.45</v>
      </c>
    </row>
    <row r="8" spans="2:7" x14ac:dyDescent="0.2">
      <c r="B8">
        <v>1</v>
      </c>
      <c r="C8">
        <v>5</v>
      </c>
      <c r="D8">
        <v>25.4</v>
      </c>
      <c r="E8">
        <v>30.37</v>
      </c>
      <c r="F8">
        <v>54.65</v>
      </c>
      <c r="G8">
        <f t="shared" si="0"/>
        <v>110.41999999999999</v>
      </c>
    </row>
    <row r="9" spans="2:7" x14ac:dyDescent="0.2">
      <c r="B9">
        <v>1</v>
      </c>
      <c r="C9">
        <v>6</v>
      </c>
      <c r="D9">
        <v>24.28</v>
      </c>
      <c r="E9">
        <v>38.409999999999997</v>
      </c>
      <c r="F9">
        <v>49.14</v>
      </c>
      <c r="G9">
        <f t="shared" si="0"/>
        <v>111.83</v>
      </c>
    </row>
    <row r="10" spans="2:7" x14ac:dyDescent="0.2">
      <c r="B10">
        <v>1</v>
      </c>
      <c r="C10">
        <v>7</v>
      </c>
      <c r="D10">
        <v>24.1</v>
      </c>
      <c r="E10">
        <v>24.77</v>
      </c>
      <c r="F10">
        <v>45.34</v>
      </c>
      <c r="G10">
        <f t="shared" si="0"/>
        <v>94.210000000000008</v>
      </c>
    </row>
    <row r="11" spans="2:7" x14ac:dyDescent="0.2">
      <c r="B11">
        <v>1</v>
      </c>
      <c r="C11">
        <v>8</v>
      </c>
      <c r="D11">
        <v>24.68</v>
      </c>
      <c r="E11">
        <v>32.81</v>
      </c>
      <c r="F11">
        <v>44.68</v>
      </c>
      <c r="G11">
        <f t="shared" si="0"/>
        <v>102.17</v>
      </c>
    </row>
    <row r="12" spans="2:7" x14ac:dyDescent="0.2">
      <c r="B12">
        <v>1</v>
      </c>
      <c r="C12">
        <v>9</v>
      </c>
      <c r="D12">
        <v>27.4</v>
      </c>
      <c r="E12">
        <v>32.869999999999997</v>
      </c>
      <c r="F12">
        <v>50.34</v>
      </c>
      <c r="G12">
        <f t="shared" si="0"/>
        <v>110.61</v>
      </c>
    </row>
    <row r="13" spans="2:7" x14ac:dyDescent="0.2">
      <c r="B13">
        <v>1</v>
      </c>
      <c r="C13">
        <v>10</v>
      </c>
      <c r="D13">
        <v>23.41</v>
      </c>
      <c r="E13">
        <v>25.4</v>
      </c>
      <c r="F13">
        <v>76</v>
      </c>
      <c r="G13">
        <f t="shared" si="0"/>
        <v>124.81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23D7-3479-1F4A-89BB-D96789F32557}">
  <dimension ref="B3:H17"/>
  <sheetViews>
    <sheetView workbookViewId="0">
      <selection activeCell="E18" sqref="E18"/>
    </sheetView>
  </sheetViews>
  <sheetFormatPr baseColWidth="10" defaultRowHeight="16" x14ac:dyDescent="0.2"/>
  <cols>
    <col min="4" max="4" width="13.1640625" customWidth="1"/>
    <col min="6" max="6" width="14.6640625" customWidth="1"/>
    <col min="7" max="7" width="12.5" customWidth="1"/>
    <col min="8" max="8" width="16.6640625" customWidth="1"/>
  </cols>
  <sheetData>
    <row r="3" spans="2:8" x14ac:dyDescent="0.2">
      <c r="B3" t="s">
        <v>0</v>
      </c>
      <c r="C3" t="s">
        <v>31</v>
      </c>
      <c r="D3" t="s">
        <v>28</v>
      </c>
      <c r="E3" t="s">
        <v>26</v>
      </c>
      <c r="F3" t="s">
        <v>27</v>
      </c>
      <c r="G3" t="s">
        <v>29</v>
      </c>
      <c r="H3" t="s">
        <v>30</v>
      </c>
    </row>
    <row r="4" spans="2:8" x14ac:dyDescent="0.2">
      <c r="B4">
        <v>1</v>
      </c>
      <c r="C4">
        <v>7.48</v>
      </c>
      <c r="D4">
        <v>7.74</v>
      </c>
      <c r="E4">
        <v>28.21</v>
      </c>
      <c r="F4">
        <v>29.65</v>
      </c>
      <c r="G4">
        <v>34.71</v>
      </c>
      <c r="H4">
        <v>34.799999999999997</v>
      </c>
    </row>
    <row r="5" spans="2:8" x14ac:dyDescent="0.2">
      <c r="B5">
        <v>2</v>
      </c>
      <c r="C5">
        <v>9.4600000000000009</v>
      </c>
      <c r="D5">
        <v>9.7100000000000009</v>
      </c>
      <c r="E5">
        <v>15.28</v>
      </c>
      <c r="F5">
        <v>16.64</v>
      </c>
      <c r="G5">
        <f>E5+6.14</f>
        <v>21.419999999999998</v>
      </c>
      <c r="H5">
        <v>21.54</v>
      </c>
    </row>
    <row r="6" spans="2:8" x14ac:dyDescent="0.2">
      <c r="B6">
        <v>3</v>
      </c>
      <c r="C6">
        <v>8.39</v>
      </c>
      <c r="D6">
        <v>8.6300000000000008</v>
      </c>
      <c r="E6">
        <v>11.76</v>
      </c>
      <c r="F6">
        <v>13.19</v>
      </c>
      <c r="G6">
        <v>26.65</v>
      </c>
      <c r="H6">
        <v>26.82</v>
      </c>
    </row>
    <row r="7" spans="2:8" x14ac:dyDescent="0.2">
      <c r="B7">
        <v>4</v>
      </c>
      <c r="C7">
        <v>7.43</v>
      </c>
      <c r="D7">
        <v>7.7</v>
      </c>
      <c r="E7">
        <v>21.03</v>
      </c>
      <c r="F7">
        <v>22.34</v>
      </c>
      <c r="G7">
        <v>27.81</v>
      </c>
      <c r="H7">
        <f>F7+5.7</f>
        <v>28.04</v>
      </c>
    </row>
    <row r="8" spans="2:8" x14ac:dyDescent="0.2">
      <c r="B8">
        <v>5</v>
      </c>
      <c r="C8">
        <v>8.9</v>
      </c>
      <c r="D8">
        <v>9.1300000000000008</v>
      </c>
      <c r="E8">
        <v>12.09</v>
      </c>
      <c r="F8">
        <v>13.43</v>
      </c>
      <c r="G8">
        <f>E8+6.3</f>
        <v>18.39</v>
      </c>
      <c r="H8">
        <v>18.579999999999998</v>
      </c>
    </row>
    <row r="10" spans="2:8" x14ac:dyDescent="0.2">
      <c r="C10" s="1" t="s">
        <v>39</v>
      </c>
      <c r="D10" s="1"/>
      <c r="E10" s="1"/>
    </row>
    <row r="11" spans="2:8" x14ac:dyDescent="0.2">
      <c r="B11" t="s">
        <v>0</v>
      </c>
      <c r="C11" t="s">
        <v>40</v>
      </c>
      <c r="D11" t="s">
        <v>41</v>
      </c>
      <c r="E11" t="s">
        <v>29</v>
      </c>
    </row>
    <row r="12" spans="2:8" x14ac:dyDescent="0.2">
      <c r="B12">
        <v>1</v>
      </c>
      <c r="C12">
        <f>D4-C4</f>
        <v>0.25999999999999979</v>
      </c>
      <c r="D12">
        <f>F4-E4</f>
        <v>1.4399999999999977</v>
      </c>
      <c r="E12">
        <f>H4-G4</f>
        <v>8.9999999999996305E-2</v>
      </c>
    </row>
    <row r="13" spans="2:8" x14ac:dyDescent="0.2">
      <c r="B13">
        <v>2</v>
      </c>
      <c r="C13">
        <f t="shared" ref="C13:C16" si="0">D5-C5</f>
        <v>0.25</v>
      </c>
      <c r="D13">
        <f t="shared" ref="D13:D16" si="1">F5-E5</f>
        <v>1.3600000000000012</v>
      </c>
      <c r="E13">
        <f t="shared" ref="E13:E16" si="2">H5-G5</f>
        <v>0.12000000000000099</v>
      </c>
    </row>
    <row r="14" spans="2:8" x14ac:dyDescent="0.2">
      <c r="B14">
        <v>3</v>
      </c>
      <c r="C14">
        <f t="shared" si="0"/>
        <v>0.24000000000000021</v>
      </c>
      <c r="D14">
        <f t="shared" si="1"/>
        <v>1.4299999999999997</v>
      </c>
      <c r="E14">
        <f t="shared" si="2"/>
        <v>0.17000000000000171</v>
      </c>
    </row>
    <row r="15" spans="2:8" x14ac:dyDescent="0.2">
      <c r="B15">
        <v>4</v>
      </c>
      <c r="C15">
        <f t="shared" si="0"/>
        <v>0.27000000000000046</v>
      </c>
      <c r="D15">
        <f t="shared" si="1"/>
        <v>1.3099999999999987</v>
      </c>
      <c r="E15">
        <f t="shared" si="2"/>
        <v>0.23000000000000043</v>
      </c>
    </row>
    <row r="16" spans="2:8" x14ac:dyDescent="0.2">
      <c r="B16">
        <v>5</v>
      </c>
      <c r="C16">
        <f t="shared" si="0"/>
        <v>0.23000000000000043</v>
      </c>
      <c r="D16">
        <f t="shared" si="1"/>
        <v>1.3399999999999999</v>
      </c>
      <c r="E16">
        <f t="shared" si="2"/>
        <v>0.18999999999999773</v>
      </c>
    </row>
    <row r="17" spans="2:5" x14ac:dyDescent="0.2">
      <c r="B17" t="s">
        <v>42</v>
      </c>
      <c r="C17">
        <f>AVERAGE(C12:C16)</f>
        <v>0.25000000000000017</v>
      </c>
      <c r="D17">
        <f>AVERAGE(D12:D16)</f>
        <v>1.3759999999999994</v>
      </c>
      <c r="E17">
        <f>AVERAGE(E12:E16)</f>
        <v>0.15999999999999942</v>
      </c>
    </row>
  </sheetData>
  <mergeCells count="1">
    <mergeCell ref="C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Mehl</dc:creator>
  <cp:lastModifiedBy>Kenji Mehl</cp:lastModifiedBy>
  <dcterms:created xsi:type="dcterms:W3CDTF">2025-03-27T12:36:45Z</dcterms:created>
  <dcterms:modified xsi:type="dcterms:W3CDTF">2025-03-27T19:26:42Z</dcterms:modified>
</cp:coreProperties>
</file>