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"/>
    </mc:Choice>
  </mc:AlternateContent>
  <bookViews>
    <workbookView xWindow="0" yWindow="0" windowWidth="17256" windowHeight="7032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H25" i="1"/>
  <c r="H24" i="1"/>
  <c r="H23" i="1"/>
  <c r="H22" i="1"/>
  <c r="H21" i="1" l="1"/>
  <c r="H18" i="1"/>
  <c r="H13" i="1" l="1"/>
  <c r="H15" i="1"/>
  <c r="H16" i="1"/>
  <c r="H17" i="1"/>
  <c r="H12" i="1" l="1"/>
  <c r="H9" i="1" l="1"/>
  <c r="H10" i="1"/>
  <c r="E42" i="1" l="1"/>
  <c r="E41" i="1"/>
  <c r="E40" i="1"/>
  <c r="E39" i="1" l="1"/>
  <c r="E38" i="1"/>
  <c r="E35" i="1" l="1"/>
  <c r="E27" i="1" l="1"/>
  <c r="E26" i="1" l="1"/>
  <c r="E23" i="1" l="1"/>
  <c r="E22" i="1" l="1"/>
  <c r="E18" i="1" l="1"/>
  <c r="E16" i="1" l="1"/>
  <c r="E12" i="1" l="1"/>
  <c r="B13" i="1" l="1"/>
  <c r="B55" i="1" s="1"/>
  <c r="B17" i="1"/>
  <c r="B26" i="1"/>
  <c r="B32" i="1"/>
  <c r="B44" i="1"/>
  <c r="B47" i="1"/>
  <c r="B48" i="1"/>
  <c r="B49" i="1"/>
  <c r="B4" i="1" l="1"/>
  <c r="B56" i="1" s="1"/>
</calcChain>
</file>

<file path=xl/sharedStrings.xml><?xml version="1.0" encoding="utf-8"?>
<sst xmlns="http://schemas.openxmlformats.org/spreadsheetml/2006/main" count="139" uniqueCount="89">
  <si>
    <t>Monthly Expenses of jfleezf</t>
  </si>
  <si>
    <t>Financial Reports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</si>
  <si>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</si>
  <si>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</si>
  <si>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</si>
  <si>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</si>
  <si>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</si>
  <si>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</si>
  <si>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</si>
  <si>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</si>
  <si>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Monthly Pocket Money</t>
  </si>
  <si>
    <t>DIY T-shirt</t>
  </si>
  <si>
    <t>Fish-eye lense</t>
  </si>
  <si>
    <t>Muah-Thai seminar</t>
  </si>
  <si>
    <t>Iphone cases</t>
  </si>
  <si>
    <t xml:space="preserve">murni </t>
  </si>
  <si>
    <t>grabcar</t>
  </si>
  <si>
    <t>pasar malam</t>
  </si>
  <si>
    <t>S.Area</t>
  </si>
  <si>
    <t>Costs</t>
  </si>
  <si>
    <t>papero</t>
  </si>
  <si>
    <t>mineral water&amp;sweets</t>
  </si>
  <si>
    <t>house food</t>
  </si>
  <si>
    <t>POOL</t>
  </si>
  <si>
    <t>KLIA express</t>
  </si>
  <si>
    <t>happy cook</t>
  </si>
  <si>
    <t>food junction</t>
  </si>
  <si>
    <t>liaoliao</t>
  </si>
  <si>
    <t>auntie annie</t>
  </si>
  <si>
    <t>GSC</t>
  </si>
  <si>
    <t>bread</t>
  </si>
  <si>
    <t xml:space="preserve">pasar pagi </t>
  </si>
  <si>
    <t>The Executive</t>
  </si>
  <si>
    <t>wang kok</t>
  </si>
  <si>
    <t>Uncle tetsu</t>
  </si>
  <si>
    <t>lunch</t>
  </si>
  <si>
    <t>sharwama+naan cheese</t>
  </si>
  <si>
    <t>accommodation academia</t>
  </si>
  <si>
    <t>leather shoes</t>
  </si>
  <si>
    <t>korean</t>
  </si>
  <si>
    <t>ryochon</t>
  </si>
  <si>
    <t>sharwama</t>
  </si>
  <si>
    <t>TIME WIFI</t>
  </si>
  <si>
    <t xml:space="preserve">naan cheese </t>
  </si>
  <si>
    <t>TGV</t>
  </si>
  <si>
    <t>Subway</t>
  </si>
  <si>
    <t xml:space="preserve">bbq plaza </t>
  </si>
  <si>
    <t>Date</t>
  </si>
  <si>
    <t>melaka</t>
  </si>
  <si>
    <t>OUG</t>
  </si>
  <si>
    <t>salon</t>
  </si>
  <si>
    <t>ptptn code</t>
  </si>
  <si>
    <t>duty stamp</t>
  </si>
  <si>
    <t>belt</t>
  </si>
  <si>
    <t>dinner</t>
  </si>
  <si>
    <t>ah hua</t>
  </si>
  <si>
    <t>Total</t>
  </si>
  <si>
    <t>Monthly Total</t>
  </si>
  <si>
    <t>Travel Pass</t>
  </si>
  <si>
    <t>Lunch</t>
  </si>
  <si>
    <t>HappyCook</t>
  </si>
  <si>
    <t>ent3</t>
  </si>
  <si>
    <t>milk tea</t>
  </si>
  <si>
    <t>Steam</t>
  </si>
  <si>
    <t>IOI Mall</t>
  </si>
  <si>
    <t>PasarPagi</t>
  </si>
  <si>
    <t>TeaTime</t>
  </si>
  <si>
    <t>PasarMalam</t>
  </si>
  <si>
    <t>ByhalfCafe</t>
  </si>
  <si>
    <t>canteen</t>
  </si>
  <si>
    <t>wiwaa</t>
  </si>
  <si>
    <t>food</t>
  </si>
  <si>
    <t>somersby</t>
  </si>
  <si>
    <t>breakfast</t>
  </si>
  <si>
    <t xml:space="preserve">grab car </t>
  </si>
  <si>
    <t>nathan's corner</t>
  </si>
  <si>
    <t>Outgoing</t>
  </si>
  <si>
    <t>lunch &amp; dinner</t>
  </si>
  <si>
    <t>Nathan's</t>
  </si>
  <si>
    <t>Midvalley</t>
  </si>
  <si>
    <t>assignment</t>
  </si>
  <si>
    <t>jolin concert</t>
  </si>
  <si>
    <t>setapak central</t>
  </si>
  <si>
    <t>subway</t>
  </si>
  <si>
    <t>kfc</t>
  </si>
  <si>
    <t>TIMES+TNB</t>
  </si>
  <si>
    <t xml:space="preserve">pasar seni </t>
  </si>
  <si>
    <t>bigbang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</si>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</sst>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RM&quot;* #,##0.00_);_(&quot;RM&quot;* \(#,##0.00\);_(&quot;RM&quot;* &quot;-&quot;??_);_(@_)"/>
    <numFmt numFmtId="164" formatCode="&quot;RM&quot;#,##0.00"/>
    <numFmt numFmtId="165" formatCode="&quot;RM&quot;* #,##0.00"/>
    <numFmt numFmtId="166" formatCode="&quot;RN&quot;* #,##0.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2"/>
      <color theme="1"/>
      <name val="Arial Black"/>
      <family val="2"/>
    </font>
    <font>
      <i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0" fontId="4" fillId="0" borderId="0" xfId="0" applyFont="1"/>
    <xf numFmtId="0" fontId="4" fillId="0" borderId="1" xfId="0" applyFont="1" applyBorder="1"/>
    <xf numFmtId="165" fontId="0" fillId="0" borderId="0" xfId="0" applyNumberFormat="1"/>
    <xf numFmtId="166" fontId="0" fillId="0" borderId="0" xfId="0" applyNumberFormat="1"/>
    <xf numFmtId="164" fontId="0" fillId="0" borderId="3" xfId="0" applyNumberFormat="1" applyBorder="1"/>
    <xf numFmtId="0" fontId="0" fillId="0" borderId="3" xfId="0" applyBorder="1"/>
    <xf numFmtId="165" fontId="0" fillId="0" borderId="2" xfId="0" applyNumberFormat="1" applyBorder="1"/>
    <xf numFmtId="0" fontId="0" fillId="0" borderId="2" xfId="0" applyBorder="1"/>
    <xf numFmtId="0" fontId="7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4" fontId="0" fillId="0" borderId="0" xfId="0" applyNumberFormat="1"/>
    <xf numFmtId="165" fontId="0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E4" sqref="E4"/>
    </sheetView>
  </sheetViews>
  <sheetFormatPr defaultRowHeight="14.4" x14ac:dyDescent="0.3"/>
  <cols>
    <col min="1" max="1" width="24.33203125" bestFit="1" customWidth="1"/>
    <col min="2" max="2" width="10.77734375" bestFit="1" customWidth="1"/>
    <col min="3" max="3" width="11.77734375" bestFit="1" customWidth="1"/>
    <col min="4" max="4" width="13.77734375" bestFit="1" customWidth="1"/>
    <col min="5" max="5" width="10.77734375" bestFit="1" customWidth="1"/>
    <col min="6" max="6" width="9.5546875" bestFit="1" customWidth="1"/>
    <col min="7" max="7" width="13.5546875" bestFit="1" customWidth="1"/>
    <col min="8" max="8" width="10.77734375" bestFit="1" customWidth="1"/>
    <col min="9" max="9" width="6.44140625" customWidth="1"/>
    <col min="10" max="10" width="9.109375" bestFit="1" customWidth="1"/>
    <col min="11" max="11" width="9.5546875" bestFit="1" customWidth="1"/>
    <col min="12" max="12" width="9.5546875" customWidth="1"/>
    <col min="13" max="13" width="9.109375" bestFit="1" customWidth="1"/>
    <col min="14" max="14" width="13.88671875" bestFit="1" customWidth="1"/>
    <col min="15" max="15" width="13.88671875" customWidth="1"/>
    <col min="16" max="16" width="9.109375" bestFit="1" customWidth="1"/>
    <col min="17" max="17" width="10.6640625" bestFit="1" customWidth="1"/>
    <col min="18" max="18" width="10.6640625" customWidth="1"/>
    <col min="19" max="19" width="9.109375" bestFit="1" customWidth="1"/>
    <col min="20" max="20" width="13" bestFit="1" customWidth="1"/>
    <col min="21" max="21" width="13" customWidth="1"/>
    <col min="22" max="22" width="9.109375" bestFit="1" customWidth="1"/>
    <col min="23" max="23" width="13" bestFit="1" customWidth="1"/>
  </cols>
  <sheetData>
    <row r="1" spans="1:23" ht="27.6" x14ac:dyDescent="0.65">
      <c r="A1" s="17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8.600000000000001" x14ac:dyDescent="0.45">
      <c r="A2" s="19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7.399999999999999" x14ac:dyDescent="0.45">
      <c r="A3" s="2"/>
      <c r="B3" s="1" t="s">
        <v>2</v>
      </c>
      <c r="C3" s="1"/>
      <c r="D3" s="1"/>
      <c r="E3" s="1" t="s">
        <v>4</v>
      </c>
      <c r="F3" s="1"/>
      <c r="G3" s="1"/>
      <c r="H3" s="1" t="s">
        <v>3</v>
      </c>
      <c r="I3" s="1"/>
      <c r="J3" s="1"/>
      <c r="K3" s="1" t="s">
        <v>5</v>
      </c>
      <c r="L3" s="1"/>
      <c r="M3" s="1"/>
      <c r="N3" s="1" t="s">
        <v>6</v>
      </c>
      <c r="O3" s="1"/>
      <c r="P3" s="1"/>
      <c r="Q3" s="1" t="s">
        <v>7</v>
      </c>
      <c r="R3" s="1"/>
      <c r="S3" s="1"/>
      <c r="T3" s="1" t="s">
        <v>8</v>
      </c>
      <c r="U3" s="1"/>
      <c r="V3" s="1"/>
      <c r="W3" s="1" t="s">
        <v>9</v>
      </c>
    </row>
    <row r="4" spans="1:23" x14ac:dyDescent="0.3">
      <c r="A4" s="5" t="s">
        <v>10</v>
      </c>
      <c r="B4" s="4">
        <f>1558.48+500</f>
        <v>2058.48</v>
      </c>
      <c r="C4" s="4"/>
      <c r="E4" s="7">
        <v>1947.41</v>
      </c>
      <c r="H4" s="4">
        <v>1305.48</v>
      </c>
    </row>
    <row r="6" spans="1:23" ht="15" thickBot="1" x14ac:dyDescent="0.35">
      <c r="A6" s="6" t="s">
        <v>18</v>
      </c>
      <c r="B6" s="6" t="s">
        <v>19</v>
      </c>
      <c r="C6" s="6" t="s">
        <v>47</v>
      </c>
      <c r="D6" s="6" t="s">
        <v>18</v>
      </c>
      <c r="E6" s="6" t="s">
        <v>19</v>
      </c>
      <c r="F6" s="6" t="s">
        <v>47</v>
      </c>
      <c r="G6" s="6" t="s">
        <v>18</v>
      </c>
      <c r="H6" s="6" t="s">
        <v>19</v>
      </c>
      <c r="I6" s="6" t="s">
        <v>47</v>
      </c>
      <c r="J6" s="6" t="s">
        <v>18</v>
      </c>
      <c r="K6" s="6" t="s">
        <v>19</v>
      </c>
      <c r="L6" s="6" t="s">
        <v>47</v>
      </c>
      <c r="M6" s="6" t="s">
        <v>18</v>
      </c>
      <c r="N6" s="6" t="s">
        <v>19</v>
      </c>
      <c r="O6" s="6" t="s">
        <v>47</v>
      </c>
      <c r="P6" s="6" t="s">
        <v>18</v>
      </c>
      <c r="Q6" s="6" t="s">
        <v>19</v>
      </c>
      <c r="R6" s="6" t="s">
        <v>47</v>
      </c>
      <c r="S6" s="6" t="s">
        <v>18</v>
      </c>
      <c r="T6" s="6" t="s">
        <v>19</v>
      </c>
      <c r="U6" s="6" t="s">
        <v>47</v>
      </c>
      <c r="V6" s="6" t="s">
        <v>18</v>
      </c>
      <c r="W6" s="6" t="s">
        <v>19</v>
      </c>
    </row>
    <row r="7" spans="1:23" x14ac:dyDescent="0.3">
      <c r="A7" s="3" t="s">
        <v>11</v>
      </c>
      <c r="B7" s="7">
        <v>74</v>
      </c>
      <c r="C7" s="15">
        <v>42527</v>
      </c>
      <c r="D7" t="s">
        <v>45</v>
      </c>
      <c r="E7" s="7">
        <v>15</v>
      </c>
      <c r="F7" s="15">
        <v>42560</v>
      </c>
      <c r="G7" t="s">
        <v>25</v>
      </c>
      <c r="H7" s="7">
        <v>8</v>
      </c>
    </row>
    <row r="8" spans="1:23" x14ac:dyDescent="0.3">
      <c r="A8" s="3" t="s">
        <v>12</v>
      </c>
      <c r="B8" s="7">
        <v>7</v>
      </c>
      <c r="C8" s="15">
        <v>42528</v>
      </c>
      <c r="D8" t="s">
        <v>58</v>
      </c>
      <c r="E8" s="7">
        <v>30</v>
      </c>
      <c r="F8" s="15">
        <v>42561</v>
      </c>
      <c r="G8" t="s">
        <v>78</v>
      </c>
      <c r="H8" s="7">
        <v>15</v>
      </c>
    </row>
    <row r="9" spans="1:23" x14ac:dyDescent="0.3">
      <c r="A9" s="3" t="s">
        <v>14</v>
      </c>
      <c r="B9" s="7">
        <v>12</v>
      </c>
      <c r="C9" s="7"/>
      <c r="D9" t="s">
        <v>59</v>
      </c>
      <c r="E9" s="7">
        <v>7</v>
      </c>
      <c r="F9" s="15">
        <v>42562</v>
      </c>
      <c r="G9" t="s">
        <v>79</v>
      </c>
      <c r="H9" s="7">
        <f>32.2+41+5+6+14.9</f>
        <v>99.100000000000009</v>
      </c>
    </row>
    <row r="10" spans="1:23" x14ac:dyDescent="0.3">
      <c r="A10" s="3" t="s">
        <v>13</v>
      </c>
      <c r="B10" s="7">
        <v>10</v>
      </c>
      <c r="C10" s="15"/>
      <c r="D10" t="s">
        <v>60</v>
      </c>
      <c r="E10" s="7">
        <v>8</v>
      </c>
      <c r="F10" s="15">
        <v>42563</v>
      </c>
      <c r="G10" t="s">
        <v>73</v>
      </c>
      <c r="H10" s="7">
        <f>3.5+15+15.5</f>
        <v>34</v>
      </c>
    </row>
    <row r="11" spans="1:23" x14ac:dyDescent="0.3">
      <c r="A11" s="3" t="s">
        <v>15</v>
      </c>
      <c r="B11" s="7">
        <v>7.5</v>
      </c>
      <c r="C11" s="15">
        <v>42529</v>
      </c>
      <c r="D11" t="s">
        <v>61</v>
      </c>
      <c r="E11" s="7">
        <v>15</v>
      </c>
      <c r="F11" s="15">
        <v>42564</v>
      </c>
      <c r="G11" t="s">
        <v>73</v>
      </c>
      <c r="H11" s="7">
        <v>7.5</v>
      </c>
    </row>
    <row r="12" spans="1:23" x14ac:dyDescent="0.3">
      <c r="A12" s="3" t="s">
        <v>16</v>
      </c>
      <c r="B12" s="7">
        <v>3</v>
      </c>
      <c r="C12" s="7"/>
      <c r="D12" t="s">
        <v>17</v>
      </c>
      <c r="E12" s="7">
        <f>4+5+5.5+1.6+5+5</f>
        <v>26.1</v>
      </c>
      <c r="F12" s="15">
        <v>42565</v>
      </c>
      <c r="G12" t="s">
        <v>71</v>
      </c>
      <c r="H12" s="7">
        <f>3.5+34+5.5</f>
        <v>43</v>
      </c>
    </row>
    <row r="13" spans="1:23" x14ac:dyDescent="0.3">
      <c r="A13" s="3" t="s">
        <v>17</v>
      </c>
      <c r="B13" s="7">
        <f>7+5.5+2+11</f>
        <v>25.5</v>
      </c>
      <c r="C13" s="15">
        <v>42530</v>
      </c>
      <c r="D13" t="s">
        <v>62</v>
      </c>
      <c r="E13" s="7">
        <v>3</v>
      </c>
      <c r="F13" s="15">
        <v>42567</v>
      </c>
      <c r="G13" t="s">
        <v>81</v>
      </c>
      <c r="H13" s="7">
        <f>15+8+14+10+1.6</f>
        <v>48.6</v>
      </c>
    </row>
    <row r="14" spans="1:23" x14ac:dyDescent="0.3">
      <c r="A14" s="3" t="s">
        <v>20</v>
      </c>
      <c r="B14" s="7">
        <v>10</v>
      </c>
      <c r="C14" s="15">
        <v>42531</v>
      </c>
      <c r="D14" t="s">
        <v>63</v>
      </c>
      <c r="E14" s="7">
        <v>40.409999999999997</v>
      </c>
      <c r="F14" s="15">
        <v>42568</v>
      </c>
      <c r="G14" t="s">
        <v>82</v>
      </c>
      <c r="H14" s="7">
        <v>20</v>
      </c>
    </row>
    <row r="15" spans="1:23" x14ac:dyDescent="0.3">
      <c r="A15" s="3" t="s">
        <v>16</v>
      </c>
      <c r="B15" s="7">
        <v>1.5</v>
      </c>
      <c r="C15" s="7"/>
      <c r="D15" t="s">
        <v>63</v>
      </c>
      <c r="E15" s="7">
        <v>40.409999999999997</v>
      </c>
      <c r="F15" s="15">
        <v>42570</v>
      </c>
      <c r="G15" t="s">
        <v>71</v>
      </c>
      <c r="H15" s="7">
        <f>7</f>
        <v>7</v>
      </c>
    </row>
    <row r="16" spans="1:23" x14ac:dyDescent="0.3">
      <c r="A16" s="3" t="s">
        <v>21</v>
      </c>
      <c r="B16" s="7">
        <v>2.2000000000000002</v>
      </c>
      <c r="D16" t="s">
        <v>64</v>
      </c>
      <c r="E16" s="7">
        <f>37+41</f>
        <v>78</v>
      </c>
      <c r="F16" s="15">
        <v>42571</v>
      </c>
      <c r="G16" t="s">
        <v>80</v>
      </c>
      <c r="H16" s="7">
        <f>7+3.8+3</f>
        <v>13.8</v>
      </c>
    </row>
    <row r="17" spans="1:8" x14ac:dyDescent="0.3">
      <c r="A17" s="3" t="s">
        <v>22</v>
      </c>
      <c r="B17" s="7">
        <f>28+8.2</f>
        <v>36.200000000000003</v>
      </c>
      <c r="C17" s="15">
        <v>42532</v>
      </c>
      <c r="D17" t="s">
        <v>60</v>
      </c>
      <c r="E17" s="7">
        <v>15</v>
      </c>
      <c r="F17" s="15">
        <v>42572</v>
      </c>
      <c r="G17" t="s">
        <v>71</v>
      </c>
      <c r="H17" s="7">
        <f>19+2+17.9</f>
        <v>38.9</v>
      </c>
    </row>
    <row r="18" spans="1:8" x14ac:dyDescent="0.3">
      <c r="A18" s="3" t="s">
        <v>23</v>
      </c>
      <c r="B18" s="7">
        <v>10</v>
      </c>
      <c r="C18" s="15">
        <v>42533</v>
      </c>
      <c r="D18" t="s">
        <v>65</v>
      </c>
      <c r="E18" s="7">
        <f>10+7+1+5+9</f>
        <v>32</v>
      </c>
      <c r="F18" s="15">
        <v>42573</v>
      </c>
      <c r="G18" t="s">
        <v>83</v>
      </c>
      <c r="H18" s="7">
        <f>18+40</f>
        <v>58</v>
      </c>
    </row>
    <row r="19" spans="1:8" x14ac:dyDescent="0.3">
      <c r="A19" s="3" t="s">
        <v>24</v>
      </c>
      <c r="B19" s="7">
        <v>20</v>
      </c>
      <c r="C19" s="15">
        <v>42534</v>
      </c>
      <c r="D19" t="s">
        <v>60</v>
      </c>
      <c r="E19" s="7">
        <v>9</v>
      </c>
      <c r="F19" s="15">
        <v>42574</v>
      </c>
      <c r="G19" t="s">
        <v>84</v>
      </c>
      <c r="H19" s="7">
        <v>10</v>
      </c>
    </row>
    <row r="20" spans="1:8" x14ac:dyDescent="0.3">
      <c r="A20" s="3" t="s">
        <v>25</v>
      </c>
      <c r="B20" s="7">
        <v>9</v>
      </c>
      <c r="C20" s="15">
        <v>42535</v>
      </c>
      <c r="D20" t="s">
        <v>59</v>
      </c>
      <c r="E20" s="7">
        <v>7</v>
      </c>
      <c r="F20" s="15">
        <v>42575</v>
      </c>
      <c r="G20" t="s">
        <v>83</v>
      </c>
      <c r="H20" s="7">
        <v>17.5</v>
      </c>
    </row>
    <row r="21" spans="1:8" x14ac:dyDescent="0.3">
      <c r="A21" s="3" t="s">
        <v>26</v>
      </c>
      <c r="B21" s="7">
        <v>10</v>
      </c>
      <c r="C21" s="7"/>
      <c r="D21" t="s">
        <v>66</v>
      </c>
      <c r="E21" s="7">
        <v>2</v>
      </c>
      <c r="G21" t="s">
        <v>85</v>
      </c>
      <c r="H21" s="7">
        <f>101.936+54.65</f>
        <v>156.58600000000001</v>
      </c>
    </row>
    <row r="22" spans="1:8" x14ac:dyDescent="0.3">
      <c r="A22" s="3" t="s">
        <v>27</v>
      </c>
      <c r="B22" s="7">
        <v>15</v>
      </c>
      <c r="C22" s="7"/>
      <c r="D22" t="s">
        <v>67</v>
      </c>
      <c r="E22" s="7">
        <f>2.5+5.5+5</f>
        <v>13</v>
      </c>
      <c r="F22" s="15">
        <v>42578</v>
      </c>
      <c r="G22" t="s">
        <v>86</v>
      </c>
      <c r="H22" s="7">
        <f>14.9+10+22+10</f>
        <v>56.9</v>
      </c>
    </row>
    <row r="23" spans="1:8" x14ac:dyDescent="0.3">
      <c r="A23" s="3" t="s">
        <v>28</v>
      </c>
      <c r="B23" s="7">
        <v>5</v>
      </c>
      <c r="C23" s="15">
        <v>42536</v>
      </c>
      <c r="D23" t="s">
        <v>68</v>
      </c>
      <c r="E23" s="7">
        <f>31.9+1.5+3+5</f>
        <v>41.4</v>
      </c>
      <c r="F23" s="15">
        <v>42579</v>
      </c>
      <c r="G23" t="s">
        <v>87</v>
      </c>
      <c r="H23" s="7">
        <f>25+13.5+4.3+20.9</f>
        <v>63.699999999999996</v>
      </c>
    </row>
    <row r="24" spans="1:8" x14ac:dyDescent="0.3">
      <c r="A24" s="3" t="s">
        <v>29</v>
      </c>
      <c r="B24" s="7">
        <v>17</v>
      </c>
      <c r="C24" s="15">
        <v>42537</v>
      </c>
      <c r="D24" t="s">
        <v>69</v>
      </c>
      <c r="E24" s="7">
        <v>1.5</v>
      </c>
      <c r="F24" s="15">
        <v>42580</v>
      </c>
      <c r="G24" t="s">
        <v>88</v>
      </c>
      <c r="H24" s="7">
        <f>14.9+9+16</f>
        <v>39.9</v>
      </c>
    </row>
    <row r="25" spans="1:8" x14ac:dyDescent="0.3">
      <c r="A25" s="3" t="s">
        <v>30</v>
      </c>
      <c r="B25" s="7">
        <v>3</v>
      </c>
      <c r="C25" s="7"/>
      <c r="D25" t="s">
        <v>70</v>
      </c>
      <c r="E25" s="7">
        <v>20</v>
      </c>
      <c r="F25" s="15">
        <v>42581</v>
      </c>
      <c r="G25" t="s">
        <v>25</v>
      </c>
      <c r="H25" s="7">
        <f>9+125</f>
        <v>134</v>
      </c>
    </row>
    <row r="26" spans="1:8" x14ac:dyDescent="0.3">
      <c r="A26" s="3" t="s">
        <v>31</v>
      </c>
      <c r="B26" s="7">
        <f>5+5+11.6+5+10+3</f>
        <v>39.6</v>
      </c>
      <c r="C26" s="7"/>
      <c r="D26" t="s">
        <v>54</v>
      </c>
      <c r="E26" s="16">
        <f>3.3+15+23</f>
        <v>41.3</v>
      </c>
    </row>
    <row r="27" spans="1:8" x14ac:dyDescent="0.3">
      <c r="A27" s="3" t="s">
        <v>32</v>
      </c>
      <c r="B27" s="7">
        <v>175.6</v>
      </c>
      <c r="C27" s="15">
        <v>42538</v>
      </c>
      <c r="D27" t="s">
        <v>71</v>
      </c>
      <c r="E27" s="7">
        <f>5.5+7.5</f>
        <v>13</v>
      </c>
    </row>
    <row r="28" spans="1:8" x14ac:dyDescent="0.3">
      <c r="A28" s="3" t="s">
        <v>33</v>
      </c>
      <c r="B28" s="7">
        <v>20</v>
      </c>
      <c r="C28" s="7"/>
      <c r="D28" t="s">
        <v>70</v>
      </c>
      <c r="E28" s="7">
        <v>100</v>
      </c>
    </row>
    <row r="29" spans="1:8" x14ac:dyDescent="0.3">
      <c r="A29" s="3" t="s">
        <v>34</v>
      </c>
      <c r="B29" s="7">
        <v>2</v>
      </c>
      <c r="C29" s="7"/>
      <c r="D29" t="s">
        <v>72</v>
      </c>
      <c r="E29" s="7">
        <v>20</v>
      </c>
    </row>
    <row r="30" spans="1:8" x14ac:dyDescent="0.3">
      <c r="A30" s="3" t="s">
        <v>17</v>
      </c>
      <c r="B30" s="7">
        <v>31.5</v>
      </c>
      <c r="C30" s="7"/>
      <c r="D30" t="s">
        <v>73</v>
      </c>
      <c r="E30" s="7">
        <v>10</v>
      </c>
    </row>
    <row r="31" spans="1:8" x14ac:dyDescent="0.3">
      <c r="A31" s="3" t="s">
        <v>35</v>
      </c>
      <c r="B31" s="7">
        <v>7</v>
      </c>
      <c r="C31" s="7"/>
      <c r="D31" t="s">
        <v>74</v>
      </c>
      <c r="E31" s="7">
        <v>3.6</v>
      </c>
    </row>
    <row r="32" spans="1:8" x14ac:dyDescent="0.3">
      <c r="A32" s="3" t="s">
        <v>36</v>
      </c>
      <c r="B32" s="7">
        <f>5+5.5</f>
        <v>10.5</v>
      </c>
      <c r="C32" s="15">
        <v>42539</v>
      </c>
      <c r="D32" t="s">
        <v>75</v>
      </c>
      <c r="E32" s="7">
        <v>9</v>
      </c>
    </row>
    <row r="33" spans="1:5" x14ac:dyDescent="0.3">
      <c r="A33" s="3" t="s">
        <v>37</v>
      </c>
      <c r="B33" s="7">
        <v>100</v>
      </c>
      <c r="C33" s="15">
        <v>42541</v>
      </c>
      <c r="D33" t="s">
        <v>54</v>
      </c>
      <c r="E33" s="7">
        <v>17.8</v>
      </c>
    </row>
    <row r="34" spans="1:5" x14ac:dyDescent="0.3">
      <c r="A34" s="3" t="s">
        <v>38</v>
      </c>
      <c r="B34" s="7">
        <v>240</v>
      </c>
      <c r="C34" s="15">
        <v>42542</v>
      </c>
      <c r="D34" t="s">
        <v>54</v>
      </c>
      <c r="E34" s="7">
        <v>6</v>
      </c>
    </row>
    <row r="35" spans="1:5" x14ac:dyDescent="0.3">
      <c r="A35" s="3" t="s">
        <v>39</v>
      </c>
      <c r="B35" s="7">
        <v>21</v>
      </c>
      <c r="C35" s="15">
        <v>42543</v>
      </c>
      <c r="D35" t="s">
        <v>76</v>
      </c>
      <c r="E35" s="7">
        <f>16+46+3+10+7</f>
        <v>82</v>
      </c>
    </row>
    <row r="36" spans="1:5" x14ac:dyDescent="0.3">
      <c r="A36" s="3" t="s">
        <v>27</v>
      </c>
      <c r="B36" s="7">
        <v>14.9</v>
      </c>
      <c r="C36" s="15">
        <v>42544</v>
      </c>
      <c r="D36" t="s">
        <v>59</v>
      </c>
      <c r="E36" s="7">
        <v>3</v>
      </c>
    </row>
    <row r="37" spans="1:5" x14ac:dyDescent="0.3">
      <c r="A37" s="3" t="s">
        <v>40</v>
      </c>
      <c r="B37" s="7">
        <v>15</v>
      </c>
      <c r="C37" s="15">
        <v>42545</v>
      </c>
      <c r="D37" t="s">
        <v>76</v>
      </c>
      <c r="E37" s="7">
        <v>42</v>
      </c>
    </row>
    <row r="38" spans="1:5" x14ac:dyDescent="0.3">
      <c r="A38" s="3" t="s">
        <v>41</v>
      </c>
      <c r="B38" s="7">
        <v>9</v>
      </c>
      <c r="C38" s="15">
        <v>42546</v>
      </c>
      <c r="D38" t="s">
        <v>48</v>
      </c>
      <c r="E38" s="7">
        <f>35+12+2.5+17.2+15+1.6+4+24+5</f>
        <v>116.3</v>
      </c>
    </row>
    <row r="39" spans="1:5" x14ac:dyDescent="0.3">
      <c r="A39" s="3" t="s">
        <v>42</v>
      </c>
      <c r="B39" s="7">
        <v>219</v>
      </c>
      <c r="C39" s="15">
        <v>42548</v>
      </c>
      <c r="D39" t="s">
        <v>71</v>
      </c>
      <c r="E39" s="7">
        <f>8+11.2+1+2+1</f>
        <v>23.2</v>
      </c>
    </row>
    <row r="40" spans="1:5" x14ac:dyDescent="0.3">
      <c r="A40" s="3" t="s">
        <v>43</v>
      </c>
      <c r="B40" s="7">
        <v>6</v>
      </c>
      <c r="C40" s="15">
        <v>42549</v>
      </c>
      <c r="D40" t="s">
        <v>77</v>
      </c>
      <c r="E40" s="7">
        <f>7.5+18</f>
        <v>25.5</v>
      </c>
    </row>
    <row r="41" spans="1:5" x14ac:dyDescent="0.3">
      <c r="A41" s="3" t="s">
        <v>44</v>
      </c>
      <c r="B41" s="7">
        <v>10</v>
      </c>
      <c r="C41" s="15">
        <v>42550</v>
      </c>
      <c r="D41" t="s">
        <v>77</v>
      </c>
      <c r="E41" s="7">
        <f>30+5</f>
        <v>35</v>
      </c>
    </row>
    <row r="42" spans="1:5" x14ac:dyDescent="0.3">
      <c r="A42" s="3" t="s">
        <v>45</v>
      </c>
      <c r="B42" s="7">
        <v>16</v>
      </c>
      <c r="C42" s="15">
        <v>42551</v>
      </c>
      <c r="D42" t="s">
        <v>77</v>
      </c>
      <c r="E42" s="7">
        <f>9+7.5+1.5</f>
        <v>18</v>
      </c>
    </row>
    <row r="43" spans="1:5" x14ac:dyDescent="0.3">
      <c r="A43" s="3" t="s">
        <v>35</v>
      </c>
      <c r="B43" s="7">
        <v>5.5</v>
      </c>
      <c r="C43" s="7"/>
      <c r="E43" s="7"/>
    </row>
    <row r="44" spans="1:5" x14ac:dyDescent="0.3">
      <c r="A44" s="3" t="s">
        <v>17</v>
      </c>
      <c r="B44" s="7">
        <f>5.5+13+3.2+3.5</f>
        <v>25.2</v>
      </c>
      <c r="C44" s="7"/>
    </row>
    <row r="45" spans="1:5" x14ac:dyDescent="0.3">
      <c r="A45" s="3" t="s">
        <v>41</v>
      </c>
      <c r="B45" s="7">
        <v>5</v>
      </c>
      <c r="C45" s="7"/>
    </row>
    <row r="46" spans="1:5" x14ac:dyDescent="0.3">
      <c r="A46" s="3" t="s">
        <v>46</v>
      </c>
      <c r="B46" s="7">
        <v>38.799999999999997</v>
      </c>
      <c r="C46" s="7"/>
    </row>
    <row r="47" spans="1:5" x14ac:dyDescent="0.3">
      <c r="A47" s="3" t="s">
        <v>48</v>
      </c>
      <c r="B47" s="7">
        <f>139+30+6+10+27+4+18</f>
        <v>234</v>
      </c>
    </row>
    <row r="48" spans="1:5" x14ac:dyDescent="0.3">
      <c r="A48" s="3" t="s">
        <v>49</v>
      </c>
      <c r="B48" s="8">
        <f>20+5+6</f>
        <v>31</v>
      </c>
    </row>
    <row r="49" spans="1:23" x14ac:dyDescent="0.3">
      <c r="A49" s="3" t="s">
        <v>50</v>
      </c>
      <c r="B49" s="7">
        <f>79</f>
        <v>79</v>
      </c>
    </row>
    <row r="50" spans="1:23" x14ac:dyDescent="0.3">
      <c r="A50" s="3" t="s">
        <v>51</v>
      </c>
      <c r="B50" s="7">
        <v>5.05</v>
      </c>
    </row>
    <row r="51" spans="1:23" x14ac:dyDescent="0.3">
      <c r="A51" s="3" t="s">
        <v>52</v>
      </c>
      <c r="B51" s="7">
        <v>20</v>
      </c>
    </row>
    <row r="52" spans="1:23" x14ac:dyDescent="0.3">
      <c r="A52" s="3" t="s">
        <v>53</v>
      </c>
      <c r="B52" s="7">
        <v>55</v>
      </c>
    </row>
    <row r="53" spans="1:23" x14ac:dyDescent="0.3">
      <c r="A53" s="3" t="s">
        <v>54</v>
      </c>
      <c r="B53" s="7">
        <v>14</v>
      </c>
    </row>
    <row r="54" spans="1:23" x14ac:dyDescent="0.3">
      <c r="A54" s="3" t="s">
        <v>55</v>
      </c>
      <c r="B54" s="7">
        <v>9</v>
      </c>
    </row>
    <row r="55" spans="1:23" ht="15" thickBot="1" x14ac:dyDescent="0.35">
      <c r="A55" s="14" t="s">
        <v>57</v>
      </c>
      <c r="B55" s="11">
        <f>SUM(B7:B54)</f>
        <v>1736.55</v>
      </c>
      <c r="C55" s="12"/>
      <c r="D55" s="12"/>
      <c r="E55" s="11">
        <f>SUM(E7:E42)</f>
        <v>969.51999999999987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6.2" thickBot="1" x14ac:dyDescent="0.35">
      <c r="A56" s="13" t="s">
        <v>56</v>
      </c>
      <c r="B56" s="9">
        <f>B4-B55</f>
        <v>321.93000000000006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" thickTop="1" x14ac:dyDescent="0.3"/>
  </sheetData>
  <mergeCells count="2">
    <mergeCell ref="A1:W1"/>
    <mergeCell ref="A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2016-05-10T16:35:40Z</dcterms:created>
  <dcterms:modified xsi:type="dcterms:W3CDTF">2016-07-31T07:53:48Z</dcterms:modified>
</cp:coreProperties>
</file>