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5300" windowHeight="82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Sheet1!$A$1:$H$62</definedName>
  </definedNames>
  <calcPr calcId="145621"/>
</workbook>
</file>

<file path=xl/calcChain.xml><?xml version="1.0" encoding="utf-8"?>
<calcChain xmlns="http://schemas.openxmlformats.org/spreadsheetml/2006/main">
  <c r="F68" i="1" l="1"/>
  <c r="G6" i="1"/>
  <c r="G3" i="1"/>
  <c r="F67" i="1" l="1"/>
  <c r="F69" i="1" s="1"/>
  <c r="F70" i="1" s="1"/>
  <c r="H60" i="1"/>
  <c r="H56" i="1"/>
  <c r="H50" i="1"/>
  <c r="H47" i="1"/>
  <c r="H45" i="1"/>
  <c r="H41" i="1"/>
  <c r="H35" i="1"/>
  <c r="H23" i="1"/>
  <c r="H17" i="1"/>
  <c r="H6" i="1"/>
  <c r="E68" i="1" l="1"/>
  <c r="E67" i="1"/>
  <c r="E69" i="1" l="1"/>
  <c r="E70" i="1" s="1"/>
</calcChain>
</file>

<file path=xl/sharedStrings.xml><?xml version="1.0" encoding="utf-8"?>
<sst xmlns="http://schemas.openxmlformats.org/spreadsheetml/2006/main" count="103" uniqueCount="49">
  <si>
    <t>Project</t>
  </si>
  <si>
    <t>Activiites</t>
  </si>
  <si>
    <t>Start Date</t>
  </si>
  <si>
    <t>End Date</t>
  </si>
  <si>
    <t>RIPAS</t>
  </si>
  <si>
    <t>CYSD-USAID</t>
  </si>
  <si>
    <t>MANTHAN</t>
  </si>
  <si>
    <t>Form Design</t>
  </si>
  <si>
    <t>Dashboard Application</t>
  </si>
  <si>
    <t>Training</t>
  </si>
  <si>
    <t>Support</t>
  </si>
  <si>
    <t>Infographiics</t>
  </si>
  <si>
    <t>Infographics</t>
  </si>
  <si>
    <t>Monitoring Framework</t>
  </si>
  <si>
    <t>Monitoring Application- DI Monitoring</t>
  </si>
  <si>
    <t>CYSD-Water Aid</t>
  </si>
  <si>
    <t>Application Design</t>
  </si>
  <si>
    <t>Resource Type</t>
  </si>
  <si>
    <t>BiharInfo</t>
  </si>
  <si>
    <t>CPMIS</t>
  </si>
  <si>
    <t>Odisha Factsheets</t>
  </si>
  <si>
    <t>Eritriea-Database/Adaptation</t>
  </si>
  <si>
    <t>Malaysia Training</t>
  </si>
  <si>
    <t>Phillipines ePCA</t>
  </si>
  <si>
    <t>Supportive Supervision RI</t>
  </si>
  <si>
    <t>Database Updation</t>
  </si>
  <si>
    <t>DevInfo Adaptation
- Factsheets</t>
  </si>
  <si>
    <t>Factsheets
- Database</t>
  </si>
  <si>
    <t>DevInfo Database</t>
  </si>
  <si>
    <t>Offline DevInfo Adaptation</t>
  </si>
  <si>
    <t>Technical</t>
  </si>
  <si>
    <t>Activity Duration in Person Days</t>
  </si>
  <si>
    <t>Data Analyst</t>
  </si>
  <si>
    <t>Designer</t>
  </si>
  <si>
    <t>Development Professional</t>
  </si>
  <si>
    <t>Factsheet</t>
  </si>
  <si>
    <t>Online Kowledge Repository</t>
  </si>
  <si>
    <t xml:space="preserve">Supportive Supervision-RMNCHA 
</t>
  </si>
  <si>
    <t>EVM Assam</t>
  </si>
  <si>
    <t>Dashboard Application + Content Management</t>
  </si>
  <si>
    <t xml:space="preserve">Dashboard Application </t>
  </si>
  <si>
    <t xml:space="preserve">Factsheets
</t>
  </si>
  <si>
    <t>Implementer</t>
  </si>
  <si>
    <t>Number of Persons</t>
  </si>
  <si>
    <t>No of Days</t>
  </si>
  <si>
    <t>Available Person Days</t>
  </si>
  <si>
    <t>Required Person Days</t>
  </si>
  <si>
    <t>Gap Person Days</t>
  </si>
  <si>
    <t>Required No of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</si>
</sst>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7" fontId="0" fillId="0" borderId="0" xfId="0" applyNumberFormat="1" applyAlignment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3" borderId="0" xfId="0" applyFill="1" applyAlignment="1"/>
    <xf numFmtId="2" fontId="0" fillId="3" borderId="0" xfId="0" applyNumberFormat="1" applyFill="1" applyAlignment="1"/>
    <xf numFmtId="2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" fontId="0" fillId="3" borderId="0" xfId="0" applyNumberForma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" fontId="0" fillId="4" borderId="0" xfId="0" applyNumberFormat="1" applyFill="1" applyAlignment="1"/>
    <xf numFmtId="0" fontId="0" fillId="4" borderId="0" xfId="0" applyFill="1" applyAlignment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15" workbookViewId="0">
      <selection activeCell="D31" sqref="D31"/>
    </sheetView>
  </sheetViews>
  <sheetFormatPr defaultRowHeight="14.4" x14ac:dyDescent="0.3"/>
  <cols>
    <col min="1" max="1" width="32" style="2" bestFit="1" customWidth="1"/>
    <col min="2" max="2" width="9.21875" style="2" bestFit="1" customWidth="1"/>
    <col min="3" max="3" width="8.33203125" style="2" bestFit="1" customWidth="1"/>
    <col min="4" max="4" width="32.44140625" style="2" bestFit="1" customWidth="1"/>
    <col min="5" max="5" width="22.6640625" style="2" customWidth="1"/>
    <col min="6" max="6" width="18.77734375" style="2" bestFit="1" customWidth="1"/>
    <col min="7" max="7" width="10" style="2" bestFit="1" customWidth="1"/>
    <col min="8" max="8" width="17.33203125" style="1" customWidth="1"/>
    <col min="9" max="16384" width="8.88671875" style="2"/>
  </cols>
  <sheetData>
    <row r="1" spans="1:8" ht="28.8" x14ac:dyDescent="0.3">
      <c r="A1" s="4" t="s">
        <v>0</v>
      </c>
      <c r="B1" s="4" t="s">
        <v>2</v>
      </c>
      <c r="C1" s="4" t="s">
        <v>3</v>
      </c>
      <c r="D1" s="4" t="s">
        <v>1</v>
      </c>
      <c r="E1" s="4" t="s">
        <v>17</v>
      </c>
      <c r="F1" s="4" t="s">
        <v>43</v>
      </c>
      <c r="G1" s="4" t="s">
        <v>44</v>
      </c>
      <c r="H1" s="5" t="s">
        <v>31</v>
      </c>
    </row>
    <row r="2" spans="1:8" x14ac:dyDescent="0.3">
      <c r="A2" s="15" t="s">
        <v>24</v>
      </c>
      <c r="B2" s="3">
        <v>41944</v>
      </c>
      <c r="C2" s="3">
        <v>42339</v>
      </c>
      <c r="D2" s="2" t="s">
        <v>7</v>
      </c>
      <c r="E2" s="2" t="s">
        <v>30</v>
      </c>
      <c r="F2" s="2">
        <v>1</v>
      </c>
      <c r="G2" s="2">
        <v>2</v>
      </c>
      <c r="H2" s="1">
        <v>2</v>
      </c>
    </row>
    <row r="3" spans="1:8" x14ac:dyDescent="0.3">
      <c r="A3" s="16"/>
      <c r="B3" s="3"/>
      <c r="C3" s="3"/>
      <c r="D3" s="2" t="s">
        <v>8</v>
      </c>
      <c r="E3" s="1" t="s">
        <v>30</v>
      </c>
      <c r="F3" s="2">
        <v>5</v>
      </c>
      <c r="G3" s="2">
        <f>25*3</f>
        <v>75</v>
      </c>
      <c r="H3" s="1">
        <v>375</v>
      </c>
    </row>
    <row r="4" spans="1:8" x14ac:dyDescent="0.3">
      <c r="A4" s="16"/>
      <c r="B4" s="3"/>
      <c r="C4" s="3"/>
      <c r="E4" s="2" t="s">
        <v>32</v>
      </c>
      <c r="F4" s="2">
        <v>1</v>
      </c>
      <c r="G4" s="2">
        <v>20</v>
      </c>
      <c r="H4" s="1">
        <v>20</v>
      </c>
    </row>
    <row r="5" spans="1:8" x14ac:dyDescent="0.3">
      <c r="A5" s="16"/>
      <c r="D5" s="2" t="s">
        <v>9</v>
      </c>
    </row>
    <row r="6" spans="1:8" x14ac:dyDescent="0.3">
      <c r="A6" s="16"/>
      <c r="D6" s="2" t="s">
        <v>10</v>
      </c>
      <c r="E6" s="2" t="s">
        <v>42</v>
      </c>
      <c r="F6" s="2">
        <v>1</v>
      </c>
      <c r="G6" s="2">
        <f>25*12</f>
        <v>300</v>
      </c>
      <c r="H6" s="1">
        <f>25*12*1</f>
        <v>300</v>
      </c>
    </row>
    <row r="7" spans="1:8" x14ac:dyDescent="0.3">
      <c r="A7" s="16"/>
      <c r="D7" s="2" t="s">
        <v>11</v>
      </c>
      <c r="E7" s="2" t="s">
        <v>33</v>
      </c>
      <c r="F7" s="2">
        <v>1</v>
      </c>
      <c r="G7" s="2">
        <v>25</v>
      </c>
      <c r="H7" s="1">
        <v>25</v>
      </c>
    </row>
    <row r="8" spans="1:8" x14ac:dyDescent="0.3">
      <c r="A8" s="16"/>
      <c r="E8" s="2" t="s">
        <v>32</v>
      </c>
      <c r="F8" s="2">
        <v>1</v>
      </c>
      <c r="G8" s="2">
        <v>20</v>
      </c>
      <c r="H8" s="1">
        <v>20</v>
      </c>
    </row>
    <row r="9" spans="1:8" x14ac:dyDescent="0.3">
      <c r="A9" s="6"/>
      <c r="B9" s="6"/>
      <c r="C9" s="6"/>
      <c r="D9" s="6"/>
      <c r="E9" s="6"/>
      <c r="F9" s="6"/>
      <c r="G9" s="6"/>
      <c r="H9" s="9"/>
    </row>
    <row r="10" spans="1:8" x14ac:dyDescent="0.3">
      <c r="A10" s="14" t="s">
        <v>4</v>
      </c>
      <c r="B10" s="3">
        <v>41821</v>
      </c>
      <c r="C10" s="3">
        <v>42156</v>
      </c>
      <c r="D10" s="2" t="s">
        <v>8</v>
      </c>
      <c r="H10" s="1">
        <v>0</v>
      </c>
    </row>
    <row r="11" spans="1:8" x14ac:dyDescent="0.3">
      <c r="A11" s="14"/>
      <c r="D11" s="2" t="s">
        <v>7</v>
      </c>
      <c r="H11" s="1">
        <v>0</v>
      </c>
    </row>
    <row r="12" spans="1:8" x14ac:dyDescent="0.3">
      <c r="A12" s="14"/>
      <c r="D12" s="2" t="s">
        <v>10</v>
      </c>
      <c r="H12" s="1">
        <v>0</v>
      </c>
    </row>
    <row r="13" spans="1:8" x14ac:dyDescent="0.3">
      <c r="A13" s="14"/>
      <c r="D13" s="2" t="s">
        <v>12</v>
      </c>
      <c r="E13" s="2" t="s">
        <v>33</v>
      </c>
      <c r="F13" s="2">
        <v>1</v>
      </c>
      <c r="G13" s="2">
        <v>10</v>
      </c>
      <c r="H13" s="1">
        <v>10</v>
      </c>
    </row>
    <row r="14" spans="1:8" x14ac:dyDescent="0.3">
      <c r="A14" s="14"/>
      <c r="E14" s="2" t="s">
        <v>32</v>
      </c>
      <c r="F14" s="2">
        <v>1</v>
      </c>
      <c r="G14" s="2">
        <v>10</v>
      </c>
      <c r="H14" s="1">
        <v>10</v>
      </c>
    </row>
    <row r="15" spans="1:8" x14ac:dyDescent="0.3">
      <c r="A15" s="10"/>
      <c r="B15" s="6"/>
      <c r="C15" s="6"/>
      <c r="D15" s="6"/>
      <c r="E15" s="6"/>
      <c r="F15" s="6"/>
      <c r="G15" s="6"/>
      <c r="H15" s="9"/>
    </row>
    <row r="16" spans="1:8" x14ac:dyDescent="0.3">
      <c r="A16" s="14" t="s">
        <v>5</v>
      </c>
      <c r="B16" s="3">
        <v>41944</v>
      </c>
      <c r="C16" s="3">
        <v>43070</v>
      </c>
      <c r="D16" s="2" t="s">
        <v>7</v>
      </c>
      <c r="H16" s="1">
        <v>0</v>
      </c>
    </row>
    <row r="17" spans="1:8" x14ac:dyDescent="0.3">
      <c r="A17" s="14"/>
      <c r="D17" s="2" t="s">
        <v>14</v>
      </c>
      <c r="E17" s="2" t="s">
        <v>30</v>
      </c>
      <c r="F17" s="2">
        <v>2</v>
      </c>
      <c r="G17" s="2">
        <v>25</v>
      </c>
      <c r="H17" s="1">
        <f>25*2</f>
        <v>50</v>
      </c>
    </row>
    <row r="18" spans="1:8" x14ac:dyDescent="0.3">
      <c r="A18" s="14"/>
      <c r="D18" s="2" t="s">
        <v>13</v>
      </c>
      <c r="E18" s="2" t="s">
        <v>34</v>
      </c>
      <c r="F18" s="2">
        <v>1</v>
      </c>
      <c r="G18" s="2">
        <v>10</v>
      </c>
      <c r="H18" s="1">
        <v>10</v>
      </c>
    </row>
    <row r="19" spans="1:8" x14ac:dyDescent="0.3">
      <c r="A19" s="14"/>
      <c r="D19" s="2" t="s">
        <v>9</v>
      </c>
      <c r="E19" s="2" t="s">
        <v>30</v>
      </c>
      <c r="F19" s="2">
        <v>1</v>
      </c>
      <c r="G19" s="2">
        <v>10</v>
      </c>
      <c r="H19" s="1">
        <v>5</v>
      </c>
    </row>
    <row r="20" spans="1:8" x14ac:dyDescent="0.3">
      <c r="A20" s="14"/>
      <c r="E20" s="2" t="s">
        <v>34</v>
      </c>
      <c r="F20" s="2">
        <v>1</v>
      </c>
      <c r="G20" s="2">
        <v>10</v>
      </c>
      <c r="H20" s="1">
        <v>5</v>
      </c>
    </row>
    <row r="21" spans="1:8" x14ac:dyDescent="0.3">
      <c r="A21" s="14"/>
      <c r="D21" s="2" t="s">
        <v>10</v>
      </c>
    </row>
    <row r="22" spans="1:8" x14ac:dyDescent="0.3">
      <c r="A22" s="14"/>
      <c r="D22" s="2" t="s">
        <v>35</v>
      </c>
      <c r="F22" s="2">
        <v>1</v>
      </c>
      <c r="G22" s="2">
        <v>8</v>
      </c>
      <c r="H22" s="1">
        <v>8</v>
      </c>
    </row>
    <row r="23" spans="1:8" x14ac:dyDescent="0.3">
      <c r="A23" s="14"/>
      <c r="D23" s="2" t="s">
        <v>36</v>
      </c>
      <c r="E23" s="2" t="s">
        <v>30</v>
      </c>
      <c r="F23" s="2">
        <v>2</v>
      </c>
      <c r="H23" s="1">
        <f>25*2</f>
        <v>50</v>
      </c>
    </row>
    <row r="24" spans="1:8" x14ac:dyDescent="0.3">
      <c r="A24" s="10"/>
      <c r="B24" s="6"/>
      <c r="C24" s="6"/>
      <c r="D24" s="6"/>
      <c r="E24" s="6"/>
      <c r="F24" s="6"/>
      <c r="G24" s="6"/>
      <c r="H24" s="9"/>
    </row>
    <row r="25" spans="1:8" x14ac:dyDescent="0.3">
      <c r="A25" s="17" t="s">
        <v>15</v>
      </c>
      <c r="B25" s="18">
        <v>41974</v>
      </c>
      <c r="C25" s="18">
        <v>42339</v>
      </c>
      <c r="D25" s="19" t="s">
        <v>7</v>
      </c>
      <c r="E25" s="19" t="s">
        <v>30</v>
      </c>
      <c r="F25" s="19"/>
      <c r="G25" s="19"/>
      <c r="H25" s="20">
        <v>10</v>
      </c>
    </row>
    <row r="26" spans="1:8" x14ac:dyDescent="0.3">
      <c r="A26" s="17"/>
      <c r="B26" s="19"/>
      <c r="C26" s="19"/>
      <c r="D26" s="19" t="s">
        <v>14</v>
      </c>
      <c r="E26" s="19"/>
      <c r="F26" s="19"/>
      <c r="G26" s="19"/>
      <c r="H26" s="20"/>
    </row>
    <row r="27" spans="1:8" x14ac:dyDescent="0.3">
      <c r="A27" s="17"/>
      <c r="B27" s="19"/>
      <c r="C27" s="19"/>
      <c r="D27" s="19" t="s">
        <v>13</v>
      </c>
      <c r="E27" s="19"/>
      <c r="F27" s="19"/>
      <c r="G27" s="19"/>
      <c r="H27" s="20"/>
    </row>
    <row r="28" spans="1:8" x14ac:dyDescent="0.3">
      <c r="A28" s="17"/>
      <c r="B28" s="19"/>
      <c r="C28" s="19"/>
      <c r="D28" s="19" t="s">
        <v>9</v>
      </c>
      <c r="E28" s="19"/>
      <c r="F28" s="19"/>
      <c r="G28" s="19"/>
      <c r="H28" s="20"/>
    </row>
    <row r="29" spans="1:8" x14ac:dyDescent="0.3">
      <c r="A29" s="17"/>
      <c r="B29" s="19"/>
      <c r="C29" s="19"/>
      <c r="D29" s="19" t="s">
        <v>10</v>
      </c>
      <c r="E29" s="19"/>
      <c r="F29" s="19"/>
      <c r="G29" s="19"/>
      <c r="H29" s="20"/>
    </row>
    <row r="30" spans="1:8" x14ac:dyDescent="0.3">
      <c r="A30" s="10"/>
      <c r="B30" s="6"/>
      <c r="C30" s="6"/>
      <c r="D30" s="6"/>
      <c r="E30" s="6"/>
      <c r="F30" s="6"/>
      <c r="G30" s="6"/>
      <c r="H30" s="9"/>
    </row>
    <row r="31" spans="1:8" x14ac:dyDescent="0.3">
      <c r="A31" s="14" t="s">
        <v>6</v>
      </c>
      <c r="B31" s="3">
        <v>41974</v>
      </c>
      <c r="C31" s="3">
        <v>42064</v>
      </c>
      <c r="D31" s="2" t="s">
        <v>16</v>
      </c>
      <c r="E31" s="2" t="s">
        <v>30</v>
      </c>
      <c r="F31" s="2">
        <v>1</v>
      </c>
      <c r="H31" s="1">
        <v>25</v>
      </c>
    </row>
    <row r="32" spans="1:8" x14ac:dyDescent="0.3">
      <c r="A32" s="14"/>
      <c r="D32" s="2" t="s">
        <v>10</v>
      </c>
      <c r="E32" s="2" t="s">
        <v>30</v>
      </c>
      <c r="F32" s="2">
        <v>1</v>
      </c>
      <c r="H32" s="1">
        <v>6</v>
      </c>
    </row>
    <row r="33" spans="1:8" x14ac:dyDescent="0.3">
      <c r="A33" s="6"/>
      <c r="B33" s="6"/>
      <c r="C33" s="6"/>
      <c r="D33" s="6"/>
      <c r="E33" s="6"/>
      <c r="F33" s="6"/>
      <c r="G33" s="6"/>
      <c r="H33" s="9"/>
    </row>
    <row r="34" spans="1:8" ht="43.2" customHeight="1" x14ac:dyDescent="0.3">
      <c r="A34" s="13" t="s">
        <v>37</v>
      </c>
      <c r="B34" s="3">
        <v>41974</v>
      </c>
      <c r="C34" s="3">
        <v>42156</v>
      </c>
      <c r="D34" s="2" t="s">
        <v>7</v>
      </c>
      <c r="H34" s="1">
        <v>0</v>
      </c>
    </row>
    <row r="35" spans="1:8" ht="28.8" x14ac:dyDescent="0.3">
      <c r="A35" s="13"/>
      <c r="D35" s="1" t="s">
        <v>39</v>
      </c>
      <c r="E35" s="2" t="s">
        <v>30</v>
      </c>
      <c r="F35" s="2">
        <v>5</v>
      </c>
      <c r="H35" s="1">
        <f>25*2*5</f>
        <v>250</v>
      </c>
    </row>
    <row r="36" spans="1:8" x14ac:dyDescent="0.3">
      <c r="A36" s="13"/>
      <c r="D36" s="1" t="s">
        <v>40</v>
      </c>
      <c r="E36" s="2" t="s">
        <v>32</v>
      </c>
      <c r="F36" s="2">
        <v>1</v>
      </c>
      <c r="H36" s="1">
        <v>16</v>
      </c>
    </row>
    <row r="37" spans="1:8" x14ac:dyDescent="0.3">
      <c r="A37" s="13"/>
      <c r="D37" s="2" t="s">
        <v>9</v>
      </c>
      <c r="H37" s="1">
        <v>0</v>
      </c>
    </row>
    <row r="38" spans="1:8" x14ac:dyDescent="0.3">
      <c r="A38" s="13"/>
      <c r="D38" s="2" t="s">
        <v>10</v>
      </c>
      <c r="E38" s="2" t="s">
        <v>30</v>
      </c>
      <c r="F38" s="2">
        <v>1</v>
      </c>
      <c r="H38" s="1">
        <v>50</v>
      </c>
    </row>
    <row r="39" spans="1:8" x14ac:dyDescent="0.3">
      <c r="A39" s="13"/>
      <c r="D39" s="2" t="s">
        <v>12</v>
      </c>
      <c r="E39" s="2" t="s">
        <v>33</v>
      </c>
      <c r="F39" s="2">
        <v>1</v>
      </c>
      <c r="H39" s="1">
        <v>5</v>
      </c>
    </row>
    <row r="40" spans="1:8" x14ac:dyDescent="0.3">
      <c r="A40" s="11"/>
      <c r="B40" s="6"/>
      <c r="C40" s="6"/>
      <c r="D40" s="6"/>
      <c r="E40" s="6"/>
      <c r="F40" s="6"/>
      <c r="G40" s="6"/>
      <c r="H40" s="9"/>
    </row>
    <row r="41" spans="1:8" x14ac:dyDescent="0.3">
      <c r="A41" s="14" t="s">
        <v>38</v>
      </c>
      <c r="B41" s="3">
        <v>41974</v>
      </c>
      <c r="C41" s="3">
        <v>42156</v>
      </c>
      <c r="D41" s="2" t="s">
        <v>8</v>
      </c>
      <c r="E41" s="2" t="s">
        <v>30</v>
      </c>
      <c r="F41" s="2">
        <v>3</v>
      </c>
      <c r="H41" s="1">
        <f>10*3</f>
        <v>30</v>
      </c>
    </row>
    <row r="42" spans="1:8" ht="28.8" x14ac:dyDescent="0.3">
      <c r="A42" s="14"/>
      <c r="B42" s="3"/>
      <c r="C42" s="3"/>
      <c r="D42" s="1" t="s">
        <v>41</v>
      </c>
      <c r="E42" s="2" t="s">
        <v>32</v>
      </c>
      <c r="F42" s="2">
        <v>1</v>
      </c>
      <c r="H42" s="1">
        <v>5</v>
      </c>
    </row>
    <row r="43" spans="1:8" x14ac:dyDescent="0.3">
      <c r="A43" s="6"/>
      <c r="B43" s="12"/>
      <c r="C43" s="12"/>
      <c r="D43" s="9"/>
      <c r="E43" s="6"/>
      <c r="F43" s="6"/>
      <c r="G43" s="6"/>
      <c r="H43" s="9"/>
    </row>
    <row r="44" spans="1:8" x14ac:dyDescent="0.3">
      <c r="A44" s="14" t="s">
        <v>18</v>
      </c>
      <c r="B44" s="3">
        <v>41913</v>
      </c>
      <c r="C44" s="3">
        <v>42064</v>
      </c>
      <c r="D44" s="2" t="s">
        <v>10</v>
      </c>
      <c r="H44" s="1">
        <v>0</v>
      </c>
    </row>
    <row r="45" spans="1:8" x14ac:dyDescent="0.3">
      <c r="A45" s="14"/>
      <c r="D45" s="2" t="s">
        <v>25</v>
      </c>
      <c r="E45" s="2" t="s">
        <v>32</v>
      </c>
      <c r="F45" s="2">
        <v>2</v>
      </c>
      <c r="H45" s="1">
        <f>10*2</f>
        <v>20</v>
      </c>
    </row>
    <row r="46" spans="1:8" x14ac:dyDescent="0.3">
      <c r="A46" s="6"/>
      <c r="B46" s="6"/>
      <c r="C46" s="6"/>
      <c r="D46" s="6"/>
      <c r="E46" s="6"/>
      <c r="F46" s="6"/>
      <c r="G46" s="6"/>
      <c r="H46" s="9"/>
    </row>
    <row r="47" spans="1:8" x14ac:dyDescent="0.3">
      <c r="A47" s="14" t="s">
        <v>19</v>
      </c>
      <c r="B47" s="3">
        <v>41913</v>
      </c>
      <c r="C47" s="3">
        <v>42064</v>
      </c>
      <c r="D47" s="2" t="s">
        <v>25</v>
      </c>
      <c r="E47" s="2" t="s">
        <v>32</v>
      </c>
      <c r="F47" s="2">
        <v>2</v>
      </c>
      <c r="H47" s="1">
        <f>5*2</f>
        <v>10</v>
      </c>
    </row>
    <row r="48" spans="1:8" x14ac:dyDescent="0.3">
      <c r="A48" s="14"/>
      <c r="D48" s="2" t="s">
        <v>26</v>
      </c>
      <c r="E48" s="2" t="s">
        <v>32</v>
      </c>
      <c r="F48" s="2">
        <v>1</v>
      </c>
      <c r="H48" s="1">
        <v>5</v>
      </c>
    </row>
    <row r="49" spans="1:8" x14ac:dyDescent="0.3">
      <c r="A49" s="6"/>
      <c r="B49" s="6"/>
      <c r="C49" s="6"/>
      <c r="D49" s="6"/>
      <c r="E49" s="6"/>
      <c r="F49" s="6"/>
      <c r="G49" s="6"/>
      <c r="H49" s="9"/>
    </row>
    <row r="50" spans="1:8" x14ac:dyDescent="0.3">
      <c r="B50" s="3">
        <v>41974</v>
      </c>
      <c r="C50" s="3">
        <v>41974</v>
      </c>
      <c r="D50" s="2" t="s">
        <v>27</v>
      </c>
      <c r="E50" s="2" t="s">
        <v>32</v>
      </c>
      <c r="F50" s="2">
        <v>2</v>
      </c>
      <c r="H50" s="1">
        <f>15*2</f>
        <v>30</v>
      </c>
    </row>
    <row r="51" spans="1:8" x14ac:dyDescent="0.3">
      <c r="A51" s="6"/>
      <c r="B51" s="12"/>
      <c r="C51" s="12"/>
      <c r="D51" s="6"/>
      <c r="E51" s="6"/>
      <c r="F51" s="6"/>
      <c r="G51" s="6"/>
      <c r="H51" s="9"/>
    </row>
    <row r="52" spans="1:8" x14ac:dyDescent="0.3">
      <c r="A52" s="2" t="s">
        <v>20</v>
      </c>
      <c r="B52" s="3">
        <v>41974</v>
      </c>
      <c r="C52" s="3">
        <v>41974</v>
      </c>
      <c r="D52" s="2" t="s">
        <v>27</v>
      </c>
      <c r="E52" s="2" t="s">
        <v>32</v>
      </c>
      <c r="F52" s="2">
        <v>1</v>
      </c>
      <c r="H52" s="1">
        <v>5</v>
      </c>
    </row>
    <row r="53" spans="1:8" x14ac:dyDescent="0.3">
      <c r="A53" s="6"/>
      <c r="B53" s="12"/>
      <c r="C53" s="12"/>
      <c r="D53" s="6"/>
      <c r="E53" s="6"/>
      <c r="F53" s="6"/>
      <c r="G53" s="6"/>
      <c r="H53" s="9"/>
    </row>
    <row r="54" spans="1:8" x14ac:dyDescent="0.3">
      <c r="A54" s="14" t="s">
        <v>21</v>
      </c>
      <c r="B54" s="3">
        <v>41640</v>
      </c>
      <c r="C54" s="3">
        <v>42125</v>
      </c>
      <c r="D54" s="2" t="s">
        <v>9</v>
      </c>
      <c r="E54" s="2" t="s">
        <v>34</v>
      </c>
      <c r="F54" s="2">
        <v>1</v>
      </c>
      <c r="H54" s="1">
        <v>10</v>
      </c>
    </row>
    <row r="55" spans="1:8" x14ac:dyDescent="0.3">
      <c r="A55" s="14"/>
      <c r="D55" s="2" t="s">
        <v>29</v>
      </c>
      <c r="E55" s="2" t="s">
        <v>34</v>
      </c>
      <c r="F55" s="2">
        <v>1</v>
      </c>
      <c r="H55" s="1">
        <v>1</v>
      </c>
    </row>
    <row r="56" spans="1:8" x14ac:dyDescent="0.3">
      <c r="A56" s="14"/>
      <c r="D56" s="2" t="s">
        <v>28</v>
      </c>
      <c r="E56" s="2" t="s">
        <v>34</v>
      </c>
      <c r="F56" s="2">
        <v>2</v>
      </c>
      <c r="H56" s="1">
        <f>5*2</f>
        <v>10</v>
      </c>
    </row>
    <row r="57" spans="1:8" x14ac:dyDescent="0.3">
      <c r="A57" s="6"/>
      <c r="B57" s="6"/>
      <c r="C57" s="6"/>
      <c r="D57" s="6"/>
      <c r="E57" s="6"/>
      <c r="F57" s="6"/>
      <c r="G57" s="6"/>
      <c r="H57" s="9"/>
    </row>
    <row r="58" spans="1:8" x14ac:dyDescent="0.3">
      <c r="A58" s="2" t="s">
        <v>22</v>
      </c>
      <c r="B58" s="3">
        <v>42036</v>
      </c>
      <c r="C58" s="3">
        <v>42036</v>
      </c>
      <c r="D58" s="2" t="s">
        <v>9</v>
      </c>
      <c r="E58" s="2" t="s">
        <v>34</v>
      </c>
      <c r="F58" s="2">
        <v>1</v>
      </c>
      <c r="H58" s="1">
        <v>5</v>
      </c>
    </row>
    <row r="59" spans="1:8" x14ac:dyDescent="0.3">
      <c r="A59" s="6"/>
      <c r="B59" s="12"/>
      <c r="C59" s="12"/>
      <c r="D59" s="6"/>
      <c r="E59" s="6"/>
      <c r="F59" s="6"/>
      <c r="G59" s="6"/>
      <c r="H59" s="9"/>
    </row>
    <row r="60" spans="1:8" x14ac:dyDescent="0.3">
      <c r="A60" s="14" t="s">
        <v>23</v>
      </c>
      <c r="B60" s="3">
        <v>42005</v>
      </c>
      <c r="C60" s="3">
        <v>42095</v>
      </c>
      <c r="D60" s="2" t="s">
        <v>16</v>
      </c>
      <c r="E60" s="2" t="s">
        <v>30</v>
      </c>
      <c r="F60" s="2">
        <v>4</v>
      </c>
      <c r="H60" s="1">
        <f>25*4*3</f>
        <v>300</v>
      </c>
    </row>
    <row r="61" spans="1:8" x14ac:dyDescent="0.3">
      <c r="A61" s="14"/>
      <c r="D61" s="2" t="s">
        <v>9</v>
      </c>
    </row>
    <row r="62" spans="1:8" x14ac:dyDescent="0.3">
      <c r="A62" s="14"/>
      <c r="D62" s="2" t="s">
        <v>10</v>
      </c>
    </row>
    <row r="66" spans="4:8" x14ac:dyDescent="0.3">
      <c r="E66" s="2" t="s">
        <v>32</v>
      </c>
      <c r="F66" s="1" t="s">
        <v>30</v>
      </c>
      <c r="H66" s="2"/>
    </row>
    <row r="67" spans="4:8" x14ac:dyDescent="0.3">
      <c r="D67" s="2" t="s">
        <v>45</v>
      </c>
      <c r="E67" s="2">
        <f>1*18*12</f>
        <v>216</v>
      </c>
      <c r="F67" s="1">
        <f>25*12*(10*0.6)</f>
        <v>1800</v>
      </c>
      <c r="H67" s="2"/>
    </row>
    <row r="68" spans="4:8" x14ac:dyDescent="0.3">
      <c r="D68" s="2" t="s">
        <v>46</v>
      </c>
      <c r="E68" s="2">
        <f>141*10</f>
        <v>1410</v>
      </c>
      <c r="F68" s="1">
        <f>1153*3</f>
        <v>3459</v>
      </c>
      <c r="H68" s="2"/>
    </row>
    <row r="69" spans="4:8" x14ac:dyDescent="0.3">
      <c r="D69" s="2" t="s">
        <v>47</v>
      </c>
      <c r="E69" s="2">
        <f>E68-E67</f>
        <v>1194</v>
      </c>
      <c r="F69" s="1">
        <f>F68-F67</f>
        <v>1659</v>
      </c>
      <c r="H69" s="2"/>
    </row>
    <row r="70" spans="4:8" x14ac:dyDescent="0.3">
      <c r="D70" s="6" t="s">
        <v>48</v>
      </c>
      <c r="E70" s="7">
        <f>E69/(18*12)</f>
        <v>5.5277777777777777</v>
      </c>
      <c r="F70" s="8">
        <f>F69/(12*18)</f>
        <v>7.6805555555555554</v>
      </c>
      <c r="H70" s="2"/>
    </row>
  </sheetData>
  <mergeCells count="11">
    <mergeCell ref="A2:A8"/>
    <mergeCell ref="A54:A56"/>
    <mergeCell ref="A10:A14"/>
    <mergeCell ref="A16:A23"/>
    <mergeCell ref="A25:A29"/>
    <mergeCell ref="A31:A32"/>
    <mergeCell ref="A34:A39"/>
    <mergeCell ref="A41:A42"/>
    <mergeCell ref="A44:A45"/>
    <mergeCell ref="A47:A48"/>
    <mergeCell ref="A60:A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Narasingha</dc:creator>
  <cp:lastModifiedBy>Narasingha</cp:lastModifiedBy>
  <dcterms:created xsi:type="dcterms:W3CDTF">2014-12-16T05:26:47Z</dcterms:created>
  <dcterms:modified xsi:type="dcterms:W3CDTF">2015-01-23T14:00:59Z</dcterms:modified>
</cp:coreProperties>
</file>