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mi\Documents\GitHub\Magisterka\"/>
    </mc:Choice>
  </mc:AlternateContent>
  <xr:revisionPtr revIDLastSave="0" documentId="13_ncr:1_{03CDC408-2D6C-42F3-BEEF-334240490F82}" xr6:coauthVersionLast="47" xr6:coauthVersionMax="47" xr10:uidLastSave="{00000000-0000-0000-0000-000000000000}"/>
  <bookViews>
    <workbookView xWindow="-28920" yWindow="5235" windowWidth="27870" windowHeight="16440" activeTab="1" xr2:uid="{DFFFD8FD-3FB1-4B76-9832-5FADB95B7C6A}"/>
  </bookViews>
  <sheets>
    <sheet name="Arkusz1" sheetId="1" r:id="rId1"/>
    <sheet name="Arkusz2" sheetId="3" r:id="rId2"/>
    <sheet name="kola" sheetId="2" r:id="rId3"/>
  </sheets>
  <definedNames>
    <definedName name="solver_adj" localSheetId="0" hidden="1">Arkusz1!$H$47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Arkusz1!$H$48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C47" i="1"/>
  <c r="B46" i="1"/>
  <c r="C46" i="1"/>
  <c r="B10" i="1"/>
  <c r="B69" i="3"/>
  <c r="G74" i="3"/>
  <c r="G73" i="3"/>
  <c r="G72" i="3"/>
  <c r="G71" i="3"/>
  <c r="C10" i="1"/>
  <c r="G71" i="1"/>
  <c r="G74" i="1"/>
  <c r="G73" i="1"/>
  <c r="G72" i="1"/>
  <c r="C56" i="3"/>
  <c r="C55" i="3"/>
  <c r="B56" i="3"/>
  <c r="B55" i="3"/>
  <c r="F42" i="3"/>
  <c r="B39" i="1"/>
  <c r="F41" i="1" s="1"/>
  <c r="C52" i="1"/>
  <c r="C52" i="3"/>
  <c r="C46" i="3"/>
  <c r="B46" i="3"/>
  <c r="C41" i="3"/>
  <c r="B41" i="3"/>
  <c r="C40" i="3"/>
  <c r="B40" i="3"/>
  <c r="C39" i="3"/>
  <c r="B39" i="3"/>
  <c r="F24" i="3"/>
  <c r="C8" i="3"/>
  <c r="B8" i="3"/>
  <c r="B19" i="3" s="1"/>
  <c r="C7" i="3"/>
  <c r="B7" i="3"/>
  <c r="F1" i="3"/>
  <c r="F1" i="1"/>
  <c r="B8" i="1"/>
  <c r="B55" i="1"/>
  <c r="B56" i="1"/>
  <c r="F24" i="1"/>
  <c r="C55" i="1"/>
  <c r="C56" i="1"/>
  <c r="B363" i="2"/>
  <c r="B362" i="2"/>
  <c r="B36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" i="2"/>
  <c r="C40" i="1"/>
  <c r="B7" i="1"/>
  <c r="C41" i="1"/>
  <c r="B41" i="1"/>
  <c r="B40" i="1"/>
  <c r="C39" i="1"/>
  <c r="B19" i="1"/>
  <c r="C7" i="1"/>
  <c r="C8" i="1"/>
  <c r="C19" i="1" s="1"/>
  <c r="C60" i="3" l="1"/>
  <c r="B60" i="3"/>
  <c r="K3" i="3"/>
  <c r="L3" i="3"/>
  <c r="F41" i="3"/>
  <c r="C19" i="3"/>
  <c r="F31" i="3"/>
  <c r="J3" i="3"/>
  <c r="B60" i="1"/>
  <c r="B1" i="2"/>
  <c r="K3" i="1"/>
  <c r="L3" i="1"/>
  <c r="J3" i="1"/>
  <c r="C60" i="1"/>
  <c r="F31" i="1"/>
  <c r="G62" i="3" l="1"/>
  <c r="L53" i="3"/>
  <c r="F43" i="3"/>
  <c r="I3" i="3"/>
  <c r="H3" i="3" s="1"/>
  <c r="G3" i="3" s="1"/>
  <c r="F3" i="3" s="1"/>
  <c r="L53" i="1"/>
  <c r="G62" i="1"/>
  <c r="I3" i="1"/>
  <c r="H3" i="1" s="1"/>
  <c r="F43" i="1"/>
  <c r="F7" i="3" l="1"/>
  <c r="F5" i="3"/>
  <c r="F6" i="3"/>
  <c r="F8" i="3"/>
  <c r="C11" i="3" s="1"/>
  <c r="C14" i="3" s="1"/>
  <c r="G3" i="1"/>
  <c r="F3" i="1" s="1"/>
  <c r="F42" i="1"/>
  <c r="F10" i="3" l="1"/>
  <c r="C10" i="3"/>
  <c r="C13" i="3" s="1"/>
  <c r="B10" i="3"/>
  <c r="B11" i="3"/>
  <c r="F7" i="1"/>
  <c r="F8" i="1"/>
  <c r="F6" i="1"/>
  <c r="F10" i="1" s="1"/>
  <c r="F5" i="1"/>
  <c r="B14" i="3" l="1"/>
  <c r="F14" i="3" s="1"/>
  <c r="E14" i="3" s="1"/>
  <c r="C17" i="3" s="1"/>
  <c r="F20" i="3"/>
  <c r="B13" i="3"/>
  <c r="F19" i="3"/>
  <c r="B11" i="1"/>
  <c r="B13" i="1"/>
  <c r="C11" i="1"/>
  <c r="C14" i="1" s="1"/>
  <c r="C13" i="1"/>
  <c r="B14" i="1"/>
  <c r="B17" i="3" l="1"/>
  <c r="F13" i="3"/>
  <c r="E13" i="3" s="1"/>
  <c r="C16" i="3" s="1"/>
  <c r="F21" i="3"/>
  <c r="F20" i="1"/>
  <c r="F14" i="1"/>
  <c r="E14" i="1" s="1"/>
  <c r="C17" i="1" s="1"/>
  <c r="F13" i="1"/>
  <c r="F19" i="1"/>
  <c r="C23" i="3" l="1"/>
  <c r="B16" i="3"/>
  <c r="B23" i="3" s="1"/>
  <c r="E13" i="1"/>
  <c r="B16" i="1" s="1"/>
  <c r="F21" i="1"/>
  <c r="B17" i="1"/>
  <c r="C16" i="1"/>
  <c r="C23" i="1" s="1"/>
  <c r="F32" i="3" l="1"/>
  <c r="F33" i="3"/>
  <c r="F26" i="3"/>
  <c r="F25" i="3"/>
  <c r="G27" i="3" s="1"/>
  <c r="F27" i="3" s="1"/>
  <c r="F28" i="3" s="1"/>
  <c r="B23" i="1"/>
  <c r="C24" i="3" l="1"/>
  <c r="C44" i="3" s="1"/>
  <c r="B24" i="3"/>
  <c r="B44" i="3" s="1"/>
  <c r="G34" i="3"/>
  <c r="F34" i="3" s="1"/>
  <c r="F35" i="3" s="1"/>
  <c r="F32" i="1"/>
  <c r="F33" i="1"/>
  <c r="F26" i="1"/>
  <c r="F25" i="1"/>
  <c r="G27" i="1" l="1"/>
  <c r="F27" i="1" s="1"/>
  <c r="F28" i="1" s="1"/>
  <c r="B24" i="1" s="1"/>
  <c r="C47" i="3"/>
  <c r="C57" i="3" s="1"/>
  <c r="C59" i="3" s="1"/>
  <c r="B47" i="3"/>
  <c r="B57" i="3" s="1"/>
  <c r="B59" i="3" s="1"/>
  <c r="G61" i="3" s="1"/>
  <c r="G63" i="3" s="1"/>
  <c r="B62" i="3" s="1"/>
  <c r="C25" i="3"/>
  <c r="B25" i="3"/>
  <c r="K53" i="3"/>
  <c r="G34" i="1"/>
  <c r="F34" i="1" s="1"/>
  <c r="F35" i="1" s="1"/>
  <c r="C25" i="1" s="1"/>
  <c r="B63" i="3" l="1"/>
  <c r="J53" i="3"/>
  <c r="C24" i="1"/>
  <c r="B57" i="1"/>
  <c r="B59" i="1" s="1"/>
  <c r="B44" i="1"/>
  <c r="D1" i="2" s="1"/>
  <c r="C175" i="2" s="1"/>
  <c r="I53" i="3"/>
  <c r="H53" i="3" s="1"/>
  <c r="G53" i="3" s="1"/>
  <c r="C62" i="3"/>
  <c r="B25" i="1"/>
  <c r="C63" i="2"/>
  <c r="C291" i="2"/>
  <c r="C196" i="2"/>
  <c r="C31" i="2"/>
  <c r="C93" i="2"/>
  <c r="C214" i="2"/>
  <c r="C311" i="2"/>
  <c r="C107" i="2"/>
  <c r="C180" i="2"/>
  <c r="C97" i="2"/>
  <c r="C241" i="2"/>
  <c r="C305" i="2"/>
  <c r="C222" i="2"/>
  <c r="C16" i="2"/>
  <c r="C336" i="2"/>
  <c r="C207" i="2"/>
  <c r="C243" i="2"/>
  <c r="C282" i="2"/>
  <c r="C43" i="2"/>
  <c r="C32" i="2"/>
  <c r="C176" i="2"/>
  <c r="C117" i="2"/>
  <c r="C262" i="2"/>
  <c r="C106" i="2"/>
  <c r="C119" i="2"/>
  <c r="C299" i="2"/>
  <c r="C48" i="2"/>
  <c r="C278" i="2"/>
  <c r="C173" i="2"/>
  <c r="C317" i="2"/>
  <c r="C174" i="2"/>
  <c r="C351" i="2"/>
  <c r="C315" i="2"/>
  <c r="C30" i="2"/>
  <c r="C340" i="2"/>
  <c r="C327" i="2"/>
  <c r="C55" i="2"/>
  <c r="C199" i="2"/>
  <c r="C343" i="2"/>
  <c r="C177" i="2"/>
  <c r="C322" i="2"/>
  <c r="C44" i="2"/>
  <c r="C188" i="2"/>
  <c r="C131" i="2"/>
  <c r="C323" i="2"/>
  <c r="C60" i="2"/>
  <c r="C204" i="2"/>
  <c r="C121" i="2"/>
  <c r="C265" i="2"/>
  <c r="C146" i="2"/>
  <c r="C290" i="2"/>
  <c r="C348" i="2"/>
  <c r="C267" i="2"/>
  <c r="C105" i="2"/>
  <c r="C8" i="2"/>
  <c r="C293" i="2"/>
  <c r="C150" i="2"/>
  <c r="C102" i="2"/>
  <c r="C147" i="2"/>
  <c r="C355" i="2"/>
  <c r="C201" i="2"/>
  <c r="C251" i="2"/>
  <c r="C56" i="2"/>
  <c r="C200" i="2"/>
  <c r="C344" i="2"/>
  <c r="C165" i="2"/>
  <c r="C358" i="2"/>
  <c r="C216" i="2"/>
  <c r="C133" i="2"/>
  <c r="C277" i="2"/>
  <c r="C14" i="2"/>
  <c r="C158" i="2"/>
  <c r="C302" i="2"/>
  <c r="C53" i="2"/>
  <c r="C197" i="2"/>
  <c r="C342" i="2"/>
  <c r="C306" i="2"/>
  <c r="C258" i="2"/>
  <c r="C328" i="2"/>
  <c r="C82" i="2"/>
  <c r="C24" i="2"/>
  <c r="C229" i="2"/>
  <c r="C303" i="2"/>
  <c r="C79" i="2"/>
  <c r="C223" i="2"/>
  <c r="C225" i="2"/>
  <c r="C347" i="2"/>
  <c r="C68" i="2"/>
  <c r="C212" i="2"/>
  <c r="C356" i="2"/>
  <c r="C189" i="2"/>
  <c r="C84" i="2"/>
  <c r="C228" i="2"/>
  <c r="C145" i="2"/>
  <c r="C289" i="2"/>
  <c r="C26" i="2"/>
  <c r="C170" i="2"/>
  <c r="C314" i="2"/>
  <c r="C65" i="2"/>
  <c r="C111" i="2"/>
  <c r="C362" i="2"/>
  <c r="C6" i="2"/>
  <c r="C51" i="2"/>
  <c r="C42" i="2"/>
  <c r="C324" i="2"/>
  <c r="C91" i="2"/>
  <c r="C235" i="2"/>
  <c r="C335" i="2"/>
  <c r="C249" i="2"/>
  <c r="C166" i="2"/>
  <c r="C23" i="2"/>
  <c r="C167" i="2"/>
  <c r="C96" i="2"/>
  <c r="C240" i="2"/>
  <c r="C13" i="2"/>
  <c r="C326" i="2"/>
  <c r="C77" i="2"/>
  <c r="C221" i="2"/>
  <c r="C318" i="2"/>
  <c r="C4" i="2"/>
  <c r="C172" i="2"/>
  <c r="C219" i="2"/>
  <c r="C208" i="2"/>
  <c r="C339" i="2"/>
  <c r="C159" i="2"/>
  <c r="C280" i="2"/>
  <c r="C103" i="2"/>
  <c r="C247" i="2"/>
  <c r="C285" i="2"/>
  <c r="C92" i="2"/>
  <c r="C236" i="2"/>
  <c r="C179" i="2"/>
  <c r="C108" i="2"/>
  <c r="C252" i="2"/>
  <c r="C25" i="2"/>
  <c r="C169" i="2"/>
  <c r="C313" i="2"/>
  <c r="C50" i="2"/>
  <c r="C194" i="2"/>
  <c r="C330" i="2"/>
  <c r="C124" i="2"/>
  <c r="C171" i="2"/>
  <c r="C210" i="2"/>
  <c r="C304" i="2"/>
  <c r="C163" i="2"/>
  <c r="C363" i="2"/>
  <c r="C294" i="2"/>
  <c r="C309" i="2"/>
  <c r="C104" i="2"/>
  <c r="C248" i="2"/>
  <c r="C273" i="2"/>
  <c r="C178" i="2"/>
  <c r="C10" i="2"/>
  <c r="C226" i="2"/>
  <c r="C47" i="2"/>
  <c r="C181" i="2"/>
  <c r="C325" i="2"/>
  <c r="C62" i="2"/>
  <c r="C206" i="2"/>
  <c r="C350" i="2"/>
  <c r="C101" i="2"/>
  <c r="C245" i="2"/>
  <c r="C231" i="2"/>
  <c r="C246" i="2"/>
  <c r="C296" i="2"/>
  <c r="C58" i="2"/>
  <c r="C168" i="2"/>
  <c r="C254" i="2"/>
  <c r="C39" i="2"/>
  <c r="C244" i="2"/>
  <c r="C184" i="2"/>
  <c r="C116" i="2"/>
  <c r="C260" i="2"/>
  <c r="C297" i="2"/>
  <c r="C238" i="2"/>
  <c r="C22" i="2"/>
  <c r="C274" i="2"/>
  <c r="C59" i="2"/>
  <c r="C203" i="2"/>
  <c r="C193" i="2"/>
  <c r="C337" i="2"/>
  <c r="C15" i="2"/>
  <c r="C74" i="2"/>
  <c r="C218" i="2"/>
  <c r="C3" i="2"/>
  <c r="C113" i="2"/>
  <c r="C257" i="2"/>
  <c r="C183" i="2"/>
  <c r="C28" i="2"/>
  <c r="C18" i="2"/>
  <c r="C40" i="2"/>
  <c r="C190" i="2"/>
  <c r="C152" i="2"/>
  <c r="C95" i="2"/>
  <c r="C85" i="2"/>
  <c r="C149" i="2"/>
  <c r="C64" i="2"/>
  <c r="C255" i="2"/>
  <c r="C100" i="2"/>
  <c r="C139" i="2"/>
  <c r="C283" i="2"/>
  <c r="C57" i="2"/>
  <c r="C357" i="2"/>
  <c r="C128" i="2"/>
  <c r="C272" i="2"/>
  <c r="C21" i="2"/>
  <c r="C321" i="2"/>
  <c r="C298" i="2"/>
  <c r="C34" i="2"/>
  <c r="C334" i="2"/>
  <c r="C215" i="2"/>
  <c r="C144" i="2"/>
  <c r="C288" i="2"/>
  <c r="C61" i="2"/>
  <c r="C205" i="2"/>
  <c r="C349" i="2"/>
  <c r="C86" i="2"/>
  <c r="C230" i="2"/>
  <c r="C125" i="2"/>
  <c r="C269" i="2"/>
  <c r="C135" i="2"/>
  <c r="C27" i="2"/>
  <c r="C66" i="2"/>
  <c r="C160" i="2"/>
  <c r="C275" i="2"/>
  <c r="C270" i="2"/>
  <c r="C52" i="2"/>
  <c r="C88" i="2"/>
  <c r="C7" i="2"/>
  <c r="C151" i="2"/>
  <c r="C295" i="2"/>
  <c r="C81" i="2"/>
  <c r="C140" i="2"/>
  <c r="C284" i="2"/>
  <c r="C45" i="2"/>
  <c r="C345" i="2"/>
  <c r="C346" i="2"/>
  <c r="C46" i="2"/>
  <c r="C83" i="2"/>
  <c r="C227" i="2"/>
  <c r="C12" i="2"/>
  <c r="C156" i="2"/>
  <c r="C300" i="2"/>
  <c r="C217" i="2"/>
  <c r="C98" i="2"/>
  <c r="C242" i="2"/>
  <c r="C137" i="2"/>
  <c r="C281" i="2"/>
  <c r="C87" i="2"/>
  <c r="C316" i="2"/>
  <c r="C292" i="2"/>
  <c r="C69" i="2"/>
  <c r="C239" i="2"/>
  <c r="C5" i="2"/>
  <c r="C70" i="2" l="1"/>
  <c r="C333" i="2"/>
  <c r="C256" i="2"/>
  <c r="C37" i="2"/>
  <c r="C9" i="2"/>
  <c r="C279" i="2"/>
  <c r="C35" i="2"/>
  <c r="C361" i="2"/>
  <c r="C182" i="2"/>
  <c r="C213" i="2"/>
  <c r="C75" i="2"/>
  <c r="C155" i="2"/>
  <c r="C360" i="2"/>
  <c r="C312" i="2"/>
  <c r="C72" i="2"/>
  <c r="C211" i="2"/>
  <c r="C126" i="2"/>
  <c r="C130" i="2"/>
  <c r="C195" i="2"/>
  <c r="C134" i="2"/>
  <c r="C286" i="2"/>
  <c r="C161" i="2"/>
  <c r="C308" i="2"/>
  <c r="C49" i="2"/>
  <c r="C33" i="2"/>
  <c r="C162" i="2"/>
  <c r="C264" i="2"/>
  <c r="C259" i="2"/>
  <c r="C233" i="2"/>
  <c r="C202" i="2"/>
  <c r="C148" i="2"/>
  <c r="C38" i="2"/>
  <c r="C224" i="2"/>
  <c r="C220" i="2"/>
  <c r="C11" i="2"/>
  <c r="C90" i="2"/>
  <c r="C268" i="2"/>
  <c r="C359" i="2"/>
  <c r="C67" i="2"/>
  <c r="C329" i="2"/>
  <c r="C310" i="2"/>
  <c r="C54" i="2"/>
  <c r="C253" i="2"/>
  <c r="C153" i="2"/>
  <c r="C17" i="2"/>
  <c r="C20" i="2"/>
  <c r="C271" i="2"/>
  <c r="C120" i="2"/>
  <c r="C115" i="2"/>
  <c r="C89" i="2"/>
  <c r="C118" i="2"/>
  <c r="C110" i="2"/>
  <c r="C301" i="2"/>
  <c r="C80" i="2"/>
  <c r="C353" i="2"/>
  <c r="C154" i="2"/>
  <c r="C99" i="2"/>
  <c r="C78" i="2"/>
  <c r="C143" i="2"/>
  <c r="C138" i="2"/>
  <c r="C185" i="2"/>
  <c r="C141" i="2"/>
  <c r="C112" i="2"/>
  <c r="C109" i="2"/>
  <c r="C331" i="2"/>
  <c r="C266" i="2"/>
  <c r="C250" i="2"/>
  <c r="C276" i="2"/>
  <c r="C123" i="2"/>
  <c r="C73" i="2"/>
  <c r="C94" i="2"/>
  <c r="C352" i="2"/>
  <c r="C71" i="2"/>
  <c r="C136" i="2"/>
  <c r="C354" i="2"/>
  <c r="C132" i="2"/>
  <c r="C127" i="2"/>
  <c r="C76" i="2"/>
  <c r="C191" i="2"/>
  <c r="C232" i="2"/>
  <c r="C338" i="2"/>
  <c r="C237" i="2"/>
  <c r="C19" i="2"/>
  <c r="C157" i="2"/>
  <c r="C261" i="2"/>
  <c r="C209" i="2"/>
  <c r="C263" i="2"/>
  <c r="C198" i="2"/>
  <c r="C341" i="2"/>
  <c r="C142" i="2"/>
  <c r="C186" i="2"/>
  <c r="C41" i="2"/>
  <c r="C332" i="2"/>
  <c r="C114" i="2"/>
  <c r="C192" i="2"/>
  <c r="C187" i="2"/>
  <c r="C122" i="2"/>
  <c r="C129" i="2"/>
  <c r="C164" i="2"/>
  <c r="C36" i="2"/>
  <c r="C319" i="2"/>
  <c r="C234" i="2"/>
  <c r="C29" i="2"/>
  <c r="C320" i="2"/>
  <c r="C307" i="2"/>
  <c r="C287" i="2"/>
  <c r="C57" i="1"/>
  <c r="C59" i="1" s="1"/>
  <c r="K53" i="1" s="1"/>
  <c r="C44" i="1"/>
  <c r="F1" i="2" s="1"/>
  <c r="D283" i="2" s="1"/>
  <c r="C63" i="3"/>
  <c r="C65" i="3" s="1"/>
  <c r="D240" i="2"/>
  <c r="D327" i="2"/>
  <c r="D99" i="2"/>
  <c r="D171" i="2"/>
  <c r="D112" i="2"/>
  <c r="D216" i="2"/>
  <c r="D242" i="2"/>
  <c r="D97" i="2"/>
  <c r="D301" i="2"/>
  <c r="D229" i="2"/>
  <c r="D157" i="2"/>
  <c r="D163" i="2"/>
  <c r="D129" i="2"/>
  <c r="D190" i="2"/>
  <c r="D334" i="2"/>
  <c r="D215" i="2"/>
  <c r="D288" i="2"/>
  <c r="D136" i="2"/>
  <c r="D114" i="2"/>
  <c r="D175" i="2"/>
  <c r="D212" i="2"/>
  <c r="D141" i="2"/>
  <c r="D202" i="2"/>
  <c r="D111" i="2"/>
  <c r="D241" i="2"/>
  <c r="D137" i="2"/>
  <c r="D126" i="2"/>
  <c r="D187" i="2"/>
  <c r="D331" i="2"/>
  <c r="D9" i="2"/>
  <c r="D239" i="2"/>
  <c r="D108" i="2"/>
  <c r="D271" i="2"/>
  <c r="D304" i="2"/>
  <c r="D318" i="2"/>
  <c r="D293" i="2"/>
  <c r="D55" i="2"/>
  <c r="D343" i="2"/>
  <c r="D226" i="2"/>
  <c r="D251" i="2"/>
  <c r="D325" i="2"/>
  <c r="D13" i="2"/>
  <c r="D339" i="2"/>
  <c r="D316" i="2"/>
  <c r="D17" i="2"/>
  <c r="D306" i="2"/>
  <c r="D6" i="2"/>
  <c r="D177" i="2"/>
  <c r="D238" i="2"/>
  <c r="D132" i="2"/>
  <c r="D302" i="2"/>
  <c r="D74" i="2"/>
  <c r="D267" i="2"/>
  <c r="D40" i="2"/>
  <c r="D29" i="2"/>
  <c r="D330" i="2"/>
  <c r="D116" i="2"/>
  <c r="D260" i="2"/>
  <c r="D333" i="2"/>
  <c r="D275" i="2"/>
  <c r="D170" i="2"/>
  <c r="D314" i="2"/>
  <c r="D362" i="2"/>
  <c r="D195" i="2"/>
  <c r="D196" i="2"/>
  <c r="D185" i="2"/>
  <c r="D128" i="2"/>
  <c r="D57" i="2"/>
  <c r="D262" i="2"/>
  <c r="D156" i="2"/>
  <c r="D326" i="2"/>
  <c r="D36" i="2"/>
  <c r="D123" i="2"/>
  <c r="D64" i="2"/>
  <c r="D53" i="2"/>
  <c r="D284" i="2"/>
  <c r="D69" i="2"/>
  <c r="D155" i="2"/>
  <c r="D12" i="2"/>
  <c r="D194" i="2"/>
  <c r="D338" i="2"/>
  <c r="D232" i="2"/>
  <c r="D289" i="2"/>
  <c r="D51" i="2"/>
  <c r="D198" i="2"/>
  <c r="D8" i="2"/>
  <c r="D296" i="2"/>
  <c r="D142" i="2"/>
  <c r="D286" i="2"/>
  <c r="D167" i="2"/>
  <c r="D180" i="2"/>
  <c r="D206" i="2"/>
  <c r="D145" i="2"/>
  <c r="D77" i="2"/>
  <c r="G61" i="1" l="1"/>
  <c r="G63" i="1" s="1"/>
  <c r="C62" i="1" s="1"/>
  <c r="J53" i="1"/>
  <c r="C64" i="3"/>
  <c r="B64" i="3"/>
  <c r="B65" i="3"/>
  <c r="D147" i="2"/>
  <c r="D148" i="2"/>
  <c r="D269" i="2"/>
  <c r="D200" i="2"/>
  <c r="D60" i="2"/>
  <c r="D191" i="2"/>
  <c r="D166" i="2"/>
  <c r="D130" i="2"/>
  <c r="D118" i="2"/>
  <c r="D348" i="2"/>
  <c r="D324" i="2"/>
  <c r="D360" i="2"/>
  <c r="D278" i="2"/>
  <c r="D218" i="2"/>
  <c r="D323" i="2"/>
  <c r="D102" i="2"/>
  <c r="D178" i="2"/>
  <c r="D139" i="2"/>
  <c r="D66" i="2"/>
  <c r="D257" i="2"/>
  <c r="D117" i="2"/>
  <c r="D89" i="2"/>
  <c r="D122" i="2"/>
  <c r="D109" i="2"/>
  <c r="D124" i="2"/>
  <c r="D44" i="2"/>
  <c r="D217" i="2"/>
  <c r="D209" i="2"/>
  <c r="D103" i="2"/>
  <c r="D174" i="2"/>
  <c r="D248" i="2"/>
  <c r="D165" i="2"/>
  <c r="D358" i="2"/>
  <c r="D227" i="2"/>
  <c r="D85" i="2"/>
  <c r="D234" i="2"/>
  <c r="D35" i="2"/>
  <c r="D65" i="2"/>
  <c r="D42" i="2"/>
  <c r="D329" i="2"/>
  <c r="D162" i="2"/>
  <c r="D211" i="2"/>
  <c r="D21" i="2"/>
  <c r="D70" i="2"/>
  <c r="D346" i="2"/>
  <c r="D254" i="2"/>
  <c r="D154" i="2"/>
  <c r="D245" i="2"/>
  <c r="D347" i="2"/>
  <c r="D96" i="2"/>
  <c r="D47" i="2"/>
  <c r="D222" i="2"/>
  <c r="D243" i="2"/>
  <c r="D133" i="2"/>
  <c r="D26" i="2"/>
  <c r="D277" i="2"/>
  <c r="D305" i="2"/>
  <c r="D290" i="2"/>
  <c r="D236" i="2"/>
  <c r="D160" i="2"/>
  <c r="D95" i="2"/>
  <c r="D43" i="2"/>
  <c r="D164" i="2"/>
  <c r="D58" i="2"/>
  <c r="D125" i="2"/>
  <c r="D15" i="2"/>
  <c r="D46" i="2"/>
  <c r="D113" i="2"/>
  <c r="D25" i="2"/>
  <c r="D203" i="2"/>
  <c r="D151" i="2"/>
  <c r="D231" i="2"/>
  <c r="D192" i="2"/>
  <c r="D78" i="2"/>
  <c r="D295" i="2"/>
  <c r="D225" i="2"/>
  <c r="D220" i="2"/>
  <c r="D50" i="2"/>
  <c r="D140" i="2"/>
  <c r="D345" i="2"/>
  <c r="D41" i="2"/>
  <c r="D223" i="2"/>
  <c r="D94" i="2"/>
  <c r="D350" i="2"/>
  <c r="D81" i="2"/>
  <c r="D76" i="2"/>
  <c r="D168" i="2"/>
  <c r="D247" i="2"/>
  <c r="D361" i="2"/>
  <c r="D201" i="2"/>
  <c r="D340" i="2"/>
  <c r="D144" i="2"/>
  <c r="D79" i="2"/>
  <c r="D75" i="2"/>
  <c r="D321" i="2"/>
  <c r="D161" i="2"/>
  <c r="D146" i="2"/>
  <c r="D92" i="2"/>
  <c r="D16" i="2"/>
  <c r="D276" i="2"/>
  <c r="D270" i="2"/>
  <c r="D221" i="2"/>
  <c r="D285" i="2"/>
  <c r="D280" i="2"/>
  <c r="D87" i="2"/>
  <c r="D273" i="2"/>
  <c r="D268" i="2"/>
  <c r="D183" i="2"/>
  <c r="D59" i="2"/>
  <c r="D7" i="2"/>
  <c r="D169" i="2"/>
  <c r="D310" i="2"/>
  <c r="D233" i="2"/>
  <c r="D62" i="2"/>
  <c r="D152" i="2"/>
  <c r="D61" i="2"/>
  <c r="D299" i="2"/>
  <c r="D186" i="2"/>
  <c r="D210" i="2"/>
  <c r="D272" i="2"/>
  <c r="D52" i="2"/>
  <c r="D131" i="2"/>
  <c r="D18" i="2"/>
  <c r="D253" i="2"/>
  <c r="D33" i="2"/>
  <c r="D342" i="2"/>
  <c r="D120" i="2"/>
  <c r="D199" i="2"/>
  <c r="D298" i="2"/>
  <c r="D214" i="2"/>
  <c r="D281" i="2"/>
  <c r="D266" i="2"/>
  <c r="D356" i="2"/>
  <c r="D121" i="2"/>
  <c r="D110" i="2"/>
  <c r="D344" i="2"/>
  <c r="D193" i="2"/>
  <c r="D159" i="2"/>
  <c r="D322" i="2"/>
  <c r="D90" i="2"/>
  <c r="D279" i="2"/>
  <c r="D22" i="2"/>
  <c r="D244" i="2"/>
  <c r="D249" i="2"/>
  <c r="D100" i="2"/>
  <c r="D24" i="2"/>
  <c r="D259" i="2"/>
  <c r="D49" i="2"/>
  <c r="D11" i="2"/>
  <c r="D341" i="2"/>
  <c r="D182" i="2"/>
  <c r="D235" i="2"/>
  <c r="D205" i="2"/>
  <c r="D250" i="2"/>
  <c r="D317" i="2"/>
  <c r="D158" i="2"/>
  <c r="D104" i="2"/>
  <c r="D172" i="2"/>
  <c r="D107" i="2"/>
  <c r="D138" i="2"/>
  <c r="D63" i="2"/>
  <c r="D297" i="2"/>
  <c r="D294" i="2"/>
  <c r="D312" i="2"/>
  <c r="D68" i="2"/>
  <c r="D10" i="2"/>
  <c r="D72" i="2"/>
  <c r="D56" i="2"/>
  <c r="D303" i="2"/>
  <c r="D27" i="2"/>
  <c r="D34" i="2"/>
  <c r="D101" i="2"/>
  <c r="D230" i="2"/>
  <c r="D105" i="2"/>
  <c r="D337" i="2"/>
  <c r="D311" i="2"/>
  <c r="D115" i="2"/>
  <c r="D179" i="2"/>
  <c r="D274" i="2"/>
  <c r="D197" i="2"/>
  <c r="D38" i="2"/>
  <c r="D91" i="2"/>
  <c r="D291" i="2"/>
  <c r="D106" i="2"/>
  <c r="D173" i="2"/>
  <c r="D14" i="2"/>
  <c r="D355" i="2"/>
  <c r="D28" i="2"/>
  <c r="D300" i="2"/>
  <c r="D282" i="2"/>
  <c r="D39" i="2"/>
  <c r="D153" i="2"/>
  <c r="D292" i="2"/>
  <c r="D84" i="2"/>
  <c r="D319" i="2"/>
  <c r="D308" i="2"/>
  <c r="D359" i="2"/>
  <c r="D307" i="2"/>
  <c r="D204" i="2"/>
  <c r="D255" i="2"/>
  <c r="D261" i="2"/>
  <c r="D256" i="2"/>
  <c r="D86" i="2"/>
  <c r="D320" i="2"/>
  <c r="D135" i="2"/>
  <c r="D176" i="2"/>
  <c r="D219" i="2"/>
  <c r="D237" i="2"/>
  <c r="D23" i="2"/>
  <c r="D54" i="2"/>
  <c r="D315" i="2"/>
  <c r="D357" i="2"/>
  <c r="D352" i="2"/>
  <c r="D287" i="2"/>
  <c r="D30" i="2"/>
  <c r="D181" i="2"/>
  <c r="D189" i="2"/>
  <c r="D328" i="2"/>
  <c r="D263" i="2"/>
  <c r="D67" i="2"/>
  <c r="D349" i="2"/>
  <c r="D82" i="2"/>
  <c r="D149" i="2"/>
  <c r="D134" i="2"/>
  <c r="D224" i="2"/>
  <c r="D4" i="2"/>
  <c r="D83" i="2"/>
  <c r="D31" i="2"/>
  <c r="D88" i="2"/>
  <c r="D71" i="2"/>
  <c r="D19" i="2"/>
  <c r="D127" i="2"/>
  <c r="D98" i="2"/>
  <c r="D332" i="2"/>
  <c r="D265" i="2"/>
  <c r="D48" i="2"/>
  <c r="D32" i="2"/>
  <c r="D20" i="2"/>
  <c r="D3" i="2"/>
  <c r="D353" i="2"/>
  <c r="D37" i="2"/>
  <c r="D213" i="2"/>
  <c r="D208" i="2"/>
  <c r="D143" i="2"/>
  <c r="D354" i="2"/>
  <c r="D207" i="2"/>
  <c r="D45" i="2"/>
  <c r="D184" i="2"/>
  <c r="D119" i="2"/>
  <c r="D150" i="2"/>
  <c r="D93" i="2"/>
  <c r="D309" i="2"/>
  <c r="D5" i="2"/>
  <c r="D336" i="2"/>
  <c r="D80" i="2"/>
  <c r="D363" i="2"/>
  <c r="D252" i="2"/>
  <c r="D258" i="2"/>
  <c r="D313" i="2"/>
  <c r="D228" i="2"/>
  <c r="D246" i="2"/>
  <c r="D73" i="2"/>
  <c r="D264" i="2"/>
  <c r="D188" i="2"/>
  <c r="D351" i="2"/>
  <c r="D335" i="2"/>
  <c r="B67" i="3"/>
  <c r="C67" i="3" s="1"/>
  <c r="B70" i="3"/>
  <c r="I53" i="1"/>
  <c r="H53" i="1" s="1"/>
  <c r="G53" i="1" s="1"/>
  <c r="B62" i="1" l="1"/>
  <c r="B63" i="1" s="1"/>
  <c r="B73" i="3"/>
  <c r="B72" i="3"/>
  <c r="C63" i="1"/>
  <c r="C65" i="1" l="1"/>
  <c r="B64" i="1"/>
  <c r="C64" i="1"/>
  <c r="B65" i="1"/>
  <c r="B70" i="1" s="1"/>
  <c r="B69" i="1"/>
  <c r="B67" i="1"/>
  <c r="C67" i="1" s="1"/>
  <c r="B73" i="1" l="1"/>
  <c r="B72" i="1"/>
</calcChain>
</file>

<file path=xl/sharedStrings.xml><?xml version="1.0" encoding="utf-8"?>
<sst xmlns="http://schemas.openxmlformats.org/spreadsheetml/2006/main" count="207" uniqueCount="81">
  <si>
    <t>GPS 1</t>
  </si>
  <si>
    <t>X</t>
  </si>
  <si>
    <t>Y</t>
  </si>
  <si>
    <t>GPS 2</t>
  </si>
  <si>
    <t>P</t>
  </si>
  <si>
    <t>d</t>
  </si>
  <si>
    <t>VECTOR 1</t>
  </si>
  <si>
    <t>VECTOR 2</t>
  </si>
  <si>
    <t>ANGLE</t>
  </si>
  <si>
    <t>dot</t>
  </si>
  <si>
    <t>mag1</t>
  </si>
  <si>
    <t>mag2</t>
  </si>
  <si>
    <t>cos</t>
  </si>
  <si>
    <t>angle rad</t>
  </si>
  <si>
    <t>angle full</t>
  </si>
  <si>
    <t>angled pos</t>
  </si>
  <si>
    <t>angled neg</t>
  </si>
  <si>
    <t>cos pos</t>
  </si>
  <si>
    <t>sin pos</t>
  </si>
  <si>
    <t>cos neg</t>
  </si>
  <si>
    <t>sin neg</t>
  </si>
  <si>
    <t>CIRC CENT +1</t>
  </si>
  <si>
    <t>CIRC CENT -1</t>
  </si>
  <si>
    <t>mag</t>
  </si>
  <si>
    <t>scale</t>
  </si>
  <si>
    <t>distance</t>
  </si>
  <si>
    <t>CIRC CENT +2</t>
  </si>
  <si>
    <t>CIRC CENT -2</t>
  </si>
  <si>
    <t>pkt pomiarowy</t>
  </si>
  <si>
    <t>odl+</t>
  </si>
  <si>
    <t>odl-</t>
  </si>
  <si>
    <t>true_circ_cent</t>
  </si>
  <si>
    <t>a</t>
  </si>
  <si>
    <t>b</t>
  </si>
  <si>
    <t>c</t>
  </si>
  <si>
    <t>t</t>
  </si>
  <si>
    <t>tangent_2</t>
  </si>
  <si>
    <t>tangent_1</t>
  </si>
  <si>
    <t>tang1</t>
  </si>
  <si>
    <t>R</t>
  </si>
  <si>
    <t>LONG</t>
  </si>
  <si>
    <t>LAT</t>
  </si>
  <si>
    <t>https://edwilliams.org/avform147.htm</t>
  </si>
  <si>
    <t>km</t>
  </si>
  <si>
    <t>dist nm</t>
  </si>
  <si>
    <t>dist rad</t>
  </si>
  <si>
    <t>dist km</t>
  </si>
  <si>
    <t>tang2</t>
  </si>
  <si>
    <t>samolot2</t>
  </si>
  <si>
    <t>samolot1</t>
  </si>
  <si>
    <t>gps1</t>
  </si>
  <si>
    <t>gps2</t>
  </si>
  <si>
    <t>https://math.stackexchange.com/questions/311921/get-location-of-vector-circle-intersection</t>
  </si>
  <si>
    <t>nm</t>
  </si>
  <si>
    <t>rad</t>
  </si>
  <si>
    <t>x</t>
  </si>
  <si>
    <t>y</t>
  </si>
  <si>
    <t>promien</t>
  </si>
  <si>
    <t>h</t>
  </si>
  <si>
    <t>k</t>
  </si>
  <si>
    <t>kat</t>
  </si>
  <si>
    <t>A</t>
  </si>
  <si>
    <t>B</t>
  </si>
  <si>
    <t>C</t>
  </si>
  <si>
    <t>vector AC</t>
  </si>
  <si>
    <t>vector AB</t>
  </si>
  <si>
    <t>projekcja AC</t>
  </si>
  <si>
    <t>dot AB</t>
  </si>
  <si>
    <t>dot BB</t>
  </si>
  <si>
    <t>D</t>
  </si>
  <si>
    <t>dlugosc DC</t>
  </si>
  <si>
    <t>https://stackoverflow.com/questions/1073336/circle-line-segment-collision-detection-algorithm</t>
  </si>
  <si>
    <t>D+</t>
  </si>
  <si>
    <t>D-</t>
  </si>
  <si>
    <t>dlugosc D+C</t>
  </si>
  <si>
    <t>dlugosc D-C</t>
  </si>
  <si>
    <t>srodek kola</t>
  </si>
  <si>
    <t>D+C&lt;D-C</t>
  </si>
  <si>
    <t>W PRAWO</t>
  </si>
  <si>
    <t>W LEWO</t>
  </si>
  <si>
    <t>D+C&gt;D-C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</si>
</sst>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"/>
  </numFmts>
  <fonts count="4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55357367511729E-2"/>
          <c:y val="9.02190395739246E-3"/>
          <c:w val="0.94431528082164218"/>
          <c:h val="0.96152353318360173"/>
        </c:manualLayout>
      </c:layout>
      <c:scatterChart>
        <c:scatterStyle val="lineMarker"/>
        <c:varyColors val="0"/>
        <c:ser>
          <c:idx val="12"/>
          <c:order val="12"/>
          <c:tx>
            <c:v>kolo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317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kola!$C$3:$C$364</c:f>
              <c:numCache>
                <c:formatCode>General</c:formatCode>
                <c:ptCount val="362"/>
                <c:pt idx="0">
                  <c:v>16.792303696278505</c:v>
                </c:pt>
                <c:pt idx="1">
                  <c:v>16.792302680912879</c:v>
                </c:pt>
                <c:pt idx="2">
                  <c:v>16.7922996351253</c:v>
                </c:pt>
                <c:pt idx="3">
                  <c:v>16.792294559843533</c:v>
                </c:pt>
                <c:pt idx="4">
                  <c:v>16.792287456613568</c:v>
                </c:pt>
                <c:pt idx="5">
                  <c:v>16.792278327599117</c:v>
                </c:pt>
                <c:pt idx="6">
                  <c:v>16.79226717558096</c:v>
                </c:pt>
                <c:pt idx="7">
                  <c:v>16.792254003956113</c:v>
                </c:pt>
                <c:pt idx="8">
                  <c:v>16.792238816736781</c:v>
                </c:pt>
                <c:pt idx="9">
                  <c:v>16.792221618549139</c:v>
                </c:pt>
                <c:pt idx="10">
                  <c:v>16.79220241463192</c:v>
                </c:pt>
                <c:pt idx="11">
                  <c:v>16.792181210834823</c:v>
                </c:pt>
                <c:pt idx="12">
                  <c:v>16.792158013616731</c:v>
                </c:pt>
                <c:pt idx="13">
                  <c:v>16.792132830043741</c:v>
                </c:pt>
                <c:pt idx="14">
                  <c:v>16.792105667787013</c:v>
                </c:pt>
                <c:pt idx="15">
                  <c:v>16.792076535120433</c:v>
                </c:pt>
                <c:pt idx="16">
                  <c:v>16.792045440918095</c:v>
                </c:pt>
                <c:pt idx="17">
                  <c:v>16.792012394651593</c:v>
                </c:pt>
                <c:pt idx="18">
                  <c:v>16.79197740638714</c:v>
                </c:pt>
                <c:pt idx="19">
                  <c:v>16.791940486782501</c:v>
                </c:pt>
                <c:pt idx="20">
                  <c:v>16.791901647083744</c:v>
                </c:pt>
                <c:pt idx="21">
                  <c:v>16.791860899121819</c:v>
                </c:pt>
                <c:pt idx="22">
                  <c:v>16.79181825530895</c:v>
                </c:pt>
                <c:pt idx="23">
                  <c:v>16.791773728634855</c:v>
                </c:pt>
                <c:pt idx="24">
                  <c:v>16.791727332662788</c:v>
                </c:pt>
                <c:pt idx="25">
                  <c:v>16.791679081525416</c:v>
                </c:pt>
                <c:pt idx="26">
                  <c:v>16.7916289899205</c:v>
                </c:pt>
                <c:pt idx="27">
                  <c:v>16.791577073106428</c:v>
                </c:pt>
                <c:pt idx="28">
                  <c:v>16.791523346897563</c:v>
                </c:pt>
                <c:pt idx="29">
                  <c:v>16.791467827659435</c:v>
                </c:pt>
                <c:pt idx="30">
                  <c:v>16.791410532303733</c:v>
                </c:pt>
                <c:pt idx="31">
                  <c:v>16.791351478283186</c:v>
                </c:pt>
                <c:pt idx="32">
                  <c:v>16.791290683586215</c:v>
                </c:pt>
                <c:pt idx="33">
                  <c:v>16.791228166731475</c:v>
                </c:pt>
                <c:pt idx="34">
                  <c:v>16.791163946762204</c:v>
                </c:pt>
                <c:pt idx="35">
                  <c:v>16.791098043240432</c:v>
                </c:pt>
                <c:pt idx="36">
                  <c:v>16.791030476241005</c:v>
                </c:pt>
                <c:pt idx="37">
                  <c:v>16.790961266345487</c:v>
                </c:pt>
                <c:pt idx="38">
                  <c:v>16.790890434635884</c:v>
                </c:pt>
                <c:pt idx="39">
                  <c:v>16.790818002688219</c:v>
                </c:pt>
                <c:pt idx="40">
                  <c:v>16.790743992565965</c:v>
                </c:pt>
                <c:pt idx="41">
                  <c:v>16.790668426813323</c:v>
                </c:pt>
                <c:pt idx="42">
                  <c:v>16.790591328448354</c:v>
                </c:pt>
                <c:pt idx="43">
                  <c:v>16.790512720955967</c:v>
                </c:pt>
                <c:pt idx="44">
                  <c:v>16.790432628280762</c:v>
                </c:pt>
                <c:pt idx="45">
                  <c:v>16.79035107481975</c:v>
                </c:pt>
                <c:pt idx="46">
                  <c:v>16.790268085414898</c:v>
                </c:pt>
                <c:pt idx="47">
                  <c:v>16.790183685345589</c:v>
                </c:pt>
                <c:pt idx="48">
                  <c:v>16.790097900320898</c:v>
                </c:pt>
                <c:pt idx="49">
                  <c:v>16.790010756471773</c:v>
                </c:pt>
                <c:pt idx="50">
                  <c:v>16.789922280343081</c:v>
                </c:pt>
                <c:pt idx="51">
                  <c:v>16.789832498885502</c:v>
                </c:pt>
                <c:pt idx="52">
                  <c:v>16.789741439447344</c:v>
                </c:pt>
                <c:pt idx="53">
                  <c:v>16.789649129766186</c:v>
                </c:pt>
                <c:pt idx="54">
                  <c:v>16.789555597960454</c:v>
                </c:pt>
                <c:pt idx="55">
                  <c:v>16.789460872520845</c:v>
                </c:pt>
                <c:pt idx="56">
                  <c:v>16.789364982301642</c:v>
                </c:pt>
                <c:pt idx="57">
                  <c:v>16.789267956511939</c:v>
                </c:pt>
                <c:pt idx="58">
                  <c:v>16.789169824706725</c:v>
                </c:pt>
                <c:pt idx="59">
                  <c:v>16.789070616777906</c:v>
                </c:pt>
                <c:pt idx="60">
                  <c:v>16.788970362945172</c:v>
                </c:pt>
                <c:pt idx="61">
                  <c:v>16.788869093746815</c:v>
                </c:pt>
                <c:pt idx="62">
                  <c:v>16.788766840030409</c:v>
                </c:pt>
                <c:pt idx="63">
                  <c:v>16.788663632943436</c:v>
                </c:pt>
                <c:pt idx="64">
                  <c:v>16.788559503923764</c:v>
                </c:pt>
                <c:pt idx="65">
                  <c:v>16.78845448469011</c:v>
                </c:pt>
                <c:pt idx="66">
                  <c:v>16.788348607232344</c:v>
                </c:pt>
                <c:pt idx="67">
                  <c:v>16.788241903801765</c:v>
                </c:pt>
                <c:pt idx="68">
                  <c:v>16.788134406901278</c:v>
                </c:pt>
                <c:pt idx="69">
                  <c:v>16.788026149275474</c:v>
                </c:pt>
                <c:pt idx="70">
                  <c:v>16.787917163900676</c:v>
                </c:pt>
                <c:pt idx="71">
                  <c:v>16.787807483974884</c:v>
                </c:pt>
                <c:pt idx="72">
                  <c:v>16.787697142907671</c:v>
                </c:pt>
                <c:pt idx="73">
                  <c:v>16.78758617430999</c:v>
                </c:pt>
                <c:pt idx="74">
                  <c:v>16.787474611983953</c:v>
                </c:pt>
                <c:pt idx="75">
                  <c:v>16.787362489912521</c:v>
                </c:pt>
                <c:pt idx="76">
                  <c:v>16.787249842249167</c:v>
                </c:pt>
                <c:pt idx="77">
                  <c:v>16.787136703307464</c:v>
                </c:pt>
                <c:pt idx="78">
                  <c:v>16.787023107550624</c:v>
                </c:pt>
                <c:pt idx="79">
                  <c:v>16.786909089581016</c:v>
                </c:pt>
                <c:pt idx="80">
                  <c:v>16.786794684129617</c:v>
                </c:pt>
                <c:pt idx="81">
                  <c:v>16.786679926045441</c:v>
                </c:pt>
                <c:pt idx="82">
                  <c:v>16.786564850284904</c:v>
                </c:pt>
                <c:pt idx="83">
                  <c:v>16.786449491901205</c:v>
                </c:pt>
                <c:pt idx="84">
                  <c:v>16.786333886033621</c:v>
                </c:pt>
                <c:pt idx="85">
                  <c:v>16.786218067896822</c:v>
                </c:pt>
                <c:pt idx="86">
                  <c:v>16.786102072770131</c:v>
                </c:pt>
                <c:pt idx="87">
                  <c:v>16.78598593598679</c:v>
                </c:pt>
                <c:pt idx="88">
                  <c:v>16.785869692923189</c:v>
                </c:pt>
                <c:pt idx="89">
                  <c:v>16.785753378988087</c:v>
                </c:pt>
                <c:pt idx="90">
                  <c:v>16.785637029611838</c:v>
                </c:pt>
                <c:pt idx="91">
                  <c:v>16.785520680235589</c:v>
                </c:pt>
                <c:pt idx="92">
                  <c:v>16.785404366300487</c:v>
                </c:pt>
                <c:pt idx="93">
                  <c:v>16.785288123236885</c:v>
                </c:pt>
                <c:pt idx="94">
                  <c:v>16.785171986453545</c:v>
                </c:pt>
                <c:pt idx="95">
                  <c:v>16.785055991326853</c:v>
                </c:pt>
                <c:pt idx="96">
                  <c:v>16.784940173190055</c:v>
                </c:pt>
                <c:pt idx="97">
                  <c:v>16.78482456732247</c:v>
                </c:pt>
                <c:pt idx="98">
                  <c:v>16.784709208938771</c:v>
                </c:pt>
                <c:pt idx="99">
                  <c:v>16.784594133178235</c:v>
                </c:pt>
                <c:pt idx="100">
                  <c:v>16.784479375094058</c:v>
                </c:pt>
                <c:pt idx="101">
                  <c:v>16.78436496964266</c:v>
                </c:pt>
                <c:pt idx="102">
                  <c:v>16.784250951673052</c:v>
                </c:pt>
                <c:pt idx="103">
                  <c:v>16.784137355916211</c:v>
                </c:pt>
                <c:pt idx="104">
                  <c:v>16.784024216974508</c:v>
                </c:pt>
                <c:pt idx="105">
                  <c:v>16.783911569311154</c:v>
                </c:pt>
                <c:pt idx="106">
                  <c:v>16.783799447239723</c:v>
                </c:pt>
                <c:pt idx="107">
                  <c:v>16.783687884913686</c:v>
                </c:pt>
                <c:pt idx="108">
                  <c:v>16.783576916316004</c:v>
                </c:pt>
                <c:pt idx="109">
                  <c:v>16.783466575248791</c:v>
                </c:pt>
                <c:pt idx="110">
                  <c:v>16.783356895322999</c:v>
                </c:pt>
                <c:pt idx="111">
                  <c:v>16.783247909948201</c:v>
                </c:pt>
                <c:pt idx="112">
                  <c:v>16.783139652322397</c:v>
                </c:pt>
                <c:pt idx="113">
                  <c:v>16.78303215542191</c:v>
                </c:pt>
                <c:pt idx="114">
                  <c:v>16.782925451991332</c:v>
                </c:pt>
                <c:pt idx="115">
                  <c:v>16.782819574533566</c:v>
                </c:pt>
                <c:pt idx="116">
                  <c:v>16.782714555299911</c:v>
                </c:pt>
                <c:pt idx="117">
                  <c:v>16.78261042628024</c:v>
                </c:pt>
                <c:pt idx="118">
                  <c:v>16.782507219193267</c:v>
                </c:pt>
                <c:pt idx="119">
                  <c:v>16.782404965476861</c:v>
                </c:pt>
                <c:pt idx="120">
                  <c:v>16.782303696278504</c:v>
                </c:pt>
                <c:pt idx="121">
                  <c:v>16.78220344244577</c:v>
                </c:pt>
                <c:pt idx="122">
                  <c:v>16.78210423451695</c:v>
                </c:pt>
                <c:pt idx="123">
                  <c:v>16.782006102711737</c:v>
                </c:pt>
                <c:pt idx="124">
                  <c:v>16.781909076922034</c:v>
                </c:pt>
                <c:pt idx="125">
                  <c:v>16.781813186702831</c:v>
                </c:pt>
                <c:pt idx="126">
                  <c:v>16.781718461263221</c:v>
                </c:pt>
                <c:pt idx="127">
                  <c:v>16.78162492945749</c:v>
                </c:pt>
                <c:pt idx="128">
                  <c:v>16.781532619776332</c:v>
                </c:pt>
                <c:pt idx="129">
                  <c:v>16.781441560338173</c:v>
                </c:pt>
                <c:pt idx="130">
                  <c:v>16.781351778880595</c:v>
                </c:pt>
                <c:pt idx="131">
                  <c:v>16.781263302751903</c:v>
                </c:pt>
                <c:pt idx="132">
                  <c:v>16.781176158902777</c:v>
                </c:pt>
                <c:pt idx="133">
                  <c:v>16.781090373878087</c:v>
                </c:pt>
                <c:pt idx="134">
                  <c:v>16.781005973808778</c:v>
                </c:pt>
                <c:pt idx="135">
                  <c:v>16.780922984403926</c:v>
                </c:pt>
                <c:pt idx="136">
                  <c:v>16.780841430942914</c:v>
                </c:pt>
                <c:pt idx="137">
                  <c:v>16.780761338267709</c:v>
                </c:pt>
                <c:pt idx="138">
                  <c:v>16.780682730775322</c:v>
                </c:pt>
                <c:pt idx="139">
                  <c:v>16.780605632410353</c:v>
                </c:pt>
                <c:pt idx="140">
                  <c:v>16.780530066657711</c:v>
                </c:pt>
                <c:pt idx="141">
                  <c:v>16.780456056535456</c:v>
                </c:pt>
                <c:pt idx="142">
                  <c:v>16.780383624587792</c:v>
                </c:pt>
                <c:pt idx="143">
                  <c:v>16.780312792878188</c:v>
                </c:pt>
                <c:pt idx="144">
                  <c:v>16.780243582982671</c:v>
                </c:pt>
                <c:pt idx="145">
                  <c:v>16.780176015983244</c:v>
                </c:pt>
                <c:pt idx="146">
                  <c:v>16.780110112461472</c:v>
                </c:pt>
                <c:pt idx="147">
                  <c:v>16.7800458924922</c:v>
                </c:pt>
                <c:pt idx="148">
                  <c:v>16.77998337563746</c:v>
                </c:pt>
                <c:pt idx="149">
                  <c:v>16.779922580940489</c:v>
                </c:pt>
                <c:pt idx="150">
                  <c:v>16.779863526919943</c:v>
                </c:pt>
                <c:pt idx="151">
                  <c:v>16.77980623156424</c:v>
                </c:pt>
                <c:pt idx="152">
                  <c:v>16.779750712326113</c:v>
                </c:pt>
                <c:pt idx="153">
                  <c:v>16.779696986117248</c:v>
                </c:pt>
                <c:pt idx="154">
                  <c:v>16.779645069303175</c:v>
                </c:pt>
                <c:pt idx="155">
                  <c:v>16.77959497769826</c:v>
                </c:pt>
                <c:pt idx="156">
                  <c:v>16.779546726560888</c:v>
                </c:pt>
                <c:pt idx="157">
                  <c:v>16.779500330588821</c:v>
                </c:pt>
                <c:pt idx="158">
                  <c:v>16.779455803914725</c:v>
                </c:pt>
                <c:pt idx="159">
                  <c:v>16.779413160101857</c:v>
                </c:pt>
                <c:pt idx="160">
                  <c:v>16.779372412139931</c:v>
                </c:pt>
                <c:pt idx="161">
                  <c:v>16.779333572441175</c:v>
                </c:pt>
                <c:pt idx="162">
                  <c:v>16.779296652836535</c:v>
                </c:pt>
                <c:pt idx="163">
                  <c:v>16.779261664572083</c:v>
                </c:pt>
                <c:pt idx="164">
                  <c:v>16.779228618305581</c:v>
                </c:pt>
                <c:pt idx="165">
                  <c:v>16.779197524103243</c:v>
                </c:pt>
                <c:pt idx="166">
                  <c:v>16.779168391436663</c:v>
                </c:pt>
                <c:pt idx="167">
                  <c:v>16.779141229179935</c:v>
                </c:pt>
                <c:pt idx="168">
                  <c:v>16.779116045606944</c:v>
                </c:pt>
                <c:pt idx="169">
                  <c:v>16.779092848388853</c:v>
                </c:pt>
                <c:pt idx="170">
                  <c:v>16.779071644591756</c:v>
                </c:pt>
                <c:pt idx="171">
                  <c:v>16.779052440674537</c:v>
                </c:pt>
                <c:pt idx="172">
                  <c:v>16.779035242486895</c:v>
                </c:pt>
                <c:pt idx="173">
                  <c:v>16.779020055267562</c:v>
                </c:pt>
                <c:pt idx="174">
                  <c:v>16.779006883642715</c:v>
                </c:pt>
                <c:pt idx="175">
                  <c:v>16.778995731624558</c:v>
                </c:pt>
                <c:pt idx="176">
                  <c:v>16.778986602610107</c:v>
                </c:pt>
                <c:pt idx="177">
                  <c:v>16.778979499380142</c:v>
                </c:pt>
                <c:pt idx="178">
                  <c:v>16.778974424098376</c:v>
                </c:pt>
                <c:pt idx="179">
                  <c:v>16.778971378310796</c:v>
                </c:pt>
                <c:pt idx="180">
                  <c:v>16.77897036294517</c:v>
                </c:pt>
                <c:pt idx="181">
                  <c:v>16.778971378310796</c:v>
                </c:pt>
                <c:pt idx="182">
                  <c:v>16.778974424098376</c:v>
                </c:pt>
                <c:pt idx="183">
                  <c:v>16.778979499380142</c:v>
                </c:pt>
                <c:pt idx="184">
                  <c:v>16.778986602610107</c:v>
                </c:pt>
                <c:pt idx="185">
                  <c:v>16.778995731624558</c:v>
                </c:pt>
                <c:pt idx="186">
                  <c:v>16.779006883642715</c:v>
                </c:pt>
                <c:pt idx="187">
                  <c:v>16.779020055267562</c:v>
                </c:pt>
                <c:pt idx="188">
                  <c:v>16.779035242486895</c:v>
                </c:pt>
                <c:pt idx="189">
                  <c:v>16.779052440674537</c:v>
                </c:pt>
                <c:pt idx="190">
                  <c:v>16.779071644591756</c:v>
                </c:pt>
                <c:pt idx="191">
                  <c:v>16.779092848388853</c:v>
                </c:pt>
                <c:pt idx="192">
                  <c:v>16.779116045606944</c:v>
                </c:pt>
                <c:pt idx="193">
                  <c:v>16.779141229179935</c:v>
                </c:pt>
                <c:pt idx="194">
                  <c:v>16.779168391436663</c:v>
                </c:pt>
                <c:pt idx="195">
                  <c:v>16.779197524103243</c:v>
                </c:pt>
                <c:pt idx="196">
                  <c:v>16.779228618305581</c:v>
                </c:pt>
                <c:pt idx="197">
                  <c:v>16.779261664572083</c:v>
                </c:pt>
                <c:pt idx="198">
                  <c:v>16.779296652836535</c:v>
                </c:pt>
                <c:pt idx="199">
                  <c:v>16.779333572441175</c:v>
                </c:pt>
                <c:pt idx="200">
                  <c:v>16.779372412139931</c:v>
                </c:pt>
                <c:pt idx="201">
                  <c:v>16.779413160101857</c:v>
                </c:pt>
                <c:pt idx="202">
                  <c:v>16.779455803914725</c:v>
                </c:pt>
                <c:pt idx="203">
                  <c:v>16.779500330588821</c:v>
                </c:pt>
                <c:pt idx="204">
                  <c:v>16.779546726560888</c:v>
                </c:pt>
                <c:pt idx="205">
                  <c:v>16.77959497769826</c:v>
                </c:pt>
                <c:pt idx="206">
                  <c:v>16.779645069303175</c:v>
                </c:pt>
                <c:pt idx="207">
                  <c:v>16.779696986117248</c:v>
                </c:pt>
                <c:pt idx="208">
                  <c:v>16.779750712326113</c:v>
                </c:pt>
                <c:pt idx="209">
                  <c:v>16.77980623156424</c:v>
                </c:pt>
                <c:pt idx="210">
                  <c:v>16.779863526919943</c:v>
                </c:pt>
                <c:pt idx="211">
                  <c:v>16.779922580940489</c:v>
                </c:pt>
                <c:pt idx="212">
                  <c:v>16.77998337563746</c:v>
                </c:pt>
                <c:pt idx="213">
                  <c:v>16.7800458924922</c:v>
                </c:pt>
                <c:pt idx="214">
                  <c:v>16.780110112461472</c:v>
                </c:pt>
                <c:pt idx="215">
                  <c:v>16.780176015983244</c:v>
                </c:pt>
                <c:pt idx="216">
                  <c:v>16.780243582982671</c:v>
                </c:pt>
                <c:pt idx="217">
                  <c:v>16.780312792878188</c:v>
                </c:pt>
                <c:pt idx="218">
                  <c:v>16.780383624587792</c:v>
                </c:pt>
                <c:pt idx="219">
                  <c:v>16.780456056535456</c:v>
                </c:pt>
                <c:pt idx="220">
                  <c:v>16.780530066657711</c:v>
                </c:pt>
                <c:pt idx="221">
                  <c:v>16.780605632410353</c:v>
                </c:pt>
                <c:pt idx="222">
                  <c:v>16.780682730775322</c:v>
                </c:pt>
                <c:pt idx="223">
                  <c:v>16.780761338267709</c:v>
                </c:pt>
                <c:pt idx="224">
                  <c:v>16.780841430942914</c:v>
                </c:pt>
                <c:pt idx="225">
                  <c:v>16.780922984403926</c:v>
                </c:pt>
                <c:pt idx="226">
                  <c:v>16.781005973808778</c:v>
                </c:pt>
                <c:pt idx="227">
                  <c:v>16.781090373878087</c:v>
                </c:pt>
                <c:pt idx="228">
                  <c:v>16.781176158902777</c:v>
                </c:pt>
                <c:pt idx="229">
                  <c:v>16.781263302751903</c:v>
                </c:pt>
                <c:pt idx="230">
                  <c:v>16.781351778880595</c:v>
                </c:pt>
                <c:pt idx="231">
                  <c:v>16.781441560338173</c:v>
                </c:pt>
                <c:pt idx="232">
                  <c:v>16.781532619776332</c:v>
                </c:pt>
                <c:pt idx="233">
                  <c:v>16.78162492945749</c:v>
                </c:pt>
                <c:pt idx="234">
                  <c:v>16.781718461263221</c:v>
                </c:pt>
                <c:pt idx="235">
                  <c:v>16.781813186702831</c:v>
                </c:pt>
                <c:pt idx="236">
                  <c:v>16.781909076922034</c:v>
                </c:pt>
                <c:pt idx="237">
                  <c:v>16.782006102711737</c:v>
                </c:pt>
                <c:pt idx="238">
                  <c:v>16.78210423451695</c:v>
                </c:pt>
                <c:pt idx="239">
                  <c:v>16.78220344244577</c:v>
                </c:pt>
                <c:pt idx="240">
                  <c:v>16.782303696278504</c:v>
                </c:pt>
                <c:pt idx="241">
                  <c:v>16.782404965476861</c:v>
                </c:pt>
                <c:pt idx="242">
                  <c:v>16.782507219193267</c:v>
                </c:pt>
                <c:pt idx="243">
                  <c:v>16.78261042628024</c:v>
                </c:pt>
                <c:pt idx="244">
                  <c:v>16.782714555299911</c:v>
                </c:pt>
                <c:pt idx="245">
                  <c:v>16.782819574533566</c:v>
                </c:pt>
                <c:pt idx="246">
                  <c:v>16.782925451991332</c:v>
                </c:pt>
                <c:pt idx="247">
                  <c:v>16.78303215542191</c:v>
                </c:pt>
                <c:pt idx="248">
                  <c:v>16.783139652322397</c:v>
                </c:pt>
                <c:pt idx="249">
                  <c:v>16.783247909948201</c:v>
                </c:pt>
                <c:pt idx="250">
                  <c:v>16.783356895322999</c:v>
                </c:pt>
                <c:pt idx="251">
                  <c:v>16.783466575248791</c:v>
                </c:pt>
                <c:pt idx="252">
                  <c:v>16.783576916316004</c:v>
                </c:pt>
                <c:pt idx="253">
                  <c:v>16.783687884913686</c:v>
                </c:pt>
                <c:pt idx="254">
                  <c:v>16.783799447239723</c:v>
                </c:pt>
                <c:pt idx="255">
                  <c:v>16.783911569311154</c:v>
                </c:pt>
                <c:pt idx="256">
                  <c:v>16.784024216974508</c:v>
                </c:pt>
                <c:pt idx="257">
                  <c:v>16.784137355916211</c:v>
                </c:pt>
                <c:pt idx="258">
                  <c:v>16.784250951673052</c:v>
                </c:pt>
                <c:pt idx="259">
                  <c:v>16.78436496964266</c:v>
                </c:pt>
                <c:pt idx="260">
                  <c:v>16.784479375094058</c:v>
                </c:pt>
                <c:pt idx="261">
                  <c:v>16.784594133178235</c:v>
                </c:pt>
                <c:pt idx="262">
                  <c:v>16.784709208938771</c:v>
                </c:pt>
                <c:pt idx="263">
                  <c:v>16.78482456732247</c:v>
                </c:pt>
                <c:pt idx="264">
                  <c:v>16.784940173190055</c:v>
                </c:pt>
                <c:pt idx="265">
                  <c:v>16.785055991326853</c:v>
                </c:pt>
                <c:pt idx="266">
                  <c:v>16.785171986453545</c:v>
                </c:pt>
                <c:pt idx="267">
                  <c:v>16.785288123236885</c:v>
                </c:pt>
                <c:pt idx="268">
                  <c:v>16.785404366300487</c:v>
                </c:pt>
                <c:pt idx="269">
                  <c:v>16.785520680235589</c:v>
                </c:pt>
                <c:pt idx="270">
                  <c:v>16.785637029611838</c:v>
                </c:pt>
                <c:pt idx="271">
                  <c:v>16.785753378988087</c:v>
                </c:pt>
                <c:pt idx="272">
                  <c:v>16.785869692923189</c:v>
                </c:pt>
                <c:pt idx="273">
                  <c:v>16.78598593598679</c:v>
                </c:pt>
                <c:pt idx="274">
                  <c:v>16.786102072770131</c:v>
                </c:pt>
                <c:pt idx="275">
                  <c:v>16.786218067896822</c:v>
                </c:pt>
                <c:pt idx="276">
                  <c:v>16.786333886033621</c:v>
                </c:pt>
                <c:pt idx="277">
                  <c:v>16.786449491901205</c:v>
                </c:pt>
                <c:pt idx="278">
                  <c:v>16.786564850284904</c:v>
                </c:pt>
                <c:pt idx="279">
                  <c:v>16.786679926045441</c:v>
                </c:pt>
                <c:pt idx="280">
                  <c:v>16.786794684129617</c:v>
                </c:pt>
                <c:pt idx="281">
                  <c:v>16.786909089581016</c:v>
                </c:pt>
                <c:pt idx="282">
                  <c:v>16.787023107550624</c:v>
                </c:pt>
                <c:pt idx="283">
                  <c:v>16.787136703307464</c:v>
                </c:pt>
                <c:pt idx="284">
                  <c:v>16.787249842249167</c:v>
                </c:pt>
                <c:pt idx="285">
                  <c:v>16.787362489912521</c:v>
                </c:pt>
                <c:pt idx="286">
                  <c:v>16.787474611983953</c:v>
                </c:pt>
                <c:pt idx="287">
                  <c:v>16.78758617430999</c:v>
                </c:pt>
                <c:pt idx="288">
                  <c:v>16.787697142907671</c:v>
                </c:pt>
                <c:pt idx="289">
                  <c:v>16.787807483974884</c:v>
                </c:pt>
                <c:pt idx="290">
                  <c:v>16.787917163900676</c:v>
                </c:pt>
                <c:pt idx="291">
                  <c:v>16.788026149275474</c:v>
                </c:pt>
                <c:pt idx="292">
                  <c:v>16.788134406901278</c:v>
                </c:pt>
                <c:pt idx="293">
                  <c:v>16.788241903801765</c:v>
                </c:pt>
                <c:pt idx="294">
                  <c:v>16.788348607232344</c:v>
                </c:pt>
                <c:pt idx="295">
                  <c:v>16.78845448469011</c:v>
                </c:pt>
                <c:pt idx="296">
                  <c:v>16.788559503923764</c:v>
                </c:pt>
                <c:pt idx="297">
                  <c:v>16.788663632943436</c:v>
                </c:pt>
                <c:pt idx="298">
                  <c:v>16.788766840030409</c:v>
                </c:pt>
                <c:pt idx="299">
                  <c:v>16.788869093746815</c:v>
                </c:pt>
                <c:pt idx="300">
                  <c:v>16.788970362945172</c:v>
                </c:pt>
                <c:pt idx="301">
                  <c:v>16.789070616777906</c:v>
                </c:pt>
                <c:pt idx="302">
                  <c:v>16.789169824706725</c:v>
                </c:pt>
                <c:pt idx="303">
                  <c:v>16.789267956511939</c:v>
                </c:pt>
                <c:pt idx="304">
                  <c:v>16.789364982301642</c:v>
                </c:pt>
                <c:pt idx="305">
                  <c:v>16.789460872520845</c:v>
                </c:pt>
                <c:pt idx="306">
                  <c:v>16.789555597960454</c:v>
                </c:pt>
                <c:pt idx="307">
                  <c:v>16.789649129766186</c:v>
                </c:pt>
                <c:pt idx="308">
                  <c:v>16.789741439447344</c:v>
                </c:pt>
                <c:pt idx="309">
                  <c:v>16.789832498885502</c:v>
                </c:pt>
                <c:pt idx="310">
                  <c:v>16.789922280343081</c:v>
                </c:pt>
                <c:pt idx="311">
                  <c:v>16.790010756471773</c:v>
                </c:pt>
                <c:pt idx="312">
                  <c:v>16.790097900320898</c:v>
                </c:pt>
                <c:pt idx="313">
                  <c:v>16.790183685345589</c:v>
                </c:pt>
                <c:pt idx="314">
                  <c:v>16.790268085414898</c:v>
                </c:pt>
                <c:pt idx="315">
                  <c:v>16.79035107481975</c:v>
                </c:pt>
                <c:pt idx="316">
                  <c:v>16.790432628280762</c:v>
                </c:pt>
                <c:pt idx="317">
                  <c:v>16.790512720955967</c:v>
                </c:pt>
                <c:pt idx="318">
                  <c:v>16.790591328448354</c:v>
                </c:pt>
                <c:pt idx="319">
                  <c:v>16.790668426813323</c:v>
                </c:pt>
                <c:pt idx="320">
                  <c:v>16.790743992565965</c:v>
                </c:pt>
                <c:pt idx="321">
                  <c:v>16.790818002688219</c:v>
                </c:pt>
                <c:pt idx="322">
                  <c:v>16.790890434635884</c:v>
                </c:pt>
                <c:pt idx="323">
                  <c:v>16.790961266345487</c:v>
                </c:pt>
                <c:pt idx="324">
                  <c:v>16.791030476241005</c:v>
                </c:pt>
                <c:pt idx="325">
                  <c:v>16.791098043240432</c:v>
                </c:pt>
                <c:pt idx="326">
                  <c:v>16.791163946762204</c:v>
                </c:pt>
                <c:pt idx="327">
                  <c:v>16.791228166731475</c:v>
                </c:pt>
                <c:pt idx="328">
                  <c:v>16.791290683586215</c:v>
                </c:pt>
                <c:pt idx="329">
                  <c:v>16.791351478283186</c:v>
                </c:pt>
                <c:pt idx="330">
                  <c:v>16.791410532303733</c:v>
                </c:pt>
                <c:pt idx="331">
                  <c:v>16.791467827659435</c:v>
                </c:pt>
                <c:pt idx="332">
                  <c:v>16.791523346897563</c:v>
                </c:pt>
                <c:pt idx="333">
                  <c:v>16.791577073106428</c:v>
                </c:pt>
                <c:pt idx="334">
                  <c:v>16.7916289899205</c:v>
                </c:pt>
                <c:pt idx="335">
                  <c:v>16.791679081525416</c:v>
                </c:pt>
                <c:pt idx="336">
                  <c:v>16.791727332662788</c:v>
                </c:pt>
                <c:pt idx="337">
                  <c:v>16.791773728634855</c:v>
                </c:pt>
                <c:pt idx="338">
                  <c:v>16.79181825530895</c:v>
                </c:pt>
                <c:pt idx="339">
                  <c:v>16.791860899121819</c:v>
                </c:pt>
                <c:pt idx="340">
                  <c:v>16.791901647083744</c:v>
                </c:pt>
                <c:pt idx="341">
                  <c:v>16.791940486782501</c:v>
                </c:pt>
                <c:pt idx="342">
                  <c:v>16.79197740638714</c:v>
                </c:pt>
                <c:pt idx="343">
                  <c:v>16.792012394651593</c:v>
                </c:pt>
                <c:pt idx="344">
                  <c:v>16.792045440918095</c:v>
                </c:pt>
                <c:pt idx="345">
                  <c:v>16.792076535120433</c:v>
                </c:pt>
                <c:pt idx="346">
                  <c:v>16.792105667787013</c:v>
                </c:pt>
                <c:pt idx="347">
                  <c:v>16.792132830043741</c:v>
                </c:pt>
                <c:pt idx="348">
                  <c:v>16.792158013616731</c:v>
                </c:pt>
                <c:pt idx="349">
                  <c:v>16.792181210834823</c:v>
                </c:pt>
                <c:pt idx="350">
                  <c:v>16.79220241463192</c:v>
                </c:pt>
                <c:pt idx="351">
                  <c:v>16.792221618549139</c:v>
                </c:pt>
                <c:pt idx="352">
                  <c:v>16.792238816736781</c:v>
                </c:pt>
                <c:pt idx="353">
                  <c:v>16.792254003956113</c:v>
                </c:pt>
                <c:pt idx="354">
                  <c:v>16.79226717558096</c:v>
                </c:pt>
                <c:pt idx="355">
                  <c:v>16.792278327599117</c:v>
                </c:pt>
                <c:pt idx="356">
                  <c:v>16.792287456613568</c:v>
                </c:pt>
                <c:pt idx="357">
                  <c:v>16.792294559843533</c:v>
                </c:pt>
                <c:pt idx="358">
                  <c:v>16.7922996351253</c:v>
                </c:pt>
                <c:pt idx="359">
                  <c:v>16.792302680912879</c:v>
                </c:pt>
                <c:pt idx="360">
                  <c:v>16.792303696278505</c:v>
                </c:pt>
              </c:numCache>
            </c:numRef>
          </c:xVal>
          <c:yVal>
            <c:numRef>
              <c:f>kola!$D$3:$D$364</c:f>
              <c:numCache>
                <c:formatCode>General</c:formatCode>
                <c:ptCount val="362"/>
                <c:pt idx="0">
                  <c:v>51.133373017299256</c:v>
                </c:pt>
                <c:pt idx="1">
                  <c:v>51.133489366675505</c:v>
                </c:pt>
                <c:pt idx="2">
                  <c:v>51.133605680610607</c:v>
                </c:pt>
                <c:pt idx="3">
                  <c:v>51.133721923674209</c:v>
                </c:pt>
                <c:pt idx="4">
                  <c:v>51.133838060457549</c:v>
                </c:pt>
                <c:pt idx="5">
                  <c:v>51.13395405558424</c:v>
                </c:pt>
                <c:pt idx="6">
                  <c:v>51.134069873721039</c:v>
                </c:pt>
                <c:pt idx="7">
                  <c:v>51.134185479588623</c:v>
                </c:pt>
                <c:pt idx="8">
                  <c:v>51.134300837972326</c:v>
                </c:pt>
                <c:pt idx="9">
                  <c:v>51.134415913732859</c:v>
                </c:pt>
                <c:pt idx="10">
                  <c:v>51.134530671817032</c:v>
                </c:pt>
                <c:pt idx="11">
                  <c:v>51.134645077268431</c:v>
                </c:pt>
                <c:pt idx="12">
                  <c:v>51.134759095238039</c:v>
                </c:pt>
                <c:pt idx="13">
                  <c:v>51.134872690994882</c:v>
                </c:pt>
                <c:pt idx="14">
                  <c:v>51.134985829936589</c:v>
                </c:pt>
                <c:pt idx="15">
                  <c:v>51.135098477599939</c:v>
                </c:pt>
                <c:pt idx="16">
                  <c:v>51.135210599671368</c:v>
                </c:pt>
                <c:pt idx="17">
                  <c:v>51.135322161997408</c:v>
                </c:pt>
                <c:pt idx="18">
                  <c:v>51.135433130595089</c:v>
                </c:pt>
                <c:pt idx="19">
                  <c:v>51.135543471662302</c:v>
                </c:pt>
                <c:pt idx="20">
                  <c:v>51.135653151588095</c:v>
                </c:pt>
                <c:pt idx="21">
                  <c:v>51.135762136962889</c:v>
                </c:pt>
                <c:pt idx="22">
                  <c:v>51.135870394588693</c:v>
                </c:pt>
                <c:pt idx="23">
                  <c:v>51.135977891489183</c:v>
                </c:pt>
                <c:pt idx="24">
                  <c:v>51.136084594919758</c:v>
                </c:pt>
                <c:pt idx="25">
                  <c:v>51.136190472377528</c:v>
                </c:pt>
                <c:pt idx="26">
                  <c:v>51.136295491611186</c:v>
                </c:pt>
                <c:pt idx="27">
                  <c:v>51.136399620630854</c:v>
                </c:pt>
                <c:pt idx="28">
                  <c:v>51.136502827717827</c:v>
                </c:pt>
                <c:pt idx="29">
                  <c:v>51.136605081434233</c:v>
                </c:pt>
                <c:pt idx="30">
                  <c:v>51.136706350632586</c:v>
                </c:pt>
                <c:pt idx="31">
                  <c:v>51.13680660446532</c:v>
                </c:pt>
                <c:pt idx="32">
                  <c:v>51.136905812394147</c:v>
                </c:pt>
                <c:pt idx="33">
                  <c:v>51.137003944199357</c:v>
                </c:pt>
                <c:pt idx="34">
                  <c:v>51.137100969989064</c:v>
                </c:pt>
                <c:pt idx="35">
                  <c:v>51.137196860208263</c:v>
                </c:pt>
                <c:pt idx="36">
                  <c:v>51.137291585647873</c:v>
                </c:pt>
                <c:pt idx="37">
                  <c:v>51.137385117453604</c:v>
                </c:pt>
                <c:pt idx="38">
                  <c:v>51.137477427134762</c:v>
                </c:pt>
                <c:pt idx="39">
                  <c:v>51.137568486572924</c:v>
                </c:pt>
                <c:pt idx="40">
                  <c:v>51.137658268030499</c:v>
                </c:pt>
                <c:pt idx="41">
                  <c:v>51.137746744159195</c:v>
                </c:pt>
                <c:pt idx="42">
                  <c:v>51.137833888008316</c:v>
                </c:pt>
                <c:pt idx="43">
                  <c:v>51.137919673033004</c:v>
                </c:pt>
                <c:pt idx="44">
                  <c:v>51.138004073102316</c:v>
                </c:pt>
                <c:pt idx="45">
                  <c:v>51.138087062507168</c:v>
                </c:pt>
                <c:pt idx="46">
                  <c:v>51.138168615968183</c:v>
                </c:pt>
                <c:pt idx="47">
                  <c:v>51.138248708643381</c:v>
                </c:pt>
                <c:pt idx="48">
                  <c:v>51.138327316135772</c:v>
                </c:pt>
                <c:pt idx="49">
                  <c:v>51.138404414500741</c:v>
                </c:pt>
                <c:pt idx="50">
                  <c:v>51.138479980253379</c:v>
                </c:pt>
                <c:pt idx="51">
                  <c:v>51.138553990375634</c:v>
                </c:pt>
                <c:pt idx="52">
                  <c:v>51.138626422323298</c:v>
                </c:pt>
                <c:pt idx="53">
                  <c:v>51.138697254032905</c:v>
                </c:pt>
                <c:pt idx="54">
                  <c:v>51.13876646392842</c:v>
                </c:pt>
                <c:pt idx="55">
                  <c:v>51.138834030927846</c:v>
                </c:pt>
                <c:pt idx="56">
                  <c:v>51.138899934449626</c:v>
                </c:pt>
                <c:pt idx="57">
                  <c:v>51.138964154418893</c:v>
                </c:pt>
                <c:pt idx="58">
                  <c:v>51.139026671273633</c:v>
                </c:pt>
                <c:pt idx="59">
                  <c:v>51.139087465970604</c:v>
                </c:pt>
                <c:pt idx="60">
                  <c:v>51.139146519991151</c:v>
                </c:pt>
                <c:pt idx="61">
                  <c:v>51.139203815346853</c:v>
                </c:pt>
                <c:pt idx="62">
                  <c:v>51.139259334584985</c:v>
                </c:pt>
                <c:pt idx="63">
                  <c:v>51.139313060793846</c:v>
                </c:pt>
                <c:pt idx="64">
                  <c:v>51.139364977607919</c:v>
                </c:pt>
                <c:pt idx="65">
                  <c:v>51.139415069212831</c:v>
                </c:pt>
                <c:pt idx="66">
                  <c:v>51.13946332035021</c:v>
                </c:pt>
                <c:pt idx="67">
                  <c:v>51.139509716322273</c:v>
                </c:pt>
                <c:pt idx="68">
                  <c:v>51.139554242996368</c:v>
                </c:pt>
                <c:pt idx="69">
                  <c:v>51.139596886809237</c:v>
                </c:pt>
                <c:pt idx="70">
                  <c:v>51.139637634771162</c:v>
                </c:pt>
                <c:pt idx="71">
                  <c:v>51.139676474469915</c:v>
                </c:pt>
                <c:pt idx="72">
                  <c:v>51.139713394074555</c:v>
                </c:pt>
                <c:pt idx="73">
                  <c:v>51.139748382339008</c:v>
                </c:pt>
                <c:pt idx="74">
                  <c:v>51.139781428605509</c:v>
                </c:pt>
                <c:pt idx="75">
                  <c:v>51.139812522807851</c:v>
                </c:pt>
                <c:pt idx="76">
                  <c:v>51.139841655474427</c:v>
                </c:pt>
                <c:pt idx="77">
                  <c:v>51.139868817731156</c:v>
                </c:pt>
                <c:pt idx="78">
                  <c:v>51.13989400130415</c:v>
                </c:pt>
                <c:pt idx="79">
                  <c:v>51.139917198522241</c:v>
                </c:pt>
                <c:pt idx="80">
                  <c:v>51.139938402319338</c:v>
                </c:pt>
                <c:pt idx="81">
                  <c:v>51.139957606236557</c:v>
                </c:pt>
                <c:pt idx="82">
                  <c:v>51.139974804424199</c:v>
                </c:pt>
                <c:pt idx="83">
                  <c:v>51.139989991643532</c:v>
                </c:pt>
                <c:pt idx="84">
                  <c:v>51.140003163268375</c:v>
                </c:pt>
                <c:pt idx="85">
                  <c:v>51.140014315286535</c:v>
                </c:pt>
                <c:pt idx="86">
                  <c:v>51.140023444300986</c:v>
                </c:pt>
                <c:pt idx="87">
                  <c:v>51.140030547530955</c:v>
                </c:pt>
                <c:pt idx="88">
                  <c:v>51.140035622812718</c:v>
                </c:pt>
                <c:pt idx="89">
                  <c:v>51.140038668600297</c:v>
                </c:pt>
                <c:pt idx="90">
                  <c:v>51.140039683965924</c:v>
                </c:pt>
                <c:pt idx="91">
                  <c:v>51.140038668600297</c:v>
                </c:pt>
                <c:pt idx="92">
                  <c:v>51.140035622812718</c:v>
                </c:pt>
                <c:pt idx="93">
                  <c:v>51.140030547530955</c:v>
                </c:pt>
                <c:pt idx="94">
                  <c:v>51.140023444300986</c:v>
                </c:pt>
                <c:pt idx="95">
                  <c:v>51.140014315286535</c:v>
                </c:pt>
                <c:pt idx="96">
                  <c:v>51.140003163268375</c:v>
                </c:pt>
                <c:pt idx="97">
                  <c:v>51.139989991643532</c:v>
                </c:pt>
                <c:pt idx="98">
                  <c:v>51.139974804424199</c:v>
                </c:pt>
                <c:pt idx="99">
                  <c:v>51.139957606236557</c:v>
                </c:pt>
                <c:pt idx="100">
                  <c:v>51.139938402319338</c:v>
                </c:pt>
                <c:pt idx="101">
                  <c:v>51.139917198522241</c:v>
                </c:pt>
                <c:pt idx="102">
                  <c:v>51.13989400130415</c:v>
                </c:pt>
                <c:pt idx="103">
                  <c:v>51.139868817731156</c:v>
                </c:pt>
                <c:pt idx="104">
                  <c:v>51.139841655474427</c:v>
                </c:pt>
                <c:pt idx="105">
                  <c:v>51.139812522807851</c:v>
                </c:pt>
                <c:pt idx="106">
                  <c:v>51.139781428605509</c:v>
                </c:pt>
                <c:pt idx="107">
                  <c:v>51.139748382339008</c:v>
                </c:pt>
                <c:pt idx="108">
                  <c:v>51.139713394074555</c:v>
                </c:pt>
                <c:pt idx="109">
                  <c:v>51.139676474469915</c:v>
                </c:pt>
                <c:pt idx="110">
                  <c:v>51.139637634771162</c:v>
                </c:pt>
                <c:pt idx="111">
                  <c:v>51.139596886809237</c:v>
                </c:pt>
                <c:pt idx="112">
                  <c:v>51.139554242996368</c:v>
                </c:pt>
                <c:pt idx="113">
                  <c:v>51.139509716322273</c:v>
                </c:pt>
                <c:pt idx="114">
                  <c:v>51.13946332035021</c:v>
                </c:pt>
                <c:pt idx="115">
                  <c:v>51.139415069212831</c:v>
                </c:pt>
                <c:pt idx="116">
                  <c:v>51.139364977607919</c:v>
                </c:pt>
                <c:pt idx="117">
                  <c:v>51.139313060793846</c:v>
                </c:pt>
                <c:pt idx="118">
                  <c:v>51.139259334584985</c:v>
                </c:pt>
                <c:pt idx="119">
                  <c:v>51.139203815346853</c:v>
                </c:pt>
                <c:pt idx="120">
                  <c:v>51.139146519991151</c:v>
                </c:pt>
                <c:pt idx="121">
                  <c:v>51.139087465970604</c:v>
                </c:pt>
                <c:pt idx="122">
                  <c:v>51.139026671273633</c:v>
                </c:pt>
                <c:pt idx="123">
                  <c:v>51.138964154418893</c:v>
                </c:pt>
                <c:pt idx="124">
                  <c:v>51.138899934449626</c:v>
                </c:pt>
                <c:pt idx="125">
                  <c:v>51.138834030927846</c:v>
                </c:pt>
                <c:pt idx="126">
                  <c:v>51.13876646392842</c:v>
                </c:pt>
                <c:pt idx="127">
                  <c:v>51.138697254032905</c:v>
                </c:pt>
                <c:pt idx="128">
                  <c:v>51.138626422323298</c:v>
                </c:pt>
                <c:pt idx="129">
                  <c:v>51.138553990375634</c:v>
                </c:pt>
                <c:pt idx="130">
                  <c:v>51.138479980253379</c:v>
                </c:pt>
                <c:pt idx="131">
                  <c:v>51.138404414500741</c:v>
                </c:pt>
                <c:pt idx="132">
                  <c:v>51.138327316135772</c:v>
                </c:pt>
                <c:pt idx="133">
                  <c:v>51.138248708643381</c:v>
                </c:pt>
                <c:pt idx="134">
                  <c:v>51.138168615968183</c:v>
                </c:pt>
                <c:pt idx="135">
                  <c:v>51.138087062507168</c:v>
                </c:pt>
                <c:pt idx="136">
                  <c:v>51.138004073102316</c:v>
                </c:pt>
                <c:pt idx="137">
                  <c:v>51.137919673033004</c:v>
                </c:pt>
                <c:pt idx="138">
                  <c:v>51.137833888008316</c:v>
                </c:pt>
                <c:pt idx="139">
                  <c:v>51.137746744159195</c:v>
                </c:pt>
                <c:pt idx="140">
                  <c:v>51.137658268030499</c:v>
                </c:pt>
                <c:pt idx="141">
                  <c:v>51.137568486572924</c:v>
                </c:pt>
                <c:pt idx="142">
                  <c:v>51.137477427134762</c:v>
                </c:pt>
                <c:pt idx="143">
                  <c:v>51.137385117453604</c:v>
                </c:pt>
                <c:pt idx="144">
                  <c:v>51.137291585647873</c:v>
                </c:pt>
                <c:pt idx="145">
                  <c:v>51.137196860208263</c:v>
                </c:pt>
                <c:pt idx="146">
                  <c:v>51.137100969989064</c:v>
                </c:pt>
                <c:pt idx="147">
                  <c:v>51.137003944199357</c:v>
                </c:pt>
                <c:pt idx="148">
                  <c:v>51.136905812394147</c:v>
                </c:pt>
                <c:pt idx="149">
                  <c:v>51.13680660446532</c:v>
                </c:pt>
                <c:pt idx="150">
                  <c:v>51.136706350632586</c:v>
                </c:pt>
                <c:pt idx="151">
                  <c:v>51.136605081434233</c:v>
                </c:pt>
                <c:pt idx="152">
                  <c:v>51.136502827717827</c:v>
                </c:pt>
                <c:pt idx="153">
                  <c:v>51.136399620630854</c:v>
                </c:pt>
                <c:pt idx="154">
                  <c:v>51.136295491611186</c:v>
                </c:pt>
                <c:pt idx="155">
                  <c:v>51.136190472377528</c:v>
                </c:pt>
                <c:pt idx="156">
                  <c:v>51.136084594919758</c:v>
                </c:pt>
                <c:pt idx="157">
                  <c:v>51.135977891489183</c:v>
                </c:pt>
                <c:pt idx="158">
                  <c:v>51.135870394588693</c:v>
                </c:pt>
                <c:pt idx="159">
                  <c:v>51.135762136962889</c:v>
                </c:pt>
                <c:pt idx="160">
                  <c:v>51.135653151588095</c:v>
                </c:pt>
                <c:pt idx="161">
                  <c:v>51.135543471662302</c:v>
                </c:pt>
                <c:pt idx="162">
                  <c:v>51.135433130595089</c:v>
                </c:pt>
                <c:pt idx="163">
                  <c:v>51.135322161997408</c:v>
                </c:pt>
                <c:pt idx="164">
                  <c:v>51.135210599671368</c:v>
                </c:pt>
                <c:pt idx="165">
                  <c:v>51.135098477599939</c:v>
                </c:pt>
                <c:pt idx="166">
                  <c:v>51.134985829936589</c:v>
                </c:pt>
                <c:pt idx="167">
                  <c:v>51.134872690994882</c:v>
                </c:pt>
                <c:pt idx="168">
                  <c:v>51.134759095238039</c:v>
                </c:pt>
                <c:pt idx="169">
                  <c:v>51.134645077268431</c:v>
                </c:pt>
                <c:pt idx="170">
                  <c:v>51.134530671817032</c:v>
                </c:pt>
                <c:pt idx="171">
                  <c:v>51.134415913732859</c:v>
                </c:pt>
                <c:pt idx="172">
                  <c:v>51.134300837972326</c:v>
                </c:pt>
                <c:pt idx="173">
                  <c:v>51.134185479588623</c:v>
                </c:pt>
                <c:pt idx="174">
                  <c:v>51.134069873721039</c:v>
                </c:pt>
                <c:pt idx="175">
                  <c:v>51.13395405558424</c:v>
                </c:pt>
                <c:pt idx="176">
                  <c:v>51.133838060457549</c:v>
                </c:pt>
                <c:pt idx="177">
                  <c:v>51.133721923674209</c:v>
                </c:pt>
                <c:pt idx="178">
                  <c:v>51.133605680610607</c:v>
                </c:pt>
                <c:pt idx="179">
                  <c:v>51.133489366675505</c:v>
                </c:pt>
                <c:pt idx="180">
                  <c:v>51.133373017299256</c:v>
                </c:pt>
                <c:pt idx="181">
                  <c:v>51.133256667923007</c:v>
                </c:pt>
                <c:pt idx="182">
                  <c:v>51.133140353987905</c:v>
                </c:pt>
                <c:pt idx="183">
                  <c:v>51.133024110924303</c:v>
                </c:pt>
                <c:pt idx="184">
                  <c:v>51.132907974140963</c:v>
                </c:pt>
                <c:pt idx="185">
                  <c:v>51.132791979014272</c:v>
                </c:pt>
                <c:pt idx="186">
                  <c:v>51.132676160877473</c:v>
                </c:pt>
                <c:pt idx="187">
                  <c:v>51.132560555009889</c:v>
                </c:pt>
                <c:pt idx="188">
                  <c:v>51.132445196626186</c:v>
                </c:pt>
                <c:pt idx="189">
                  <c:v>51.132330120865653</c:v>
                </c:pt>
                <c:pt idx="190">
                  <c:v>51.13221536278148</c:v>
                </c:pt>
                <c:pt idx="191">
                  <c:v>51.132100957330081</c:v>
                </c:pt>
                <c:pt idx="192">
                  <c:v>51.131986939360473</c:v>
                </c:pt>
                <c:pt idx="193">
                  <c:v>51.13187334360363</c:v>
                </c:pt>
                <c:pt idx="194">
                  <c:v>51.131760204661923</c:v>
                </c:pt>
                <c:pt idx="195">
                  <c:v>51.131647556998573</c:v>
                </c:pt>
                <c:pt idx="196">
                  <c:v>51.131535434927144</c:v>
                </c:pt>
                <c:pt idx="197">
                  <c:v>51.131423872601104</c:v>
                </c:pt>
                <c:pt idx="198">
                  <c:v>51.131312904003423</c:v>
                </c:pt>
                <c:pt idx="199">
                  <c:v>51.13120256293621</c:v>
                </c:pt>
                <c:pt idx="200">
                  <c:v>51.131092883010417</c:v>
                </c:pt>
                <c:pt idx="201">
                  <c:v>51.130983897635623</c:v>
                </c:pt>
                <c:pt idx="202">
                  <c:v>51.130875640009819</c:v>
                </c:pt>
                <c:pt idx="203">
                  <c:v>51.130768143109329</c:v>
                </c:pt>
                <c:pt idx="204">
                  <c:v>51.130661439678754</c:v>
                </c:pt>
                <c:pt idx="205">
                  <c:v>51.130555562220984</c:v>
                </c:pt>
                <c:pt idx="206">
                  <c:v>51.130450542987326</c:v>
                </c:pt>
                <c:pt idx="207">
                  <c:v>51.130346413967658</c:v>
                </c:pt>
                <c:pt idx="208">
                  <c:v>51.130243206880685</c:v>
                </c:pt>
                <c:pt idx="209">
                  <c:v>51.130140953164279</c:v>
                </c:pt>
                <c:pt idx="210">
                  <c:v>51.130039683965926</c:v>
                </c:pt>
                <c:pt idx="211">
                  <c:v>51.129939430133192</c:v>
                </c:pt>
                <c:pt idx="212">
                  <c:v>51.129840222204365</c:v>
                </c:pt>
                <c:pt idx="213">
                  <c:v>51.129742090399155</c:v>
                </c:pt>
                <c:pt idx="214">
                  <c:v>51.129645064609448</c:v>
                </c:pt>
                <c:pt idx="215">
                  <c:v>51.129549174390249</c:v>
                </c:pt>
                <c:pt idx="216">
                  <c:v>51.129454448950639</c:v>
                </c:pt>
                <c:pt idx="217">
                  <c:v>51.129360917144908</c:v>
                </c:pt>
                <c:pt idx="218">
                  <c:v>51.12926860746375</c:v>
                </c:pt>
                <c:pt idx="219">
                  <c:v>51.129177548025588</c:v>
                </c:pt>
                <c:pt idx="220">
                  <c:v>51.129087766568013</c:v>
                </c:pt>
                <c:pt idx="221">
                  <c:v>51.128999290439317</c:v>
                </c:pt>
                <c:pt idx="222">
                  <c:v>51.128912146590196</c:v>
                </c:pt>
                <c:pt idx="223">
                  <c:v>51.128826361565508</c:v>
                </c:pt>
                <c:pt idx="224">
                  <c:v>51.128741961496196</c:v>
                </c:pt>
                <c:pt idx="225">
                  <c:v>51.128658972091344</c:v>
                </c:pt>
                <c:pt idx="226">
                  <c:v>51.128577418630329</c:v>
                </c:pt>
                <c:pt idx="227">
                  <c:v>51.128497325955131</c:v>
                </c:pt>
                <c:pt idx="228">
                  <c:v>51.12841871846274</c:v>
                </c:pt>
                <c:pt idx="229">
                  <c:v>51.128341620097771</c:v>
                </c:pt>
                <c:pt idx="230">
                  <c:v>51.128266054345133</c:v>
                </c:pt>
                <c:pt idx="231">
                  <c:v>51.128192044222878</c:v>
                </c:pt>
                <c:pt idx="232">
                  <c:v>51.128119612275214</c:v>
                </c:pt>
                <c:pt idx="233">
                  <c:v>51.128048780565607</c:v>
                </c:pt>
                <c:pt idx="234">
                  <c:v>51.127979570670092</c:v>
                </c:pt>
                <c:pt idx="235">
                  <c:v>51.127912003670666</c:v>
                </c:pt>
                <c:pt idx="236">
                  <c:v>51.127846100148886</c:v>
                </c:pt>
                <c:pt idx="237">
                  <c:v>51.127781880179619</c:v>
                </c:pt>
                <c:pt idx="238">
                  <c:v>51.127719363324879</c:v>
                </c:pt>
                <c:pt idx="239">
                  <c:v>51.127658568627908</c:v>
                </c:pt>
                <c:pt idx="240">
                  <c:v>51.127599514607361</c:v>
                </c:pt>
                <c:pt idx="241">
                  <c:v>51.127542219251659</c:v>
                </c:pt>
                <c:pt idx="242">
                  <c:v>51.127486700013527</c:v>
                </c:pt>
                <c:pt idx="243">
                  <c:v>51.127432973804666</c:v>
                </c:pt>
                <c:pt idx="244">
                  <c:v>51.127381056990593</c:v>
                </c:pt>
                <c:pt idx="245">
                  <c:v>51.127330965385681</c:v>
                </c:pt>
                <c:pt idx="246">
                  <c:v>51.127282714248302</c:v>
                </c:pt>
                <c:pt idx="247">
                  <c:v>51.127236318276239</c:v>
                </c:pt>
                <c:pt idx="248">
                  <c:v>51.127191791602144</c:v>
                </c:pt>
                <c:pt idx="249">
                  <c:v>51.127149147789275</c:v>
                </c:pt>
                <c:pt idx="250">
                  <c:v>51.12710839982735</c:v>
                </c:pt>
                <c:pt idx="251">
                  <c:v>51.127069560128596</c:v>
                </c:pt>
                <c:pt idx="252">
                  <c:v>51.127032640523957</c:v>
                </c:pt>
                <c:pt idx="253">
                  <c:v>51.126997652259504</c:v>
                </c:pt>
                <c:pt idx="254">
                  <c:v>51.126964605993003</c:v>
                </c:pt>
                <c:pt idx="255">
                  <c:v>51.126933511790661</c:v>
                </c:pt>
                <c:pt idx="256">
                  <c:v>51.126904379124085</c:v>
                </c:pt>
                <c:pt idx="257">
                  <c:v>51.126877216867356</c:v>
                </c:pt>
                <c:pt idx="258">
                  <c:v>51.126852033294362</c:v>
                </c:pt>
                <c:pt idx="259">
                  <c:v>51.126828836076271</c:v>
                </c:pt>
                <c:pt idx="260">
                  <c:v>51.126807632279174</c:v>
                </c:pt>
                <c:pt idx="261">
                  <c:v>51.126788428361955</c:v>
                </c:pt>
                <c:pt idx="262">
                  <c:v>51.126771230174313</c:v>
                </c:pt>
                <c:pt idx="263">
                  <c:v>51.12675604295498</c:v>
                </c:pt>
                <c:pt idx="264">
                  <c:v>51.126742871330137</c:v>
                </c:pt>
                <c:pt idx="265">
                  <c:v>51.126731719311977</c:v>
                </c:pt>
                <c:pt idx="266">
                  <c:v>51.126722590297526</c:v>
                </c:pt>
                <c:pt idx="267">
                  <c:v>51.126715487067557</c:v>
                </c:pt>
                <c:pt idx="268">
                  <c:v>51.126710411785794</c:v>
                </c:pt>
                <c:pt idx="269">
                  <c:v>51.126707365998215</c:v>
                </c:pt>
                <c:pt idx="270">
                  <c:v>51.126706350632588</c:v>
                </c:pt>
                <c:pt idx="271">
                  <c:v>51.126707365998215</c:v>
                </c:pt>
                <c:pt idx="272">
                  <c:v>51.126710411785794</c:v>
                </c:pt>
                <c:pt idx="273">
                  <c:v>51.126715487067557</c:v>
                </c:pt>
                <c:pt idx="274">
                  <c:v>51.126722590297526</c:v>
                </c:pt>
                <c:pt idx="275">
                  <c:v>51.126731719311977</c:v>
                </c:pt>
                <c:pt idx="276">
                  <c:v>51.126742871330137</c:v>
                </c:pt>
                <c:pt idx="277">
                  <c:v>51.12675604295498</c:v>
                </c:pt>
                <c:pt idx="278">
                  <c:v>51.126771230174313</c:v>
                </c:pt>
                <c:pt idx="279">
                  <c:v>51.126788428361955</c:v>
                </c:pt>
                <c:pt idx="280">
                  <c:v>51.126807632279174</c:v>
                </c:pt>
                <c:pt idx="281">
                  <c:v>51.126828836076271</c:v>
                </c:pt>
                <c:pt idx="282">
                  <c:v>51.126852033294362</c:v>
                </c:pt>
                <c:pt idx="283">
                  <c:v>51.126877216867356</c:v>
                </c:pt>
                <c:pt idx="284">
                  <c:v>51.126904379124085</c:v>
                </c:pt>
                <c:pt idx="285">
                  <c:v>51.126933511790661</c:v>
                </c:pt>
                <c:pt idx="286">
                  <c:v>51.126964605993003</c:v>
                </c:pt>
                <c:pt idx="287">
                  <c:v>51.126997652259504</c:v>
                </c:pt>
                <c:pt idx="288">
                  <c:v>51.127032640523957</c:v>
                </c:pt>
                <c:pt idx="289">
                  <c:v>51.127069560128596</c:v>
                </c:pt>
                <c:pt idx="290">
                  <c:v>51.12710839982735</c:v>
                </c:pt>
                <c:pt idx="291">
                  <c:v>51.127149147789275</c:v>
                </c:pt>
                <c:pt idx="292">
                  <c:v>51.127191791602144</c:v>
                </c:pt>
                <c:pt idx="293">
                  <c:v>51.127236318276239</c:v>
                </c:pt>
                <c:pt idx="294">
                  <c:v>51.127282714248302</c:v>
                </c:pt>
                <c:pt idx="295">
                  <c:v>51.127330965385681</c:v>
                </c:pt>
                <c:pt idx="296">
                  <c:v>51.127381056990593</c:v>
                </c:pt>
                <c:pt idx="297">
                  <c:v>51.127432973804666</c:v>
                </c:pt>
                <c:pt idx="298">
                  <c:v>51.127486700013527</c:v>
                </c:pt>
                <c:pt idx="299">
                  <c:v>51.127542219251659</c:v>
                </c:pt>
                <c:pt idx="300">
                  <c:v>51.127599514607361</c:v>
                </c:pt>
                <c:pt idx="301">
                  <c:v>51.127658568627908</c:v>
                </c:pt>
                <c:pt idx="302">
                  <c:v>51.127719363324879</c:v>
                </c:pt>
                <c:pt idx="303">
                  <c:v>51.127781880179619</c:v>
                </c:pt>
                <c:pt idx="304">
                  <c:v>51.127846100148886</c:v>
                </c:pt>
                <c:pt idx="305">
                  <c:v>51.127912003670666</c:v>
                </c:pt>
                <c:pt idx="306">
                  <c:v>51.127979570670092</c:v>
                </c:pt>
                <c:pt idx="307">
                  <c:v>51.128048780565607</c:v>
                </c:pt>
                <c:pt idx="308">
                  <c:v>51.128119612275214</c:v>
                </c:pt>
                <c:pt idx="309">
                  <c:v>51.128192044222878</c:v>
                </c:pt>
                <c:pt idx="310">
                  <c:v>51.128266054345133</c:v>
                </c:pt>
                <c:pt idx="311">
                  <c:v>51.128341620097771</c:v>
                </c:pt>
                <c:pt idx="312">
                  <c:v>51.12841871846274</c:v>
                </c:pt>
                <c:pt idx="313">
                  <c:v>51.128497325955131</c:v>
                </c:pt>
                <c:pt idx="314">
                  <c:v>51.128577418630329</c:v>
                </c:pt>
                <c:pt idx="315">
                  <c:v>51.128658972091344</c:v>
                </c:pt>
                <c:pt idx="316">
                  <c:v>51.128741961496196</c:v>
                </c:pt>
                <c:pt idx="317">
                  <c:v>51.128826361565508</c:v>
                </c:pt>
                <c:pt idx="318">
                  <c:v>51.128912146590196</c:v>
                </c:pt>
                <c:pt idx="319">
                  <c:v>51.128999290439317</c:v>
                </c:pt>
                <c:pt idx="320">
                  <c:v>51.129087766568013</c:v>
                </c:pt>
                <c:pt idx="321">
                  <c:v>51.129177548025588</c:v>
                </c:pt>
                <c:pt idx="322">
                  <c:v>51.12926860746375</c:v>
                </c:pt>
                <c:pt idx="323">
                  <c:v>51.129360917144908</c:v>
                </c:pt>
                <c:pt idx="324">
                  <c:v>51.129454448950639</c:v>
                </c:pt>
                <c:pt idx="325">
                  <c:v>51.129549174390249</c:v>
                </c:pt>
                <c:pt idx="326">
                  <c:v>51.129645064609448</c:v>
                </c:pt>
                <c:pt idx="327">
                  <c:v>51.129742090399155</c:v>
                </c:pt>
                <c:pt idx="328">
                  <c:v>51.129840222204365</c:v>
                </c:pt>
                <c:pt idx="329">
                  <c:v>51.129939430133192</c:v>
                </c:pt>
                <c:pt idx="330">
                  <c:v>51.130039683965926</c:v>
                </c:pt>
                <c:pt idx="331">
                  <c:v>51.130140953164279</c:v>
                </c:pt>
                <c:pt idx="332">
                  <c:v>51.130243206880685</c:v>
                </c:pt>
                <c:pt idx="333">
                  <c:v>51.130346413967658</c:v>
                </c:pt>
                <c:pt idx="334">
                  <c:v>51.130450542987326</c:v>
                </c:pt>
                <c:pt idx="335">
                  <c:v>51.130555562220984</c:v>
                </c:pt>
                <c:pt idx="336">
                  <c:v>51.130661439678754</c:v>
                </c:pt>
                <c:pt idx="337">
                  <c:v>51.130768143109329</c:v>
                </c:pt>
                <c:pt idx="338">
                  <c:v>51.130875640009819</c:v>
                </c:pt>
                <c:pt idx="339">
                  <c:v>51.130983897635623</c:v>
                </c:pt>
                <c:pt idx="340">
                  <c:v>51.131092883010417</c:v>
                </c:pt>
                <c:pt idx="341">
                  <c:v>51.13120256293621</c:v>
                </c:pt>
                <c:pt idx="342">
                  <c:v>51.131312904003423</c:v>
                </c:pt>
                <c:pt idx="343">
                  <c:v>51.131423872601104</c:v>
                </c:pt>
                <c:pt idx="344">
                  <c:v>51.131535434927144</c:v>
                </c:pt>
                <c:pt idx="345">
                  <c:v>51.131647556998573</c:v>
                </c:pt>
                <c:pt idx="346">
                  <c:v>51.131760204661923</c:v>
                </c:pt>
                <c:pt idx="347">
                  <c:v>51.13187334360363</c:v>
                </c:pt>
                <c:pt idx="348">
                  <c:v>51.131986939360473</c:v>
                </c:pt>
                <c:pt idx="349">
                  <c:v>51.132100957330081</c:v>
                </c:pt>
                <c:pt idx="350">
                  <c:v>51.13221536278148</c:v>
                </c:pt>
                <c:pt idx="351">
                  <c:v>51.132330120865653</c:v>
                </c:pt>
                <c:pt idx="352">
                  <c:v>51.132445196626186</c:v>
                </c:pt>
                <c:pt idx="353">
                  <c:v>51.132560555009889</c:v>
                </c:pt>
                <c:pt idx="354">
                  <c:v>51.132676160877473</c:v>
                </c:pt>
                <c:pt idx="355">
                  <c:v>51.132791979014272</c:v>
                </c:pt>
                <c:pt idx="356">
                  <c:v>51.132907974140963</c:v>
                </c:pt>
                <c:pt idx="357">
                  <c:v>51.133024110924303</c:v>
                </c:pt>
                <c:pt idx="358">
                  <c:v>51.133140353987905</c:v>
                </c:pt>
                <c:pt idx="359">
                  <c:v>51.133256667923007</c:v>
                </c:pt>
                <c:pt idx="360">
                  <c:v>51.133373017299256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8-4730-B4B1-4EF761049E32}"/>
            </c:ext>
          </c:extLst>
        </c:ser>
        <c:ser>
          <c:idx val="14"/>
          <c:order val="14"/>
          <c:tx>
            <c:strRef>
              <c:f>Arkusz1!$A$63</c:f>
              <c:strCache>
                <c:ptCount val="1"/>
                <c:pt idx="0">
                  <c:v>D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Arkusz1!$B$63</c:f>
              <c:numCache>
                <c:formatCode>0.00</c:formatCode>
                <c:ptCount val="1"/>
                <c:pt idx="0">
                  <c:v>16.784782790695207</c:v>
                </c:pt>
              </c:numCache>
              <c:extLst xmlns:c15="http://schemas.microsoft.com/office/drawing/2012/chart"/>
            </c:numRef>
          </c:xVal>
          <c:yVal>
            <c:numRef>
              <c:f>Arkusz1!$C$63</c:f>
              <c:numCache>
                <c:formatCode>0.00</c:formatCode>
                <c:ptCount val="1"/>
                <c:pt idx="0">
                  <c:v>51.128725957592785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BE8-4730-B4B1-4EF761049E32}"/>
            </c:ext>
          </c:extLst>
        </c:ser>
        <c:ser>
          <c:idx val="15"/>
          <c:order val="15"/>
          <c:tx>
            <c:strRef>
              <c:f>Arkusz1!$A$55</c:f>
              <c:strCache>
                <c:ptCount val="1"/>
                <c:pt idx="0">
                  <c:v>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Arkusz1!$B$55</c:f>
              <c:numCache>
                <c:formatCode>General</c:formatCode>
                <c:ptCount val="1"/>
                <c:pt idx="0">
                  <c:v>16.814299999999999</c:v>
                </c:pt>
              </c:numCache>
              <c:extLst xmlns:c15="http://schemas.microsoft.com/office/drawing/2012/chart"/>
            </c:numRef>
          </c:xVal>
          <c:yVal>
            <c:numRef>
              <c:f>Arkusz1!$C$55</c:f>
              <c:numCache>
                <c:formatCode>General</c:formatCode>
                <c:ptCount val="1"/>
                <c:pt idx="0">
                  <c:v>51.1233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BE8-4730-B4B1-4EF761049E32}"/>
            </c:ext>
          </c:extLst>
        </c:ser>
        <c:ser>
          <c:idx val="16"/>
          <c:order val="16"/>
          <c:tx>
            <c:strRef>
              <c:f>Arkusz1!$A$56</c:f>
              <c:strCache>
                <c:ptCount val="1"/>
                <c:pt idx="0">
                  <c:v>B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Arkusz1!$B$56</c:f>
              <c:numCache>
                <c:formatCode>0.0000</c:formatCode>
                <c:ptCount val="1"/>
                <c:pt idx="0">
                  <c:v>16.800699999999999</c:v>
                </c:pt>
              </c:numCache>
              <c:extLst xmlns:c15="http://schemas.microsoft.com/office/drawing/2012/chart"/>
            </c:numRef>
          </c:xVal>
          <c:yVal>
            <c:numRef>
              <c:f>Arkusz1!$C$56</c:f>
              <c:numCache>
                <c:formatCode>General</c:formatCode>
                <c:ptCount val="1"/>
                <c:pt idx="0">
                  <c:v>51.125799999999998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BE8-4730-B4B1-4EF761049E32}"/>
            </c:ext>
          </c:extLst>
        </c:ser>
        <c:ser>
          <c:idx val="17"/>
          <c:order val="17"/>
          <c:tx>
            <c:strRef>
              <c:f>Arkusz1!$A$57</c:f>
              <c:strCache>
                <c:ptCount val="1"/>
                <c:pt idx="0">
                  <c:v>C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Arkusz1!$B$57</c:f>
              <c:numCache>
                <c:formatCode>0.0000</c:formatCode>
                <c:ptCount val="1"/>
                <c:pt idx="0">
                  <c:v>16.785637029611838</c:v>
                </c:pt>
              </c:numCache>
              <c:extLst xmlns:c15="http://schemas.microsoft.com/office/drawing/2012/chart"/>
            </c:numRef>
          </c:xVal>
          <c:yVal>
            <c:numRef>
              <c:f>Arkusz1!$C$57</c:f>
              <c:numCache>
                <c:formatCode>0.0000</c:formatCode>
                <c:ptCount val="1"/>
                <c:pt idx="0">
                  <c:v>51.133373017299256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BE8-4730-B4B1-4EF761049E32}"/>
            </c:ext>
          </c:extLst>
        </c:ser>
        <c:ser>
          <c:idx val="18"/>
          <c:order val="18"/>
          <c:tx>
            <c:strRef>
              <c:f>Arkusz1!$A$64</c:f>
              <c:strCache>
                <c:ptCount val="1"/>
                <c:pt idx="0">
                  <c:v>D+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Arkusz1!$B$64</c:f>
              <c:numCache>
                <c:formatCode>0.00</c:formatCode>
                <c:ptCount val="1"/>
                <c:pt idx="0">
                  <c:v>16.785368015952216</c:v>
                </c:pt>
              </c:numCache>
              <c:extLst xmlns:c15="http://schemas.microsoft.com/office/drawing/2012/chart"/>
            </c:numRef>
          </c:xVal>
          <c:yVal>
            <c:numRef>
              <c:f>Arkusz1!$C$64</c:f>
              <c:numCache>
                <c:formatCode>0.00</c:formatCode>
                <c:ptCount val="1"/>
                <c:pt idx="0">
                  <c:v>51.131277904486794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BE8-4730-B4B1-4EF761049E32}"/>
            </c:ext>
          </c:extLst>
        </c:ser>
        <c:ser>
          <c:idx val="19"/>
          <c:order val="19"/>
          <c:tx>
            <c:strRef>
              <c:f>Arkusz1!$A$65</c:f>
              <c:strCache>
                <c:ptCount val="1"/>
                <c:pt idx="0">
                  <c:v>D-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Arkusz1!$B$65</c:f>
              <c:numCache>
                <c:formatCode>0.00</c:formatCode>
                <c:ptCount val="1"/>
                <c:pt idx="0">
                  <c:v>16.784422209223983</c:v>
                </c:pt>
              </c:numCache>
              <c:extLst xmlns:c15="http://schemas.microsoft.com/office/drawing/2012/chart"/>
            </c:numRef>
          </c:xVal>
          <c:yVal>
            <c:numRef>
              <c:f>Arkusz1!$C$65</c:f>
              <c:numCache>
                <c:formatCode>0.00</c:formatCode>
                <c:ptCount val="1"/>
                <c:pt idx="0">
                  <c:v>51.126132715885205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BE8-4730-B4B1-4EF761049E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51.098999999999997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6F-4E81-8096-2F242D21CE6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17.163799999999998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51.419400000000003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6F-4E81-8096-2F242D21CE66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6F-4E81-8096-2F242D21CE66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16.901969050016618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51.158684258645224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F-4E81-8096-2F242D21CE6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16.867898472262048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51.047309941807868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F-4E81-8096-2F242D21CE66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Arkusz1!$A$7</c15:sqref>
                        </c15:formulaRef>
                      </c:ext>
                    </c:extLst>
                    <c:strCache>
                      <c:ptCount val="1"/>
                      <c:pt idx="0">
                        <c:v>VECTOR 1</c:v>
                      </c:pt>
                    </c:strCache>
                  </c:strRef>
                </c:tx>
                <c:spPr>
                  <a:ln w="508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7.3201156391204045E-3"/>
                        <c:y val="-4.002626297553581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0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16.898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51.098999999999997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F-4E81-8096-2F242D21CE66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Arkusz1!$A$8</c15:sqref>
                        </c15:formulaRef>
                      </c:ext>
                    </c:extLst>
                    <c:strCache>
                      <c:ptCount val="1"/>
                      <c:pt idx="0">
                        <c:v>VECTOR 2</c:v>
                      </c:pt>
                    </c:strCache>
                  </c:strRef>
                </c:tx>
                <c:spPr>
                  <a:ln w="508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1-7771-41B1-9695-1F744231BC35}"/>
                      </c:ext>
                    </c:extLst>
                  </c:dLbl>
                  <c:dLbl>
                    <c:idx val="1"/>
                    <c:layout>
                      <c:manualLayout>
                        <c:x val="-4.0633216751285117E-2"/>
                        <c:y val="-2.762114503412126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B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(Arkusz1!$B$3,Arkusz1!$B$5)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17.163799999999998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(Arkusz1!$C$3,Arkusz1!$C$5)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51.419400000000003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F-4E81-8096-2F242D21C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CIRC CENT +2</c:v>
                      </c:pt>
                    </c:strCache>
                  </c:strRef>
                </c:tx>
                <c:spPr>
                  <a:ln w="25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1973831613387131E-3"/>
                        <c:y val="-2.87488830287953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(Arkusz1!$B$16,Arkusz1!$B$5)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16.787587222894768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(Arkusz1!$C$16,Arkusz1!$C$5)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51.139748061660171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F-4E81-8096-2F242D21CE6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Arkusz1!$A$17</c15:sqref>
                        </c15:formulaRef>
                      </c:ext>
                    </c:extLst>
                    <c:strCache>
                      <c:ptCount val="1"/>
                      <c:pt idx="0">
                        <c:v>CIRC CENT -2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8.5825068391603299E-3"/>
                        <c:y val="2.1999326731537188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(Arkusz1!$B$17,Arkusz1!$B$5)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16.783686836328904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(Arkusz1!$C$17,Arkusz1!$C$5)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51.126997972938341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6F-4E81-8096-2F242D21CE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Arkusz1!$A$19</c15:sqref>
                        </c15:formulaRef>
                      </c:ext>
                    </c:extLst>
                    <c:strCache>
                      <c:ptCount val="1"/>
                      <c:pt idx="0">
                        <c:v>pkt pomiarowy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2.2223345084036263E-2"/>
                        <c:y val="-3.2132097012817405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F-7771-41B1-9695-1F744231BC35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C'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2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16.898</c:v>
                      </c:pt>
                      <c:pt idx="1">
                        <c:v>17.288999999999998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51.098999999999997</c:v>
                      </c:pt>
                      <c:pt idx="1">
                        <c:v>51.381099999999996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6F-4E81-8096-2F242D21CE6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Arkusz1!$A$25</c15:sqref>
                        </c15:formulaRef>
                      </c:ext>
                    </c:extLst>
                    <c:strCache>
                      <c:ptCount val="1"/>
                      <c:pt idx="0">
                        <c:v>tangent_2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T2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(Arkusz1!$B$25,Arkusz1!$B$23)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16.783686578195319</c:v>
                      </c:pt>
                      <c:pt idx="1">
                        <c:v>16.787587222894768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(Arkusz1!$C$25,Arkusz1!$C$23)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51.145154485189003</c:v>
                      </c:pt>
                      <c:pt idx="1">
                        <c:v>51.139748061660171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6F-4E81-8096-2F242D21CE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Arkusz1!$A$24</c15:sqref>
                        </c15:formulaRef>
                      </c:ext>
                    </c:extLst>
                    <c:strCache>
                      <c:ptCount val="1"/>
                      <c:pt idx="0">
                        <c:v>tangent_1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1.0826757861453533E-2"/>
                        <c:y val="2.199932673153735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T1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(Arkusz1!$B$24,Arkusz1!$B$23)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16.785637029611838</c:v>
                      </c:pt>
                      <c:pt idx="1">
                        <c:v>16.787587222894768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(Arkusz1!$C$24,Arkusz1!$C$23)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51.133373017299256</c:v>
                      </c:pt>
                      <c:pt idx="1">
                        <c:v>51.139748061660171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6F-4E81-8096-2F242D21CE6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Arkusz1!$A$60</c15:sqref>
                        </c15:formulaRef>
                      </c:ext>
                    </c:extLst>
                    <c:strCache>
                      <c:ptCount val="1"/>
                      <c:pt idx="0">
                        <c:v>vector 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(Arkusz1!$B$49,Arkusz1!$B$50)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16.814299999999999</c:v>
                      </c:pt>
                      <c:pt idx="1">
                        <c:v>16.800699999999999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(Arkusz1!$C$49,Arkusz1!$C$50)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51.1233</c:v>
                      </c:pt>
                      <c:pt idx="1">
                        <c:v>51.125799999999998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E8-4730-B4B1-4EF761049E32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  <c:majorUnit val="5.000000000000001E-3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021829883259872E-2"/>
          <c:y val="9.02190395739246E-3"/>
          <c:w val="0.94431528082164218"/>
          <c:h val="0.96152353318360173"/>
        </c:manualLayout>
      </c:layout>
      <c:scatterChart>
        <c:scatterStyle val="lineMarker"/>
        <c:varyColors val="0"/>
        <c:ser>
          <c:idx val="4"/>
          <c:order val="5"/>
          <c:tx>
            <c:strRef>
              <c:f>Arkusz2!$A$7</c:f>
              <c:strCache>
                <c:ptCount val="1"/>
                <c:pt idx="0">
                  <c:v>VECTOR 1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201156391204045E-3"/>
                  <c:y val="-4.00262629755358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E2E-488C-9CB9-E4FA23ED4EDB}"/>
                </c:ext>
              </c:extLst>
            </c:dLbl>
            <c:dLbl>
              <c:idx val="1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2E-488C-9CB9-E4FA23ED4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(Arkusz2!$B$2,Arkusz2!$B$5)</c:f>
              <c:numCache>
                <c:formatCode>General</c:formatCode>
                <c:ptCount val="2"/>
                <c:pt idx="0">
                  <c:v>16.772781370000001</c:v>
                </c:pt>
                <c:pt idx="1">
                  <c:v>17.16152954</c:v>
                </c:pt>
              </c:numCache>
            </c:numRef>
          </c:xVal>
          <c:yVal>
            <c:numRef>
              <c:f>(Arkusz2!$C$2,Arkusz2!$C$5)</c:f>
              <c:numCache>
                <c:formatCode>General</c:formatCode>
                <c:ptCount val="2"/>
                <c:pt idx="0">
                  <c:v>51.137332919999999</c:v>
                </c:pt>
                <c:pt idx="1">
                  <c:v>51.422584530000002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6E2E-488C-9CB9-E4FA23ED4EDB}"/>
            </c:ext>
          </c:extLst>
        </c:ser>
        <c:ser>
          <c:idx val="5"/>
          <c:order val="6"/>
          <c:tx>
            <c:strRef>
              <c:f>Arkusz2!$A$8</c:f>
              <c:strCache>
                <c:ptCount val="1"/>
                <c:pt idx="0">
                  <c:v>VECTOR 2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6E2E-488C-9CB9-E4FA23ED4EDB}"/>
                </c:ext>
              </c:extLst>
            </c:dLbl>
            <c:dLbl>
              <c:idx val="1"/>
              <c:layout>
                <c:manualLayout>
                  <c:x val="-4.0633216751285117E-2"/>
                  <c:y val="-2.76211450341212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6E2E-488C-9CB9-E4FA23ED4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(Arkusz2!$B$3,Arkusz2!$B$5)</c:f>
              <c:numCache>
                <c:formatCode>General</c:formatCode>
                <c:ptCount val="2"/>
                <c:pt idx="0">
                  <c:v>17.678329470000001</c:v>
                </c:pt>
                <c:pt idx="1">
                  <c:v>17.16152954</c:v>
                </c:pt>
              </c:numCache>
            </c:numRef>
          </c:xVal>
          <c:yVal>
            <c:numRef>
              <c:f>(Arkusz2!$C$3,Arkusz2!$C$5)</c:f>
              <c:numCache>
                <c:formatCode>General</c:formatCode>
                <c:ptCount val="2"/>
                <c:pt idx="0">
                  <c:v>51.75</c:v>
                </c:pt>
                <c:pt idx="1">
                  <c:v>51.422584530000002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6E2E-488C-9CB9-E4FA23ED4EDB}"/>
            </c:ext>
          </c:extLst>
        </c:ser>
        <c:ser>
          <c:idx val="13"/>
          <c:order val="13"/>
          <c:tx>
            <c:strRef>
              <c:f>Arkusz2!$A$60</c:f>
              <c:strCache>
                <c:ptCount val="1"/>
                <c:pt idx="0">
                  <c:v>vector AB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(Arkusz2!$B$49,Arkusz2!$B$50)</c:f>
              <c:numCache>
                <c:formatCode>0.0000</c:formatCode>
                <c:ptCount val="2"/>
                <c:pt idx="0">
                  <c:v>16.8047</c:v>
                </c:pt>
                <c:pt idx="1">
                  <c:v>16.802800000000001</c:v>
                </c:pt>
              </c:numCache>
            </c:numRef>
          </c:xVal>
          <c:yVal>
            <c:numRef>
              <c:f>(Arkusz2!$C$49,Arkusz2!$C$50)</c:f>
              <c:numCache>
                <c:formatCode>General</c:formatCode>
                <c:ptCount val="2"/>
                <c:pt idx="0">
                  <c:v>51.146900000000002</c:v>
                </c:pt>
                <c:pt idx="1">
                  <c:v>51.1526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2E-488C-9CB9-E4FA23ED4EDB}"/>
            </c:ext>
          </c:extLst>
        </c:ser>
        <c:ser>
          <c:idx val="14"/>
          <c:order val="14"/>
          <c:tx>
            <c:strRef>
              <c:f>Arkusz2!$A$63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Arkusz2!$B$63</c:f>
              <c:numCache>
                <c:formatCode>0.00</c:formatCode>
                <c:ptCount val="1"/>
                <c:pt idx="0">
                  <c:v>16.757721721285556</c:v>
                </c:pt>
              </c:numCache>
            </c:numRef>
          </c:xVal>
          <c:yVal>
            <c:numRef>
              <c:f>Arkusz2!$C$63</c:f>
              <c:numCache>
                <c:formatCode>0.00</c:formatCode>
                <c:ptCount val="1"/>
                <c:pt idx="0">
                  <c:v>51.28783483614334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E2E-488C-9CB9-E4FA23ED4EDB}"/>
            </c:ext>
          </c:extLst>
        </c:ser>
        <c:ser>
          <c:idx val="17"/>
          <c:order val="17"/>
          <c:tx>
            <c:strRef>
              <c:f>Arkusz2!$A$57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Arkusz2!$B$57</c:f>
              <c:numCache>
                <c:formatCode>0.0000</c:formatCode>
                <c:ptCount val="1"/>
                <c:pt idx="0">
                  <c:v>17.16116222162475</c:v>
                </c:pt>
              </c:numCache>
            </c:numRef>
          </c:xVal>
          <c:yVal>
            <c:numRef>
              <c:f>Arkusz2!$C$57</c:f>
              <c:numCache>
                <c:formatCode>0.0000</c:formatCode>
                <c:ptCount val="1"/>
                <c:pt idx="0">
                  <c:v>51.422315002923071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E2E-488C-9CB9-E4FA23ED4EDB}"/>
            </c:ext>
          </c:extLst>
        </c:ser>
        <c:ser>
          <c:idx val="18"/>
          <c:order val="18"/>
          <c:tx>
            <c:strRef>
              <c:f>Arkusz2!$A$64</c:f>
              <c:strCache>
                <c:ptCount val="1"/>
                <c:pt idx="0">
                  <c:v>D+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Arkusz2!$B$64</c:f>
              <c:numCache>
                <c:formatCode>0.00</c:formatCode>
                <c:ptCount val="1"/>
                <c:pt idx="0">
                  <c:v>16.733962349432769</c:v>
                </c:pt>
              </c:numCache>
            </c:numRef>
          </c:xVal>
          <c:yVal>
            <c:numRef>
              <c:f>Arkusz2!$C$64</c:f>
              <c:numCache>
                <c:formatCode>0.00</c:formatCode>
                <c:ptCount val="1"/>
                <c:pt idx="0">
                  <c:v>51.277536026814772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E2E-488C-9CB9-E4FA23ED4EDB}"/>
            </c:ext>
          </c:extLst>
        </c:ser>
        <c:ser>
          <c:idx val="19"/>
          <c:order val="19"/>
          <c:tx>
            <c:strRef>
              <c:f>Arkusz2!$A$65</c:f>
              <c:strCache>
                <c:ptCount val="1"/>
                <c:pt idx="0">
                  <c:v>D-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Arkusz2!$B$65</c:f>
              <c:numCache>
                <c:formatCode>0.00</c:formatCode>
                <c:ptCount val="1"/>
                <c:pt idx="0">
                  <c:v>16.782908504364922</c:v>
                </c:pt>
              </c:numCache>
            </c:numRef>
          </c:xVal>
          <c:yVal>
            <c:numRef>
              <c:f>Arkusz2!$C$65</c:f>
              <c:numCache>
                <c:formatCode>0.00</c:formatCode>
                <c:ptCount val="1"/>
                <c:pt idx="0">
                  <c:v>51.293851411792161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E2E-488C-9CB9-E4FA23ED4E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51.098999999999997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E2E-488C-9CB9-E4FA23ED4ED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17.163799999999998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51.419400000000003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2E-488C-9CB9-E4FA23ED4EDB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2E-488C-9CB9-E4FA23ED4ED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16.901969050016618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51.158684258645224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2E-488C-9CB9-E4FA23ED4EDB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16.867898472262048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51.047309941807868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E2E-488C-9CB9-E4FA23ED4ED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CIRC CENT +2</c:v>
                      </c:pt>
                    </c:strCache>
                  </c:strRef>
                </c:tx>
                <c:spPr>
                  <a:ln w="25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1973831613387131E-3"/>
                        <c:y val="-2.87488830287953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3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(Arkusz1!$B$16,Arkusz1!$B$5)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16.787587222894768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(Arkusz1!$C$16,Arkusz1!$C$5)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51.139748061660171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E2E-488C-9CB9-E4FA23ED4ED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Arkusz1!$A$17</c15:sqref>
                        </c15:formulaRef>
                      </c:ext>
                    </c:extLst>
                    <c:strCache>
                      <c:ptCount val="1"/>
                      <c:pt idx="0">
                        <c:v>CIRC CENT -2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8.5825068391603299E-3"/>
                        <c:y val="2.1999326731537188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6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(Arkusz1!$B$17,Arkusz1!$B$5)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16.783686836328904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(Arkusz1!$C$17,Arkusz1!$C$5)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51.126997972938341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E2E-488C-9CB9-E4FA23ED4ED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Arkusz1!$A$19</c15:sqref>
                        </c15:formulaRef>
                      </c:ext>
                    </c:extLst>
                    <c:strCache>
                      <c:ptCount val="1"/>
                      <c:pt idx="0">
                        <c:v>pkt pomiarowy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2.2223345084036263E-2"/>
                        <c:y val="-3.2132097012817405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9-6E2E-488C-9CB9-E4FA23ED4ED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C'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A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16.898</c:v>
                      </c:pt>
                      <c:pt idx="1">
                        <c:v>17.288999999999998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51.098999999999997</c:v>
                      </c:pt>
                      <c:pt idx="1">
                        <c:v>51.381099999999996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E2E-488C-9CB9-E4FA23ED4ED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Arkusz2!$A$25</c15:sqref>
                        </c15:formulaRef>
                      </c:ext>
                    </c:extLst>
                    <c:strCache>
                      <c:ptCount val="1"/>
                      <c:pt idx="0">
                        <c:v>tangent_2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T2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C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(Arkusz2!$B$25,Arkusz2!$B$23)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17.16191439947163</c:v>
                      </c:pt>
                      <c:pt idx="1">
                        <c:v>17.169050120250258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(Arkusz2!$C$25,Arkusz2!$C$23)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51.422828355390585</c:v>
                      </c:pt>
                      <c:pt idx="1">
                        <c:v>51.41156517348017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E2E-488C-9CB9-E4FA23ED4ED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Arkusz2!$A$24</c15:sqref>
                        </c15:formulaRef>
                      </c:ext>
                    </c:extLst>
                    <c:strCache>
                      <c:ptCount val="1"/>
                      <c:pt idx="0">
                        <c:v>tangent_1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1.0826757861453533E-2"/>
                        <c:y val="2.199932673153735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T1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F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(Arkusz2!$B$24,Arkusz2!$B$23)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17.16116222162475</c:v>
                      </c:pt>
                      <c:pt idx="1">
                        <c:v>17.169050120250258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(Arkusz2!$C$24,Arkusz2!$C$23)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51.422315002923071</c:v>
                      </c:pt>
                      <c:pt idx="1">
                        <c:v>51.41156517348017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E2E-488C-9CB9-E4FA23ED4ED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kolo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31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kola!$C$3:$C$364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16.792303696278505</c:v>
                      </c:pt>
                      <c:pt idx="1">
                        <c:v>16.792302680912879</c:v>
                      </c:pt>
                      <c:pt idx="2">
                        <c:v>16.7922996351253</c:v>
                      </c:pt>
                      <c:pt idx="3">
                        <c:v>16.792294559843533</c:v>
                      </c:pt>
                      <c:pt idx="4">
                        <c:v>16.792287456613568</c:v>
                      </c:pt>
                      <c:pt idx="5">
                        <c:v>16.792278327599117</c:v>
                      </c:pt>
                      <c:pt idx="6">
                        <c:v>16.79226717558096</c:v>
                      </c:pt>
                      <c:pt idx="7">
                        <c:v>16.792254003956113</c:v>
                      </c:pt>
                      <c:pt idx="8">
                        <c:v>16.792238816736781</c:v>
                      </c:pt>
                      <c:pt idx="9">
                        <c:v>16.792221618549139</c:v>
                      </c:pt>
                      <c:pt idx="10">
                        <c:v>16.79220241463192</c:v>
                      </c:pt>
                      <c:pt idx="11">
                        <c:v>16.792181210834823</c:v>
                      </c:pt>
                      <c:pt idx="12">
                        <c:v>16.792158013616731</c:v>
                      </c:pt>
                      <c:pt idx="13">
                        <c:v>16.792132830043741</c:v>
                      </c:pt>
                      <c:pt idx="14">
                        <c:v>16.792105667787013</c:v>
                      </c:pt>
                      <c:pt idx="15">
                        <c:v>16.792076535120433</c:v>
                      </c:pt>
                      <c:pt idx="16">
                        <c:v>16.792045440918095</c:v>
                      </c:pt>
                      <c:pt idx="17">
                        <c:v>16.792012394651593</c:v>
                      </c:pt>
                      <c:pt idx="18">
                        <c:v>16.79197740638714</c:v>
                      </c:pt>
                      <c:pt idx="19">
                        <c:v>16.791940486782501</c:v>
                      </c:pt>
                      <c:pt idx="20">
                        <c:v>16.791901647083744</c:v>
                      </c:pt>
                      <c:pt idx="21">
                        <c:v>16.791860899121819</c:v>
                      </c:pt>
                      <c:pt idx="22">
                        <c:v>16.79181825530895</c:v>
                      </c:pt>
                      <c:pt idx="23">
                        <c:v>16.791773728634855</c:v>
                      </c:pt>
                      <c:pt idx="24">
                        <c:v>16.791727332662788</c:v>
                      </c:pt>
                      <c:pt idx="25">
                        <c:v>16.791679081525416</c:v>
                      </c:pt>
                      <c:pt idx="26">
                        <c:v>16.7916289899205</c:v>
                      </c:pt>
                      <c:pt idx="27">
                        <c:v>16.791577073106428</c:v>
                      </c:pt>
                      <c:pt idx="28">
                        <c:v>16.791523346897563</c:v>
                      </c:pt>
                      <c:pt idx="29">
                        <c:v>16.791467827659435</c:v>
                      </c:pt>
                      <c:pt idx="30">
                        <c:v>16.791410532303733</c:v>
                      </c:pt>
                      <c:pt idx="31">
                        <c:v>16.791351478283186</c:v>
                      </c:pt>
                      <c:pt idx="32">
                        <c:v>16.791290683586215</c:v>
                      </c:pt>
                      <c:pt idx="33">
                        <c:v>16.791228166731475</c:v>
                      </c:pt>
                      <c:pt idx="34">
                        <c:v>16.791163946762204</c:v>
                      </c:pt>
                      <c:pt idx="35">
                        <c:v>16.791098043240432</c:v>
                      </c:pt>
                      <c:pt idx="36">
                        <c:v>16.791030476241005</c:v>
                      </c:pt>
                      <c:pt idx="37">
                        <c:v>16.790961266345487</c:v>
                      </c:pt>
                      <c:pt idx="38">
                        <c:v>16.790890434635884</c:v>
                      </c:pt>
                      <c:pt idx="39">
                        <c:v>16.790818002688219</c:v>
                      </c:pt>
                      <c:pt idx="40">
                        <c:v>16.790743992565965</c:v>
                      </c:pt>
                      <c:pt idx="41">
                        <c:v>16.790668426813323</c:v>
                      </c:pt>
                      <c:pt idx="42">
                        <c:v>16.790591328448354</c:v>
                      </c:pt>
                      <c:pt idx="43">
                        <c:v>16.790512720955967</c:v>
                      </c:pt>
                      <c:pt idx="44">
                        <c:v>16.790432628280762</c:v>
                      </c:pt>
                      <c:pt idx="45">
                        <c:v>16.79035107481975</c:v>
                      </c:pt>
                      <c:pt idx="46">
                        <c:v>16.790268085414898</c:v>
                      </c:pt>
                      <c:pt idx="47">
                        <c:v>16.790183685345589</c:v>
                      </c:pt>
                      <c:pt idx="48">
                        <c:v>16.790097900320898</c:v>
                      </c:pt>
                      <c:pt idx="49">
                        <c:v>16.790010756471773</c:v>
                      </c:pt>
                      <c:pt idx="50">
                        <c:v>16.789922280343081</c:v>
                      </c:pt>
                      <c:pt idx="51">
                        <c:v>16.789832498885502</c:v>
                      </c:pt>
                      <c:pt idx="52">
                        <c:v>16.789741439447344</c:v>
                      </c:pt>
                      <c:pt idx="53">
                        <c:v>16.789649129766186</c:v>
                      </c:pt>
                      <c:pt idx="54">
                        <c:v>16.789555597960454</c:v>
                      </c:pt>
                      <c:pt idx="55">
                        <c:v>16.789460872520845</c:v>
                      </c:pt>
                      <c:pt idx="56">
                        <c:v>16.789364982301642</c:v>
                      </c:pt>
                      <c:pt idx="57">
                        <c:v>16.789267956511939</c:v>
                      </c:pt>
                      <c:pt idx="58">
                        <c:v>16.789169824706725</c:v>
                      </c:pt>
                      <c:pt idx="59">
                        <c:v>16.789070616777906</c:v>
                      </c:pt>
                      <c:pt idx="60">
                        <c:v>16.788970362945172</c:v>
                      </c:pt>
                      <c:pt idx="61">
                        <c:v>16.788869093746815</c:v>
                      </c:pt>
                      <c:pt idx="62">
                        <c:v>16.788766840030409</c:v>
                      </c:pt>
                      <c:pt idx="63">
                        <c:v>16.788663632943436</c:v>
                      </c:pt>
                      <c:pt idx="64">
                        <c:v>16.788559503923764</c:v>
                      </c:pt>
                      <c:pt idx="65">
                        <c:v>16.78845448469011</c:v>
                      </c:pt>
                      <c:pt idx="66">
                        <c:v>16.788348607232344</c:v>
                      </c:pt>
                      <c:pt idx="67">
                        <c:v>16.788241903801765</c:v>
                      </c:pt>
                      <c:pt idx="68">
                        <c:v>16.788134406901278</c:v>
                      </c:pt>
                      <c:pt idx="69">
                        <c:v>16.788026149275474</c:v>
                      </c:pt>
                      <c:pt idx="70">
                        <c:v>16.787917163900676</c:v>
                      </c:pt>
                      <c:pt idx="71">
                        <c:v>16.787807483974884</c:v>
                      </c:pt>
                      <c:pt idx="72">
                        <c:v>16.787697142907671</c:v>
                      </c:pt>
                      <c:pt idx="73">
                        <c:v>16.78758617430999</c:v>
                      </c:pt>
                      <c:pt idx="74">
                        <c:v>16.787474611983953</c:v>
                      </c:pt>
                      <c:pt idx="75">
                        <c:v>16.787362489912521</c:v>
                      </c:pt>
                      <c:pt idx="76">
                        <c:v>16.787249842249167</c:v>
                      </c:pt>
                      <c:pt idx="77">
                        <c:v>16.787136703307464</c:v>
                      </c:pt>
                      <c:pt idx="78">
                        <c:v>16.787023107550624</c:v>
                      </c:pt>
                      <c:pt idx="79">
                        <c:v>16.786909089581016</c:v>
                      </c:pt>
                      <c:pt idx="80">
                        <c:v>16.786794684129617</c:v>
                      </c:pt>
                      <c:pt idx="81">
                        <c:v>16.786679926045441</c:v>
                      </c:pt>
                      <c:pt idx="82">
                        <c:v>16.786564850284904</c:v>
                      </c:pt>
                      <c:pt idx="83">
                        <c:v>16.786449491901205</c:v>
                      </c:pt>
                      <c:pt idx="84">
                        <c:v>16.786333886033621</c:v>
                      </c:pt>
                      <c:pt idx="85">
                        <c:v>16.786218067896822</c:v>
                      </c:pt>
                      <c:pt idx="86">
                        <c:v>16.786102072770131</c:v>
                      </c:pt>
                      <c:pt idx="87">
                        <c:v>16.78598593598679</c:v>
                      </c:pt>
                      <c:pt idx="88">
                        <c:v>16.785869692923189</c:v>
                      </c:pt>
                      <c:pt idx="89">
                        <c:v>16.785753378988087</c:v>
                      </c:pt>
                      <c:pt idx="90">
                        <c:v>16.785637029611838</c:v>
                      </c:pt>
                      <c:pt idx="91">
                        <c:v>16.785520680235589</c:v>
                      </c:pt>
                      <c:pt idx="92">
                        <c:v>16.785404366300487</c:v>
                      </c:pt>
                      <c:pt idx="93">
                        <c:v>16.785288123236885</c:v>
                      </c:pt>
                      <c:pt idx="94">
                        <c:v>16.785171986453545</c:v>
                      </c:pt>
                      <c:pt idx="95">
                        <c:v>16.785055991326853</c:v>
                      </c:pt>
                      <c:pt idx="96">
                        <c:v>16.784940173190055</c:v>
                      </c:pt>
                      <c:pt idx="97">
                        <c:v>16.78482456732247</c:v>
                      </c:pt>
                      <c:pt idx="98">
                        <c:v>16.784709208938771</c:v>
                      </c:pt>
                      <c:pt idx="99">
                        <c:v>16.784594133178235</c:v>
                      </c:pt>
                      <c:pt idx="100">
                        <c:v>16.784479375094058</c:v>
                      </c:pt>
                      <c:pt idx="101">
                        <c:v>16.78436496964266</c:v>
                      </c:pt>
                      <c:pt idx="102">
                        <c:v>16.784250951673052</c:v>
                      </c:pt>
                      <c:pt idx="103">
                        <c:v>16.784137355916211</c:v>
                      </c:pt>
                      <c:pt idx="104">
                        <c:v>16.784024216974508</c:v>
                      </c:pt>
                      <c:pt idx="105">
                        <c:v>16.783911569311154</c:v>
                      </c:pt>
                      <c:pt idx="106">
                        <c:v>16.783799447239723</c:v>
                      </c:pt>
                      <c:pt idx="107">
                        <c:v>16.783687884913686</c:v>
                      </c:pt>
                      <c:pt idx="108">
                        <c:v>16.783576916316004</c:v>
                      </c:pt>
                      <c:pt idx="109">
                        <c:v>16.783466575248791</c:v>
                      </c:pt>
                      <c:pt idx="110">
                        <c:v>16.783356895322999</c:v>
                      </c:pt>
                      <c:pt idx="111">
                        <c:v>16.783247909948201</c:v>
                      </c:pt>
                      <c:pt idx="112">
                        <c:v>16.783139652322397</c:v>
                      </c:pt>
                      <c:pt idx="113">
                        <c:v>16.78303215542191</c:v>
                      </c:pt>
                      <c:pt idx="114">
                        <c:v>16.782925451991332</c:v>
                      </c:pt>
                      <c:pt idx="115">
                        <c:v>16.782819574533566</c:v>
                      </c:pt>
                      <c:pt idx="116">
                        <c:v>16.782714555299911</c:v>
                      </c:pt>
                      <c:pt idx="117">
                        <c:v>16.78261042628024</c:v>
                      </c:pt>
                      <c:pt idx="118">
                        <c:v>16.782507219193267</c:v>
                      </c:pt>
                      <c:pt idx="119">
                        <c:v>16.782404965476861</c:v>
                      </c:pt>
                      <c:pt idx="120">
                        <c:v>16.782303696278504</c:v>
                      </c:pt>
                      <c:pt idx="121">
                        <c:v>16.78220344244577</c:v>
                      </c:pt>
                      <c:pt idx="122">
                        <c:v>16.78210423451695</c:v>
                      </c:pt>
                      <c:pt idx="123">
                        <c:v>16.782006102711737</c:v>
                      </c:pt>
                      <c:pt idx="124">
                        <c:v>16.781909076922034</c:v>
                      </c:pt>
                      <c:pt idx="125">
                        <c:v>16.781813186702831</c:v>
                      </c:pt>
                      <c:pt idx="126">
                        <c:v>16.781718461263221</c:v>
                      </c:pt>
                      <c:pt idx="127">
                        <c:v>16.78162492945749</c:v>
                      </c:pt>
                      <c:pt idx="128">
                        <c:v>16.781532619776332</c:v>
                      </c:pt>
                      <c:pt idx="129">
                        <c:v>16.781441560338173</c:v>
                      </c:pt>
                      <c:pt idx="130">
                        <c:v>16.781351778880595</c:v>
                      </c:pt>
                      <c:pt idx="131">
                        <c:v>16.781263302751903</c:v>
                      </c:pt>
                      <c:pt idx="132">
                        <c:v>16.781176158902777</c:v>
                      </c:pt>
                      <c:pt idx="133">
                        <c:v>16.781090373878087</c:v>
                      </c:pt>
                      <c:pt idx="134">
                        <c:v>16.781005973808778</c:v>
                      </c:pt>
                      <c:pt idx="135">
                        <c:v>16.780922984403926</c:v>
                      </c:pt>
                      <c:pt idx="136">
                        <c:v>16.780841430942914</c:v>
                      </c:pt>
                      <c:pt idx="137">
                        <c:v>16.780761338267709</c:v>
                      </c:pt>
                      <c:pt idx="138">
                        <c:v>16.780682730775322</c:v>
                      </c:pt>
                      <c:pt idx="139">
                        <c:v>16.780605632410353</c:v>
                      </c:pt>
                      <c:pt idx="140">
                        <c:v>16.780530066657711</c:v>
                      </c:pt>
                      <c:pt idx="141">
                        <c:v>16.780456056535456</c:v>
                      </c:pt>
                      <c:pt idx="142">
                        <c:v>16.780383624587792</c:v>
                      </c:pt>
                      <c:pt idx="143">
                        <c:v>16.780312792878188</c:v>
                      </c:pt>
                      <c:pt idx="144">
                        <c:v>16.780243582982671</c:v>
                      </c:pt>
                      <c:pt idx="145">
                        <c:v>16.780176015983244</c:v>
                      </c:pt>
                      <c:pt idx="146">
                        <c:v>16.780110112461472</c:v>
                      </c:pt>
                      <c:pt idx="147">
                        <c:v>16.7800458924922</c:v>
                      </c:pt>
                      <c:pt idx="148">
                        <c:v>16.77998337563746</c:v>
                      </c:pt>
                      <c:pt idx="149">
                        <c:v>16.779922580940489</c:v>
                      </c:pt>
                      <c:pt idx="150">
                        <c:v>16.779863526919943</c:v>
                      </c:pt>
                      <c:pt idx="151">
                        <c:v>16.77980623156424</c:v>
                      </c:pt>
                      <c:pt idx="152">
                        <c:v>16.779750712326113</c:v>
                      </c:pt>
                      <c:pt idx="153">
                        <c:v>16.779696986117248</c:v>
                      </c:pt>
                      <c:pt idx="154">
                        <c:v>16.779645069303175</c:v>
                      </c:pt>
                      <c:pt idx="155">
                        <c:v>16.77959497769826</c:v>
                      </c:pt>
                      <c:pt idx="156">
                        <c:v>16.779546726560888</c:v>
                      </c:pt>
                      <c:pt idx="157">
                        <c:v>16.779500330588821</c:v>
                      </c:pt>
                      <c:pt idx="158">
                        <c:v>16.779455803914725</c:v>
                      </c:pt>
                      <c:pt idx="159">
                        <c:v>16.779413160101857</c:v>
                      </c:pt>
                      <c:pt idx="160">
                        <c:v>16.779372412139931</c:v>
                      </c:pt>
                      <c:pt idx="161">
                        <c:v>16.779333572441175</c:v>
                      </c:pt>
                      <c:pt idx="162">
                        <c:v>16.779296652836535</c:v>
                      </c:pt>
                      <c:pt idx="163">
                        <c:v>16.779261664572083</c:v>
                      </c:pt>
                      <c:pt idx="164">
                        <c:v>16.779228618305581</c:v>
                      </c:pt>
                      <c:pt idx="165">
                        <c:v>16.779197524103243</c:v>
                      </c:pt>
                      <c:pt idx="166">
                        <c:v>16.779168391436663</c:v>
                      </c:pt>
                      <c:pt idx="167">
                        <c:v>16.779141229179935</c:v>
                      </c:pt>
                      <c:pt idx="168">
                        <c:v>16.779116045606944</c:v>
                      </c:pt>
                      <c:pt idx="169">
                        <c:v>16.779092848388853</c:v>
                      </c:pt>
                      <c:pt idx="170">
                        <c:v>16.779071644591756</c:v>
                      </c:pt>
                      <c:pt idx="171">
                        <c:v>16.779052440674537</c:v>
                      </c:pt>
                      <c:pt idx="172">
                        <c:v>16.779035242486895</c:v>
                      </c:pt>
                      <c:pt idx="173">
                        <c:v>16.779020055267562</c:v>
                      </c:pt>
                      <c:pt idx="174">
                        <c:v>16.779006883642715</c:v>
                      </c:pt>
                      <c:pt idx="175">
                        <c:v>16.778995731624558</c:v>
                      </c:pt>
                      <c:pt idx="176">
                        <c:v>16.778986602610107</c:v>
                      </c:pt>
                      <c:pt idx="177">
                        <c:v>16.778979499380142</c:v>
                      </c:pt>
                      <c:pt idx="178">
                        <c:v>16.778974424098376</c:v>
                      </c:pt>
                      <c:pt idx="179">
                        <c:v>16.778971378310796</c:v>
                      </c:pt>
                      <c:pt idx="180">
                        <c:v>16.77897036294517</c:v>
                      </c:pt>
                      <c:pt idx="181">
                        <c:v>16.778971378310796</c:v>
                      </c:pt>
                      <c:pt idx="182">
                        <c:v>16.778974424098376</c:v>
                      </c:pt>
                      <c:pt idx="183">
                        <c:v>16.778979499380142</c:v>
                      </c:pt>
                      <c:pt idx="184">
                        <c:v>16.778986602610107</c:v>
                      </c:pt>
                      <c:pt idx="185">
                        <c:v>16.778995731624558</c:v>
                      </c:pt>
                      <c:pt idx="186">
                        <c:v>16.779006883642715</c:v>
                      </c:pt>
                      <c:pt idx="187">
                        <c:v>16.779020055267562</c:v>
                      </c:pt>
                      <c:pt idx="188">
                        <c:v>16.779035242486895</c:v>
                      </c:pt>
                      <c:pt idx="189">
                        <c:v>16.779052440674537</c:v>
                      </c:pt>
                      <c:pt idx="190">
                        <c:v>16.779071644591756</c:v>
                      </c:pt>
                      <c:pt idx="191">
                        <c:v>16.779092848388853</c:v>
                      </c:pt>
                      <c:pt idx="192">
                        <c:v>16.779116045606944</c:v>
                      </c:pt>
                      <c:pt idx="193">
                        <c:v>16.779141229179935</c:v>
                      </c:pt>
                      <c:pt idx="194">
                        <c:v>16.779168391436663</c:v>
                      </c:pt>
                      <c:pt idx="195">
                        <c:v>16.779197524103243</c:v>
                      </c:pt>
                      <c:pt idx="196">
                        <c:v>16.779228618305581</c:v>
                      </c:pt>
                      <c:pt idx="197">
                        <c:v>16.779261664572083</c:v>
                      </c:pt>
                      <c:pt idx="198">
                        <c:v>16.779296652836535</c:v>
                      </c:pt>
                      <c:pt idx="199">
                        <c:v>16.779333572441175</c:v>
                      </c:pt>
                      <c:pt idx="200">
                        <c:v>16.779372412139931</c:v>
                      </c:pt>
                      <c:pt idx="201">
                        <c:v>16.779413160101857</c:v>
                      </c:pt>
                      <c:pt idx="202">
                        <c:v>16.779455803914725</c:v>
                      </c:pt>
                      <c:pt idx="203">
                        <c:v>16.779500330588821</c:v>
                      </c:pt>
                      <c:pt idx="204">
                        <c:v>16.779546726560888</c:v>
                      </c:pt>
                      <c:pt idx="205">
                        <c:v>16.77959497769826</c:v>
                      </c:pt>
                      <c:pt idx="206">
                        <c:v>16.779645069303175</c:v>
                      </c:pt>
                      <c:pt idx="207">
                        <c:v>16.779696986117248</c:v>
                      </c:pt>
                      <c:pt idx="208">
                        <c:v>16.779750712326113</c:v>
                      </c:pt>
                      <c:pt idx="209">
                        <c:v>16.77980623156424</c:v>
                      </c:pt>
                      <c:pt idx="210">
                        <c:v>16.779863526919943</c:v>
                      </c:pt>
                      <c:pt idx="211">
                        <c:v>16.779922580940489</c:v>
                      </c:pt>
                      <c:pt idx="212">
                        <c:v>16.77998337563746</c:v>
                      </c:pt>
                      <c:pt idx="213">
                        <c:v>16.7800458924922</c:v>
                      </c:pt>
                      <c:pt idx="214">
                        <c:v>16.780110112461472</c:v>
                      </c:pt>
                      <c:pt idx="215">
                        <c:v>16.780176015983244</c:v>
                      </c:pt>
                      <c:pt idx="216">
                        <c:v>16.780243582982671</c:v>
                      </c:pt>
                      <c:pt idx="217">
                        <c:v>16.780312792878188</c:v>
                      </c:pt>
                      <c:pt idx="218">
                        <c:v>16.780383624587792</c:v>
                      </c:pt>
                      <c:pt idx="219">
                        <c:v>16.780456056535456</c:v>
                      </c:pt>
                      <c:pt idx="220">
                        <c:v>16.780530066657711</c:v>
                      </c:pt>
                      <c:pt idx="221">
                        <c:v>16.780605632410353</c:v>
                      </c:pt>
                      <c:pt idx="222">
                        <c:v>16.780682730775322</c:v>
                      </c:pt>
                      <c:pt idx="223">
                        <c:v>16.780761338267709</c:v>
                      </c:pt>
                      <c:pt idx="224">
                        <c:v>16.780841430942914</c:v>
                      </c:pt>
                      <c:pt idx="225">
                        <c:v>16.780922984403926</c:v>
                      </c:pt>
                      <c:pt idx="226">
                        <c:v>16.781005973808778</c:v>
                      </c:pt>
                      <c:pt idx="227">
                        <c:v>16.781090373878087</c:v>
                      </c:pt>
                      <c:pt idx="228">
                        <c:v>16.781176158902777</c:v>
                      </c:pt>
                      <c:pt idx="229">
                        <c:v>16.781263302751903</c:v>
                      </c:pt>
                      <c:pt idx="230">
                        <c:v>16.781351778880595</c:v>
                      </c:pt>
                      <c:pt idx="231">
                        <c:v>16.781441560338173</c:v>
                      </c:pt>
                      <c:pt idx="232">
                        <c:v>16.781532619776332</c:v>
                      </c:pt>
                      <c:pt idx="233">
                        <c:v>16.78162492945749</c:v>
                      </c:pt>
                      <c:pt idx="234">
                        <c:v>16.781718461263221</c:v>
                      </c:pt>
                      <c:pt idx="235">
                        <c:v>16.781813186702831</c:v>
                      </c:pt>
                      <c:pt idx="236">
                        <c:v>16.781909076922034</c:v>
                      </c:pt>
                      <c:pt idx="237">
                        <c:v>16.782006102711737</c:v>
                      </c:pt>
                      <c:pt idx="238">
                        <c:v>16.78210423451695</c:v>
                      </c:pt>
                      <c:pt idx="239">
                        <c:v>16.78220344244577</c:v>
                      </c:pt>
                      <c:pt idx="240">
                        <c:v>16.782303696278504</c:v>
                      </c:pt>
                      <c:pt idx="241">
                        <c:v>16.782404965476861</c:v>
                      </c:pt>
                      <c:pt idx="242">
                        <c:v>16.782507219193267</c:v>
                      </c:pt>
                      <c:pt idx="243">
                        <c:v>16.78261042628024</c:v>
                      </c:pt>
                      <c:pt idx="244">
                        <c:v>16.782714555299911</c:v>
                      </c:pt>
                      <c:pt idx="245">
                        <c:v>16.782819574533566</c:v>
                      </c:pt>
                      <c:pt idx="246">
                        <c:v>16.782925451991332</c:v>
                      </c:pt>
                      <c:pt idx="247">
                        <c:v>16.78303215542191</c:v>
                      </c:pt>
                      <c:pt idx="248">
                        <c:v>16.783139652322397</c:v>
                      </c:pt>
                      <c:pt idx="249">
                        <c:v>16.783247909948201</c:v>
                      </c:pt>
                      <c:pt idx="250">
                        <c:v>16.783356895322999</c:v>
                      </c:pt>
                      <c:pt idx="251">
                        <c:v>16.783466575248791</c:v>
                      </c:pt>
                      <c:pt idx="252">
                        <c:v>16.783576916316004</c:v>
                      </c:pt>
                      <c:pt idx="253">
                        <c:v>16.783687884913686</c:v>
                      </c:pt>
                      <c:pt idx="254">
                        <c:v>16.783799447239723</c:v>
                      </c:pt>
                      <c:pt idx="255">
                        <c:v>16.783911569311154</c:v>
                      </c:pt>
                      <c:pt idx="256">
                        <c:v>16.784024216974508</c:v>
                      </c:pt>
                      <c:pt idx="257">
                        <c:v>16.784137355916211</c:v>
                      </c:pt>
                      <c:pt idx="258">
                        <c:v>16.784250951673052</c:v>
                      </c:pt>
                      <c:pt idx="259">
                        <c:v>16.78436496964266</c:v>
                      </c:pt>
                      <c:pt idx="260">
                        <c:v>16.784479375094058</c:v>
                      </c:pt>
                      <c:pt idx="261">
                        <c:v>16.784594133178235</c:v>
                      </c:pt>
                      <c:pt idx="262">
                        <c:v>16.784709208938771</c:v>
                      </c:pt>
                      <c:pt idx="263">
                        <c:v>16.78482456732247</c:v>
                      </c:pt>
                      <c:pt idx="264">
                        <c:v>16.784940173190055</c:v>
                      </c:pt>
                      <c:pt idx="265">
                        <c:v>16.785055991326853</c:v>
                      </c:pt>
                      <c:pt idx="266">
                        <c:v>16.785171986453545</c:v>
                      </c:pt>
                      <c:pt idx="267">
                        <c:v>16.785288123236885</c:v>
                      </c:pt>
                      <c:pt idx="268">
                        <c:v>16.785404366300487</c:v>
                      </c:pt>
                      <c:pt idx="269">
                        <c:v>16.785520680235589</c:v>
                      </c:pt>
                      <c:pt idx="270">
                        <c:v>16.785637029611838</c:v>
                      </c:pt>
                      <c:pt idx="271">
                        <c:v>16.785753378988087</c:v>
                      </c:pt>
                      <c:pt idx="272">
                        <c:v>16.785869692923189</c:v>
                      </c:pt>
                      <c:pt idx="273">
                        <c:v>16.78598593598679</c:v>
                      </c:pt>
                      <c:pt idx="274">
                        <c:v>16.786102072770131</c:v>
                      </c:pt>
                      <c:pt idx="275">
                        <c:v>16.786218067896822</c:v>
                      </c:pt>
                      <c:pt idx="276">
                        <c:v>16.786333886033621</c:v>
                      </c:pt>
                      <c:pt idx="277">
                        <c:v>16.786449491901205</c:v>
                      </c:pt>
                      <c:pt idx="278">
                        <c:v>16.786564850284904</c:v>
                      </c:pt>
                      <c:pt idx="279">
                        <c:v>16.786679926045441</c:v>
                      </c:pt>
                      <c:pt idx="280">
                        <c:v>16.786794684129617</c:v>
                      </c:pt>
                      <c:pt idx="281">
                        <c:v>16.786909089581016</c:v>
                      </c:pt>
                      <c:pt idx="282">
                        <c:v>16.787023107550624</c:v>
                      </c:pt>
                      <c:pt idx="283">
                        <c:v>16.787136703307464</c:v>
                      </c:pt>
                      <c:pt idx="284">
                        <c:v>16.787249842249167</c:v>
                      </c:pt>
                      <c:pt idx="285">
                        <c:v>16.787362489912521</c:v>
                      </c:pt>
                      <c:pt idx="286">
                        <c:v>16.787474611983953</c:v>
                      </c:pt>
                      <c:pt idx="287">
                        <c:v>16.78758617430999</c:v>
                      </c:pt>
                      <c:pt idx="288">
                        <c:v>16.787697142907671</c:v>
                      </c:pt>
                      <c:pt idx="289">
                        <c:v>16.787807483974884</c:v>
                      </c:pt>
                      <c:pt idx="290">
                        <c:v>16.787917163900676</c:v>
                      </c:pt>
                      <c:pt idx="291">
                        <c:v>16.788026149275474</c:v>
                      </c:pt>
                      <c:pt idx="292">
                        <c:v>16.788134406901278</c:v>
                      </c:pt>
                      <c:pt idx="293">
                        <c:v>16.788241903801765</c:v>
                      </c:pt>
                      <c:pt idx="294">
                        <c:v>16.788348607232344</c:v>
                      </c:pt>
                      <c:pt idx="295">
                        <c:v>16.78845448469011</c:v>
                      </c:pt>
                      <c:pt idx="296">
                        <c:v>16.788559503923764</c:v>
                      </c:pt>
                      <c:pt idx="297">
                        <c:v>16.788663632943436</c:v>
                      </c:pt>
                      <c:pt idx="298">
                        <c:v>16.788766840030409</c:v>
                      </c:pt>
                      <c:pt idx="299">
                        <c:v>16.788869093746815</c:v>
                      </c:pt>
                      <c:pt idx="300">
                        <c:v>16.788970362945172</c:v>
                      </c:pt>
                      <c:pt idx="301">
                        <c:v>16.789070616777906</c:v>
                      </c:pt>
                      <c:pt idx="302">
                        <c:v>16.789169824706725</c:v>
                      </c:pt>
                      <c:pt idx="303">
                        <c:v>16.789267956511939</c:v>
                      </c:pt>
                      <c:pt idx="304">
                        <c:v>16.789364982301642</c:v>
                      </c:pt>
                      <c:pt idx="305">
                        <c:v>16.789460872520845</c:v>
                      </c:pt>
                      <c:pt idx="306">
                        <c:v>16.789555597960454</c:v>
                      </c:pt>
                      <c:pt idx="307">
                        <c:v>16.789649129766186</c:v>
                      </c:pt>
                      <c:pt idx="308">
                        <c:v>16.789741439447344</c:v>
                      </c:pt>
                      <c:pt idx="309">
                        <c:v>16.789832498885502</c:v>
                      </c:pt>
                      <c:pt idx="310">
                        <c:v>16.789922280343081</c:v>
                      </c:pt>
                      <c:pt idx="311">
                        <c:v>16.790010756471773</c:v>
                      </c:pt>
                      <c:pt idx="312">
                        <c:v>16.790097900320898</c:v>
                      </c:pt>
                      <c:pt idx="313">
                        <c:v>16.790183685345589</c:v>
                      </c:pt>
                      <c:pt idx="314">
                        <c:v>16.790268085414898</c:v>
                      </c:pt>
                      <c:pt idx="315">
                        <c:v>16.79035107481975</c:v>
                      </c:pt>
                      <c:pt idx="316">
                        <c:v>16.790432628280762</c:v>
                      </c:pt>
                      <c:pt idx="317">
                        <c:v>16.790512720955967</c:v>
                      </c:pt>
                      <c:pt idx="318">
                        <c:v>16.790591328448354</c:v>
                      </c:pt>
                      <c:pt idx="319">
                        <c:v>16.790668426813323</c:v>
                      </c:pt>
                      <c:pt idx="320">
                        <c:v>16.790743992565965</c:v>
                      </c:pt>
                      <c:pt idx="321">
                        <c:v>16.790818002688219</c:v>
                      </c:pt>
                      <c:pt idx="322">
                        <c:v>16.790890434635884</c:v>
                      </c:pt>
                      <c:pt idx="323">
                        <c:v>16.790961266345487</c:v>
                      </c:pt>
                      <c:pt idx="324">
                        <c:v>16.791030476241005</c:v>
                      </c:pt>
                      <c:pt idx="325">
                        <c:v>16.791098043240432</c:v>
                      </c:pt>
                      <c:pt idx="326">
                        <c:v>16.791163946762204</c:v>
                      </c:pt>
                      <c:pt idx="327">
                        <c:v>16.791228166731475</c:v>
                      </c:pt>
                      <c:pt idx="328">
                        <c:v>16.791290683586215</c:v>
                      </c:pt>
                      <c:pt idx="329">
                        <c:v>16.791351478283186</c:v>
                      </c:pt>
                      <c:pt idx="330">
                        <c:v>16.791410532303733</c:v>
                      </c:pt>
                      <c:pt idx="331">
                        <c:v>16.791467827659435</c:v>
                      </c:pt>
                      <c:pt idx="332">
                        <c:v>16.791523346897563</c:v>
                      </c:pt>
                      <c:pt idx="333">
                        <c:v>16.791577073106428</c:v>
                      </c:pt>
                      <c:pt idx="334">
                        <c:v>16.7916289899205</c:v>
                      </c:pt>
                      <c:pt idx="335">
                        <c:v>16.791679081525416</c:v>
                      </c:pt>
                      <c:pt idx="336">
                        <c:v>16.791727332662788</c:v>
                      </c:pt>
                      <c:pt idx="337">
                        <c:v>16.791773728634855</c:v>
                      </c:pt>
                      <c:pt idx="338">
                        <c:v>16.79181825530895</c:v>
                      </c:pt>
                      <c:pt idx="339">
                        <c:v>16.791860899121819</c:v>
                      </c:pt>
                      <c:pt idx="340">
                        <c:v>16.791901647083744</c:v>
                      </c:pt>
                      <c:pt idx="341">
                        <c:v>16.791940486782501</c:v>
                      </c:pt>
                      <c:pt idx="342">
                        <c:v>16.79197740638714</c:v>
                      </c:pt>
                      <c:pt idx="343">
                        <c:v>16.792012394651593</c:v>
                      </c:pt>
                      <c:pt idx="344">
                        <c:v>16.792045440918095</c:v>
                      </c:pt>
                      <c:pt idx="345">
                        <c:v>16.792076535120433</c:v>
                      </c:pt>
                      <c:pt idx="346">
                        <c:v>16.792105667787013</c:v>
                      </c:pt>
                      <c:pt idx="347">
                        <c:v>16.792132830043741</c:v>
                      </c:pt>
                      <c:pt idx="348">
                        <c:v>16.792158013616731</c:v>
                      </c:pt>
                      <c:pt idx="349">
                        <c:v>16.792181210834823</c:v>
                      </c:pt>
                      <c:pt idx="350">
                        <c:v>16.79220241463192</c:v>
                      </c:pt>
                      <c:pt idx="351">
                        <c:v>16.792221618549139</c:v>
                      </c:pt>
                      <c:pt idx="352">
                        <c:v>16.792238816736781</c:v>
                      </c:pt>
                      <c:pt idx="353">
                        <c:v>16.792254003956113</c:v>
                      </c:pt>
                      <c:pt idx="354">
                        <c:v>16.79226717558096</c:v>
                      </c:pt>
                      <c:pt idx="355">
                        <c:v>16.792278327599117</c:v>
                      </c:pt>
                      <c:pt idx="356">
                        <c:v>16.792287456613568</c:v>
                      </c:pt>
                      <c:pt idx="357">
                        <c:v>16.792294559843533</c:v>
                      </c:pt>
                      <c:pt idx="358">
                        <c:v>16.7922996351253</c:v>
                      </c:pt>
                      <c:pt idx="359">
                        <c:v>16.792302680912879</c:v>
                      </c:pt>
                      <c:pt idx="360">
                        <c:v>16.792303696278505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kola!$D$3:$D$364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51.133373017299256</c:v>
                      </c:pt>
                      <c:pt idx="1">
                        <c:v>51.133489366675505</c:v>
                      </c:pt>
                      <c:pt idx="2">
                        <c:v>51.133605680610607</c:v>
                      </c:pt>
                      <c:pt idx="3">
                        <c:v>51.133721923674209</c:v>
                      </c:pt>
                      <c:pt idx="4">
                        <c:v>51.133838060457549</c:v>
                      </c:pt>
                      <c:pt idx="5">
                        <c:v>51.13395405558424</c:v>
                      </c:pt>
                      <c:pt idx="6">
                        <c:v>51.134069873721039</c:v>
                      </c:pt>
                      <c:pt idx="7">
                        <c:v>51.134185479588623</c:v>
                      </c:pt>
                      <c:pt idx="8">
                        <c:v>51.134300837972326</c:v>
                      </c:pt>
                      <c:pt idx="9">
                        <c:v>51.134415913732859</c:v>
                      </c:pt>
                      <c:pt idx="10">
                        <c:v>51.134530671817032</c:v>
                      </c:pt>
                      <c:pt idx="11">
                        <c:v>51.134645077268431</c:v>
                      </c:pt>
                      <c:pt idx="12">
                        <c:v>51.134759095238039</c:v>
                      </c:pt>
                      <c:pt idx="13">
                        <c:v>51.134872690994882</c:v>
                      </c:pt>
                      <c:pt idx="14">
                        <c:v>51.134985829936589</c:v>
                      </c:pt>
                      <c:pt idx="15">
                        <c:v>51.135098477599939</c:v>
                      </c:pt>
                      <c:pt idx="16">
                        <c:v>51.135210599671368</c:v>
                      </c:pt>
                      <c:pt idx="17">
                        <c:v>51.135322161997408</c:v>
                      </c:pt>
                      <c:pt idx="18">
                        <c:v>51.135433130595089</c:v>
                      </c:pt>
                      <c:pt idx="19">
                        <c:v>51.135543471662302</c:v>
                      </c:pt>
                      <c:pt idx="20">
                        <c:v>51.135653151588095</c:v>
                      </c:pt>
                      <c:pt idx="21">
                        <c:v>51.135762136962889</c:v>
                      </c:pt>
                      <c:pt idx="22">
                        <c:v>51.135870394588693</c:v>
                      </c:pt>
                      <c:pt idx="23">
                        <c:v>51.135977891489183</c:v>
                      </c:pt>
                      <c:pt idx="24">
                        <c:v>51.136084594919758</c:v>
                      </c:pt>
                      <c:pt idx="25">
                        <c:v>51.136190472377528</c:v>
                      </c:pt>
                      <c:pt idx="26">
                        <c:v>51.136295491611186</c:v>
                      </c:pt>
                      <c:pt idx="27">
                        <c:v>51.136399620630854</c:v>
                      </c:pt>
                      <c:pt idx="28">
                        <c:v>51.136502827717827</c:v>
                      </c:pt>
                      <c:pt idx="29">
                        <c:v>51.136605081434233</c:v>
                      </c:pt>
                      <c:pt idx="30">
                        <c:v>51.136706350632586</c:v>
                      </c:pt>
                      <c:pt idx="31">
                        <c:v>51.13680660446532</c:v>
                      </c:pt>
                      <c:pt idx="32">
                        <c:v>51.136905812394147</c:v>
                      </c:pt>
                      <c:pt idx="33">
                        <c:v>51.137003944199357</c:v>
                      </c:pt>
                      <c:pt idx="34">
                        <c:v>51.137100969989064</c:v>
                      </c:pt>
                      <c:pt idx="35">
                        <c:v>51.137196860208263</c:v>
                      </c:pt>
                      <c:pt idx="36">
                        <c:v>51.137291585647873</c:v>
                      </c:pt>
                      <c:pt idx="37">
                        <c:v>51.137385117453604</c:v>
                      </c:pt>
                      <c:pt idx="38">
                        <c:v>51.137477427134762</c:v>
                      </c:pt>
                      <c:pt idx="39">
                        <c:v>51.137568486572924</c:v>
                      </c:pt>
                      <c:pt idx="40">
                        <c:v>51.137658268030499</c:v>
                      </c:pt>
                      <c:pt idx="41">
                        <c:v>51.137746744159195</c:v>
                      </c:pt>
                      <c:pt idx="42">
                        <c:v>51.137833888008316</c:v>
                      </c:pt>
                      <c:pt idx="43">
                        <c:v>51.137919673033004</c:v>
                      </c:pt>
                      <c:pt idx="44">
                        <c:v>51.138004073102316</c:v>
                      </c:pt>
                      <c:pt idx="45">
                        <c:v>51.138087062507168</c:v>
                      </c:pt>
                      <c:pt idx="46">
                        <c:v>51.138168615968183</c:v>
                      </c:pt>
                      <c:pt idx="47">
                        <c:v>51.138248708643381</c:v>
                      </c:pt>
                      <c:pt idx="48">
                        <c:v>51.138327316135772</c:v>
                      </c:pt>
                      <c:pt idx="49">
                        <c:v>51.138404414500741</c:v>
                      </c:pt>
                      <c:pt idx="50">
                        <c:v>51.138479980253379</c:v>
                      </c:pt>
                      <c:pt idx="51">
                        <c:v>51.138553990375634</c:v>
                      </c:pt>
                      <c:pt idx="52">
                        <c:v>51.138626422323298</c:v>
                      </c:pt>
                      <c:pt idx="53">
                        <c:v>51.138697254032905</c:v>
                      </c:pt>
                      <c:pt idx="54">
                        <c:v>51.13876646392842</c:v>
                      </c:pt>
                      <c:pt idx="55">
                        <c:v>51.138834030927846</c:v>
                      </c:pt>
                      <c:pt idx="56">
                        <c:v>51.138899934449626</c:v>
                      </c:pt>
                      <c:pt idx="57">
                        <c:v>51.138964154418893</c:v>
                      </c:pt>
                      <c:pt idx="58">
                        <c:v>51.139026671273633</c:v>
                      </c:pt>
                      <c:pt idx="59">
                        <c:v>51.139087465970604</c:v>
                      </c:pt>
                      <c:pt idx="60">
                        <c:v>51.139146519991151</c:v>
                      </c:pt>
                      <c:pt idx="61">
                        <c:v>51.139203815346853</c:v>
                      </c:pt>
                      <c:pt idx="62">
                        <c:v>51.139259334584985</c:v>
                      </c:pt>
                      <c:pt idx="63">
                        <c:v>51.139313060793846</c:v>
                      </c:pt>
                      <c:pt idx="64">
                        <c:v>51.139364977607919</c:v>
                      </c:pt>
                      <c:pt idx="65">
                        <c:v>51.139415069212831</c:v>
                      </c:pt>
                      <c:pt idx="66">
                        <c:v>51.13946332035021</c:v>
                      </c:pt>
                      <c:pt idx="67">
                        <c:v>51.139509716322273</c:v>
                      </c:pt>
                      <c:pt idx="68">
                        <c:v>51.139554242996368</c:v>
                      </c:pt>
                      <c:pt idx="69">
                        <c:v>51.139596886809237</c:v>
                      </c:pt>
                      <c:pt idx="70">
                        <c:v>51.139637634771162</c:v>
                      </c:pt>
                      <c:pt idx="71">
                        <c:v>51.139676474469915</c:v>
                      </c:pt>
                      <c:pt idx="72">
                        <c:v>51.139713394074555</c:v>
                      </c:pt>
                      <c:pt idx="73">
                        <c:v>51.139748382339008</c:v>
                      </c:pt>
                      <c:pt idx="74">
                        <c:v>51.139781428605509</c:v>
                      </c:pt>
                      <c:pt idx="75">
                        <c:v>51.139812522807851</c:v>
                      </c:pt>
                      <c:pt idx="76">
                        <c:v>51.139841655474427</c:v>
                      </c:pt>
                      <c:pt idx="77">
                        <c:v>51.139868817731156</c:v>
                      </c:pt>
                      <c:pt idx="78">
                        <c:v>51.13989400130415</c:v>
                      </c:pt>
                      <c:pt idx="79">
                        <c:v>51.139917198522241</c:v>
                      </c:pt>
                      <c:pt idx="80">
                        <c:v>51.139938402319338</c:v>
                      </c:pt>
                      <c:pt idx="81">
                        <c:v>51.139957606236557</c:v>
                      </c:pt>
                      <c:pt idx="82">
                        <c:v>51.139974804424199</c:v>
                      </c:pt>
                      <c:pt idx="83">
                        <c:v>51.139989991643532</c:v>
                      </c:pt>
                      <c:pt idx="84">
                        <c:v>51.140003163268375</c:v>
                      </c:pt>
                      <c:pt idx="85">
                        <c:v>51.140014315286535</c:v>
                      </c:pt>
                      <c:pt idx="86">
                        <c:v>51.140023444300986</c:v>
                      </c:pt>
                      <c:pt idx="87">
                        <c:v>51.140030547530955</c:v>
                      </c:pt>
                      <c:pt idx="88">
                        <c:v>51.140035622812718</c:v>
                      </c:pt>
                      <c:pt idx="89">
                        <c:v>51.140038668600297</c:v>
                      </c:pt>
                      <c:pt idx="90">
                        <c:v>51.140039683965924</c:v>
                      </c:pt>
                      <c:pt idx="91">
                        <c:v>51.140038668600297</c:v>
                      </c:pt>
                      <c:pt idx="92">
                        <c:v>51.140035622812718</c:v>
                      </c:pt>
                      <c:pt idx="93">
                        <c:v>51.140030547530955</c:v>
                      </c:pt>
                      <c:pt idx="94">
                        <c:v>51.140023444300986</c:v>
                      </c:pt>
                      <c:pt idx="95">
                        <c:v>51.140014315286535</c:v>
                      </c:pt>
                      <c:pt idx="96">
                        <c:v>51.140003163268375</c:v>
                      </c:pt>
                      <c:pt idx="97">
                        <c:v>51.139989991643532</c:v>
                      </c:pt>
                      <c:pt idx="98">
                        <c:v>51.139974804424199</c:v>
                      </c:pt>
                      <c:pt idx="99">
                        <c:v>51.139957606236557</c:v>
                      </c:pt>
                      <c:pt idx="100">
                        <c:v>51.139938402319338</c:v>
                      </c:pt>
                      <c:pt idx="101">
                        <c:v>51.139917198522241</c:v>
                      </c:pt>
                      <c:pt idx="102">
                        <c:v>51.13989400130415</c:v>
                      </c:pt>
                      <c:pt idx="103">
                        <c:v>51.139868817731156</c:v>
                      </c:pt>
                      <c:pt idx="104">
                        <c:v>51.139841655474427</c:v>
                      </c:pt>
                      <c:pt idx="105">
                        <c:v>51.139812522807851</c:v>
                      </c:pt>
                      <c:pt idx="106">
                        <c:v>51.139781428605509</c:v>
                      </c:pt>
                      <c:pt idx="107">
                        <c:v>51.139748382339008</c:v>
                      </c:pt>
                      <c:pt idx="108">
                        <c:v>51.139713394074555</c:v>
                      </c:pt>
                      <c:pt idx="109">
                        <c:v>51.139676474469915</c:v>
                      </c:pt>
                      <c:pt idx="110">
                        <c:v>51.139637634771162</c:v>
                      </c:pt>
                      <c:pt idx="111">
                        <c:v>51.139596886809237</c:v>
                      </c:pt>
                      <c:pt idx="112">
                        <c:v>51.139554242996368</c:v>
                      </c:pt>
                      <c:pt idx="113">
                        <c:v>51.139509716322273</c:v>
                      </c:pt>
                      <c:pt idx="114">
                        <c:v>51.13946332035021</c:v>
                      </c:pt>
                      <c:pt idx="115">
                        <c:v>51.139415069212831</c:v>
                      </c:pt>
                      <c:pt idx="116">
                        <c:v>51.139364977607919</c:v>
                      </c:pt>
                      <c:pt idx="117">
                        <c:v>51.139313060793846</c:v>
                      </c:pt>
                      <c:pt idx="118">
                        <c:v>51.139259334584985</c:v>
                      </c:pt>
                      <c:pt idx="119">
                        <c:v>51.139203815346853</c:v>
                      </c:pt>
                      <c:pt idx="120">
                        <c:v>51.139146519991151</c:v>
                      </c:pt>
                      <c:pt idx="121">
                        <c:v>51.139087465970604</c:v>
                      </c:pt>
                      <c:pt idx="122">
                        <c:v>51.139026671273633</c:v>
                      </c:pt>
                      <c:pt idx="123">
                        <c:v>51.138964154418893</c:v>
                      </c:pt>
                      <c:pt idx="124">
                        <c:v>51.138899934449626</c:v>
                      </c:pt>
                      <c:pt idx="125">
                        <c:v>51.138834030927846</c:v>
                      </c:pt>
                      <c:pt idx="126">
                        <c:v>51.13876646392842</c:v>
                      </c:pt>
                      <c:pt idx="127">
                        <c:v>51.138697254032905</c:v>
                      </c:pt>
                      <c:pt idx="128">
                        <c:v>51.138626422323298</c:v>
                      </c:pt>
                      <c:pt idx="129">
                        <c:v>51.138553990375634</c:v>
                      </c:pt>
                      <c:pt idx="130">
                        <c:v>51.138479980253379</c:v>
                      </c:pt>
                      <c:pt idx="131">
                        <c:v>51.138404414500741</c:v>
                      </c:pt>
                      <c:pt idx="132">
                        <c:v>51.138327316135772</c:v>
                      </c:pt>
                      <c:pt idx="133">
                        <c:v>51.138248708643381</c:v>
                      </c:pt>
                      <c:pt idx="134">
                        <c:v>51.138168615968183</c:v>
                      </c:pt>
                      <c:pt idx="135">
                        <c:v>51.138087062507168</c:v>
                      </c:pt>
                      <c:pt idx="136">
                        <c:v>51.138004073102316</c:v>
                      </c:pt>
                      <c:pt idx="137">
                        <c:v>51.137919673033004</c:v>
                      </c:pt>
                      <c:pt idx="138">
                        <c:v>51.137833888008316</c:v>
                      </c:pt>
                      <c:pt idx="139">
                        <c:v>51.137746744159195</c:v>
                      </c:pt>
                      <c:pt idx="140">
                        <c:v>51.137658268030499</c:v>
                      </c:pt>
                      <c:pt idx="141">
                        <c:v>51.137568486572924</c:v>
                      </c:pt>
                      <c:pt idx="142">
                        <c:v>51.137477427134762</c:v>
                      </c:pt>
                      <c:pt idx="143">
                        <c:v>51.137385117453604</c:v>
                      </c:pt>
                      <c:pt idx="144">
                        <c:v>51.137291585647873</c:v>
                      </c:pt>
                      <c:pt idx="145">
                        <c:v>51.137196860208263</c:v>
                      </c:pt>
                      <c:pt idx="146">
                        <c:v>51.137100969989064</c:v>
                      </c:pt>
                      <c:pt idx="147">
                        <c:v>51.137003944199357</c:v>
                      </c:pt>
                      <c:pt idx="148">
                        <c:v>51.136905812394147</c:v>
                      </c:pt>
                      <c:pt idx="149">
                        <c:v>51.13680660446532</c:v>
                      </c:pt>
                      <c:pt idx="150">
                        <c:v>51.136706350632586</c:v>
                      </c:pt>
                      <c:pt idx="151">
                        <c:v>51.136605081434233</c:v>
                      </c:pt>
                      <c:pt idx="152">
                        <c:v>51.136502827717827</c:v>
                      </c:pt>
                      <c:pt idx="153">
                        <c:v>51.136399620630854</c:v>
                      </c:pt>
                      <c:pt idx="154">
                        <c:v>51.136295491611186</c:v>
                      </c:pt>
                      <c:pt idx="155">
                        <c:v>51.136190472377528</c:v>
                      </c:pt>
                      <c:pt idx="156">
                        <c:v>51.136084594919758</c:v>
                      </c:pt>
                      <c:pt idx="157">
                        <c:v>51.135977891489183</c:v>
                      </c:pt>
                      <c:pt idx="158">
                        <c:v>51.135870394588693</c:v>
                      </c:pt>
                      <c:pt idx="159">
                        <c:v>51.135762136962889</c:v>
                      </c:pt>
                      <c:pt idx="160">
                        <c:v>51.135653151588095</c:v>
                      </c:pt>
                      <c:pt idx="161">
                        <c:v>51.135543471662302</c:v>
                      </c:pt>
                      <c:pt idx="162">
                        <c:v>51.135433130595089</c:v>
                      </c:pt>
                      <c:pt idx="163">
                        <c:v>51.135322161997408</c:v>
                      </c:pt>
                      <c:pt idx="164">
                        <c:v>51.135210599671368</c:v>
                      </c:pt>
                      <c:pt idx="165">
                        <c:v>51.135098477599939</c:v>
                      </c:pt>
                      <c:pt idx="166">
                        <c:v>51.134985829936589</c:v>
                      </c:pt>
                      <c:pt idx="167">
                        <c:v>51.134872690994882</c:v>
                      </c:pt>
                      <c:pt idx="168">
                        <c:v>51.134759095238039</c:v>
                      </c:pt>
                      <c:pt idx="169">
                        <c:v>51.134645077268431</c:v>
                      </c:pt>
                      <c:pt idx="170">
                        <c:v>51.134530671817032</c:v>
                      </c:pt>
                      <c:pt idx="171">
                        <c:v>51.134415913732859</c:v>
                      </c:pt>
                      <c:pt idx="172">
                        <c:v>51.134300837972326</c:v>
                      </c:pt>
                      <c:pt idx="173">
                        <c:v>51.134185479588623</c:v>
                      </c:pt>
                      <c:pt idx="174">
                        <c:v>51.134069873721039</c:v>
                      </c:pt>
                      <c:pt idx="175">
                        <c:v>51.13395405558424</c:v>
                      </c:pt>
                      <c:pt idx="176">
                        <c:v>51.133838060457549</c:v>
                      </c:pt>
                      <c:pt idx="177">
                        <c:v>51.133721923674209</c:v>
                      </c:pt>
                      <c:pt idx="178">
                        <c:v>51.133605680610607</c:v>
                      </c:pt>
                      <c:pt idx="179">
                        <c:v>51.133489366675505</c:v>
                      </c:pt>
                      <c:pt idx="180">
                        <c:v>51.133373017299256</c:v>
                      </c:pt>
                      <c:pt idx="181">
                        <c:v>51.133256667923007</c:v>
                      </c:pt>
                      <c:pt idx="182">
                        <c:v>51.133140353987905</c:v>
                      </c:pt>
                      <c:pt idx="183">
                        <c:v>51.133024110924303</c:v>
                      </c:pt>
                      <c:pt idx="184">
                        <c:v>51.132907974140963</c:v>
                      </c:pt>
                      <c:pt idx="185">
                        <c:v>51.132791979014272</c:v>
                      </c:pt>
                      <c:pt idx="186">
                        <c:v>51.132676160877473</c:v>
                      </c:pt>
                      <c:pt idx="187">
                        <c:v>51.132560555009889</c:v>
                      </c:pt>
                      <c:pt idx="188">
                        <c:v>51.132445196626186</c:v>
                      </c:pt>
                      <c:pt idx="189">
                        <c:v>51.132330120865653</c:v>
                      </c:pt>
                      <c:pt idx="190">
                        <c:v>51.13221536278148</c:v>
                      </c:pt>
                      <c:pt idx="191">
                        <c:v>51.132100957330081</c:v>
                      </c:pt>
                      <c:pt idx="192">
                        <c:v>51.131986939360473</c:v>
                      </c:pt>
                      <c:pt idx="193">
                        <c:v>51.13187334360363</c:v>
                      </c:pt>
                      <c:pt idx="194">
                        <c:v>51.131760204661923</c:v>
                      </c:pt>
                      <c:pt idx="195">
                        <c:v>51.131647556998573</c:v>
                      </c:pt>
                      <c:pt idx="196">
                        <c:v>51.131535434927144</c:v>
                      </c:pt>
                      <c:pt idx="197">
                        <c:v>51.131423872601104</c:v>
                      </c:pt>
                      <c:pt idx="198">
                        <c:v>51.131312904003423</c:v>
                      </c:pt>
                      <c:pt idx="199">
                        <c:v>51.13120256293621</c:v>
                      </c:pt>
                      <c:pt idx="200">
                        <c:v>51.131092883010417</c:v>
                      </c:pt>
                      <c:pt idx="201">
                        <c:v>51.130983897635623</c:v>
                      </c:pt>
                      <c:pt idx="202">
                        <c:v>51.130875640009819</c:v>
                      </c:pt>
                      <c:pt idx="203">
                        <c:v>51.130768143109329</c:v>
                      </c:pt>
                      <c:pt idx="204">
                        <c:v>51.130661439678754</c:v>
                      </c:pt>
                      <c:pt idx="205">
                        <c:v>51.130555562220984</c:v>
                      </c:pt>
                      <c:pt idx="206">
                        <c:v>51.130450542987326</c:v>
                      </c:pt>
                      <c:pt idx="207">
                        <c:v>51.130346413967658</c:v>
                      </c:pt>
                      <c:pt idx="208">
                        <c:v>51.130243206880685</c:v>
                      </c:pt>
                      <c:pt idx="209">
                        <c:v>51.130140953164279</c:v>
                      </c:pt>
                      <c:pt idx="210">
                        <c:v>51.130039683965926</c:v>
                      </c:pt>
                      <c:pt idx="211">
                        <c:v>51.129939430133192</c:v>
                      </c:pt>
                      <c:pt idx="212">
                        <c:v>51.129840222204365</c:v>
                      </c:pt>
                      <c:pt idx="213">
                        <c:v>51.129742090399155</c:v>
                      </c:pt>
                      <c:pt idx="214">
                        <c:v>51.129645064609448</c:v>
                      </c:pt>
                      <c:pt idx="215">
                        <c:v>51.129549174390249</c:v>
                      </c:pt>
                      <c:pt idx="216">
                        <c:v>51.129454448950639</c:v>
                      </c:pt>
                      <c:pt idx="217">
                        <c:v>51.129360917144908</c:v>
                      </c:pt>
                      <c:pt idx="218">
                        <c:v>51.12926860746375</c:v>
                      </c:pt>
                      <c:pt idx="219">
                        <c:v>51.129177548025588</c:v>
                      </c:pt>
                      <c:pt idx="220">
                        <c:v>51.129087766568013</c:v>
                      </c:pt>
                      <c:pt idx="221">
                        <c:v>51.128999290439317</c:v>
                      </c:pt>
                      <c:pt idx="222">
                        <c:v>51.128912146590196</c:v>
                      </c:pt>
                      <c:pt idx="223">
                        <c:v>51.128826361565508</c:v>
                      </c:pt>
                      <c:pt idx="224">
                        <c:v>51.128741961496196</c:v>
                      </c:pt>
                      <c:pt idx="225">
                        <c:v>51.128658972091344</c:v>
                      </c:pt>
                      <c:pt idx="226">
                        <c:v>51.128577418630329</c:v>
                      </c:pt>
                      <c:pt idx="227">
                        <c:v>51.128497325955131</c:v>
                      </c:pt>
                      <c:pt idx="228">
                        <c:v>51.12841871846274</c:v>
                      </c:pt>
                      <c:pt idx="229">
                        <c:v>51.128341620097771</c:v>
                      </c:pt>
                      <c:pt idx="230">
                        <c:v>51.128266054345133</c:v>
                      </c:pt>
                      <c:pt idx="231">
                        <c:v>51.128192044222878</c:v>
                      </c:pt>
                      <c:pt idx="232">
                        <c:v>51.128119612275214</c:v>
                      </c:pt>
                      <c:pt idx="233">
                        <c:v>51.128048780565607</c:v>
                      </c:pt>
                      <c:pt idx="234">
                        <c:v>51.127979570670092</c:v>
                      </c:pt>
                      <c:pt idx="235">
                        <c:v>51.127912003670666</c:v>
                      </c:pt>
                      <c:pt idx="236">
                        <c:v>51.127846100148886</c:v>
                      </c:pt>
                      <c:pt idx="237">
                        <c:v>51.127781880179619</c:v>
                      </c:pt>
                      <c:pt idx="238">
                        <c:v>51.127719363324879</c:v>
                      </c:pt>
                      <c:pt idx="239">
                        <c:v>51.127658568627908</c:v>
                      </c:pt>
                      <c:pt idx="240">
                        <c:v>51.127599514607361</c:v>
                      </c:pt>
                      <c:pt idx="241">
                        <c:v>51.127542219251659</c:v>
                      </c:pt>
                      <c:pt idx="242">
                        <c:v>51.127486700013527</c:v>
                      </c:pt>
                      <c:pt idx="243">
                        <c:v>51.127432973804666</c:v>
                      </c:pt>
                      <c:pt idx="244">
                        <c:v>51.127381056990593</c:v>
                      </c:pt>
                      <c:pt idx="245">
                        <c:v>51.127330965385681</c:v>
                      </c:pt>
                      <c:pt idx="246">
                        <c:v>51.127282714248302</c:v>
                      </c:pt>
                      <c:pt idx="247">
                        <c:v>51.127236318276239</c:v>
                      </c:pt>
                      <c:pt idx="248">
                        <c:v>51.127191791602144</c:v>
                      </c:pt>
                      <c:pt idx="249">
                        <c:v>51.127149147789275</c:v>
                      </c:pt>
                      <c:pt idx="250">
                        <c:v>51.12710839982735</c:v>
                      </c:pt>
                      <c:pt idx="251">
                        <c:v>51.127069560128596</c:v>
                      </c:pt>
                      <c:pt idx="252">
                        <c:v>51.127032640523957</c:v>
                      </c:pt>
                      <c:pt idx="253">
                        <c:v>51.126997652259504</c:v>
                      </c:pt>
                      <c:pt idx="254">
                        <c:v>51.126964605993003</c:v>
                      </c:pt>
                      <c:pt idx="255">
                        <c:v>51.126933511790661</c:v>
                      </c:pt>
                      <c:pt idx="256">
                        <c:v>51.126904379124085</c:v>
                      </c:pt>
                      <c:pt idx="257">
                        <c:v>51.126877216867356</c:v>
                      </c:pt>
                      <c:pt idx="258">
                        <c:v>51.126852033294362</c:v>
                      </c:pt>
                      <c:pt idx="259">
                        <c:v>51.126828836076271</c:v>
                      </c:pt>
                      <c:pt idx="260">
                        <c:v>51.126807632279174</c:v>
                      </c:pt>
                      <c:pt idx="261">
                        <c:v>51.126788428361955</c:v>
                      </c:pt>
                      <c:pt idx="262">
                        <c:v>51.126771230174313</c:v>
                      </c:pt>
                      <c:pt idx="263">
                        <c:v>51.12675604295498</c:v>
                      </c:pt>
                      <c:pt idx="264">
                        <c:v>51.126742871330137</c:v>
                      </c:pt>
                      <c:pt idx="265">
                        <c:v>51.126731719311977</c:v>
                      </c:pt>
                      <c:pt idx="266">
                        <c:v>51.126722590297526</c:v>
                      </c:pt>
                      <c:pt idx="267">
                        <c:v>51.126715487067557</c:v>
                      </c:pt>
                      <c:pt idx="268">
                        <c:v>51.126710411785794</c:v>
                      </c:pt>
                      <c:pt idx="269">
                        <c:v>51.126707365998215</c:v>
                      </c:pt>
                      <c:pt idx="270">
                        <c:v>51.126706350632588</c:v>
                      </c:pt>
                      <c:pt idx="271">
                        <c:v>51.126707365998215</c:v>
                      </c:pt>
                      <c:pt idx="272">
                        <c:v>51.126710411785794</c:v>
                      </c:pt>
                      <c:pt idx="273">
                        <c:v>51.126715487067557</c:v>
                      </c:pt>
                      <c:pt idx="274">
                        <c:v>51.126722590297526</c:v>
                      </c:pt>
                      <c:pt idx="275">
                        <c:v>51.126731719311977</c:v>
                      </c:pt>
                      <c:pt idx="276">
                        <c:v>51.126742871330137</c:v>
                      </c:pt>
                      <c:pt idx="277">
                        <c:v>51.12675604295498</c:v>
                      </c:pt>
                      <c:pt idx="278">
                        <c:v>51.126771230174313</c:v>
                      </c:pt>
                      <c:pt idx="279">
                        <c:v>51.126788428361955</c:v>
                      </c:pt>
                      <c:pt idx="280">
                        <c:v>51.126807632279174</c:v>
                      </c:pt>
                      <c:pt idx="281">
                        <c:v>51.126828836076271</c:v>
                      </c:pt>
                      <c:pt idx="282">
                        <c:v>51.126852033294362</c:v>
                      </c:pt>
                      <c:pt idx="283">
                        <c:v>51.126877216867356</c:v>
                      </c:pt>
                      <c:pt idx="284">
                        <c:v>51.126904379124085</c:v>
                      </c:pt>
                      <c:pt idx="285">
                        <c:v>51.126933511790661</c:v>
                      </c:pt>
                      <c:pt idx="286">
                        <c:v>51.126964605993003</c:v>
                      </c:pt>
                      <c:pt idx="287">
                        <c:v>51.126997652259504</c:v>
                      </c:pt>
                      <c:pt idx="288">
                        <c:v>51.127032640523957</c:v>
                      </c:pt>
                      <c:pt idx="289">
                        <c:v>51.127069560128596</c:v>
                      </c:pt>
                      <c:pt idx="290">
                        <c:v>51.12710839982735</c:v>
                      </c:pt>
                      <c:pt idx="291">
                        <c:v>51.127149147789275</c:v>
                      </c:pt>
                      <c:pt idx="292">
                        <c:v>51.127191791602144</c:v>
                      </c:pt>
                      <c:pt idx="293">
                        <c:v>51.127236318276239</c:v>
                      </c:pt>
                      <c:pt idx="294">
                        <c:v>51.127282714248302</c:v>
                      </c:pt>
                      <c:pt idx="295">
                        <c:v>51.127330965385681</c:v>
                      </c:pt>
                      <c:pt idx="296">
                        <c:v>51.127381056990593</c:v>
                      </c:pt>
                      <c:pt idx="297">
                        <c:v>51.127432973804666</c:v>
                      </c:pt>
                      <c:pt idx="298">
                        <c:v>51.127486700013527</c:v>
                      </c:pt>
                      <c:pt idx="299">
                        <c:v>51.127542219251659</c:v>
                      </c:pt>
                      <c:pt idx="300">
                        <c:v>51.127599514607361</c:v>
                      </c:pt>
                      <c:pt idx="301">
                        <c:v>51.127658568627908</c:v>
                      </c:pt>
                      <c:pt idx="302">
                        <c:v>51.127719363324879</c:v>
                      </c:pt>
                      <c:pt idx="303">
                        <c:v>51.127781880179619</c:v>
                      </c:pt>
                      <c:pt idx="304">
                        <c:v>51.127846100148886</c:v>
                      </c:pt>
                      <c:pt idx="305">
                        <c:v>51.127912003670666</c:v>
                      </c:pt>
                      <c:pt idx="306">
                        <c:v>51.127979570670092</c:v>
                      </c:pt>
                      <c:pt idx="307">
                        <c:v>51.128048780565607</c:v>
                      </c:pt>
                      <c:pt idx="308">
                        <c:v>51.128119612275214</c:v>
                      </c:pt>
                      <c:pt idx="309">
                        <c:v>51.128192044222878</c:v>
                      </c:pt>
                      <c:pt idx="310">
                        <c:v>51.128266054345133</c:v>
                      </c:pt>
                      <c:pt idx="311">
                        <c:v>51.128341620097771</c:v>
                      </c:pt>
                      <c:pt idx="312">
                        <c:v>51.12841871846274</c:v>
                      </c:pt>
                      <c:pt idx="313">
                        <c:v>51.128497325955131</c:v>
                      </c:pt>
                      <c:pt idx="314">
                        <c:v>51.128577418630329</c:v>
                      </c:pt>
                      <c:pt idx="315">
                        <c:v>51.128658972091344</c:v>
                      </c:pt>
                      <c:pt idx="316">
                        <c:v>51.128741961496196</c:v>
                      </c:pt>
                      <c:pt idx="317">
                        <c:v>51.128826361565508</c:v>
                      </c:pt>
                      <c:pt idx="318">
                        <c:v>51.128912146590196</c:v>
                      </c:pt>
                      <c:pt idx="319">
                        <c:v>51.128999290439317</c:v>
                      </c:pt>
                      <c:pt idx="320">
                        <c:v>51.129087766568013</c:v>
                      </c:pt>
                      <c:pt idx="321">
                        <c:v>51.129177548025588</c:v>
                      </c:pt>
                      <c:pt idx="322">
                        <c:v>51.12926860746375</c:v>
                      </c:pt>
                      <c:pt idx="323">
                        <c:v>51.129360917144908</c:v>
                      </c:pt>
                      <c:pt idx="324">
                        <c:v>51.129454448950639</c:v>
                      </c:pt>
                      <c:pt idx="325">
                        <c:v>51.129549174390249</c:v>
                      </c:pt>
                      <c:pt idx="326">
                        <c:v>51.129645064609448</c:v>
                      </c:pt>
                      <c:pt idx="327">
                        <c:v>51.129742090399155</c:v>
                      </c:pt>
                      <c:pt idx="328">
                        <c:v>51.129840222204365</c:v>
                      </c:pt>
                      <c:pt idx="329">
                        <c:v>51.129939430133192</c:v>
                      </c:pt>
                      <c:pt idx="330">
                        <c:v>51.130039683965926</c:v>
                      </c:pt>
                      <c:pt idx="331">
                        <c:v>51.130140953164279</c:v>
                      </c:pt>
                      <c:pt idx="332">
                        <c:v>51.130243206880685</c:v>
                      </c:pt>
                      <c:pt idx="333">
                        <c:v>51.130346413967658</c:v>
                      </c:pt>
                      <c:pt idx="334">
                        <c:v>51.130450542987326</c:v>
                      </c:pt>
                      <c:pt idx="335">
                        <c:v>51.130555562220984</c:v>
                      </c:pt>
                      <c:pt idx="336">
                        <c:v>51.130661439678754</c:v>
                      </c:pt>
                      <c:pt idx="337">
                        <c:v>51.130768143109329</c:v>
                      </c:pt>
                      <c:pt idx="338">
                        <c:v>51.130875640009819</c:v>
                      </c:pt>
                      <c:pt idx="339">
                        <c:v>51.130983897635623</c:v>
                      </c:pt>
                      <c:pt idx="340">
                        <c:v>51.131092883010417</c:v>
                      </c:pt>
                      <c:pt idx="341">
                        <c:v>51.13120256293621</c:v>
                      </c:pt>
                      <c:pt idx="342">
                        <c:v>51.131312904003423</c:v>
                      </c:pt>
                      <c:pt idx="343">
                        <c:v>51.131423872601104</c:v>
                      </c:pt>
                      <c:pt idx="344">
                        <c:v>51.131535434927144</c:v>
                      </c:pt>
                      <c:pt idx="345">
                        <c:v>51.131647556998573</c:v>
                      </c:pt>
                      <c:pt idx="346">
                        <c:v>51.131760204661923</c:v>
                      </c:pt>
                      <c:pt idx="347">
                        <c:v>51.13187334360363</c:v>
                      </c:pt>
                      <c:pt idx="348">
                        <c:v>51.131986939360473</c:v>
                      </c:pt>
                      <c:pt idx="349">
                        <c:v>51.132100957330081</c:v>
                      </c:pt>
                      <c:pt idx="350">
                        <c:v>51.13221536278148</c:v>
                      </c:pt>
                      <c:pt idx="351">
                        <c:v>51.132330120865653</c:v>
                      </c:pt>
                      <c:pt idx="352">
                        <c:v>51.132445196626186</c:v>
                      </c:pt>
                      <c:pt idx="353">
                        <c:v>51.132560555009889</c:v>
                      </c:pt>
                      <c:pt idx="354">
                        <c:v>51.132676160877473</c:v>
                      </c:pt>
                      <c:pt idx="355">
                        <c:v>51.132791979014272</c:v>
                      </c:pt>
                      <c:pt idx="356">
                        <c:v>51.132907974140963</c:v>
                      </c:pt>
                      <c:pt idx="357">
                        <c:v>51.133024110924303</c:v>
                      </c:pt>
                      <c:pt idx="358">
                        <c:v>51.133140353987905</c:v>
                      </c:pt>
                      <c:pt idx="359">
                        <c:v>51.133256667923007</c:v>
                      </c:pt>
                      <c:pt idx="360">
                        <c:v>51.133373017299256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E2E-488C-9CB9-E4FA23ED4ED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Arkusz1!$A$55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16.814299999999999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51.1233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2E-488C-9CB9-E4FA23ED4ED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Arkusz1!$A$56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Arkusz1!$B$56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16.800699999999999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51.125799999999998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2E-488C-9CB9-E4FA23ED4EDB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  <c:majorUnit val="5.000000000000001E-3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400782</xdr:colOff>
      <xdr:row>5</xdr:row>
      <xdr:rowOff>16118</xdr:rowOff>
    </xdr:from>
    <xdr:to>
      <xdr:col>35</xdr:col>
      <xdr:colOff>257175</xdr:colOff>
      <xdr:row>64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DBCF97-F168-7267-4AC7-46E73DCF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400782</xdr:colOff>
      <xdr:row>5</xdr:row>
      <xdr:rowOff>16118</xdr:rowOff>
    </xdr:from>
    <xdr:to>
      <xdr:col>35</xdr:col>
      <xdr:colOff>257175</xdr:colOff>
      <xdr:row>64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95AD31-0598-4E67-9F78-C7D3EE43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th.stackexchange.com/questions/311921/get-location-of-vector-circle-intersection" TargetMode="External"/><Relationship Id="rId2" Type="http://schemas.openxmlformats.org/officeDocument/2006/relationships/hyperlink" Target="https://stackoverflow.com/questions/1073336/circle-line-segment-collision-detection-algorithm" TargetMode="External"/><Relationship Id="rId1" Type="http://schemas.openxmlformats.org/officeDocument/2006/relationships/hyperlink" Target="https://edwilliams.org/avform147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th.stackexchange.com/questions/311921/get-location-of-vector-circle-intersection" TargetMode="External"/><Relationship Id="rId2" Type="http://schemas.openxmlformats.org/officeDocument/2006/relationships/hyperlink" Target="https://stackoverflow.com/questions/1073336/circle-line-segment-collision-detection-algorithm" TargetMode="External"/><Relationship Id="rId1" Type="http://schemas.openxmlformats.org/officeDocument/2006/relationships/hyperlink" Target="https://edwilliams.org/avform147.ht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5AE-9AC7-4AE8-BB8B-339294A3ACA7}">
  <dimension ref="A1:W74"/>
  <sheetViews>
    <sheetView topLeftCell="A40" zoomScaleNormal="100" workbookViewId="0">
      <selection activeCell="E47" sqref="E47:F47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12.7109375" style="1" bestFit="1" customWidth="1"/>
    <col min="7" max="7" width="13.85546875" style="1" bestFit="1" customWidth="1"/>
    <col min="8" max="8" width="9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1.3333333333333334E-2</v>
      </c>
      <c r="H1" s="4">
        <v>0.4</v>
      </c>
      <c r="I1" s="1" t="s">
        <v>53</v>
      </c>
    </row>
    <row r="2" spans="1:12" x14ac:dyDescent="0.25">
      <c r="A2" s="1" t="s">
        <v>0</v>
      </c>
      <c r="B2">
        <v>16.898</v>
      </c>
      <c r="C2">
        <v>51.098999999999997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>
        <v>17.163799999999998</v>
      </c>
      <c r="C3">
        <v>51.419400000000003</v>
      </c>
      <c r="E3" s="1" t="s">
        <v>8</v>
      </c>
      <c r="F3" s="2">
        <f>G3/2</f>
        <v>26.409622996939881</v>
      </c>
      <c r="G3" s="2">
        <f>DEGREES(H3)</f>
        <v>52.819245993879761</v>
      </c>
      <c r="H3" s="2">
        <f>ACOS(I3)</f>
        <v>0.92186975101402646</v>
      </c>
      <c r="I3" s="1">
        <f>J3/(K3*L3)</f>
        <v>0.6043315216105013</v>
      </c>
      <c r="J3" s="1">
        <f>B7*B8+C7*C8</f>
        <v>3.8148769999997729E-2</v>
      </c>
      <c r="K3" s="1">
        <f>SQRT(SUMSQ(B7:C7))</f>
        <v>0.13092719350845491</v>
      </c>
      <c r="L3" s="1">
        <f>SQRT(SUMSQ(B8:C8))</f>
        <v>0.4821425204231613</v>
      </c>
    </row>
    <row r="4" spans="1:12" x14ac:dyDescent="0.25">
      <c r="B4" s="6"/>
      <c r="C4" s="6"/>
    </row>
    <row r="5" spans="1:12" x14ac:dyDescent="0.25">
      <c r="A5" s="1" t="s">
        <v>4</v>
      </c>
      <c r="B5" s="6">
        <v>16.7728</v>
      </c>
      <c r="C5" s="6">
        <v>51.137300000000003</v>
      </c>
      <c r="E5" s="1" t="s">
        <v>17</v>
      </c>
      <c r="F5" s="2">
        <f>COS(RADIANS(F3))</f>
        <v>0.89563706980297031</v>
      </c>
    </row>
    <row r="6" spans="1:12" x14ac:dyDescent="0.25">
      <c r="B6" s="2"/>
      <c r="C6" s="2"/>
      <c r="E6" s="1" t="s">
        <v>18</v>
      </c>
      <c r="F6" s="2">
        <f>SIN(RADIANS(F3))</f>
        <v>0.44478561037285064</v>
      </c>
    </row>
    <row r="7" spans="1:12" x14ac:dyDescent="0.25">
      <c r="A7" s="1" t="s">
        <v>6</v>
      </c>
      <c r="B7" s="2">
        <f>B5-B2</f>
        <v>-0.12519999999999953</v>
      </c>
      <c r="C7" s="2">
        <f>C5-C2</f>
        <v>3.8300000000006662E-2</v>
      </c>
      <c r="E7" s="1" t="s">
        <v>19</v>
      </c>
      <c r="F7" s="2">
        <f>COS(RADIANS(-F3))</f>
        <v>0.89563706980297031</v>
      </c>
      <c r="H7" s="6"/>
      <c r="I7" s="6"/>
    </row>
    <row r="8" spans="1:12" x14ac:dyDescent="0.25">
      <c r="A8" s="1" t="s">
        <v>7</v>
      </c>
      <c r="B8" s="2">
        <f>B5-B3</f>
        <v>-0.39099999999999824</v>
      </c>
      <c r="C8" s="2">
        <f>C5-C3</f>
        <v>-0.2820999999999998</v>
      </c>
      <c r="E8" s="1" t="s">
        <v>20</v>
      </c>
      <c r="F8" s="2">
        <f>SIN(RADIANS(-F3))</f>
        <v>-0.44478561037285064</v>
      </c>
    </row>
    <row r="10" spans="1:12" x14ac:dyDescent="0.25">
      <c r="A10" s="1" t="s">
        <v>15</v>
      </c>
      <c r="B10" s="4">
        <f>B5+F5*(B2-B5)-F6*(C2-C5)</f>
        <v>16.901969050016618</v>
      </c>
      <c r="C10" s="4">
        <f>C5+F6*(B2-B5)+F5*(C2-C5)</f>
        <v>51.158684258645224</v>
      </c>
      <c r="E10" s="1" t="s">
        <v>25</v>
      </c>
      <c r="F10" s="1">
        <f>(F1/2)/(F6)</f>
        <v>1.4988494481820573E-2</v>
      </c>
    </row>
    <row r="11" spans="1:12" x14ac:dyDescent="0.25">
      <c r="A11" s="1" t="s">
        <v>16</v>
      </c>
      <c r="B11" s="4">
        <f>B5+F7*(B2-B5)-F8*(C2-C5)</f>
        <v>16.867898472262048</v>
      </c>
      <c r="C11" s="4">
        <f>C5+F8*(B2-B5)+F7*(C2-C5)</f>
        <v>51.047309941807868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0.1291690500166176</v>
      </c>
      <c r="C13" s="4">
        <f>C10-C5</f>
        <v>2.13842586452202E-2</v>
      </c>
      <c r="E13" s="3">
        <f>F10/F13</f>
        <v>0.11447961328868121</v>
      </c>
      <c r="F13" s="3">
        <f>SQRT(SUMSQ(B13:C13))</f>
        <v>0.13092719350845772</v>
      </c>
    </row>
    <row r="14" spans="1:12" x14ac:dyDescent="0.25">
      <c r="A14" s="1" t="s">
        <v>22</v>
      </c>
      <c r="B14" s="4">
        <f>B11-B5</f>
        <v>9.5098472262048261E-2</v>
      </c>
      <c r="C14" s="4">
        <f>C11-C5</f>
        <v>-8.9990058192135791E-2</v>
      </c>
      <c r="E14" s="3">
        <f>F10/F14</f>
        <v>0.1144796132886865</v>
      </c>
      <c r="F14" s="3">
        <f>SQRT(SUMSQ(B14:C14))</f>
        <v>0.13092719350845167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16.787587222894768</v>
      </c>
      <c r="C16" s="4">
        <f>C13*$E$13+$C$5</f>
        <v>51.139748061660171</v>
      </c>
    </row>
    <row r="17" spans="1:23" x14ac:dyDescent="0.25">
      <c r="A17" s="1" t="s">
        <v>27</v>
      </c>
      <c r="B17" s="4">
        <f>B14*$E$14+$B$5</f>
        <v>16.783686836328904</v>
      </c>
      <c r="C17" s="4">
        <f>C14*$E$14+$C$5</f>
        <v>51.126997972938341</v>
      </c>
    </row>
    <row r="19" spans="1:23" x14ac:dyDescent="0.25">
      <c r="A19" s="1" t="s">
        <v>28</v>
      </c>
      <c r="B19" s="1">
        <f>B2-B8</f>
        <v>17.288999999999998</v>
      </c>
      <c r="C19" s="1">
        <f>C2-C8</f>
        <v>51.381099999999996</v>
      </c>
      <c r="E19" s="1" t="s">
        <v>29</v>
      </c>
      <c r="F19" s="2">
        <f>SQRT(($B$19-B10)^2+(C19-C10)^2)</f>
        <v>0.44638740825367257</v>
      </c>
    </row>
    <row r="20" spans="1:23" x14ac:dyDescent="0.25">
      <c r="E20" s="1" t="s">
        <v>30</v>
      </c>
      <c r="F20" s="2">
        <f>SQRT(($B$19-B11)^2+(C19-C11)^2)</f>
        <v>0.53734746636709829</v>
      </c>
    </row>
    <row r="21" spans="1:23" x14ac:dyDescent="0.25">
      <c r="F21" s="2">
        <f>F20-F19</f>
        <v>9.0960058113425724E-2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16.787587222894768</v>
      </c>
      <c r="C23" s="2">
        <f>IF(F21&gt;0,C16,C17)</f>
        <v>51.139748061660171</v>
      </c>
      <c r="E23" s="11" t="s">
        <v>38</v>
      </c>
      <c r="F23" s="11"/>
      <c r="H23" s="10" t="s">
        <v>52</v>
      </c>
    </row>
    <row r="24" spans="1:23" x14ac:dyDescent="0.25">
      <c r="A24" s="1" t="s">
        <v>37</v>
      </c>
      <c r="B24" s="2">
        <f>(B5-B2)*F28+B2</f>
        <v>16.785637029611838</v>
      </c>
      <c r="C24" s="2">
        <f>(C5-C2)*F28+C2</f>
        <v>51.133373017299256</v>
      </c>
      <c r="E24" s="1" t="s">
        <v>32</v>
      </c>
      <c r="F24" s="2">
        <f>(B5-B2)^2+(C5-C2)^2</f>
        <v>1.7141930000000395E-2</v>
      </c>
      <c r="W24" s="2"/>
    </row>
    <row r="25" spans="1:23" x14ac:dyDescent="0.25">
      <c r="A25" s="1" t="s">
        <v>36</v>
      </c>
      <c r="B25" s="2">
        <f>(B5-B3)*F35+B3</f>
        <v>16.783686578195319</v>
      </c>
      <c r="C25" s="2">
        <f>(C5-C3)*F35+C3</f>
        <v>51.145154485189003</v>
      </c>
      <c r="E25" s="1" t="s">
        <v>33</v>
      </c>
      <c r="F25" s="2">
        <f>(2*(B5-B2)*(B2-B23))+(2*(C5-C2)*(C2-C23))</f>
        <v>-3.0768660910319878E-2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1.3806941432706563E-2</v>
      </c>
      <c r="W26" s="2"/>
    </row>
    <row r="27" spans="1:23" x14ac:dyDescent="0.25">
      <c r="F27" s="4">
        <f>ROUNDDOWN(G27,10)</f>
        <v>0</v>
      </c>
      <c r="G27" s="1">
        <f>(F25^2)-(4*F24*F26)</f>
        <v>2.1684043449710089E-18</v>
      </c>
      <c r="W27" s="4"/>
    </row>
    <row r="28" spans="1:23" x14ac:dyDescent="0.25">
      <c r="E28" s="1" t="s">
        <v>35</v>
      </c>
      <c r="F28" s="2">
        <f>(2*F26)/(-F25+SQRT(F27))</f>
        <v>0.89746781460194669</v>
      </c>
      <c r="W28" s="2"/>
    </row>
    <row r="29" spans="1:23" x14ac:dyDescent="0.25">
      <c r="B29" s="5"/>
      <c r="C29" s="5"/>
    </row>
    <row r="30" spans="1:23" x14ac:dyDescent="0.25">
      <c r="C30" s="5"/>
      <c r="E30" s="11" t="s">
        <v>47</v>
      </c>
      <c r="F30" s="11"/>
    </row>
    <row r="31" spans="1:23" x14ac:dyDescent="0.25">
      <c r="E31" s="1" t="s">
        <v>32</v>
      </c>
      <c r="F31" s="2">
        <f>B8^2+C8^2</f>
        <v>0.23246140999999851</v>
      </c>
    </row>
    <row r="32" spans="1:23" x14ac:dyDescent="0.25">
      <c r="E32" s="1" t="s">
        <v>33</v>
      </c>
      <c r="F32" s="2">
        <f>2*B8*(B3-B23)+2*C8*(C3-C23)</f>
        <v>-0.45197801530762205</v>
      </c>
    </row>
    <row r="33" spans="1:23" x14ac:dyDescent="0.25">
      <c r="E33" s="1" t="s">
        <v>34</v>
      </c>
      <c r="F33" s="2">
        <f>(B3-B23)^2+(C3-C23)^2-(F1/2)^2</f>
        <v>0.21969681583001063</v>
      </c>
    </row>
    <row r="34" spans="1:23" x14ac:dyDescent="0.25">
      <c r="B34" s="2"/>
      <c r="C34" s="2"/>
      <c r="F34" s="4">
        <f>ROUNDDOWN(G34,10)</f>
        <v>0</v>
      </c>
      <c r="G34" s="1">
        <f>(F32^2)-(4*F31*F33)</f>
        <v>0</v>
      </c>
      <c r="W34" s="2"/>
    </row>
    <row r="35" spans="1:23" x14ac:dyDescent="0.25">
      <c r="A35" s="1" t="s">
        <v>39</v>
      </c>
      <c r="B35" s="2">
        <v>6371</v>
      </c>
      <c r="C35" s="2" t="s">
        <v>43</v>
      </c>
      <c r="E35" s="1" t="s">
        <v>35</v>
      </c>
      <c r="F35" s="2">
        <f>(2*F33)/(-F32+SQRT(F34))</f>
        <v>0.97215708901452724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0.29492573700200181</v>
      </c>
      <c r="C39" s="1">
        <f>RADIANS(C2)</f>
        <v>0.89184579447658241</v>
      </c>
    </row>
    <row r="40" spans="1:23" x14ac:dyDescent="0.25">
      <c r="A40" s="1" t="s">
        <v>4</v>
      </c>
      <c r="B40" s="1">
        <f>RADIANS(B5)</f>
        <v>0.2927405847785049</v>
      </c>
      <c r="C40" s="1">
        <f>RADIANS(C5)</f>
        <v>0.89251425558009634</v>
      </c>
    </row>
    <row r="41" spans="1:23" x14ac:dyDescent="0.25">
      <c r="A41" s="1" t="s">
        <v>3</v>
      </c>
      <c r="B41" s="1">
        <f>RADIANS(B3)</f>
        <v>0.2995648221538027</v>
      </c>
      <c r="C41" s="1">
        <f>RADIANS(C3)</f>
        <v>0.8974378293999723</v>
      </c>
      <c r="E41" s="1" t="s">
        <v>45</v>
      </c>
      <c r="F41" s="1">
        <f>ACOS(SIN(C39)*SIN(C40)+COS(C39)*COS(C40)*COS(B39-B40))</f>
        <v>1.5258701946088138E-3</v>
      </c>
      <c r="H41" s="10" t="s">
        <v>42</v>
      </c>
    </row>
    <row r="42" spans="1:23" x14ac:dyDescent="0.25">
      <c r="E42" s="1" t="s">
        <v>44</v>
      </c>
      <c r="F42" s="3">
        <f>DEGREES(F41*60)</f>
        <v>5.2455553341534369</v>
      </c>
    </row>
    <row r="43" spans="1:23" x14ac:dyDescent="0.25">
      <c r="B43" s="1" t="s">
        <v>1</v>
      </c>
      <c r="C43" s="1" t="s">
        <v>2</v>
      </c>
      <c r="E43" s="1" t="s">
        <v>46</v>
      </c>
      <c r="F43" s="3">
        <f>F41*B35</f>
        <v>9.7213190098527527</v>
      </c>
    </row>
    <row r="44" spans="1:23" x14ac:dyDescent="0.25">
      <c r="A44" s="1" t="s">
        <v>76</v>
      </c>
      <c r="B44" s="2">
        <f>B24</f>
        <v>16.785637029611838</v>
      </c>
      <c r="C44" s="2">
        <f>C24</f>
        <v>51.133373017299256</v>
      </c>
    </row>
    <row r="46" spans="1:23" x14ac:dyDescent="0.25">
      <c r="A46" s="1" t="s">
        <v>50</v>
      </c>
      <c r="B46" s="2">
        <f>B2</f>
        <v>16.898</v>
      </c>
      <c r="C46" s="2">
        <f>C2</f>
        <v>51.098999999999997</v>
      </c>
    </row>
    <row r="47" spans="1:23" x14ac:dyDescent="0.25">
      <c r="A47" s="1" t="s">
        <v>51</v>
      </c>
      <c r="B47" s="2">
        <f>B24</f>
        <v>16.785637029611838</v>
      </c>
      <c r="C47" s="2">
        <f>C24</f>
        <v>51.133373017299256</v>
      </c>
    </row>
    <row r="48" spans="1:23" x14ac:dyDescent="0.25">
      <c r="G48" s="3"/>
      <c r="H48" s="2">
        <v>16.796099999999999</v>
      </c>
      <c r="I48" s="1">
        <v>51.132599999999996</v>
      </c>
    </row>
    <row r="49" spans="1:12" x14ac:dyDescent="0.25">
      <c r="A49" s="1" t="s">
        <v>49</v>
      </c>
      <c r="B49">
        <v>16.814299999999999</v>
      </c>
      <c r="C49">
        <v>51.1233</v>
      </c>
    </row>
    <row r="50" spans="1:12" x14ac:dyDescent="0.25">
      <c r="A50" s="1" t="s">
        <v>48</v>
      </c>
      <c r="B50" s="2">
        <v>16.800699999999999</v>
      </c>
      <c r="C50" s="1">
        <v>51.125799999999998</v>
      </c>
      <c r="F50" s="8"/>
    </row>
    <row r="52" spans="1:12" x14ac:dyDescent="0.25">
      <c r="C52" s="1">
        <f>(D52*2)/60</f>
        <v>1.3333333333333334E-2</v>
      </c>
      <c r="D52" s="4">
        <v>0.4</v>
      </c>
      <c r="E52" s="1" t="s">
        <v>53</v>
      </c>
      <c r="F52" s="8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8.9469583707964926</v>
      </c>
      <c r="H53" s="2">
        <f>ACOS(I53)</f>
        <v>0.15615388160926646</v>
      </c>
      <c r="I53" s="1">
        <f>J53/(K53*L53)</f>
        <v>0.98783273671603</v>
      </c>
      <c r="J53" s="1">
        <f>B59*B60+C59*C60</f>
        <v>4.1499894052712133E-4</v>
      </c>
      <c r="K53" s="1">
        <f>SQRT(SUMSQ(B59:C59))</f>
        <v>3.0381434281214065E-2</v>
      </c>
      <c r="L53" s="1">
        <f>SQRT(SUMSQ(B60:C60))</f>
        <v>1.38278704072607E-2</v>
      </c>
    </row>
    <row r="54" spans="1:12" x14ac:dyDescent="0.25">
      <c r="B54" s="1" t="s">
        <v>55</v>
      </c>
      <c r="C54" s="1" t="s">
        <v>56</v>
      </c>
    </row>
    <row r="55" spans="1:12" x14ac:dyDescent="0.25">
      <c r="A55" s="1" t="s">
        <v>61</v>
      </c>
      <c r="B55" s="1">
        <f>B49</f>
        <v>16.814299999999999</v>
      </c>
      <c r="C55" s="1">
        <f>C49</f>
        <v>51.1233</v>
      </c>
    </row>
    <row r="56" spans="1:12" x14ac:dyDescent="0.25">
      <c r="A56" s="1" t="s">
        <v>62</v>
      </c>
      <c r="B56" s="2">
        <f>B50</f>
        <v>16.800699999999999</v>
      </c>
      <c r="C56" s="1">
        <f>C50</f>
        <v>51.125799999999998</v>
      </c>
    </row>
    <row r="57" spans="1:12" x14ac:dyDescent="0.25">
      <c r="A57" s="1" t="s">
        <v>63</v>
      </c>
      <c r="B57" s="2">
        <f>B47</f>
        <v>16.785637029611838</v>
      </c>
      <c r="C57" s="2">
        <f>C47</f>
        <v>51.133373017299256</v>
      </c>
    </row>
    <row r="59" spans="1:12" x14ac:dyDescent="0.25">
      <c r="A59" s="1" t="s">
        <v>64</v>
      </c>
      <c r="B59" s="2">
        <f>B57-B55</f>
        <v>-2.8662970388161568E-2</v>
      </c>
      <c r="C59" s="2">
        <f>C57-C55</f>
        <v>1.0073017299255582E-2</v>
      </c>
      <c r="F59" s="2"/>
    </row>
    <row r="60" spans="1:12" x14ac:dyDescent="0.25">
      <c r="A60" s="1" t="s">
        <v>65</v>
      </c>
      <c r="B60" s="2">
        <f>B56-B55</f>
        <v>-1.3600000000000279E-2</v>
      </c>
      <c r="C60" s="1">
        <f>C56-C55</f>
        <v>2.4999999999977263E-3</v>
      </c>
    </row>
    <row r="61" spans="1:12" x14ac:dyDescent="0.25">
      <c r="F61" s="2" t="s">
        <v>67</v>
      </c>
      <c r="G61" s="1">
        <f>B59*B60+C59*C60</f>
        <v>4.1499894052712133E-4</v>
      </c>
    </row>
    <row r="62" spans="1:12" x14ac:dyDescent="0.25">
      <c r="A62" s="1" t="s">
        <v>66</v>
      </c>
      <c r="B62" s="9">
        <f>B60*G63</f>
        <v>-2.9517209304790952E-2</v>
      </c>
      <c r="C62" s="9">
        <f>C60*G63</f>
        <v>5.4259575927874081E-3</v>
      </c>
      <c r="F62" s="1" t="s">
        <v>68</v>
      </c>
      <c r="G62" s="9">
        <f>B60*B60+C60*C60</f>
        <v>1.9120999999999621E-4</v>
      </c>
    </row>
    <row r="63" spans="1:12" x14ac:dyDescent="0.25">
      <c r="A63" s="1" t="s">
        <v>69</v>
      </c>
      <c r="B63" s="4">
        <f>B55+B62</f>
        <v>16.784782790695207</v>
      </c>
      <c r="C63" s="4">
        <f>C55+C62</f>
        <v>51.128725957592785</v>
      </c>
      <c r="F63" s="1" t="s">
        <v>59</v>
      </c>
      <c r="G63" s="9">
        <f>G61/G62</f>
        <v>2.1703830371169373</v>
      </c>
    </row>
    <row r="64" spans="1:12" x14ac:dyDescent="0.25">
      <c r="A64" s="1" t="s">
        <v>72</v>
      </c>
      <c r="B64" s="4">
        <f>B55+G71*(B63-B55)-G72*(C63-C55)</f>
        <v>16.785368015952216</v>
      </c>
      <c r="C64" s="4">
        <f>C55+G72*(B63-B55)+G71*(C63-C55)</f>
        <v>51.131277904486794</v>
      </c>
    </row>
    <row r="65" spans="1:8" x14ac:dyDescent="0.25">
      <c r="A65" s="1" t="s">
        <v>73</v>
      </c>
      <c r="B65" s="4">
        <f>B55+G73*(B63-B55)-G74*(C63-C55)</f>
        <v>16.784422209223983</v>
      </c>
      <c r="C65" s="4">
        <f>C55+G74*(B63-B55)+G73*(C63-C55)</f>
        <v>51.126132715885205</v>
      </c>
      <c r="H65" s="10" t="s">
        <v>71</v>
      </c>
    </row>
    <row r="67" spans="1:8" x14ac:dyDescent="0.25">
      <c r="A67" s="1" t="s">
        <v>70</v>
      </c>
      <c r="B67" s="1">
        <f>SQRT((B63-$B$57)^2+(C63-$C$57)^2)</f>
        <v>4.7249220144034675E-3</v>
      </c>
      <c r="C67" s="1" t="b">
        <f>B67&lt;($C$52/2)</f>
        <v>1</v>
      </c>
    </row>
    <row r="69" spans="1:8" x14ac:dyDescent="0.25">
      <c r="A69" s="1" t="s">
        <v>74</v>
      </c>
      <c r="B69" s="1">
        <f>SQRT((B64-$B$57)^2+(C64-$C$57)^2)</f>
        <v>2.1123129611889105E-3</v>
      </c>
      <c r="F69" s="1" t="s">
        <v>8</v>
      </c>
      <c r="G69" s="1">
        <v>-5</v>
      </c>
    </row>
    <row r="70" spans="1:8" x14ac:dyDescent="0.25">
      <c r="A70" s="1" t="s">
        <v>75</v>
      </c>
      <c r="B70" s="1">
        <f>SQRT((B65-$B$57)^2+(C65-$C$57)^2)</f>
        <v>7.3415089144568324E-3</v>
      </c>
    </row>
    <row r="71" spans="1:8" x14ac:dyDescent="0.25">
      <c r="F71" s="1" t="s">
        <v>17</v>
      </c>
      <c r="G71" s="2">
        <f>COS(RADIANS(G69))</f>
        <v>0.99619469809174555</v>
      </c>
    </row>
    <row r="72" spans="1:8" x14ac:dyDescent="0.25">
      <c r="A72" s="1" t="s">
        <v>77</v>
      </c>
      <c r="B72" s="1" t="b">
        <f>B69&lt;B70</f>
        <v>1</v>
      </c>
      <c r="C72" s="1" t="s">
        <v>78</v>
      </c>
      <c r="F72" s="1" t="s">
        <v>18</v>
      </c>
      <c r="G72" s="2">
        <f>SIN(RADIANS(G69))</f>
        <v>-8.7155742747658166E-2</v>
      </c>
    </row>
    <row r="73" spans="1:8" x14ac:dyDescent="0.25">
      <c r="A73" s="1" t="s">
        <v>80</v>
      </c>
      <c r="B73" s="1" t="b">
        <f>B69&gt;B70</f>
        <v>0</v>
      </c>
      <c r="C73" s="1" t="s">
        <v>79</v>
      </c>
      <c r="F73" s="1" t="s">
        <v>19</v>
      </c>
      <c r="G73" s="2">
        <f>COS(RADIANS(-G69))</f>
        <v>0.99619469809174555</v>
      </c>
    </row>
    <row r="74" spans="1:8" x14ac:dyDescent="0.25">
      <c r="F74" s="1" t="s">
        <v>20</v>
      </c>
      <c r="G74" s="2">
        <f>SIN(RADIANS(-G69))</f>
        <v>8.7155742747658166E-2</v>
      </c>
    </row>
  </sheetData>
  <mergeCells count="2">
    <mergeCell ref="E30:F30"/>
    <mergeCell ref="E23:F23"/>
  </mergeCells>
  <hyperlinks>
    <hyperlink ref="H41" r:id="rId1" xr:uid="{21E85FE9-BDF2-4037-AEDA-FEF9879AF230}"/>
    <hyperlink ref="H65" r:id="rId2" xr:uid="{DDCDF159-AD26-4A2D-B904-AA3F081E0AB6}"/>
    <hyperlink ref="H23" r:id="rId3" xr:uid="{D1A2CD66-2779-4890-AA5E-AD63FB9ECF52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86-E7F8-4C0F-AB3B-2D7CCAFDC4B2}">
  <dimension ref="A1:W74"/>
  <sheetViews>
    <sheetView tabSelected="1" topLeftCell="A37" zoomScaleNormal="100" workbookViewId="0">
      <selection activeCell="I56" sqref="I56:I57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12.7109375" style="1" bestFit="1" customWidth="1"/>
    <col min="7" max="7" width="13.85546875" style="1" bestFit="1" customWidth="1"/>
    <col min="8" max="8" width="9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2.6666666666666668E-2</v>
      </c>
      <c r="H1" s="4">
        <v>0.8</v>
      </c>
      <c r="I1" s="1" t="s">
        <v>53</v>
      </c>
    </row>
    <row r="2" spans="1:12" x14ac:dyDescent="0.25">
      <c r="A2" s="1" t="s">
        <v>0</v>
      </c>
      <c r="B2">
        <v>16.772781370000001</v>
      </c>
      <c r="C2">
        <v>51.137332919999999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>
        <v>17.678329470000001</v>
      </c>
      <c r="C3">
        <v>51.75</v>
      </c>
      <c r="E3" s="1" t="s">
        <v>8</v>
      </c>
      <c r="F3" s="2">
        <f>G3/2</f>
        <v>88.042982199218216</v>
      </c>
      <c r="G3" s="2">
        <f>DEGREES(H3)</f>
        <v>176.08596439843643</v>
      </c>
      <c r="H3" s="2">
        <f>ACOS(I3)</f>
        <v>3.0732798453022321</v>
      </c>
      <c r="I3" s="1">
        <f>J3/(K3*L3)</f>
        <v>-0.99766758736774552</v>
      </c>
      <c r="J3" s="1">
        <f>B7*B8+C7*C8</f>
        <v>-0.29430081700003557</v>
      </c>
      <c r="K3" s="1">
        <f>SQRT(SUMSQ(B7:C7))</f>
        <v>0.48217592296374812</v>
      </c>
      <c r="L3" s="1">
        <f>SQRT(SUMSQ(B8:C8))</f>
        <v>0.61178677465545617</v>
      </c>
    </row>
    <row r="4" spans="1:12" x14ac:dyDescent="0.25">
      <c r="B4" s="6"/>
      <c r="C4" s="6"/>
    </row>
    <row r="5" spans="1:12" x14ac:dyDescent="0.25">
      <c r="A5" s="1" t="s">
        <v>4</v>
      </c>
      <c r="B5">
        <v>17.16152954</v>
      </c>
      <c r="C5">
        <v>51.422584530000002</v>
      </c>
      <c r="E5" s="1" t="s">
        <v>17</v>
      </c>
      <c r="F5" s="2">
        <f>COS(RADIANS(F3))</f>
        <v>3.4149763046429735E-2</v>
      </c>
    </row>
    <row r="6" spans="1:12" x14ac:dyDescent="0.25">
      <c r="B6" s="2"/>
      <c r="C6" s="2"/>
      <c r="E6" s="1" t="s">
        <v>18</v>
      </c>
      <c r="F6" s="2">
        <f>SIN(RADIANS(F3))</f>
        <v>0.99941672673808735</v>
      </c>
    </row>
    <row r="7" spans="1:12" x14ac:dyDescent="0.25">
      <c r="A7" s="1" t="s">
        <v>6</v>
      </c>
      <c r="B7" s="2">
        <f>B5-B2</f>
        <v>0.3887481699999995</v>
      </c>
      <c r="C7" s="2">
        <f>C5-C2</f>
        <v>0.2852516100000031</v>
      </c>
      <c r="E7" s="1" t="s">
        <v>19</v>
      </c>
      <c r="F7" s="2">
        <f>COS(RADIANS(-F3))</f>
        <v>3.4149763046429735E-2</v>
      </c>
      <c r="H7" s="6"/>
      <c r="I7" s="6"/>
    </row>
    <row r="8" spans="1:12" x14ac:dyDescent="0.25">
      <c r="A8" s="1" t="s">
        <v>7</v>
      </c>
      <c r="B8" s="2">
        <f>B5-B3</f>
        <v>-0.51679993000000124</v>
      </c>
      <c r="C8" s="2">
        <f>C5-C3</f>
        <v>-0.32741546999999827</v>
      </c>
      <c r="E8" s="1" t="s">
        <v>20</v>
      </c>
      <c r="F8" s="2">
        <f>SIN(RADIANS(-F3))</f>
        <v>-0.99941672673808735</v>
      </c>
    </row>
    <row r="10" spans="1:12" x14ac:dyDescent="0.25">
      <c r="A10" s="1" t="s">
        <v>15</v>
      </c>
      <c r="B10" s="4">
        <f>B5+F5*(B2-B5)-F6*(C2-C5)</f>
        <v>17.433339112472741</v>
      </c>
      <c r="C10" s="4">
        <f>C5+F6*(B2-B5)+F5*(C2-C5)</f>
        <v>51.024321831523068</v>
      </c>
      <c r="E10" s="1" t="s">
        <v>25</v>
      </c>
      <c r="F10" s="1">
        <f>(F1/2)/(F6)</f>
        <v>1.3341114848908809E-2</v>
      </c>
    </row>
    <row r="11" spans="1:12" x14ac:dyDescent="0.25">
      <c r="A11" s="1" t="s">
        <v>16</v>
      </c>
      <c r="B11" s="4">
        <f>B5+F7*(B2-B5)-F8*(C2-C5)</f>
        <v>16.863168651746793</v>
      </c>
      <c r="C11" s="4">
        <f>C5+F8*(B2-B5)+F7*(C2-C5)</f>
        <v>51.801364678696714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0.27180957247274051</v>
      </c>
      <c r="C13" s="4">
        <f>C10-C5</f>
        <v>-0.39826269847693396</v>
      </c>
      <c r="E13" s="3">
        <f>F10/F13</f>
        <v>2.7668562890710371E-2</v>
      </c>
      <c r="F13" s="3">
        <f>SQRT(SUMSQ(B13:C13))</f>
        <v>0.482175922963749</v>
      </c>
    </row>
    <row r="14" spans="1:12" x14ac:dyDescent="0.25">
      <c r="A14" s="1" t="s">
        <v>22</v>
      </c>
      <c r="B14" s="4">
        <f>B11-B5</f>
        <v>-0.29836088825320672</v>
      </c>
      <c r="C14" s="4">
        <f>C11-C5</f>
        <v>0.37878014869671262</v>
      </c>
      <c r="E14" s="3">
        <f>F10/F14</f>
        <v>2.766856289071019E-2</v>
      </c>
      <c r="F14" s="3">
        <f>SQRT(SUMSQ(B14:C14))</f>
        <v>0.48217592296375217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17.169050120250258</v>
      </c>
      <c r="C16" s="4">
        <f>C13*$E$13+$C$5</f>
        <v>51.41156517348017</v>
      </c>
    </row>
    <row r="17" spans="1:23" x14ac:dyDescent="0.25">
      <c r="A17" s="1" t="s">
        <v>27</v>
      </c>
      <c r="B17" s="4">
        <f>B14*$E$14+$B$5</f>
        <v>17.153274322999238</v>
      </c>
      <c r="C17" s="4">
        <f>C14*$E$14+$C$5</f>
        <v>51.433064832365972</v>
      </c>
    </row>
    <row r="19" spans="1:23" x14ac:dyDescent="0.25">
      <c r="A19" s="1" t="s">
        <v>28</v>
      </c>
      <c r="B19" s="1">
        <f>B2-B8</f>
        <v>17.289581300000002</v>
      </c>
      <c r="C19" s="1">
        <f>C2-C8</f>
        <v>51.464748389999997</v>
      </c>
      <c r="E19" s="1" t="s">
        <v>29</v>
      </c>
      <c r="F19" s="2">
        <f>SQRT(($B$19-B10)^2+(C19-C10)^2)</f>
        <v>0.46329457374199734</v>
      </c>
    </row>
    <row r="20" spans="1:23" x14ac:dyDescent="0.25">
      <c r="E20" s="1" t="s">
        <v>30</v>
      </c>
      <c r="F20" s="2">
        <f>SQRT(($B$19-B11)^2+(C19-C11)^2)</f>
        <v>0.54326629971521911</v>
      </c>
    </row>
    <row r="21" spans="1:23" x14ac:dyDescent="0.25">
      <c r="F21" s="2">
        <f>F20-F19</f>
        <v>7.9971725973221774E-2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17.169050120250258</v>
      </c>
      <c r="C23" s="2">
        <f>IF(F21&gt;0,C16,C17)</f>
        <v>51.41156517348017</v>
      </c>
      <c r="E23" s="11" t="s">
        <v>38</v>
      </c>
      <c r="F23" s="11"/>
      <c r="H23" s="10" t="s">
        <v>52</v>
      </c>
    </row>
    <row r="24" spans="1:23" x14ac:dyDescent="0.25">
      <c r="A24" s="1" t="s">
        <v>37</v>
      </c>
      <c r="B24" s="2">
        <f>(B5-B2)*F28+B2</f>
        <v>17.16116222162475</v>
      </c>
      <c r="C24" s="2">
        <f>(C5-C2)*F28+C2</f>
        <v>51.422315002923071</v>
      </c>
      <c r="E24" s="1" t="s">
        <v>32</v>
      </c>
      <c r="F24" s="2">
        <f>(B5-B2)^2+(C5-C2)^2</f>
        <v>0.23249362068594237</v>
      </c>
      <c r="W24" s="2"/>
    </row>
    <row r="25" spans="1:23" x14ac:dyDescent="0.25">
      <c r="A25" s="1" t="s">
        <v>36</v>
      </c>
      <c r="B25" s="2">
        <f>(B5-B3)*F35+B3</f>
        <v>17.16191439947163</v>
      </c>
      <c r="C25" s="2">
        <f>(C5-C3)*F35+C3</f>
        <v>51.422828355390585</v>
      </c>
      <c r="E25" s="1" t="s">
        <v>33</v>
      </c>
      <c r="F25" s="2">
        <f>(2*(B5-B2)*(B2-B23))+(2*(C5-C2)*(C2-C23))</f>
        <v>-0.46454788661424473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0.23205447349593628</v>
      </c>
      <c r="W26" s="2"/>
    </row>
    <row r="27" spans="1:23" x14ac:dyDescent="0.25">
      <c r="F27" s="4">
        <f>ROUNDDOWN(G27,10)</f>
        <v>0</v>
      </c>
      <c r="G27" s="1">
        <f>(F25^2)-(4*F24*F26)</f>
        <v>0</v>
      </c>
      <c r="W27" s="4"/>
    </row>
    <row r="28" spans="1:23" x14ac:dyDescent="0.25">
      <c r="E28" s="1" t="s">
        <v>35</v>
      </c>
      <c r="F28" s="2">
        <f>(2*F26)/(-F25+SQRT(F27))</f>
        <v>0.99905512513344685</v>
      </c>
      <c r="W28" s="2"/>
    </row>
    <row r="29" spans="1:23" x14ac:dyDescent="0.25">
      <c r="B29" s="5"/>
      <c r="C29" s="5"/>
    </row>
    <row r="30" spans="1:23" x14ac:dyDescent="0.25">
      <c r="C30" s="5"/>
      <c r="E30" s="11" t="s">
        <v>47</v>
      </c>
      <c r="F30" s="11"/>
    </row>
    <row r="31" spans="1:23" x14ac:dyDescent="0.25">
      <c r="E31" s="1" t="s">
        <v>32</v>
      </c>
      <c r="F31" s="2">
        <f>B8^2+C8^2</f>
        <v>0.37428305764332592</v>
      </c>
    </row>
    <row r="32" spans="1:23" x14ac:dyDescent="0.25">
      <c r="E32" s="1" t="s">
        <v>33</v>
      </c>
      <c r="F32" s="2">
        <f>2*B8*(B3-B23)+2*C8*(C3-C23)</f>
        <v>-0.74800866018094281</v>
      </c>
    </row>
    <row r="33" spans="1:23" x14ac:dyDescent="0.25">
      <c r="E33" s="1" t="s">
        <v>34</v>
      </c>
      <c r="F33" s="2">
        <f>(B3-B23)^2+(C3-C23)^2-(F1/2)^2</f>
        <v>0.3737258101052508</v>
      </c>
    </row>
    <row r="34" spans="1:23" x14ac:dyDescent="0.25">
      <c r="B34" s="2"/>
      <c r="C34" s="2"/>
      <c r="F34" s="4">
        <f>ROUNDDOWN(G34,10)</f>
        <v>0</v>
      </c>
      <c r="G34" s="1">
        <f>(F32^2)-(4*F31*F33)</f>
        <v>0</v>
      </c>
      <c r="W34" s="2"/>
    </row>
    <row r="35" spans="1:23" x14ac:dyDescent="0.25">
      <c r="A35" s="1" t="s">
        <v>39</v>
      </c>
      <c r="B35" s="2">
        <v>6371</v>
      </c>
      <c r="C35" s="2" t="s">
        <v>43</v>
      </c>
      <c r="E35" s="1" t="s">
        <v>35</v>
      </c>
      <c r="F35" s="2">
        <f>(2*F33)/(-F32+SQRT(F34))</f>
        <v>0.99925530277910624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0.29274025962366529</v>
      </c>
      <c r="C39" s="1">
        <f>RADIANS(C2)</f>
        <v>0.892514830142486</v>
      </c>
    </row>
    <row r="40" spans="1:23" x14ac:dyDescent="0.25">
      <c r="A40" s="1" t="s">
        <v>4</v>
      </c>
      <c r="B40" s="1">
        <f>RADIANS(B5)</f>
        <v>0.29952519515126791</v>
      </c>
      <c r="C40" s="1">
        <f>RADIANS(C5)</f>
        <v>0.89749340993360083</v>
      </c>
    </row>
    <row r="41" spans="1:23" x14ac:dyDescent="0.25">
      <c r="A41" s="1" t="s">
        <v>3</v>
      </c>
      <c r="B41" s="1">
        <f>RADIANS(B3)</f>
        <v>0.30854505550384415</v>
      </c>
      <c r="C41" s="1">
        <f>RADIANS(C3)</f>
        <v>0.90320788790706552</v>
      </c>
      <c r="E41" s="1" t="s">
        <v>45</v>
      </c>
      <c r="F41" s="1">
        <f>ACOS(SIN(C39)*SIN(C40)+COS(C39)*COS(C40)*COS(B39-B40))</f>
        <v>6.5420367310100591E-3</v>
      </c>
      <c r="H41" s="10" t="s">
        <v>42</v>
      </c>
    </row>
    <row r="42" spans="1:23" x14ac:dyDescent="0.25">
      <c r="E42" s="1" t="s">
        <v>44</v>
      </c>
      <c r="F42" s="3">
        <f>DEGREES(F41*60)</f>
        <v>22.489865646386292</v>
      </c>
    </row>
    <row r="43" spans="1:23" x14ac:dyDescent="0.25">
      <c r="B43" s="1" t="s">
        <v>1</v>
      </c>
      <c r="C43" s="1" t="s">
        <v>2</v>
      </c>
      <c r="E43" s="1" t="s">
        <v>46</v>
      </c>
      <c r="F43" s="3">
        <f>F41*B35</f>
        <v>41.679316013265087</v>
      </c>
    </row>
    <row r="44" spans="1:23" x14ac:dyDescent="0.25">
      <c r="A44" s="1" t="s">
        <v>76</v>
      </c>
      <c r="B44" s="2">
        <f>B24</f>
        <v>17.16116222162475</v>
      </c>
      <c r="C44" s="2">
        <f>C24</f>
        <v>51.422315002923071</v>
      </c>
    </row>
    <row r="46" spans="1:23" x14ac:dyDescent="0.25">
      <c r="A46" s="1" t="s">
        <v>50</v>
      </c>
      <c r="B46" s="2">
        <f>B2</f>
        <v>16.772781370000001</v>
      </c>
      <c r="C46" s="2">
        <f>C2</f>
        <v>51.137332919999999</v>
      </c>
    </row>
    <row r="47" spans="1:23" x14ac:dyDescent="0.25">
      <c r="A47" s="1" t="s">
        <v>51</v>
      </c>
      <c r="B47" s="2">
        <f>B24</f>
        <v>17.16116222162475</v>
      </c>
      <c r="C47" s="2">
        <f>C24</f>
        <v>51.422315002923071</v>
      </c>
    </row>
    <row r="48" spans="1:23" x14ac:dyDescent="0.25">
      <c r="G48" s="3"/>
      <c r="H48" s="2">
        <v>16.796099999999999</v>
      </c>
      <c r="I48" s="1">
        <v>51.132599999999996</v>
      </c>
    </row>
    <row r="49" spans="1:12" x14ac:dyDescent="0.25">
      <c r="A49" s="1" t="s">
        <v>49</v>
      </c>
      <c r="B49" s="2">
        <v>16.8047</v>
      </c>
      <c r="C49" s="1">
        <v>51.146900000000002</v>
      </c>
      <c r="F49" s="2">
        <v>16.8047</v>
      </c>
      <c r="G49" s="1">
        <v>51.146900000000002</v>
      </c>
    </row>
    <row r="50" spans="1:12" x14ac:dyDescent="0.25">
      <c r="A50" s="1" t="s">
        <v>48</v>
      </c>
      <c r="B50" s="2">
        <v>16.802800000000001</v>
      </c>
      <c r="C50" s="1">
        <v>51.1526</v>
      </c>
      <c r="F50" s="8"/>
    </row>
    <row r="52" spans="1:12" x14ac:dyDescent="0.25">
      <c r="C52" s="1">
        <f>(D52*2)/60</f>
        <v>1.3333333333333334E-2</v>
      </c>
      <c r="D52" s="4">
        <v>0.4</v>
      </c>
      <c r="E52" s="1" t="s">
        <v>53</v>
      </c>
      <c r="F52" s="8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70.744037451016425</v>
      </c>
      <c r="H53" s="2">
        <f>ACOS(I53)</f>
        <v>1.2347163796744134</v>
      </c>
      <c r="I53" s="1">
        <f>J53/(K53*L53)</f>
        <v>0.32978889115070814</v>
      </c>
      <c r="J53" s="1">
        <f>B59*B60+C59*C60</f>
        <v>8.9258729557405636E-4</v>
      </c>
      <c r="K53" s="1">
        <f>SQRT(SUMSQ(B59:C59))</f>
        <v>0.45046502559107265</v>
      </c>
      <c r="L53" s="1">
        <f>SQRT(SUMSQ(B60:C60))</f>
        <v>6.0083275543171529E-3</v>
      </c>
    </row>
    <row r="54" spans="1:12" x14ac:dyDescent="0.25">
      <c r="B54" s="1" t="s">
        <v>55</v>
      </c>
      <c r="C54" s="1" t="s">
        <v>56</v>
      </c>
    </row>
    <row r="55" spans="1:12" x14ac:dyDescent="0.25">
      <c r="A55" s="1" t="s">
        <v>61</v>
      </c>
      <c r="B55" s="2">
        <f>B49</f>
        <v>16.8047</v>
      </c>
      <c r="C55" s="1">
        <f>C49</f>
        <v>51.146900000000002</v>
      </c>
    </row>
    <row r="56" spans="1:12" x14ac:dyDescent="0.25">
      <c r="A56" s="1" t="s">
        <v>62</v>
      </c>
      <c r="B56" s="2">
        <f>B50</f>
        <v>16.802800000000001</v>
      </c>
      <c r="C56" s="1">
        <f>C50</f>
        <v>51.1526</v>
      </c>
    </row>
    <row r="57" spans="1:12" x14ac:dyDescent="0.25">
      <c r="A57" s="1" t="s">
        <v>63</v>
      </c>
      <c r="B57" s="2">
        <f>B47</f>
        <v>17.16116222162475</v>
      </c>
      <c r="C57" s="2">
        <f>C47</f>
        <v>51.422315002923071</v>
      </c>
    </row>
    <row r="59" spans="1:12" x14ac:dyDescent="0.25">
      <c r="A59" s="1" t="s">
        <v>64</v>
      </c>
      <c r="B59" s="2">
        <f>B57-B55</f>
        <v>0.35646222162474928</v>
      </c>
      <c r="C59" s="2">
        <f>C57-C55</f>
        <v>0.27541500292306864</v>
      </c>
      <c r="F59" s="2"/>
    </row>
    <row r="60" spans="1:12" x14ac:dyDescent="0.25">
      <c r="A60" s="1" t="s">
        <v>65</v>
      </c>
      <c r="B60" s="2">
        <f>B56-B55</f>
        <v>-1.8999999999991246E-3</v>
      </c>
      <c r="C60" s="1">
        <f>C56-C55</f>
        <v>5.6999999999973738E-3</v>
      </c>
    </row>
    <row r="61" spans="1:12" x14ac:dyDescent="0.25">
      <c r="F61" s="2" t="s">
        <v>67</v>
      </c>
      <c r="G61" s="1">
        <f>B59*B60+C59*C60</f>
        <v>8.9258729557405636E-4</v>
      </c>
    </row>
    <row r="62" spans="1:12" x14ac:dyDescent="0.25">
      <c r="A62" s="1" t="s">
        <v>66</v>
      </c>
      <c r="B62" s="9">
        <f>B60*G63</f>
        <v>-4.6978278714445661E-2</v>
      </c>
      <c r="C62" s="9">
        <f>C60*G63</f>
        <v>0.14093483614333696</v>
      </c>
      <c r="F62" s="1" t="s">
        <v>68</v>
      </c>
      <c r="G62" s="9">
        <f>B60*B60+C60*C60</f>
        <v>3.6099999999966739E-5</v>
      </c>
    </row>
    <row r="63" spans="1:12" x14ac:dyDescent="0.25">
      <c r="A63" s="1" t="s">
        <v>69</v>
      </c>
      <c r="B63" s="4">
        <f>B55+B62</f>
        <v>16.757721721285556</v>
      </c>
      <c r="C63" s="4">
        <f>C55+C62</f>
        <v>51.28783483614334</v>
      </c>
      <c r="F63" s="1" t="s">
        <v>59</v>
      </c>
      <c r="G63" s="9">
        <f>G61/G62</f>
        <v>24.725409849719632</v>
      </c>
    </row>
    <row r="64" spans="1:12" x14ac:dyDescent="0.25">
      <c r="A64" s="1" t="s">
        <v>72</v>
      </c>
      <c r="B64" s="4">
        <f>B55+G71*(B63-B55)-G72*(C63-C55)</f>
        <v>16.733962349432769</v>
      </c>
      <c r="C64" s="4">
        <f>C55+G72*(B63-B55)+G71*(C63-C55)</f>
        <v>51.277536026814772</v>
      </c>
    </row>
    <row r="65" spans="1:8" x14ac:dyDescent="0.25">
      <c r="A65" s="1" t="s">
        <v>73</v>
      </c>
      <c r="B65" s="4">
        <f>B55+G73*(B63-B55)-G74*(C63-C55)</f>
        <v>16.782908504364922</v>
      </c>
      <c r="C65" s="4">
        <f>C55+G74*(B63-B55)+G73*(C63-C55)</f>
        <v>51.293851411792161</v>
      </c>
      <c r="H65" s="10" t="s">
        <v>71</v>
      </c>
    </row>
    <row r="67" spans="1:8" x14ac:dyDescent="0.25">
      <c r="A67" s="1" t="s">
        <v>70</v>
      </c>
      <c r="B67" s="1">
        <f>SQRT((B63-$B$57)^2+(C63-$C$57)^2)</f>
        <v>0.4252636271432621</v>
      </c>
      <c r="C67" s="1" t="b">
        <f>B67&lt;($C$52/2)</f>
        <v>0</v>
      </c>
    </row>
    <row r="69" spans="1:8" x14ac:dyDescent="0.25">
      <c r="A69" s="1" t="s">
        <v>74</v>
      </c>
      <c r="B69" s="1">
        <f>SQRT((B64-$B$57)^2+(C64-$C$57)^2)</f>
        <v>0.45106616224652901</v>
      </c>
      <c r="F69" s="1" t="s">
        <v>8</v>
      </c>
      <c r="G69" s="1">
        <v>10</v>
      </c>
    </row>
    <row r="70" spans="1:8" x14ac:dyDescent="0.25">
      <c r="A70" s="1" t="s">
        <v>75</v>
      </c>
      <c r="B70" s="1">
        <f>SQRT((B65-$B$57)^2+(C65-$C$57)^2)</f>
        <v>0.39947311407293362</v>
      </c>
    </row>
    <row r="71" spans="1:8" x14ac:dyDescent="0.25">
      <c r="F71" s="1" t="s">
        <v>17</v>
      </c>
      <c r="G71" s="2">
        <f>COS(RADIANS(G69))</f>
        <v>0.98480775301220802</v>
      </c>
    </row>
    <row r="72" spans="1:8" x14ac:dyDescent="0.25">
      <c r="A72" s="1" t="s">
        <v>77</v>
      </c>
      <c r="B72" s="1" t="b">
        <f>B69&lt;B70</f>
        <v>0</v>
      </c>
      <c r="C72" s="1" t="s">
        <v>78</v>
      </c>
      <c r="F72" s="1" t="s">
        <v>18</v>
      </c>
      <c r="G72" s="2">
        <f>SIN(RADIANS(G69))</f>
        <v>0.17364817766693033</v>
      </c>
    </row>
    <row r="73" spans="1:8" x14ac:dyDescent="0.25">
      <c r="A73" s="1" t="s">
        <v>80</v>
      </c>
      <c r="B73" s="1" t="b">
        <f>B69&gt;B70</f>
        <v>1</v>
      </c>
      <c r="C73" s="1" t="s">
        <v>79</v>
      </c>
      <c r="F73" s="1" t="s">
        <v>19</v>
      </c>
      <c r="G73" s="2">
        <f>COS(RADIANS(-G69))</f>
        <v>0.98480775301220802</v>
      </c>
    </row>
    <row r="74" spans="1:8" x14ac:dyDescent="0.25">
      <c r="F74" s="1" t="s">
        <v>20</v>
      </c>
      <c r="G74" s="2">
        <f>SIN(RADIANS(-G69))</f>
        <v>-0.17364817766693033</v>
      </c>
    </row>
  </sheetData>
  <mergeCells count="2">
    <mergeCell ref="E23:F23"/>
    <mergeCell ref="E30:F30"/>
  </mergeCells>
  <hyperlinks>
    <hyperlink ref="H41" r:id="rId1" xr:uid="{5FCB6F36-C9C8-4F16-A811-A9771F0559C9}"/>
    <hyperlink ref="H65" r:id="rId2" xr:uid="{9E607F0F-B525-44F9-A21E-728EC15C20B5}"/>
    <hyperlink ref="H23" r:id="rId3" xr:uid="{CCE84C1E-B88D-4A99-9AA5-84E01FD5AEE9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FBB7-9A54-410C-873C-1B2A93161DD3}">
  <dimension ref="A1:F363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57</v>
      </c>
      <c r="B1">
        <f>Arkusz1!C52/2</f>
        <v>6.6666666666666671E-3</v>
      </c>
      <c r="C1" t="s">
        <v>58</v>
      </c>
      <c r="D1">
        <f>Arkusz1!$B$44</f>
        <v>16.785637029611838</v>
      </c>
      <c r="E1" t="s">
        <v>59</v>
      </c>
      <c r="F1">
        <f>Arkusz1!$C$44</f>
        <v>51.133373017299256</v>
      </c>
    </row>
    <row r="2" spans="1:6" x14ac:dyDescent="0.25">
      <c r="A2" t="s">
        <v>60</v>
      </c>
      <c r="B2" t="s">
        <v>54</v>
      </c>
      <c r="C2" t="s">
        <v>55</v>
      </c>
      <c r="D2" t="s">
        <v>56</v>
      </c>
    </row>
    <row r="3" spans="1:6" x14ac:dyDescent="0.25">
      <c r="A3">
        <v>0</v>
      </c>
      <c r="B3">
        <f>RADIANS(A3)</f>
        <v>0</v>
      </c>
      <c r="C3">
        <f>$B$1*COS(B3)+$D$1</f>
        <v>16.792303696278505</v>
      </c>
      <c r="D3">
        <f>$B$1*SIN(B3)+$F$1</f>
        <v>51.133373017299256</v>
      </c>
    </row>
    <row r="4" spans="1:6" x14ac:dyDescent="0.25">
      <c r="A4">
        <v>1</v>
      </c>
      <c r="B4">
        <f t="shared" ref="B4:B67" si="0">RADIANS(A4)</f>
        <v>1.7453292519943295E-2</v>
      </c>
      <c r="C4">
        <f t="shared" ref="C4:C67" si="1">$B$1*COS(B4)+$D$1</f>
        <v>16.792302680912879</v>
      </c>
      <c r="D4">
        <f t="shared" ref="D4:D67" si="2">$B$1*SIN(B4)+$F$1</f>
        <v>51.133489366675505</v>
      </c>
    </row>
    <row r="5" spans="1:6" x14ac:dyDescent="0.25">
      <c r="A5">
        <v>2</v>
      </c>
      <c r="B5">
        <f t="shared" si="0"/>
        <v>3.4906585039886591E-2</v>
      </c>
      <c r="C5">
        <f t="shared" si="1"/>
        <v>16.7922996351253</v>
      </c>
      <c r="D5">
        <f t="shared" si="2"/>
        <v>51.133605680610607</v>
      </c>
    </row>
    <row r="6" spans="1:6" x14ac:dyDescent="0.25">
      <c r="A6">
        <v>3</v>
      </c>
      <c r="B6">
        <f t="shared" si="0"/>
        <v>5.235987755982989E-2</v>
      </c>
      <c r="C6">
        <f t="shared" si="1"/>
        <v>16.792294559843533</v>
      </c>
      <c r="D6">
        <f t="shared" si="2"/>
        <v>51.133721923674209</v>
      </c>
    </row>
    <row r="7" spans="1:6" x14ac:dyDescent="0.25">
      <c r="A7">
        <v>4</v>
      </c>
      <c r="B7">
        <f t="shared" si="0"/>
        <v>6.9813170079773182E-2</v>
      </c>
      <c r="C7">
        <f t="shared" si="1"/>
        <v>16.792287456613568</v>
      </c>
      <c r="D7">
        <f t="shared" si="2"/>
        <v>51.133838060457549</v>
      </c>
    </row>
    <row r="8" spans="1:6" x14ac:dyDescent="0.25">
      <c r="A8">
        <v>5</v>
      </c>
      <c r="B8">
        <f t="shared" si="0"/>
        <v>8.7266462599716474E-2</v>
      </c>
      <c r="C8">
        <f t="shared" si="1"/>
        <v>16.792278327599117</v>
      </c>
      <c r="D8">
        <f t="shared" si="2"/>
        <v>51.13395405558424</v>
      </c>
    </row>
    <row r="9" spans="1:6" x14ac:dyDescent="0.25">
      <c r="A9">
        <v>6</v>
      </c>
      <c r="B9">
        <f t="shared" si="0"/>
        <v>0.10471975511965978</v>
      </c>
      <c r="C9">
        <f t="shared" si="1"/>
        <v>16.79226717558096</v>
      </c>
      <c r="D9">
        <f t="shared" si="2"/>
        <v>51.134069873721039</v>
      </c>
    </row>
    <row r="10" spans="1:6" x14ac:dyDescent="0.25">
      <c r="A10">
        <v>7</v>
      </c>
      <c r="B10">
        <f t="shared" si="0"/>
        <v>0.12217304763960307</v>
      </c>
      <c r="C10">
        <f t="shared" si="1"/>
        <v>16.792254003956113</v>
      </c>
      <c r="D10">
        <f t="shared" si="2"/>
        <v>51.134185479588623</v>
      </c>
    </row>
    <row r="11" spans="1:6" x14ac:dyDescent="0.25">
      <c r="A11">
        <v>8</v>
      </c>
      <c r="B11">
        <f t="shared" si="0"/>
        <v>0.13962634015954636</v>
      </c>
      <c r="C11">
        <f t="shared" si="1"/>
        <v>16.792238816736781</v>
      </c>
      <c r="D11">
        <f t="shared" si="2"/>
        <v>51.134300837972326</v>
      </c>
    </row>
    <row r="12" spans="1:6" x14ac:dyDescent="0.25">
      <c r="A12">
        <v>9</v>
      </c>
      <c r="B12">
        <f t="shared" si="0"/>
        <v>0.15707963267948966</v>
      </c>
      <c r="C12">
        <f t="shared" si="1"/>
        <v>16.792221618549139</v>
      </c>
      <c r="D12">
        <f t="shared" si="2"/>
        <v>51.134415913732859</v>
      </c>
    </row>
    <row r="13" spans="1:6" x14ac:dyDescent="0.25">
      <c r="A13">
        <v>10</v>
      </c>
      <c r="B13">
        <f t="shared" si="0"/>
        <v>0.17453292519943295</v>
      </c>
      <c r="C13">
        <f t="shared" si="1"/>
        <v>16.79220241463192</v>
      </c>
      <c r="D13">
        <f t="shared" si="2"/>
        <v>51.134530671817032</v>
      </c>
    </row>
    <row r="14" spans="1:6" x14ac:dyDescent="0.25">
      <c r="A14">
        <v>11</v>
      </c>
      <c r="B14">
        <f t="shared" si="0"/>
        <v>0.19198621771937624</v>
      </c>
      <c r="C14">
        <f t="shared" si="1"/>
        <v>16.792181210834823</v>
      </c>
      <c r="D14">
        <f t="shared" si="2"/>
        <v>51.134645077268431</v>
      </c>
    </row>
    <row r="15" spans="1:6" x14ac:dyDescent="0.25">
      <c r="A15">
        <v>12</v>
      </c>
      <c r="B15">
        <f t="shared" si="0"/>
        <v>0.20943951023931956</v>
      </c>
      <c r="C15">
        <f t="shared" si="1"/>
        <v>16.792158013616731</v>
      </c>
      <c r="D15">
        <f t="shared" si="2"/>
        <v>51.134759095238039</v>
      </c>
    </row>
    <row r="16" spans="1:6" x14ac:dyDescent="0.25">
      <c r="A16">
        <v>13</v>
      </c>
      <c r="B16">
        <f t="shared" si="0"/>
        <v>0.22689280275926285</v>
      </c>
      <c r="C16">
        <f t="shared" si="1"/>
        <v>16.792132830043741</v>
      </c>
      <c r="D16">
        <f t="shared" si="2"/>
        <v>51.134872690994882</v>
      </c>
    </row>
    <row r="17" spans="1:4" x14ac:dyDescent="0.25">
      <c r="A17">
        <v>14</v>
      </c>
      <c r="B17">
        <f t="shared" si="0"/>
        <v>0.24434609527920614</v>
      </c>
      <c r="C17">
        <f t="shared" si="1"/>
        <v>16.792105667787013</v>
      </c>
      <c r="D17">
        <f t="shared" si="2"/>
        <v>51.134985829936589</v>
      </c>
    </row>
    <row r="18" spans="1:4" x14ac:dyDescent="0.25">
      <c r="A18">
        <v>15</v>
      </c>
      <c r="B18">
        <f t="shared" si="0"/>
        <v>0.26179938779914941</v>
      </c>
      <c r="C18">
        <f t="shared" si="1"/>
        <v>16.792076535120433</v>
      </c>
      <c r="D18">
        <f t="shared" si="2"/>
        <v>51.135098477599939</v>
      </c>
    </row>
    <row r="19" spans="1:4" x14ac:dyDescent="0.25">
      <c r="A19">
        <v>16</v>
      </c>
      <c r="B19">
        <f t="shared" si="0"/>
        <v>0.27925268031909273</v>
      </c>
      <c r="C19">
        <f t="shared" si="1"/>
        <v>16.792045440918095</v>
      </c>
      <c r="D19">
        <f t="shared" si="2"/>
        <v>51.135210599671368</v>
      </c>
    </row>
    <row r="20" spans="1:4" x14ac:dyDescent="0.25">
      <c r="A20">
        <v>17</v>
      </c>
      <c r="B20">
        <f t="shared" si="0"/>
        <v>0.29670597283903605</v>
      </c>
      <c r="C20">
        <f t="shared" si="1"/>
        <v>16.792012394651593</v>
      </c>
      <c r="D20">
        <f t="shared" si="2"/>
        <v>51.135322161997408</v>
      </c>
    </row>
    <row r="21" spans="1:4" x14ac:dyDescent="0.25">
      <c r="A21">
        <v>18</v>
      </c>
      <c r="B21">
        <f t="shared" si="0"/>
        <v>0.31415926535897931</v>
      </c>
      <c r="C21">
        <f t="shared" si="1"/>
        <v>16.79197740638714</v>
      </c>
      <c r="D21">
        <f t="shared" si="2"/>
        <v>51.135433130595089</v>
      </c>
    </row>
    <row r="22" spans="1:4" x14ac:dyDescent="0.25">
      <c r="A22">
        <v>19</v>
      </c>
      <c r="B22">
        <f t="shared" si="0"/>
        <v>0.33161255787892263</v>
      </c>
      <c r="C22">
        <f t="shared" si="1"/>
        <v>16.791940486782501</v>
      </c>
      <c r="D22">
        <f t="shared" si="2"/>
        <v>51.135543471662302</v>
      </c>
    </row>
    <row r="23" spans="1:4" x14ac:dyDescent="0.25">
      <c r="A23">
        <v>20</v>
      </c>
      <c r="B23">
        <f t="shared" si="0"/>
        <v>0.3490658503988659</v>
      </c>
      <c r="C23">
        <f t="shared" si="1"/>
        <v>16.791901647083744</v>
      </c>
      <c r="D23">
        <f t="shared" si="2"/>
        <v>51.135653151588095</v>
      </c>
    </row>
    <row r="24" spans="1:4" x14ac:dyDescent="0.25">
      <c r="A24">
        <v>21</v>
      </c>
      <c r="B24">
        <f t="shared" si="0"/>
        <v>0.36651914291880922</v>
      </c>
      <c r="C24">
        <f t="shared" si="1"/>
        <v>16.791860899121819</v>
      </c>
      <c r="D24">
        <f t="shared" si="2"/>
        <v>51.135762136962889</v>
      </c>
    </row>
    <row r="25" spans="1:4" x14ac:dyDescent="0.25">
      <c r="A25">
        <v>22</v>
      </c>
      <c r="B25">
        <f t="shared" si="0"/>
        <v>0.38397243543875248</v>
      </c>
      <c r="C25">
        <f t="shared" si="1"/>
        <v>16.79181825530895</v>
      </c>
      <c r="D25">
        <f t="shared" si="2"/>
        <v>51.135870394588693</v>
      </c>
    </row>
    <row r="26" spans="1:4" x14ac:dyDescent="0.25">
      <c r="A26">
        <v>23</v>
      </c>
      <c r="B26">
        <f t="shared" si="0"/>
        <v>0.4014257279586958</v>
      </c>
      <c r="C26">
        <f t="shared" si="1"/>
        <v>16.791773728634855</v>
      </c>
      <c r="D26">
        <f t="shared" si="2"/>
        <v>51.135977891489183</v>
      </c>
    </row>
    <row r="27" spans="1:4" x14ac:dyDescent="0.25">
      <c r="A27">
        <v>24</v>
      </c>
      <c r="B27">
        <f t="shared" si="0"/>
        <v>0.41887902047863912</v>
      </c>
      <c r="C27">
        <f t="shared" si="1"/>
        <v>16.791727332662788</v>
      </c>
      <c r="D27">
        <f t="shared" si="2"/>
        <v>51.136084594919758</v>
      </c>
    </row>
    <row r="28" spans="1:4" x14ac:dyDescent="0.25">
      <c r="A28">
        <v>25</v>
      </c>
      <c r="B28">
        <f t="shared" si="0"/>
        <v>0.43633231299858238</v>
      </c>
      <c r="C28">
        <f t="shared" si="1"/>
        <v>16.791679081525416</v>
      </c>
      <c r="D28">
        <f t="shared" si="2"/>
        <v>51.136190472377528</v>
      </c>
    </row>
    <row r="29" spans="1:4" x14ac:dyDescent="0.25">
      <c r="A29">
        <v>26</v>
      </c>
      <c r="B29">
        <f t="shared" si="0"/>
        <v>0.4537856055185257</v>
      </c>
      <c r="C29">
        <f t="shared" si="1"/>
        <v>16.7916289899205</v>
      </c>
      <c r="D29">
        <f t="shared" si="2"/>
        <v>51.136295491611186</v>
      </c>
    </row>
    <row r="30" spans="1:4" x14ac:dyDescent="0.25">
      <c r="A30">
        <v>27</v>
      </c>
      <c r="B30">
        <f t="shared" si="0"/>
        <v>0.47123889803846897</v>
      </c>
      <c r="C30">
        <f t="shared" si="1"/>
        <v>16.791577073106428</v>
      </c>
      <c r="D30">
        <f t="shared" si="2"/>
        <v>51.136399620630854</v>
      </c>
    </row>
    <row r="31" spans="1:4" x14ac:dyDescent="0.25">
      <c r="A31">
        <v>28</v>
      </c>
      <c r="B31">
        <f t="shared" si="0"/>
        <v>0.48869219055841229</v>
      </c>
      <c r="C31">
        <f t="shared" si="1"/>
        <v>16.791523346897563</v>
      </c>
      <c r="D31">
        <f t="shared" si="2"/>
        <v>51.136502827717827</v>
      </c>
    </row>
    <row r="32" spans="1:4" x14ac:dyDescent="0.25">
      <c r="A32">
        <v>29</v>
      </c>
      <c r="B32">
        <f t="shared" si="0"/>
        <v>0.50614548307835561</v>
      </c>
      <c r="C32">
        <f t="shared" si="1"/>
        <v>16.791467827659435</v>
      </c>
      <c r="D32">
        <f t="shared" si="2"/>
        <v>51.136605081434233</v>
      </c>
    </row>
    <row r="33" spans="1:4" x14ac:dyDescent="0.25">
      <c r="A33">
        <v>30</v>
      </c>
      <c r="B33">
        <f t="shared" si="0"/>
        <v>0.52359877559829882</v>
      </c>
      <c r="C33">
        <f t="shared" si="1"/>
        <v>16.791410532303733</v>
      </c>
      <c r="D33">
        <f t="shared" si="2"/>
        <v>51.136706350632586</v>
      </c>
    </row>
    <row r="34" spans="1:4" x14ac:dyDescent="0.25">
      <c r="A34">
        <v>31</v>
      </c>
      <c r="B34">
        <f t="shared" si="0"/>
        <v>0.54105206811824214</v>
      </c>
      <c r="C34">
        <f t="shared" si="1"/>
        <v>16.791351478283186</v>
      </c>
      <c r="D34">
        <f t="shared" si="2"/>
        <v>51.13680660446532</v>
      </c>
    </row>
    <row r="35" spans="1:4" x14ac:dyDescent="0.25">
      <c r="A35">
        <v>32</v>
      </c>
      <c r="B35">
        <f t="shared" si="0"/>
        <v>0.55850536063818546</v>
      </c>
      <c r="C35">
        <f t="shared" si="1"/>
        <v>16.791290683586215</v>
      </c>
      <c r="D35">
        <f t="shared" si="2"/>
        <v>51.136905812394147</v>
      </c>
    </row>
    <row r="36" spans="1:4" x14ac:dyDescent="0.25">
      <c r="A36">
        <v>33</v>
      </c>
      <c r="B36">
        <f t="shared" si="0"/>
        <v>0.57595865315812877</v>
      </c>
      <c r="C36">
        <f t="shared" si="1"/>
        <v>16.791228166731475</v>
      </c>
      <c r="D36">
        <f t="shared" si="2"/>
        <v>51.137003944199357</v>
      </c>
    </row>
    <row r="37" spans="1:4" x14ac:dyDescent="0.25">
      <c r="A37">
        <v>34</v>
      </c>
      <c r="B37">
        <f t="shared" si="0"/>
        <v>0.59341194567807209</v>
      </c>
      <c r="C37">
        <f t="shared" si="1"/>
        <v>16.791163946762204</v>
      </c>
      <c r="D37">
        <f t="shared" si="2"/>
        <v>51.137100969989064</v>
      </c>
    </row>
    <row r="38" spans="1:4" x14ac:dyDescent="0.25">
      <c r="A38">
        <v>35</v>
      </c>
      <c r="B38">
        <f t="shared" si="0"/>
        <v>0.6108652381980153</v>
      </c>
      <c r="C38">
        <f t="shared" si="1"/>
        <v>16.791098043240432</v>
      </c>
      <c r="D38">
        <f t="shared" si="2"/>
        <v>51.137196860208263</v>
      </c>
    </row>
    <row r="39" spans="1:4" x14ac:dyDescent="0.25">
      <c r="A39">
        <v>36</v>
      </c>
      <c r="B39">
        <f t="shared" si="0"/>
        <v>0.62831853071795862</v>
      </c>
      <c r="C39">
        <f t="shared" si="1"/>
        <v>16.791030476241005</v>
      </c>
      <c r="D39">
        <f t="shared" si="2"/>
        <v>51.137291585647873</v>
      </c>
    </row>
    <row r="40" spans="1:4" x14ac:dyDescent="0.25">
      <c r="A40">
        <v>37</v>
      </c>
      <c r="B40">
        <f t="shared" si="0"/>
        <v>0.64577182323790194</v>
      </c>
      <c r="C40">
        <f t="shared" si="1"/>
        <v>16.790961266345487</v>
      </c>
      <c r="D40">
        <f t="shared" si="2"/>
        <v>51.137385117453604</v>
      </c>
    </row>
    <row r="41" spans="1:4" x14ac:dyDescent="0.25">
      <c r="A41">
        <v>38</v>
      </c>
      <c r="B41">
        <f t="shared" si="0"/>
        <v>0.66322511575784526</v>
      </c>
      <c r="C41">
        <f t="shared" si="1"/>
        <v>16.790890434635884</v>
      </c>
      <c r="D41">
        <f t="shared" si="2"/>
        <v>51.137477427134762</v>
      </c>
    </row>
    <row r="42" spans="1:4" x14ac:dyDescent="0.25">
      <c r="A42">
        <v>39</v>
      </c>
      <c r="B42">
        <f t="shared" si="0"/>
        <v>0.68067840827778847</v>
      </c>
      <c r="C42">
        <f t="shared" si="1"/>
        <v>16.790818002688219</v>
      </c>
      <c r="D42">
        <f t="shared" si="2"/>
        <v>51.137568486572924</v>
      </c>
    </row>
    <row r="43" spans="1:4" x14ac:dyDescent="0.25">
      <c r="A43">
        <v>40</v>
      </c>
      <c r="B43">
        <f t="shared" si="0"/>
        <v>0.69813170079773179</v>
      </c>
      <c r="C43">
        <f t="shared" si="1"/>
        <v>16.790743992565965</v>
      </c>
      <c r="D43">
        <f t="shared" si="2"/>
        <v>51.137658268030499</v>
      </c>
    </row>
    <row r="44" spans="1:4" x14ac:dyDescent="0.25">
      <c r="A44">
        <v>41</v>
      </c>
      <c r="B44">
        <f t="shared" si="0"/>
        <v>0.71558499331767511</v>
      </c>
      <c r="C44">
        <f t="shared" si="1"/>
        <v>16.790668426813323</v>
      </c>
      <c r="D44">
        <f t="shared" si="2"/>
        <v>51.137746744159195</v>
      </c>
    </row>
    <row r="45" spans="1:4" x14ac:dyDescent="0.25">
      <c r="A45">
        <v>42</v>
      </c>
      <c r="B45">
        <f t="shared" si="0"/>
        <v>0.73303828583761843</v>
      </c>
      <c r="C45">
        <f t="shared" si="1"/>
        <v>16.790591328448354</v>
      </c>
      <c r="D45">
        <f t="shared" si="2"/>
        <v>51.137833888008316</v>
      </c>
    </row>
    <row r="46" spans="1:4" x14ac:dyDescent="0.25">
      <c r="A46">
        <v>43</v>
      </c>
      <c r="B46">
        <f t="shared" si="0"/>
        <v>0.75049157835756175</v>
      </c>
      <c r="C46">
        <f t="shared" si="1"/>
        <v>16.790512720955967</v>
      </c>
      <c r="D46">
        <f t="shared" si="2"/>
        <v>51.137919673033004</v>
      </c>
    </row>
    <row r="47" spans="1:4" x14ac:dyDescent="0.25">
      <c r="A47">
        <v>44</v>
      </c>
      <c r="B47">
        <f t="shared" si="0"/>
        <v>0.76794487087750496</v>
      </c>
      <c r="C47">
        <f t="shared" si="1"/>
        <v>16.790432628280762</v>
      </c>
      <c r="D47">
        <f t="shared" si="2"/>
        <v>51.138004073102316</v>
      </c>
    </row>
    <row r="48" spans="1:4" x14ac:dyDescent="0.25">
      <c r="A48">
        <v>45</v>
      </c>
      <c r="B48">
        <f t="shared" si="0"/>
        <v>0.78539816339744828</v>
      </c>
      <c r="C48">
        <f t="shared" si="1"/>
        <v>16.79035107481975</v>
      </c>
      <c r="D48">
        <f t="shared" si="2"/>
        <v>51.138087062507168</v>
      </c>
    </row>
    <row r="49" spans="1:4" x14ac:dyDescent="0.25">
      <c r="A49">
        <v>46</v>
      </c>
      <c r="B49">
        <f t="shared" si="0"/>
        <v>0.8028514559173916</v>
      </c>
      <c r="C49">
        <f t="shared" si="1"/>
        <v>16.790268085414898</v>
      </c>
      <c r="D49">
        <f t="shared" si="2"/>
        <v>51.138168615968183</v>
      </c>
    </row>
    <row r="50" spans="1:4" x14ac:dyDescent="0.25">
      <c r="A50">
        <v>47</v>
      </c>
      <c r="B50">
        <f t="shared" si="0"/>
        <v>0.82030474843733492</v>
      </c>
      <c r="C50">
        <f t="shared" si="1"/>
        <v>16.790183685345589</v>
      </c>
      <c r="D50">
        <f t="shared" si="2"/>
        <v>51.138248708643381</v>
      </c>
    </row>
    <row r="51" spans="1:4" x14ac:dyDescent="0.25">
      <c r="A51">
        <v>48</v>
      </c>
      <c r="B51">
        <f t="shared" si="0"/>
        <v>0.83775804095727824</v>
      </c>
      <c r="C51">
        <f t="shared" si="1"/>
        <v>16.790097900320898</v>
      </c>
      <c r="D51">
        <f t="shared" si="2"/>
        <v>51.138327316135772</v>
      </c>
    </row>
    <row r="52" spans="1:4" x14ac:dyDescent="0.25">
      <c r="A52">
        <v>49</v>
      </c>
      <c r="B52">
        <f t="shared" si="0"/>
        <v>0.85521133347722145</v>
      </c>
      <c r="C52">
        <f t="shared" si="1"/>
        <v>16.790010756471773</v>
      </c>
      <c r="D52">
        <f t="shared" si="2"/>
        <v>51.138404414500741</v>
      </c>
    </row>
    <row r="53" spans="1:4" x14ac:dyDescent="0.25">
      <c r="A53">
        <v>50</v>
      </c>
      <c r="B53">
        <f t="shared" si="0"/>
        <v>0.87266462599716477</v>
      </c>
      <c r="C53">
        <f t="shared" si="1"/>
        <v>16.789922280343081</v>
      </c>
      <c r="D53">
        <f t="shared" si="2"/>
        <v>51.138479980253379</v>
      </c>
    </row>
    <row r="54" spans="1:4" x14ac:dyDescent="0.25">
      <c r="A54">
        <v>51</v>
      </c>
      <c r="B54">
        <f t="shared" si="0"/>
        <v>0.89011791851710809</v>
      </c>
      <c r="C54">
        <f t="shared" si="1"/>
        <v>16.789832498885502</v>
      </c>
      <c r="D54">
        <f t="shared" si="2"/>
        <v>51.138553990375634</v>
      </c>
    </row>
    <row r="55" spans="1:4" x14ac:dyDescent="0.25">
      <c r="A55">
        <v>52</v>
      </c>
      <c r="B55">
        <f t="shared" si="0"/>
        <v>0.90757121103705141</v>
      </c>
      <c r="C55">
        <f t="shared" si="1"/>
        <v>16.789741439447344</v>
      </c>
      <c r="D55">
        <f t="shared" si="2"/>
        <v>51.138626422323298</v>
      </c>
    </row>
    <row r="56" spans="1:4" x14ac:dyDescent="0.25">
      <c r="A56">
        <v>53</v>
      </c>
      <c r="B56">
        <f t="shared" si="0"/>
        <v>0.92502450355699462</v>
      </c>
      <c r="C56">
        <f t="shared" si="1"/>
        <v>16.789649129766186</v>
      </c>
      <c r="D56">
        <f t="shared" si="2"/>
        <v>51.138697254032905</v>
      </c>
    </row>
    <row r="57" spans="1:4" x14ac:dyDescent="0.25">
      <c r="A57">
        <v>54</v>
      </c>
      <c r="B57">
        <f t="shared" si="0"/>
        <v>0.94247779607693793</v>
      </c>
      <c r="C57">
        <f t="shared" si="1"/>
        <v>16.789555597960454</v>
      </c>
      <c r="D57">
        <f t="shared" si="2"/>
        <v>51.13876646392842</v>
      </c>
    </row>
    <row r="58" spans="1:4" x14ac:dyDescent="0.25">
      <c r="A58">
        <v>55</v>
      </c>
      <c r="B58">
        <f t="shared" si="0"/>
        <v>0.95993108859688125</v>
      </c>
      <c r="C58">
        <f t="shared" si="1"/>
        <v>16.789460872520845</v>
      </c>
      <c r="D58">
        <f t="shared" si="2"/>
        <v>51.138834030927846</v>
      </c>
    </row>
    <row r="59" spans="1:4" x14ac:dyDescent="0.25">
      <c r="A59">
        <v>56</v>
      </c>
      <c r="B59">
        <f t="shared" si="0"/>
        <v>0.97738438111682457</v>
      </c>
      <c r="C59">
        <f t="shared" si="1"/>
        <v>16.789364982301642</v>
      </c>
      <c r="D59">
        <f t="shared" si="2"/>
        <v>51.138899934449626</v>
      </c>
    </row>
    <row r="60" spans="1:4" x14ac:dyDescent="0.25">
      <c r="A60">
        <v>57</v>
      </c>
      <c r="B60">
        <f t="shared" si="0"/>
        <v>0.99483767363676789</v>
      </c>
      <c r="C60">
        <f t="shared" si="1"/>
        <v>16.789267956511939</v>
      </c>
      <c r="D60">
        <f t="shared" si="2"/>
        <v>51.138964154418893</v>
      </c>
    </row>
    <row r="61" spans="1:4" x14ac:dyDescent="0.25">
      <c r="A61">
        <v>58</v>
      </c>
      <c r="B61">
        <f t="shared" si="0"/>
        <v>1.0122909661567112</v>
      </c>
      <c r="C61">
        <f t="shared" si="1"/>
        <v>16.789169824706725</v>
      </c>
      <c r="D61">
        <f t="shared" si="2"/>
        <v>51.139026671273633</v>
      </c>
    </row>
    <row r="62" spans="1:4" x14ac:dyDescent="0.25">
      <c r="A62">
        <v>59</v>
      </c>
      <c r="B62">
        <f t="shared" si="0"/>
        <v>1.0297442586766545</v>
      </c>
      <c r="C62">
        <f t="shared" si="1"/>
        <v>16.789070616777906</v>
      </c>
      <c r="D62">
        <f t="shared" si="2"/>
        <v>51.139087465970604</v>
      </c>
    </row>
    <row r="63" spans="1:4" x14ac:dyDescent="0.25">
      <c r="A63">
        <v>60</v>
      </c>
      <c r="B63">
        <f t="shared" si="0"/>
        <v>1.0471975511965976</v>
      </c>
      <c r="C63">
        <f t="shared" si="1"/>
        <v>16.788970362945172</v>
      </c>
      <c r="D63">
        <f t="shared" si="2"/>
        <v>51.139146519991151</v>
      </c>
    </row>
    <row r="64" spans="1:4" x14ac:dyDescent="0.25">
      <c r="A64">
        <v>61</v>
      </c>
      <c r="B64">
        <f t="shared" si="0"/>
        <v>1.064650843716541</v>
      </c>
      <c r="C64">
        <f t="shared" si="1"/>
        <v>16.788869093746815</v>
      </c>
      <c r="D64">
        <f t="shared" si="2"/>
        <v>51.139203815346853</v>
      </c>
    </row>
    <row r="65" spans="1:4" x14ac:dyDescent="0.25">
      <c r="A65">
        <v>62</v>
      </c>
      <c r="B65">
        <f t="shared" si="0"/>
        <v>1.0821041362364843</v>
      </c>
      <c r="C65">
        <f t="shared" si="1"/>
        <v>16.788766840030409</v>
      </c>
      <c r="D65">
        <f t="shared" si="2"/>
        <v>51.139259334584985</v>
      </c>
    </row>
    <row r="66" spans="1:4" x14ac:dyDescent="0.25">
      <c r="A66">
        <v>63</v>
      </c>
      <c r="B66">
        <f t="shared" si="0"/>
        <v>1.0995574287564276</v>
      </c>
      <c r="C66">
        <f t="shared" si="1"/>
        <v>16.788663632943436</v>
      </c>
      <c r="D66">
        <f t="shared" si="2"/>
        <v>51.139313060793846</v>
      </c>
    </row>
    <row r="67" spans="1:4" x14ac:dyDescent="0.25">
      <c r="A67">
        <v>64</v>
      </c>
      <c r="B67">
        <f t="shared" si="0"/>
        <v>1.1170107212763709</v>
      </c>
      <c r="C67">
        <f t="shared" si="1"/>
        <v>16.788559503923764</v>
      </c>
      <c r="D67">
        <f t="shared" si="2"/>
        <v>51.139364977607919</v>
      </c>
    </row>
    <row r="68" spans="1:4" x14ac:dyDescent="0.25">
      <c r="A68">
        <v>65</v>
      </c>
      <c r="B68">
        <f t="shared" ref="B68:B131" si="3">RADIANS(A68)</f>
        <v>1.1344640137963142</v>
      </c>
      <c r="C68">
        <f t="shared" ref="C68:C131" si="4">$B$1*COS(B68)+$D$1</f>
        <v>16.78845448469011</v>
      </c>
      <c r="D68">
        <f t="shared" ref="D68:D131" si="5">$B$1*SIN(B68)+$F$1</f>
        <v>51.139415069212831</v>
      </c>
    </row>
    <row r="69" spans="1:4" x14ac:dyDescent="0.25">
      <c r="A69">
        <v>66</v>
      </c>
      <c r="B69">
        <f t="shared" si="3"/>
        <v>1.1519173063162575</v>
      </c>
      <c r="C69">
        <f t="shared" si="4"/>
        <v>16.788348607232344</v>
      </c>
      <c r="D69">
        <f t="shared" si="5"/>
        <v>51.13946332035021</v>
      </c>
    </row>
    <row r="70" spans="1:4" x14ac:dyDescent="0.25">
      <c r="A70">
        <v>67</v>
      </c>
      <c r="B70">
        <f t="shared" si="3"/>
        <v>1.1693705988362009</v>
      </c>
      <c r="C70">
        <f t="shared" si="4"/>
        <v>16.788241903801765</v>
      </c>
      <c r="D70">
        <f t="shared" si="5"/>
        <v>51.139509716322273</v>
      </c>
    </row>
    <row r="71" spans="1:4" x14ac:dyDescent="0.25">
      <c r="A71">
        <v>68</v>
      </c>
      <c r="B71">
        <f t="shared" si="3"/>
        <v>1.1868238913561442</v>
      </c>
      <c r="C71">
        <f t="shared" si="4"/>
        <v>16.788134406901278</v>
      </c>
      <c r="D71">
        <f t="shared" si="5"/>
        <v>51.139554242996368</v>
      </c>
    </row>
    <row r="72" spans="1:4" x14ac:dyDescent="0.25">
      <c r="A72">
        <v>69</v>
      </c>
      <c r="B72">
        <f t="shared" si="3"/>
        <v>1.2042771838760873</v>
      </c>
      <c r="C72">
        <f t="shared" si="4"/>
        <v>16.788026149275474</v>
      </c>
      <c r="D72">
        <f t="shared" si="5"/>
        <v>51.139596886809237</v>
      </c>
    </row>
    <row r="73" spans="1:4" x14ac:dyDescent="0.25">
      <c r="A73">
        <v>70</v>
      </c>
      <c r="B73">
        <f t="shared" si="3"/>
        <v>1.2217304763960306</v>
      </c>
      <c r="C73">
        <f t="shared" si="4"/>
        <v>16.787917163900676</v>
      </c>
      <c r="D73">
        <f t="shared" si="5"/>
        <v>51.139637634771162</v>
      </c>
    </row>
    <row r="74" spans="1:4" x14ac:dyDescent="0.25">
      <c r="A74">
        <v>71</v>
      </c>
      <c r="B74">
        <f t="shared" si="3"/>
        <v>1.2391837689159739</v>
      </c>
      <c r="C74">
        <f t="shared" si="4"/>
        <v>16.787807483974884</v>
      </c>
      <c r="D74">
        <f t="shared" si="5"/>
        <v>51.139676474469915</v>
      </c>
    </row>
    <row r="75" spans="1:4" x14ac:dyDescent="0.25">
      <c r="A75">
        <v>72</v>
      </c>
      <c r="B75">
        <f t="shared" si="3"/>
        <v>1.2566370614359172</v>
      </c>
      <c r="C75">
        <f t="shared" si="4"/>
        <v>16.787697142907671</v>
      </c>
      <c r="D75">
        <f t="shared" si="5"/>
        <v>51.139713394074555</v>
      </c>
    </row>
    <row r="76" spans="1:4" x14ac:dyDescent="0.25">
      <c r="A76">
        <v>73</v>
      </c>
      <c r="B76">
        <f t="shared" si="3"/>
        <v>1.2740903539558606</v>
      </c>
      <c r="C76">
        <f t="shared" si="4"/>
        <v>16.78758617430999</v>
      </c>
      <c r="D76">
        <f t="shared" si="5"/>
        <v>51.139748382339008</v>
      </c>
    </row>
    <row r="77" spans="1:4" x14ac:dyDescent="0.25">
      <c r="A77">
        <v>74</v>
      </c>
      <c r="B77">
        <f t="shared" si="3"/>
        <v>1.2915436464758039</v>
      </c>
      <c r="C77">
        <f t="shared" si="4"/>
        <v>16.787474611983953</v>
      </c>
      <c r="D77">
        <f t="shared" si="5"/>
        <v>51.139781428605509</v>
      </c>
    </row>
    <row r="78" spans="1:4" x14ac:dyDescent="0.25">
      <c r="A78">
        <v>75</v>
      </c>
      <c r="B78">
        <f t="shared" si="3"/>
        <v>1.3089969389957472</v>
      </c>
      <c r="C78">
        <f t="shared" si="4"/>
        <v>16.787362489912521</v>
      </c>
      <c r="D78">
        <f t="shared" si="5"/>
        <v>51.139812522807851</v>
      </c>
    </row>
    <row r="79" spans="1:4" x14ac:dyDescent="0.25">
      <c r="A79">
        <v>76</v>
      </c>
      <c r="B79">
        <f t="shared" si="3"/>
        <v>1.3264502315156905</v>
      </c>
      <c r="C79">
        <f t="shared" si="4"/>
        <v>16.787249842249167</v>
      </c>
      <c r="D79">
        <f t="shared" si="5"/>
        <v>51.139841655474427</v>
      </c>
    </row>
    <row r="80" spans="1:4" x14ac:dyDescent="0.25">
      <c r="A80">
        <v>77</v>
      </c>
      <c r="B80">
        <f t="shared" si="3"/>
        <v>1.3439035240356338</v>
      </c>
      <c r="C80">
        <f t="shared" si="4"/>
        <v>16.787136703307464</v>
      </c>
      <c r="D80">
        <f t="shared" si="5"/>
        <v>51.139868817731156</v>
      </c>
    </row>
    <row r="81" spans="1:4" x14ac:dyDescent="0.25">
      <c r="A81">
        <v>78</v>
      </c>
      <c r="B81">
        <f t="shared" si="3"/>
        <v>1.3613568165555769</v>
      </c>
      <c r="C81">
        <f t="shared" si="4"/>
        <v>16.787023107550624</v>
      </c>
      <c r="D81">
        <f t="shared" si="5"/>
        <v>51.13989400130415</v>
      </c>
    </row>
    <row r="82" spans="1:4" x14ac:dyDescent="0.25">
      <c r="A82">
        <v>79</v>
      </c>
      <c r="B82">
        <f t="shared" si="3"/>
        <v>1.3788101090755203</v>
      </c>
      <c r="C82">
        <f t="shared" si="4"/>
        <v>16.786909089581016</v>
      </c>
      <c r="D82">
        <f t="shared" si="5"/>
        <v>51.139917198522241</v>
      </c>
    </row>
    <row r="83" spans="1:4" x14ac:dyDescent="0.25">
      <c r="A83">
        <v>80</v>
      </c>
      <c r="B83">
        <f t="shared" si="3"/>
        <v>1.3962634015954636</v>
      </c>
      <c r="C83">
        <f t="shared" si="4"/>
        <v>16.786794684129617</v>
      </c>
      <c r="D83">
        <f t="shared" si="5"/>
        <v>51.139938402319338</v>
      </c>
    </row>
    <row r="84" spans="1:4" x14ac:dyDescent="0.25">
      <c r="A84">
        <v>81</v>
      </c>
      <c r="B84">
        <f t="shared" si="3"/>
        <v>1.4137166941154069</v>
      </c>
      <c r="C84">
        <f t="shared" si="4"/>
        <v>16.786679926045441</v>
      </c>
      <c r="D84">
        <f t="shared" si="5"/>
        <v>51.139957606236557</v>
      </c>
    </row>
    <row r="85" spans="1:4" x14ac:dyDescent="0.25">
      <c r="A85">
        <v>82</v>
      </c>
      <c r="B85">
        <f t="shared" si="3"/>
        <v>1.4311699866353502</v>
      </c>
      <c r="C85">
        <f t="shared" si="4"/>
        <v>16.786564850284904</v>
      </c>
      <c r="D85">
        <f t="shared" si="5"/>
        <v>51.139974804424199</v>
      </c>
    </row>
    <row r="86" spans="1:4" x14ac:dyDescent="0.25">
      <c r="A86">
        <v>83</v>
      </c>
      <c r="B86">
        <f t="shared" si="3"/>
        <v>1.4486232791552935</v>
      </c>
      <c r="C86">
        <f t="shared" si="4"/>
        <v>16.786449491901205</v>
      </c>
      <c r="D86">
        <f t="shared" si="5"/>
        <v>51.139989991643532</v>
      </c>
    </row>
    <row r="87" spans="1:4" x14ac:dyDescent="0.25">
      <c r="A87">
        <v>84</v>
      </c>
      <c r="B87">
        <f t="shared" si="3"/>
        <v>1.4660765716752369</v>
      </c>
      <c r="C87">
        <f t="shared" si="4"/>
        <v>16.786333886033621</v>
      </c>
      <c r="D87">
        <f t="shared" si="5"/>
        <v>51.140003163268375</v>
      </c>
    </row>
    <row r="88" spans="1:4" x14ac:dyDescent="0.25">
      <c r="A88">
        <v>85</v>
      </c>
      <c r="B88">
        <f t="shared" si="3"/>
        <v>1.4835298641951802</v>
      </c>
      <c r="C88">
        <f t="shared" si="4"/>
        <v>16.786218067896822</v>
      </c>
      <c r="D88">
        <f t="shared" si="5"/>
        <v>51.140014315286535</v>
      </c>
    </row>
    <row r="89" spans="1:4" x14ac:dyDescent="0.25">
      <c r="A89">
        <v>86</v>
      </c>
      <c r="B89">
        <f t="shared" si="3"/>
        <v>1.5009831567151235</v>
      </c>
      <c r="C89">
        <f t="shared" si="4"/>
        <v>16.786102072770131</v>
      </c>
      <c r="D89">
        <f t="shared" si="5"/>
        <v>51.140023444300986</v>
      </c>
    </row>
    <row r="90" spans="1:4" x14ac:dyDescent="0.25">
      <c r="A90">
        <v>87</v>
      </c>
      <c r="B90">
        <f t="shared" si="3"/>
        <v>1.5184364492350666</v>
      </c>
      <c r="C90">
        <f t="shared" si="4"/>
        <v>16.78598593598679</v>
      </c>
      <c r="D90">
        <f t="shared" si="5"/>
        <v>51.140030547530955</v>
      </c>
    </row>
    <row r="91" spans="1:4" x14ac:dyDescent="0.25">
      <c r="A91">
        <v>88</v>
      </c>
      <c r="B91">
        <f t="shared" si="3"/>
        <v>1.5358897417550099</v>
      </c>
      <c r="C91">
        <f t="shared" si="4"/>
        <v>16.785869692923189</v>
      </c>
      <c r="D91">
        <f t="shared" si="5"/>
        <v>51.140035622812718</v>
      </c>
    </row>
    <row r="92" spans="1:4" x14ac:dyDescent="0.25">
      <c r="A92">
        <v>89</v>
      </c>
      <c r="B92">
        <f t="shared" si="3"/>
        <v>1.5533430342749532</v>
      </c>
      <c r="C92">
        <f t="shared" si="4"/>
        <v>16.785753378988087</v>
      </c>
      <c r="D92">
        <f t="shared" si="5"/>
        <v>51.140038668600297</v>
      </c>
    </row>
    <row r="93" spans="1:4" x14ac:dyDescent="0.25">
      <c r="A93">
        <v>90</v>
      </c>
      <c r="B93">
        <f t="shared" si="3"/>
        <v>1.5707963267948966</v>
      </c>
      <c r="C93">
        <f t="shared" si="4"/>
        <v>16.785637029611838</v>
      </c>
      <c r="D93">
        <f t="shared" si="5"/>
        <v>51.140039683965924</v>
      </c>
    </row>
    <row r="94" spans="1:4" x14ac:dyDescent="0.25">
      <c r="A94">
        <v>91</v>
      </c>
      <c r="B94">
        <f t="shared" si="3"/>
        <v>1.5882496193148399</v>
      </c>
      <c r="C94">
        <f t="shared" si="4"/>
        <v>16.785520680235589</v>
      </c>
      <c r="D94">
        <f t="shared" si="5"/>
        <v>51.140038668600297</v>
      </c>
    </row>
    <row r="95" spans="1:4" x14ac:dyDescent="0.25">
      <c r="A95">
        <v>92</v>
      </c>
      <c r="B95">
        <f t="shared" si="3"/>
        <v>1.6057029118347832</v>
      </c>
      <c r="C95">
        <f t="shared" si="4"/>
        <v>16.785404366300487</v>
      </c>
      <c r="D95">
        <f t="shared" si="5"/>
        <v>51.140035622812718</v>
      </c>
    </row>
    <row r="96" spans="1:4" x14ac:dyDescent="0.25">
      <c r="A96">
        <v>93</v>
      </c>
      <c r="B96">
        <f t="shared" si="3"/>
        <v>1.6231562043547265</v>
      </c>
      <c r="C96">
        <f t="shared" si="4"/>
        <v>16.785288123236885</v>
      </c>
      <c r="D96">
        <f t="shared" si="5"/>
        <v>51.140030547530955</v>
      </c>
    </row>
    <row r="97" spans="1:4" x14ac:dyDescent="0.25">
      <c r="A97">
        <v>94</v>
      </c>
      <c r="B97">
        <f t="shared" si="3"/>
        <v>1.6406094968746698</v>
      </c>
      <c r="C97">
        <f t="shared" si="4"/>
        <v>16.785171986453545</v>
      </c>
      <c r="D97">
        <f t="shared" si="5"/>
        <v>51.140023444300986</v>
      </c>
    </row>
    <row r="98" spans="1:4" x14ac:dyDescent="0.25">
      <c r="A98">
        <v>95</v>
      </c>
      <c r="B98">
        <f t="shared" si="3"/>
        <v>1.6580627893946132</v>
      </c>
      <c r="C98">
        <f t="shared" si="4"/>
        <v>16.785055991326853</v>
      </c>
      <c r="D98">
        <f t="shared" si="5"/>
        <v>51.140014315286535</v>
      </c>
    </row>
    <row r="99" spans="1:4" x14ac:dyDescent="0.25">
      <c r="A99">
        <v>96</v>
      </c>
      <c r="B99">
        <f t="shared" si="3"/>
        <v>1.6755160819145565</v>
      </c>
      <c r="C99">
        <f t="shared" si="4"/>
        <v>16.784940173190055</v>
      </c>
      <c r="D99">
        <f t="shared" si="5"/>
        <v>51.140003163268375</v>
      </c>
    </row>
    <row r="100" spans="1:4" x14ac:dyDescent="0.25">
      <c r="A100">
        <v>97</v>
      </c>
      <c r="B100">
        <f t="shared" si="3"/>
        <v>1.6929693744344996</v>
      </c>
      <c r="C100">
        <f t="shared" si="4"/>
        <v>16.78482456732247</v>
      </c>
      <c r="D100">
        <f t="shared" si="5"/>
        <v>51.139989991643532</v>
      </c>
    </row>
    <row r="101" spans="1:4" x14ac:dyDescent="0.25">
      <c r="A101">
        <v>98</v>
      </c>
      <c r="B101">
        <f t="shared" si="3"/>
        <v>1.7104226669544429</v>
      </c>
      <c r="C101">
        <f t="shared" si="4"/>
        <v>16.784709208938771</v>
      </c>
      <c r="D101">
        <f t="shared" si="5"/>
        <v>51.139974804424199</v>
      </c>
    </row>
    <row r="102" spans="1:4" x14ac:dyDescent="0.25">
      <c r="A102">
        <v>99</v>
      </c>
      <c r="B102">
        <f t="shared" si="3"/>
        <v>1.7278759594743862</v>
      </c>
      <c r="C102">
        <f t="shared" si="4"/>
        <v>16.784594133178235</v>
      </c>
      <c r="D102">
        <f t="shared" si="5"/>
        <v>51.139957606236557</v>
      </c>
    </row>
    <row r="103" spans="1:4" x14ac:dyDescent="0.25">
      <c r="A103">
        <v>100</v>
      </c>
      <c r="B103">
        <f t="shared" si="3"/>
        <v>1.7453292519943295</v>
      </c>
      <c r="C103">
        <f t="shared" si="4"/>
        <v>16.784479375094058</v>
      </c>
      <c r="D103">
        <f t="shared" si="5"/>
        <v>51.139938402319338</v>
      </c>
    </row>
    <row r="104" spans="1:4" x14ac:dyDescent="0.25">
      <c r="A104">
        <v>101</v>
      </c>
      <c r="B104">
        <f t="shared" si="3"/>
        <v>1.7627825445142729</v>
      </c>
      <c r="C104">
        <f t="shared" si="4"/>
        <v>16.78436496964266</v>
      </c>
      <c r="D104">
        <f t="shared" si="5"/>
        <v>51.139917198522241</v>
      </c>
    </row>
    <row r="105" spans="1:4" x14ac:dyDescent="0.25">
      <c r="A105">
        <v>102</v>
      </c>
      <c r="B105">
        <f t="shared" si="3"/>
        <v>1.7802358370342162</v>
      </c>
      <c r="C105">
        <f t="shared" si="4"/>
        <v>16.784250951673052</v>
      </c>
      <c r="D105">
        <f t="shared" si="5"/>
        <v>51.13989400130415</v>
      </c>
    </row>
    <row r="106" spans="1:4" x14ac:dyDescent="0.25">
      <c r="A106">
        <v>103</v>
      </c>
      <c r="B106">
        <f t="shared" si="3"/>
        <v>1.7976891295541595</v>
      </c>
      <c r="C106">
        <f t="shared" si="4"/>
        <v>16.784137355916211</v>
      </c>
      <c r="D106">
        <f t="shared" si="5"/>
        <v>51.139868817731156</v>
      </c>
    </row>
    <row r="107" spans="1:4" x14ac:dyDescent="0.25">
      <c r="A107">
        <v>104</v>
      </c>
      <c r="B107">
        <f t="shared" si="3"/>
        <v>1.8151424220741028</v>
      </c>
      <c r="C107">
        <f t="shared" si="4"/>
        <v>16.784024216974508</v>
      </c>
      <c r="D107">
        <f t="shared" si="5"/>
        <v>51.139841655474427</v>
      </c>
    </row>
    <row r="108" spans="1:4" x14ac:dyDescent="0.25">
      <c r="A108">
        <v>105</v>
      </c>
      <c r="B108">
        <f t="shared" si="3"/>
        <v>1.8325957145940461</v>
      </c>
      <c r="C108">
        <f t="shared" si="4"/>
        <v>16.783911569311154</v>
      </c>
      <c r="D108">
        <f t="shared" si="5"/>
        <v>51.139812522807851</v>
      </c>
    </row>
    <row r="109" spans="1:4" x14ac:dyDescent="0.25">
      <c r="A109">
        <v>106</v>
      </c>
      <c r="B109">
        <f t="shared" si="3"/>
        <v>1.8500490071139892</v>
      </c>
      <c r="C109">
        <f t="shared" si="4"/>
        <v>16.783799447239723</v>
      </c>
      <c r="D109">
        <f t="shared" si="5"/>
        <v>51.139781428605509</v>
      </c>
    </row>
    <row r="110" spans="1:4" x14ac:dyDescent="0.25">
      <c r="A110">
        <v>107</v>
      </c>
      <c r="B110">
        <f t="shared" si="3"/>
        <v>1.8675022996339325</v>
      </c>
      <c r="C110">
        <f t="shared" si="4"/>
        <v>16.783687884913686</v>
      </c>
      <c r="D110">
        <f t="shared" si="5"/>
        <v>51.139748382339008</v>
      </c>
    </row>
    <row r="111" spans="1:4" x14ac:dyDescent="0.25">
      <c r="A111">
        <v>108</v>
      </c>
      <c r="B111">
        <f t="shared" si="3"/>
        <v>1.8849555921538759</v>
      </c>
      <c r="C111">
        <f t="shared" si="4"/>
        <v>16.783576916316004</v>
      </c>
      <c r="D111">
        <f t="shared" si="5"/>
        <v>51.139713394074555</v>
      </c>
    </row>
    <row r="112" spans="1:4" x14ac:dyDescent="0.25">
      <c r="A112">
        <v>109</v>
      </c>
      <c r="B112">
        <f t="shared" si="3"/>
        <v>1.9024088846738192</v>
      </c>
      <c r="C112">
        <f t="shared" si="4"/>
        <v>16.783466575248791</v>
      </c>
      <c r="D112">
        <f t="shared" si="5"/>
        <v>51.139676474469915</v>
      </c>
    </row>
    <row r="113" spans="1:4" x14ac:dyDescent="0.25">
      <c r="A113">
        <v>110</v>
      </c>
      <c r="B113">
        <f t="shared" si="3"/>
        <v>1.9198621771937625</v>
      </c>
      <c r="C113">
        <f t="shared" si="4"/>
        <v>16.783356895322999</v>
      </c>
      <c r="D113">
        <f t="shared" si="5"/>
        <v>51.139637634771162</v>
      </c>
    </row>
    <row r="114" spans="1:4" x14ac:dyDescent="0.25">
      <c r="A114">
        <v>111</v>
      </c>
      <c r="B114">
        <f t="shared" si="3"/>
        <v>1.9373154697137058</v>
      </c>
      <c r="C114">
        <f t="shared" si="4"/>
        <v>16.783247909948201</v>
      </c>
      <c r="D114">
        <f t="shared" si="5"/>
        <v>51.139596886809237</v>
      </c>
    </row>
    <row r="115" spans="1:4" x14ac:dyDescent="0.25">
      <c r="A115">
        <v>112</v>
      </c>
      <c r="B115">
        <f t="shared" si="3"/>
        <v>1.9547687622336491</v>
      </c>
      <c r="C115">
        <f t="shared" si="4"/>
        <v>16.783139652322397</v>
      </c>
      <c r="D115">
        <f t="shared" si="5"/>
        <v>51.139554242996368</v>
      </c>
    </row>
    <row r="116" spans="1:4" x14ac:dyDescent="0.25">
      <c r="A116">
        <v>113</v>
      </c>
      <c r="B116">
        <f t="shared" si="3"/>
        <v>1.9722220547535925</v>
      </c>
      <c r="C116">
        <f t="shared" si="4"/>
        <v>16.78303215542191</v>
      </c>
      <c r="D116">
        <f t="shared" si="5"/>
        <v>51.139509716322273</v>
      </c>
    </row>
    <row r="117" spans="1:4" x14ac:dyDescent="0.25">
      <c r="A117">
        <v>114</v>
      </c>
      <c r="B117">
        <f t="shared" si="3"/>
        <v>1.9896753472735358</v>
      </c>
      <c r="C117">
        <f t="shared" si="4"/>
        <v>16.782925451991332</v>
      </c>
      <c r="D117">
        <f t="shared" si="5"/>
        <v>51.13946332035021</v>
      </c>
    </row>
    <row r="118" spans="1:4" x14ac:dyDescent="0.25">
      <c r="A118">
        <v>115</v>
      </c>
      <c r="B118">
        <f t="shared" si="3"/>
        <v>2.0071286397934789</v>
      </c>
      <c r="C118">
        <f t="shared" si="4"/>
        <v>16.782819574533566</v>
      </c>
      <c r="D118">
        <f t="shared" si="5"/>
        <v>51.139415069212831</v>
      </c>
    </row>
    <row r="119" spans="1:4" x14ac:dyDescent="0.25">
      <c r="A119">
        <v>116</v>
      </c>
      <c r="B119">
        <f t="shared" si="3"/>
        <v>2.0245819323134224</v>
      </c>
      <c r="C119">
        <f t="shared" si="4"/>
        <v>16.782714555299911</v>
      </c>
      <c r="D119">
        <f t="shared" si="5"/>
        <v>51.139364977607919</v>
      </c>
    </row>
    <row r="120" spans="1:4" x14ac:dyDescent="0.25">
      <c r="A120">
        <v>117</v>
      </c>
      <c r="B120">
        <f t="shared" si="3"/>
        <v>2.0420352248333655</v>
      </c>
      <c r="C120">
        <f t="shared" si="4"/>
        <v>16.78261042628024</v>
      </c>
      <c r="D120">
        <f t="shared" si="5"/>
        <v>51.139313060793846</v>
      </c>
    </row>
    <row r="121" spans="1:4" x14ac:dyDescent="0.25">
      <c r="A121">
        <v>118</v>
      </c>
      <c r="B121">
        <f t="shared" si="3"/>
        <v>2.0594885173533091</v>
      </c>
      <c r="C121">
        <f t="shared" si="4"/>
        <v>16.782507219193267</v>
      </c>
      <c r="D121">
        <f t="shared" si="5"/>
        <v>51.139259334584985</v>
      </c>
    </row>
    <row r="122" spans="1:4" x14ac:dyDescent="0.25">
      <c r="A122">
        <v>119</v>
      </c>
      <c r="B122">
        <f t="shared" si="3"/>
        <v>2.0769418098732522</v>
      </c>
      <c r="C122">
        <f t="shared" si="4"/>
        <v>16.782404965476861</v>
      </c>
      <c r="D122">
        <f t="shared" si="5"/>
        <v>51.139203815346853</v>
      </c>
    </row>
    <row r="123" spans="1:4" x14ac:dyDescent="0.25">
      <c r="A123">
        <v>120</v>
      </c>
      <c r="B123">
        <f t="shared" si="3"/>
        <v>2.0943951023931953</v>
      </c>
      <c r="C123">
        <f t="shared" si="4"/>
        <v>16.782303696278504</v>
      </c>
      <c r="D123">
        <f t="shared" si="5"/>
        <v>51.139146519991151</v>
      </c>
    </row>
    <row r="124" spans="1:4" x14ac:dyDescent="0.25">
      <c r="A124">
        <v>121</v>
      </c>
      <c r="B124">
        <f t="shared" si="3"/>
        <v>2.1118483949131388</v>
      </c>
      <c r="C124">
        <f t="shared" si="4"/>
        <v>16.78220344244577</v>
      </c>
      <c r="D124">
        <f t="shared" si="5"/>
        <v>51.139087465970604</v>
      </c>
    </row>
    <row r="125" spans="1:4" x14ac:dyDescent="0.25">
      <c r="A125">
        <v>122</v>
      </c>
      <c r="B125">
        <f t="shared" si="3"/>
        <v>2.1293016874330819</v>
      </c>
      <c r="C125">
        <f t="shared" si="4"/>
        <v>16.78210423451695</v>
      </c>
      <c r="D125">
        <f t="shared" si="5"/>
        <v>51.139026671273633</v>
      </c>
    </row>
    <row r="126" spans="1:4" x14ac:dyDescent="0.25">
      <c r="A126">
        <v>123</v>
      </c>
      <c r="B126">
        <f t="shared" si="3"/>
        <v>2.1467549799530254</v>
      </c>
      <c r="C126">
        <f t="shared" si="4"/>
        <v>16.782006102711737</v>
      </c>
      <c r="D126">
        <f t="shared" si="5"/>
        <v>51.138964154418893</v>
      </c>
    </row>
    <row r="127" spans="1:4" x14ac:dyDescent="0.25">
      <c r="A127">
        <v>124</v>
      </c>
      <c r="B127">
        <f t="shared" si="3"/>
        <v>2.1642082724729685</v>
      </c>
      <c r="C127">
        <f t="shared" si="4"/>
        <v>16.781909076922034</v>
      </c>
      <c r="D127">
        <f t="shared" si="5"/>
        <v>51.138899934449626</v>
      </c>
    </row>
    <row r="128" spans="1:4" x14ac:dyDescent="0.25">
      <c r="A128">
        <v>125</v>
      </c>
      <c r="B128">
        <f t="shared" si="3"/>
        <v>2.1816615649929121</v>
      </c>
      <c r="C128">
        <f t="shared" si="4"/>
        <v>16.781813186702831</v>
      </c>
      <c r="D128">
        <f t="shared" si="5"/>
        <v>51.138834030927846</v>
      </c>
    </row>
    <row r="129" spans="1:4" x14ac:dyDescent="0.25">
      <c r="A129">
        <v>126</v>
      </c>
      <c r="B129">
        <f t="shared" si="3"/>
        <v>2.1991148575128552</v>
      </c>
      <c r="C129">
        <f t="shared" si="4"/>
        <v>16.781718461263221</v>
      </c>
      <c r="D129">
        <f t="shared" si="5"/>
        <v>51.13876646392842</v>
      </c>
    </row>
    <row r="130" spans="1:4" x14ac:dyDescent="0.25">
      <c r="A130">
        <v>127</v>
      </c>
      <c r="B130">
        <f t="shared" si="3"/>
        <v>2.2165681500327987</v>
      </c>
      <c r="C130">
        <f t="shared" si="4"/>
        <v>16.78162492945749</v>
      </c>
      <c r="D130">
        <f t="shared" si="5"/>
        <v>51.138697254032905</v>
      </c>
    </row>
    <row r="131" spans="1:4" x14ac:dyDescent="0.25">
      <c r="A131">
        <v>128</v>
      </c>
      <c r="B131">
        <f t="shared" si="3"/>
        <v>2.2340214425527418</v>
      </c>
      <c r="C131">
        <f t="shared" si="4"/>
        <v>16.781532619776332</v>
      </c>
      <c r="D131">
        <f t="shared" si="5"/>
        <v>51.138626422323298</v>
      </c>
    </row>
    <row r="132" spans="1:4" x14ac:dyDescent="0.25">
      <c r="A132">
        <v>129</v>
      </c>
      <c r="B132">
        <f t="shared" ref="B132:B195" si="6">RADIANS(A132)</f>
        <v>2.2514747350726849</v>
      </c>
      <c r="C132">
        <f t="shared" ref="C132:C195" si="7">$B$1*COS(B132)+$D$1</f>
        <v>16.781441560338173</v>
      </c>
      <c r="D132">
        <f t="shared" ref="D132:D195" si="8">$B$1*SIN(B132)+$F$1</f>
        <v>51.138553990375634</v>
      </c>
    </row>
    <row r="133" spans="1:4" x14ac:dyDescent="0.25">
      <c r="A133">
        <v>130</v>
      </c>
      <c r="B133">
        <f t="shared" si="6"/>
        <v>2.2689280275926285</v>
      </c>
      <c r="C133">
        <f t="shared" si="7"/>
        <v>16.781351778880595</v>
      </c>
      <c r="D133">
        <f t="shared" si="8"/>
        <v>51.138479980253379</v>
      </c>
    </row>
    <row r="134" spans="1:4" x14ac:dyDescent="0.25">
      <c r="A134">
        <v>131</v>
      </c>
      <c r="B134">
        <f t="shared" si="6"/>
        <v>2.2863813201125716</v>
      </c>
      <c r="C134">
        <f t="shared" si="7"/>
        <v>16.781263302751903</v>
      </c>
      <c r="D134">
        <f t="shared" si="8"/>
        <v>51.138404414500741</v>
      </c>
    </row>
    <row r="135" spans="1:4" x14ac:dyDescent="0.25">
      <c r="A135">
        <v>132</v>
      </c>
      <c r="B135">
        <f t="shared" si="6"/>
        <v>2.3038346126325151</v>
      </c>
      <c r="C135">
        <f t="shared" si="7"/>
        <v>16.781176158902777</v>
      </c>
      <c r="D135">
        <f t="shared" si="8"/>
        <v>51.138327316135772</v>
      </c>
    </row>
    <row r="136" spans="1:4" x14ac:dyDescent="0.25">
      <c r="A136">
        <v>133</v>
      </c>
      <c r="B136">
        <f t="shared" si="6"/>
        <v>2.3212879051524582</v>
      </c>
      <c r="C136">
        <f t="shared" si="7"/>
        <v>16.781090373878087</v>
      </c>
      <c r="D136">
        <f t="shared" si="8"/>
        <v>51.138248708643381</v>
      </c>
    </row>
    <row r="137" spans="1:4" x14ac:dyDescent="0.25">
      <c r="A137">
        <v>134</v>
      </c>
      <c r="B137">
        <f t="shared" si="6"/>
        <v>2.3387411976724017</v>
      </c>
      <c r="C137">
        <f t="shared" si="7"/>
        <v>16.781005973808778</v>
      </c>
      <c r="D137">
        <f t="shared" si="8"/>
        <v>51.138168615968183</v>
      </c>
    </row>
    <row r="138" spans="1:4" x14ac:dyDescent="0.25">
      <c r="A138">
        <v>135</v>
      </c>
      <c r="B138">
        <f t="shared" si="6"/>
        <v>2.3561944901923448</v>
      </c>
      <c r="C138">
        <f t="shared" si="7"/>
        <v>16.780922984403926</v>
      </c>
      <c r="D138">
        <f t="shared" si="8"/>
        <v>51.138087062507168</v>
      </c>
    </row>
    <row r="139" spans="1:4" x14ac:dyDescent="0.25">
      <c r="A139">
        <v>136</v>
      </c>
      <c r="B139">
        <f t="shared" si="6"/>
        <v>2.3736477827122884</v>
      </c>
      <c r="C139">
        <f t="shared" si="7"/>
        <v>16.780841430942914</v>
      </c>
      <c r="D139">
        <f t="shared" si="8"/>
        <v>51.138004073102316</v>
      </c>
    </row>
    <row r="140" spans="1:4" x14ac:dyDescent="0.25">
      <c r="A140">
        <v>137</v>
      </c>
      <c r="B140">
        <f t="shared" si="6"/>
        <v>2.3911010752322315</v>
      </c>
      <c r="C140">
        <f t="shared" si="7"/>
        <v>16.780761338267709</v>
      </c>
      <c r="D140">
        <f t="shared" si="8"/>
        <v>51.137919673033004</v>
      </c>
    </row>
    <row r="141" spans="1:4" x14ac:dyDescent="0.25">
      <c r="A141">
        <v>138</v>
      </c>
      <c r="B141">
        <f t="shared" si="6"/>
        <v>2.4085543677521746</v>
      </c>
      <c r="C141">
        <f t="shared" si="7"/>
        <v>16.780682730775322</v>
      </c>
      <c r="D141">
        <f t="shared" si="8"/>
        <v>51.137833888008316</v>
      </c>
    </row>
    <row r="142" spans="1:4" x14ac:dyDescent="0.25">
      <c r="A142">
        <v>139</v>
      </c>
      <c r="B142">
        <f t="shared" si="6"/>
        <v>2.4260076602721181</v>
      </c>
      <c r="C142">
        <f t="shared" si="7"/>
        <v>16.780605632410353</v>
      </c>
      <c r="D142">
        <f t="shared" si="8"/>
        <v>51.137746744159195</v>
      </c>
    </row>
    <row r="143" spans="1:4" x14ac:dyDescent="0.25">
      <c r="A143">
        <v>140</v>
      </c>
      <c r="B143">
        <f t="shared" si="6"/>
        <v>2.4434609527920612</v>
      </c>
      <c r="C143">
        <f t="shared" si="7"/>
        <v>16.780530066657711</v>
      </c>
      <c r="D143">
        <f t="shared" si="8"/>
        <v>51.137658268030499</v>
      </c>
    </row>
    <row r="144" spans="1:4" x14ac:dyDescent="0.25">
      <c r="A144">
        <v>141</v>
      </c>
      <c r="B144">
        <f t="shared" si="6"/>
        <v>2.4609142453120048</v>
      </c>
      <c r="C144">
        <f t="shared" si="7"/>
        <v>16.780456056535456</v>
      </c>
      <c r="D144">
        <f t="shared" si="8"/>
        <v>51.137568486572924</v>
      </c>
    </row>
    <row r="145" spans="1:4" x14ac:dyDescent="0.25">
      <c r="A145">
        <v>142</v>
      </c>
      <c r="B145">
        <f t="shared" si="6"/>
        <v>2.4783675378319479</v>
      </c>
      <c r="C145">
        <f t="shared" si="7"/>
        <v>16.780383624587792</v>
      </c>
      <c r="D145">
        <f t="shared" si="8"/>
        <v>51.137477427134762</v>
      </c>
    </row>
    <row r="146" spans="1:4" x14ac:dyDescent="0.25">
      <c r="A146">
        <v>143</v>
      </c>
      <c r="B146">
        <f t="shared" si="6"/>
        <v>2.4958208303518914</v>
      </c>
      <c r="C146">
        <f t="shared" si="7"/>
        <v>16.780312792878188</v>
      </c>
      <c r="D146">
        <f t="shared" si="8"/>
        <v>51.137385117453604</v>
      </c>
    </row>
    <row r="147" spans="1:4" x14ac:dyDescent="0.25">
      <c r="A147">
        <v>144</v>
      </c>
      <c r="B147">
        <f t="shared" si="6"/>
        <v>2.5132741228718345</v>
      </c>
      <c r="C147">
        <f t="shared" si="7"/>
        <v>16.780243582982671</v>
      </c>
      <c r="D147">
        <f t="shared" si="8"/>
        <v>51.137291585647873</v>
      </c>
    </row>
    <row r="148" spans="1:4" x14ac:dyDescent="0.25">
      <c r="A148">
        <v>145</v>
      </c>
      <c r="B148">
        <f t="shared" si="6"/>
        <v>2.530727415391778</v>
      </c>
      <c r="C148">
        <f t="shared" si="7"/>
        <v>16.780176015983244</v>
      </c>
      <c r="D148">
        <f t="shared" si="8"/>
        <v>51.137196860208263</v>
      </c>
    </row>
    <row r="149" spans="1:4" x14ac:dyDescent="0.25">
      <c r="A149">
        <v>146</v>
      </c>
      <c r="B149">
        <f t="shared" si="6"/>
        <v>2.5481807079117211</v>
      </c>
      <c r="C149">
        <f t="shared" si="7"/>
        <v>16.780110112461472</v>
      </c>
      <c r="D149">
        <f t="shared" si="8"/>
        <v>51.137100969989064</v>
      </c>
    </row>
    <row r="150" spans="1:4" x14ac:dyDescent="0.25">
      <c r="A150">
        <v>147</v>
      </c>
      <c r="B150">
        <f t="shared" si="6"/>
        <v>2.5656340004316642</v>
      </c>
      <c r="C150">
        <f t="shared" si="7"/>
        <v>16.7800458924922</v>
      </c>
      <c r="D150">
        <f t="shared" si="8"/>
        <v>51.137003944199357</v>
      </c>
    </row>
    <row r="151" spans="1:4" x14ac:dyDescent="0.25">
      <c r="A151">
        <v>148</v>
      </c>
      <c r="B151">
        <f t="shared" si="6"/>
        <v>2.5830872929516078</v>
      </c>
      <c r="C151">
        <f t="shared" si="7"/>
        <v>16.77998337563746</v>
      </c>
      <c r="D151">
        <f t="shared" si="8"/>
        <v>51.136905812394147</v>
      </c>
    </row>
    <row r="152" spans="1:4" x14ac:dyDescent="0.25">
      <c r="A152">
        <v>149</v>
      </c>
      <c r="B152">
        <f t="shared" si="6"/>
        <v>2.6005405854715509</v>
      </c>
      <c r="C152">
        <f t="shared" si="7"/>
        <v>16.779922580940489</v>
      </c>
      <c r="D152">
        <f t="shared" si="8"/>
        <v>51.13680660446532</v>
      </c>
    </row>
    <row r="153" spans="1:4" x14ac:dyDescent="0.25">
      <c r="A153">
        <v>150</v>
      </c>
      <c r="B153">
        <f t="shared" si="6"/>
        <v>2.6179938779914944</v>
      </c>
      <c r="C153">
        <f t="shared" si="7"/>
        <v>16.779863526919943</v>
      </c>
      <c r="D153">
        <f t="shared" si="8"/>
        <v>51.136706350632586</v>
      </c>
    </row>
    <row r="154" spans="1:4" x14ac:dyDescent="0.25">
      <c r="A154">
        <v>151</v>
      </c>
      <c r="B154">
        <f t="shared" si="6"/>
        <v>2.6354471705114375</v>
      </c>
      <c r="C154">
        <f t="shared" si="7"/>
        <v>16.77980623156424</v>
      </c>
      <c r="D154">
        <f t="shared" si="8"/>
        <v>51.136605081434233</v>
      </c>
    </row>
    <row r="155" spans="1:4" x14ac:dyDescent="0.25">
      <c r="A155">
        <v>152</v>
      </c>
      <c r="B155">
        <f t="shared" si="6"/>
        <v>2.6529004630313811</v>
      </c>
      <c r="C155">
        <f t="shared" si="7"/>
        <v>16.779750712326113</v>
      </c>
      <c r="D155">
        <f t="shared" si="8"/>
        <v>51.136502827717827</v>
      </c>
    </row>
    <row r="156" spans="1:4" x14ac:dyDescent="0.25">
      <c r="A156">
        <v>153</v>
      </c>
      <c r="B156">
        <f t="shared" si="6"/>
        <v>2.6703537555513241</v>
      </c>
      <c r="C156">
        <f t="shared" si="7"/>
        <v>16.779696986117248</v>
      </c>
      <c r="D156">
        <f t="shared" si="8"/>
        <v>51.136399620630854</v>
      </c>
    </row>
    <row r="157" spans="1:4" x14ac:dyDescent="0.25">
      <c r="A157">
        <v>154</v>
      </c>
      <c r="B157">
        <f t="shared" si="6"/>
        <v>2.6878070480712677</v>
      </c>
      <c r="C157">
        <f t="shared" si="7"/>
        <v>16.779645069303175</v>
      </c>
      <c r="D157">
        <f t="shared" si="8"/>
        <v>51.136295491611186</v>
      </c>
    </row>
    <row r="158" spans="1:4" x14ac:dyDescent="0.25">
      <c r="A158">
        <v>155</v>
      </c>
      <c r="B158">
        <f t="shared" si="6"/>
        <v>2.7052603405912108</v>
      </c>
      <c r="C158">
        <f t="shared" si="7"/>
        <v>16.77959497769826</v>
      </c>
      <c r="D158">
        <f t="shared" si="8"/>
        <v>51.136190472377528</v>
      </c>
    </row>
    <row r="159" spans="1:4" x14ac:dyDescent="0.25">
      <c r="A159">
        <v>156</v>
      </c>
      <c r="B159">
        <f t="shared" si="6"/>
        <v>2.7227136331111539</v>
      </c>
      <c r="C159">
        <f t="shared" si="7"/>
        <v>16.779546726560888</v>
      </c>
      <c r="D159">
        <f t="shared" si="8"/>
        <v>51.136084594919758</v>
      </c>
    </row>
    <row r="160" spans="1:4" x14ac:dyDescent="0.25">
      <c r="A160">
        <v>157</v>
      </c>
      <c r="B160">
        <f t="shared" si="6"/>
        <v>2.7401669256310974</v>
      </c>
      <c r="C160">
        <f t="shared" si="7"/>
        <v>16.779500330588821</v>
      </c>
      <c r="D160">
        <f t="shared" si="8"/>
        <v>51.135977891489183</v>
      </c>
    </row>
    <row r="161" spans="1:4" x14ac:dyDescent="0.25">
      <c r="A161">
        <v>158</v>
      </c>
      <c r="B161">
        <f t="shared" si="6"/>
        <v>2.7576202181510405</v>
      </c>
      <c r="C161">
        <f t="shared" si="7"/>
        <v>16.779455803914725</v>
      </c>
      <c r="D161">
        <f t="shared" si="8"/>
        <v>51.135870394588693</v>
      </c>
    </row>
    <row r="162" spans="1:4" x14ac:dyDescent="0.25">
      <c r="A162">
        <v>159</v>
      </c>
      <c r="B162">
        <f t="shared" si="6"/>
        <v>2.7750735106709841</v>
      </c>
      <c r="C162">
        <f t="shared" si="7"/>
        <v>16.779413160101857</v>
      </c>
      <c r="D162">
        <f t="shared" si="8"/>
        <v>51.135762136962889</v>
      </c>
    </row>
    <row r="163" spans="1:4" x14ac:dyDescent="0.25">
      <c r="A163">
        <v>160</v>
      </c>
      <c r="B163">
        <f t="shared" si="6"/>
        <v>2.7925268031909272</v>
      </c>
      <c r="C163">
        <f t="shared" si="7"/>
        <v>16.779372412139931</v>
      </c>
      <c r="D163">
        <f t="shared" si="8"/>
        <v>51.135653151588095</v>
      </c>
    </row>
    <row r="164" spans="1:4" x14ac:dyDescent="0.25">
      <c r="A164">
        <v>161</v>
      </c>
      <c r="B164">
        <f t="shared" si="6"/>
        <v>2.8099800957108707</v>
      </c>
      <c r="C164">
        <f t="shared" si="7"/>
        <v>16.779333572441175</v>
      </c>
      <c r="D164">
        <f t="shared" si="8"/>
        <v>51.135543471662302</v>
      </c>
    </row>
    <row r="165" spans="1:4" x14ac:dyDescent="0.25">
      <c r="A165">
        <v>162</v>
      </c>
      <c r="B165">
        <f t="shared" si="6"/>
        <v>2.8274333882308138</v>
      </c>
      <c r="C165">
        <f t="shared" si="7"/>
        <v>16.779296652836535</v>
      </c>
      <c r="D165">
        <f t="shared" si="8"/>
        <v>51.135433130595089</v>
      </c>
    </row>
    <row r="166" spans="1:4" x14ac:dyDescent="0.25">
      <c r="A166">
        <v>163</v>
      </c>
      <c r="B166">
        <f t="shared" si="6"/>
        <v>2.8448866807507573</v>
      </c>
      <c r="C166">
        <f t="shared" si="7"/>
        <v>16.779261664572083</v>
      </c>
      <c r="D166">
        <f t="shared" si="8"/>
        <v>51.135322161997408</v>
      </c>
    </row>
    <row r="167" spans="1:4" x14ac:dyDescent="0.25">
      <c r="A167">
        <v>164</v>
      </c>
      <c r="B167">
        <f t="shared" si="6"/>
        <v>2.8623399732707004</v>
      </c>
      <c r="C167">
        <f t="shared" si="7"/>
        <v>16.779228618305581</v>
      </c>
      <c r="D167">
        <f t="shared" si="8"/>
        <v>51.135210599671368</v>
      </c>
    </row>
    <row r="168" spans="1:4" x14ac:dyDescent="0.25">
      <c r="A168">
        <v>165</v>
      </c>
      <c r="B168">
        <f t="shared" si="6"/>
        <v>2.8797932657906435</v>
      </c>
      <c r="C168">
        <f t="shared" si="7"/>
        <v>16.779197524103243</v>
      </c>
      <c r="D168">
        <f t="shared" si="8"/>
        <v>51.135098477599939</v>
      </c>
    </row>
    <row r="169" spans="1:4" x14ac:dyDescent="0.25">
      <c r="A169">
        <v>166</v>
      </c>
      <c r="B169">
        <f t="shared" si="6"/>
        <v>2.8972465583105871</v>
      </c>
      <c r="C169">
        <f t="shared" si="7"/>
        <v>16.779168391436663</v>
      </c>
      <c r="D169">
        <f t="shared" si="8"/>
        <v>51.134985829936589</v>
      </c>
    </row>
    <row r="170" spans="1:4" x14ac:dyDescent="0.25">
      <c r="A170">
        <v>167</v>
      </c>
      <c r="B170">
        <f t="shared" si="6"/>
        <v>2.9146998508305302</v>
      </c>
      <c r="C170">
        <f t="shared" si="7"/>
        <v>16.779141229179935</v>
      </c>
      <c r="D170">
        <f t="shared" si="8"/>
        <v>51.134872690994882</v>
      </c>
    </row>
    <row r="171" spans="1:4" x14ac:dyDescent="0.25">
      <c r="A171">
        <v>168</v>
      </c>
      <c r="B171">
        <f t="shared" si="6"/>
        <v>2.9321531433504737</v>
      </c>
      <c r="C171">
        <f t="shared" si="7"/>
        <v>16.779116045606944</v>
      </c>
      <c r="D171">
        <f t="shared" si="8"/>
        <v>51.134759095238039</v>
      </c>
    </row>
    <row r="172" spans="1:4" x14ac:dyDescent="0.25">
      <c r="A172">
        <v>169</v>
      </c>
      <c r="B172">
        <f t="shared" si="6"/>
        <v>2.9496064358704168</v>
      </c>
      <c r="C172">
        <f t="shared" si="7"/>
        <v>16.779092848388853</v>
      </c>
      <c r="D172">
        <f t="shared" si="8"/>
        <v>51.134645077268431</v>
      </c>
    </row>
    <row r="173" spans="1:4" x14ac:dyDescent="0.25">
      <c r="A173">
        <v>170</v>
      </c>
      <c r="B173">
        <f t="shared" si="6"/>
        <v>2.9670597283903604</v>
      </c>
      <c r="C173">
        <f t="shared" si="7"/>
        <v>16.779071644591756</v>
      </c>
      <c r="D173">
        <f t="shared" si="8"/>
        <v>51.134530671817032</v>
      </c>
    </row>
    <row r="174" spans="1:4" x14ac:dyDescent="0.25">
      <c r="A174">
        <v>171</v>
      </c>
      <c r="B174">
        <f t="shared" si="6"/>
        <v>2.9845130209103035</v>
      </c>
      <c r="C174">
        <f t="shared" si="7"/>
        <v>16.779052440674537</v>
      </c>
      <c r="D174">
        <f t="shared" si="8"/>
        <v>51.134415913732859</v>
      </c>
    </row>
    <row r="175" spans="1:4" x14ac:dyDescent="0.25">
      <c r="A175">
        <v>172</v>
      </c>
      <c r="B175">
        <f t="shared" si="6"/>
        <v>3.001966313430247</v>
      </c>
      <c r="C175">
        <f t="shared" si="7"/>
        <v>16.779035242486895</v>
      </c>
      <c r="D175">
        <f t="shared" si="8"/>
        <v>51.134300837972326</v>
      </c>
    </row>
    <row r="176" spans="1:4" x14ac:dyDescent="0.25">
      <c r="A176">
        <v>173</v>
      </c>
      <c r="B176">
        <f t="shared" si="6"/>
        <v>3.0194196059501901</v>
      </c>
      <c r="C176">
        <f t="shared" si="7"/>
        <v>16.779020055267562</v>
      </c>
      <c r="D176">
        <f t="shared" si="8"/>
        <v>51.134185479588623</v>
      </c>
    </row>
    <row r="177" spans="1:4" x14ac:dyDescent="0.25">
      <c r="A177">
        <v>174</v>
      </c>
      <c r="B177">
        <f t="shared" si="6"/>
        <v>3.0368728984701332</v>
      </c>
      <c r="C177">
        <f t="shared" si="7"/>
        <v>16.779006883642715</v>
      </c>
      <c r="D177">
        <f t="shared" si="8"/>
        <v>51.134069873721039</v>
      </c>
    </row>
    <row r="178" spans="1:4" x14ac:dyDescent="0.25">
      <c r="A178">
        <v>175</v>
      </c>
      <c r="B178">
        <f t="shared" si="6"/>
        <v>3.0543261909900767</v>
      </c>
      <c r="C178">
        <f t="shared" si="7"/>
        <v>16.778995731624558</v>
      </c>
      <c r="D178">
        <f t="shared" si="8"/>
        <v>51.13395405558424</v>
      </c>
    </row>
    <row r="179" spans="1:4" x14ac:dyDescent="0.25">
      <c r="A179">
        <v>176</v>
      </c>
      <c r="B179">
        <f t="shared" si="6"/>
        <v>3.0717794835100198</v>
      </c>
      <c r="C179">
        <f t="shared" si="7"/>
        <v>16.778986602610107</v>
      </c>
      <c r="D179">
        <f t="shared" si="8"/>
        <v>51.133838060457549</v>
      </c>
    </row>
    <row r="180" spans="1:4" x14ac:dyDescent="0.25">
      <c r="A180">
        <v>177</v>
      </c>
      <c r="B180">
        <f t="shared" si="6"/>
        <v>3.0892327760299634</v>
      </c>
      <c r="C180">
        <f t="shared" si="7"/>
        <v>16.778979499380142</v>
      </c>
      <c r="D180">
        <f t="shared" si="8"/>
        <v>51.133721923674209</v>
      </c>
    </row>
    <row r="181" spans="1:4" x14ac:dyDescent="0.25">
      <c r="A181">
        <v>178</v>
      </c>
      <c r="B181">
        <f t="shared" si="6"/>
        <v>3.1066860685499065</v>
      </c>
      <c r="C181">
        <f t="shared" si="7"/>
        <v>16.778974424098376</v>
      </c>
      <c r="D181">
        <f t="shared" si="8"/>
        <v>51.133605680610607</v>
      </c>
    </row>
    <row r="182" spans="1:4" x14ac:dyDescent="0.25">
      <c r="A182">
        <v>179</v>
      </c>
      <c r="B182">
        <f t="shared" si="6"/>
        <v>3.12413936106985</v>
      </c>
      <c r="C182">
        <f t="shared" si="7"/>
        <v>16.778971378310796</v>
      </c>
      <c r="D182">
        <f t="shared" si="8"/>
        <v>51.133489366675505</v>
      </c>
    </row>
    <row r="183" spans="1:4" x14ac:dyDescent="0.25">
      <c r="A183">
        <v>180</v>
      </c>
      <c r="B183">
        <f t="shared" si="6"/>
        <v>3.1415926535897931</v>
      </c>
      <c r="C183">
        <f t="shared" si="7"/>
        <v>16.77897036294517</v>
      </c>
      <c r="D183">
        <f t="shared" si="8"/>
        <v>51.133373017299256</v>
      </c>
    </row>
    <row r="184" spans="1:4" x14ac:dyDescent="0.25">
      <c r="A184">
        <v>181</v>
      </c>
      <c r="B184">
        <f t="shared" si="6"/>
        <v>3.1590459461097367</v>
      </c>
      <c r="C184">
        <f t="shared" si="7"/>
        <v>16.778971378310796</v>
      </c>
      <c r="D184">
        <f t="shared" si="8"/>
        <v>51.133256667923007</v>
      </c>
    </row>
    <row r="185" spans="1:4" x14ac:dyDescent="0.25">
      <c r="A185">
        <v>182</v>
      </c>
      <c r="B185">
        <f t="shared" si="6"/>
        <v>3.1764992386296798</v>
      </c>
      <c r="C185">
        <f t="shared" si="7"/>
        <v>16.778974424098376</v>
      </c>
      <c r="D185">
        <f t="shared" si="8"/>
        <v>51.133140353987905</v>
      </c>
    </row>
    <row r="186" spans="1:4" x14ac:dyDescent="0.25">
      <c r="A186">
        <v>183</v>
      </c>
      <c r="B186">
        <f t="shared" si="6"/>
        <v>3.1939525311496229</v>
      </c>
      <c r="C186">
        <f t="shared" si="7"/>
        <v>16.778979499380142</v>
      </c>
      <c r="D186">
        <f t="shared" si="8"/>
        <v>51.133024110924303</v>
      </c>
    </row>
    <row r="187" spans="1:4" x14ac:dyDescent="0.25">
      <c r="A187">
        <v>184</v>
      </c>
      <c r="B187">
        <f t="shared" si="6"/>
        <v>3.2114058236695664</v>
      </c>
      <c r="C187">
        <f t="shared" si="7"/>
        <v>16.778986602610107</v>
      </c>
      <c r="D187">
        <f t="shared" si="8"/>
        <v>51.132907974140963</v>
      </c>
    </row>
    <row r="188" spans="1:4" x14ac:dyDescent="0.25">
      <c r="A188">
        <v>185</v>
      </c>
      <c r="B188">
        <f t="shared" si="6"/>
        <v>3.2288591161895095</v>
      </c>
      <c r="C188">
        <f t="shared" si="7"/>
        <v>16.778995731624558</v>
      </c>
      <c r="D188">
        <f t="shared" si="8"/>
        <v>51.132791979014272</v>
      </c>
    </row>
    <row r="189" spans="1:4" x14ac:dyDescent="0.25">
      <c r="A189">
        <v>186</v>
      </c>
      <c r="B189">
        <f t="shared" si="6"/>
        <v>3.246312408709453</v>
      </c>
      <c r="C189">
        <f t="shared" si="7"/>
        <v>16.779006883642715</v>
      </c>
      <c r="D189">
        <f t="shared" si="8"/>
        <v>51.132676160877473</v>
      </c>
    </row>
    <row r="190" spans="1:4" x14ac:dyDescent="0.25">
      <c r="A190">
        <v>187</v>
      </c>
      <c r="B190">
        <f t="shared" si="6"/>
        <v>3.2637657012293961</v>
      </c>
      <c r="C190">
        <f t="shared" si="7"/>
        <v>16.779020055267562</v>
      </c>
      <c r="D190">
        <f t="shared" si="8"/>
        <v>51.132560555009889</v>
      </c>
    </row>
    <row r="191" spans="1:4" x14ac:dyDescent="0.25">
      <c r="A191">
        <v>188</v>
      </c>
      <c r="B191">
        <f t="shared" si="6"/>
        <v>3.2812189937493397</v>
      </c>
      <c r="C191">
        <f t="shared" si="7"/>
        <v>16.779035242486895</v>
      </c>
      <c r="D191">
        <f t="shared" si="8"/>
        <v>51.132445196626186</v>
      </c>
    </row>
    <row r="192" spans="1:4" x14ac:dyDescent="0.25">
      <c r="A192">
        <v>189</v>
      </c>
      <c r="B192">
        <f t="shared" si="6"/>
        <v>3.2986722862692828</v>
      </c>
      <c r="C192">
        <f t="shared" si="7"/>
        <v>16.779052440674537</v>
      </c>
      <c r="D192">
        <f t="shared" si="8"/>
        <v>51.132330120865653</v>
      </c>
    </row>
    <row r="193" spans="1:4" x14ac:dyDescent="0.25">
      <c r="A193">
        <v>190</v>
      </c>
      <c r="B193">
        <f t="shared" si="6"/>
        <v>3.3161255787892263</v>
      </c>
      <c r="C193">
        <f t="shared" si="7"/>
        <v>16.779071644591756</v>
      </c>
      <c r="D193">
        <f t="shared" si="8"/>
        <v>51.13221536278148</v>
      </c>
    </row>
    <row r="194" spans="1:4" x14ac:dyDescent="0.25">
      <c r="A194">
        <v>191</v>
      </c>
      <c r="B194">
        <f t="shared" si="6"/>
        <v>3.3335788713091694</v>
      </c>
      <c r="C194">
        <f t="shared" si="7"/>
        <v>16.779092848388853</v>
      </c>
      <c r="D194">
        <f t="shared" si="8"/>
        <v>51.132100957330081</v>
      </c>
    </row>
    <row r="195" spans="1:4" x14ac:dyDescent="0.25">
      <c r="A195">
        <v>192</v>
      </c>
      <c r="B195">
        <f t="shared" si="6"/>
        <v>3.351032163829113</v>
      </c>
      <c r="C195">
        <f t="shared" si="7"/>
        <v>16.779116045606944</v>
      </c>
      <c r="D195">
        <f t="shared" si="8"/>
        <v>51.131986939360473</v>
      </c>
    </row>
    <row r="196" spans="1:4" x14ac:dyDescent="0.25">
      <c r="A196">
        <v>193</v>
      </c>
      <c r="B196">
        <f t="shared" ref="B196:B259" si="9">RADIANS(A196)</f>
        <v>3.3684854563490561</v>
      </c>
      <c r="C196">
        <f t="shared" ref="C196:C259" si="10">$B$1*COS(B196)+$D$1</f>
        <v>16.779141229179935</v>
      </c>
      <c r="D196">
        <f t="shared" ref="D196:D259" si="11">$B$1*SIN(B196)+$F$1</f>
        <v>51.13187334360363</v>
      </c>
    </row>
    <row r="197" spans="1:4" x14ac:dyDescent="0.25">
      <c r="A197">
        <v>194</v>
      </c>
      <c r="B197">
        <f t="shared" si="9"/>
        <v>3.3859387488689991</v>
      </c>
      <c r="C197">
        <f t="shared" si="10"/>
        <v>16.779168391436663</v>
      </c>
      <c r="D197">
        <f t="shared" si="11"/>
        <v>51.131760204661923</v>
      </c>
    </row>
    <row r="198" spans="1:4" x14ac:dyDescent="0.25">
      <c r="A198">
        <v>195</v>
      </c>
      <c r="B198">
        <f t="shared" si="9"/>
        <v>3.4033920413889427</v>
      </c>
      <c r="C198">
        <f t="shared" si="10"/>
        <v>16.779197524103243</v>
      </c>
      <c r="D198">
        <f t="shared" si="11"/>
        <v>51.131647556998573</v>
      </c>
    </row>
    <row r="199" spans="1:4" x14ac:dyDescent="0.25">
      <c r="A199">
        <v>196</v>
      </c>
      <c r="B199">
        <f t="shared" si="9"/>
        <v>3.4208453339088858</v>
      </c>
      <c r="C199">
        <f t="shared" si="10"/>
        <v>16.779228618305581</v>
      </c>
      <c r="D199">
        <f t="shared" si="11"/>
        <v>51.131535434927144</v>
      </c>
    </row>
    <row r="200" spans="1:4" x14ac:dyDescent="0.25">
      <c r="A200">
        <v>197</v>
      </c>
      <c r="B200">
        <f t="shared" si="9"/>
        <v>3.4382986264288293</v>
      </c>
      <c r="C200">
        <f t="shared" si="10"/>
        <v>16.779261664572083</v>
      </c>
      <c r="D200">
        <f t="shared" si="11"/>
        <v>51.131423872601104</v>
      </c>
    </row>
    <row r="201" spans="1:4" x14ac:dyDescent="0.25">
      <c r="A201">
        <v>198</v>
      </c>
      <c r="B201">
        <f t="shared" si="9"/>
        <v>3.4557519189487724</v>
      </c>
      <c r="C201">
        <f t="shared" si="10"/>
        <v>16.779296652836535</v>
      </c>
      <c r="D201">
        <f t="shared" si="11"/>
        <v>51.131312904003423</v>
      </c>
    </row>
    <row r="202" spans="1:4" x14ac:dyDescent="0.25">
      <c r="A202">
        <v>199</v>
      </c>
      <c r="B202">
        <f t="shared" si="9"/>
        <v>3.473205211468716</v>
      </c>
      <c r="C202">
        <f t="shared" si="10"/>
        <v>16.779333572441175</v>
      </c>
      <c r="D202">
        <f t="shared" si="11"/>
        <v>51.13120256293621</v>
      </c>
    </row>
    <row r="203" spans="1:4" x14ac:dyDescent="0.25">
      <c r="A203">
        <v>200</v>
      </c>
      <c r="B203">
        <f t="shared" si="9"/>
        <v>3.4906585039886591</v>
      </c>
      <c r="C203">
        <f t="shared" si="10"/>
        <v>16.779372412139931</v>
      </c>
      <c r="D203">
        <f t="shared" si="11"/>
        <v>51.131092883010417</v>
      </c>
    </row>
    <row r="204" spans="1:4" x14ac:dyDescent="0.25">
      <c r="A204">
        <v>201</v>
      </c>
      <c r="B204">
        <f t="shared" si="9"/>
        <v>3.5081117965086026</v>
      </c>
      <c r="C204">
        <f t="shared" si="10"/>
        <v>16.779413160101857</v>
      </c>
      <c r="D204">
        <f t="shared" si="11"/>
        <v>51.130983897635623</v>
      </c>
    </row>
    <row r="205" spans="1:4" x14ac:dyDescent="0.25">
      <c r="A205">
        <v>202</v>
      </c>
      <c r="B205">
        <f t="shared" si="9"/>
        <v>3.5255650890285457</v>
      </c>
      <c r="C205">
        <f t="shared" si="10"/>
        <v>16.779455803914725</v>
      </c>
      <c r="D205">
        <f t="shared" si="11"/>
        <v>51.130875640009819</v>
      </c>
    </row>
    <row r="206" spans="1:4" x14ac:dyDescent="0.25">
      <c r="A206">
        <v>203</v>
      </c>
      <c r="B206">
        <f t="shared" si="9"/>
        <v>3.5430183815484888</v>
      </c>
      <c r="C206">
        <f t="shared" si="10"/>
        <v>16.779500330588821</v>
      </c>
      <c r="D206">
        <f t="shared" si="11"/>
        <v>51.130768143109329</v>
      </c>
    </row>
    <row r="207" spans="1:4" x14ac:dyDescent="0.25">
      <c r="A207">
        <v>204</v>
      </c>
      <c r="B207">
        <f t="shared" si="9"/>
        <v>3.5604716740684323</v>
      </c>
      <c r="C207">
        <f t="shared" si="10"/>
        <v>16.779546726560888</v>
      </c>
      <c r="D207">
        <f t="shared" si="11"/>
        <v>51.130661439678754</v>
      </c>
    </row>
    <row r="208" spans="1:4" x14ac:dyDescent="0.25">
      <c r="A208">
        <v>205</v>
      </c>
      <c r="B208">
        <f t="shared" si="9"/>
        <v>3.5779249665883754</v>
      </c>
      <c r="C208">
        <f t="shared" si="10"/>
        <v>16.77959497769826</v>
      </c>
      <c r="D208">
        <f t="shared" si="11"/>
        <v>51.130555562220984</v>
      </c>
    </row>
    <row r="209" spans="1:4" x14ac:dyDescent="0.25">
      <c r="A209">
        <v>206</v>
      </c>
      <c r="B209">
        <f t="shared" si="9"/>
        <v>3.595378259108319</v>
      </c>
      <c r="C209">
        <f t="shared" si="10"/>
        <v>16.779645069303175</v>
      </c>
      <c r="D209">
        <f t="shared" si="11"/>
        <v>51.130450542987326</v>
      </c>
    </row>
    <row r="210" spans="1:4" x14ac:dyDescent="0.25">
      <c r="A210">
        <v>207</v>
      </c>
      <c r="B210">
        <f t="shared" si="9"/>
        <v>3.6128315516282621</v>
      </c>
      <c r="C210">
        <f t="shared" si="10"/>
        <v>16.779696986117248</v>
      </c>
      <c r="D210">
        <f t="shared" si="11"/>
        <v>51.130346413967658</v>
      </c>
    </row>
    <row r="211" spans="1:4" x14ac:dyDescent="0.25">
      <c r="A211">
        <v>208</v>
      </c>
      <c r="B211">
        <f t="shared" si="9"/>
        <v>3.6302848441482056</v>
      </c>
      <c r="C211">
        <f t="shared" si="10"/>
        <v>16.779750712326113</v>
      </c>
      <c r="D211">
        <f t="shared" si="11"/>
        <v>51.130243206880685</v>
      </c>
    </row>
    <row r="212" spans="1:4" x14ac:dyDescent="0.25">
      <c r="A212">
        <v>209</v>
      </c>
      <c r="B212">
        <f t="shared" si="9"/>
        <v>3.6477381366681487</v>
      </c>
      <c r="C212">
        <f t="shared" si="10"/>
        <v>16.77980623156424</v>
      </c>
      <c r="D212">
        <f t="shared" si="11"/>
        <v>51.130140953164279</v>
      </c>
    </row>
    <row r="213" spans="1:4" x14ac:dyDescent="0.25">
      <c r="A213">
        <v>210</v>
      </c>
      <c r="B213">
        <f t="shared" si="9"/>
        <v>3.6651914291880923</v>
      </c>
      <c r="C213">
        <f t="shared" si="10"/>
        <v>16.779863526919943</v>
      </c>
      <c r="D213">
        <f t="shared" si="11"/>
        <v>51.130039683965926</v>
      </c>
    </row>
    <row r="214" spans="1:4" x14ac:dyDescent="0.25">
      <c r="A214">
        <v>211</v>
      </c>
      <c r="B214">
        <f t="shared" si="9"/>
        <v>3.6826447217080354</v>
      </c>
      <c r="C214">
        <f t="shared" si="10"/>
        <v>16.779922580940489</v>
      </c>
      <c r="D214">
        <f t="shared" si="11"/>
        <v>51.129939430133192</v>
      </c>
    </row>
    <row r="215" spans="1:4" x14ac:dyDescent="0.25">
      <c r="A215">
        <v>212</v>
      </c>
      <c r="B215">
        <f t="shared" si="9"/>
        <v>3.7000980142279785</v>
      </c>
      <c r="C215">
        <f t="shared" si="10"/>
        <v>16.77998337563746</v>
      </c>
      <c r="D215">
        <f t="shared" si="11"/>
        <v>51.129840222204365</v>
      </c>
    </row>
    <row r="216" spans="1:4" x14ac:dyDescent="0.25">
      <c r="A216">
        <v>213</v>
      </c>
      <c r="B216">
        <f t="shared" si="9"/>
        <v>3.717551306747922</v>
      </c>
      <c r="C216">
        <f t="shared" si="10"/>
        <v>16.7800458924922</v>
      </c>
      <c r="D216">
        <f t="shared" si="11"/>
        <v>51.129742090399155</v>
      </c>
    </row>
    <row r="217" spans="1:4" x14ac:dyDescent="0.25">
      <c r="A217">
        <v>214</v>
      </c>
      <c r="B217">
        <f t="shared" si="9"/>
        <v>3.7350045992678651</v>
      </c>
      <c r="C217">
        <f t="shared" si="10"/>
        <v>16.780110112461472</v>
      </c>
      <c r="D217">
        <f t="shared" si="11"/>
        <v>51.129645064609448</v>
      </c>
    </row>
    <row r="218" spans="1:4" x14ac:dyDescent="0.25">
      <c r="A218">
        <v>215</v>
      </c>
      <c r="B218">
        <f t="shared" si="9"/>
        <v>3.7524578917878086</v>
      </c>
      <c r="C218">
        <f t="shared" si="10"/>
        <v>16.780176015983244</v>
      </c>
      <c r="D218">
        <f t="shared" si="11"/>
        <v>51.129549174390249</v>
      </c>
    </row>
    <row r="219" spans="1:4" x14ac:dyDescent="0.25">
      <c r="A219">
        <v>216</v>
      </c>
      <c r="B219">
        <f t="shared" si="9"/>
        <v>3.7699111843077517</v>
      </c>
      <c r="C219">
        <f t="shared" si="10"/>
        <v>16.780243582982671</v>
      </c>
      <c r="D219">
        <f t="shared" si="11"/>
        <v>51.129454448950639</v>
      </c>
    </row>
    <row r="220" spans="1:4" x14ac:dyDescent="0.25">
      <c r="A220">
        <v>217</v>
      </c>
      <c r="B220">
        <f t="shared" si="9"/>
        <v>3.7873644768276953</v>
      </c>
      <c r="C220">
        <f t="shared" si="10"/>
        <v>16.780312792878188</v>
      </c>
      <c r="D220">
        <f t="shared" si="11"/>
        <v>51.129360917144908</v>
      </c>
    </row>
    <row r="221" spans="1:4" x14ac:dyDescent="0.25">
      <c r="A221">
        <v>218</v>
      </c>
      <c r="B221">
        <f t="shared" si="9"/>
        <v>3.8048177693476384</v>
      </c>
      <c r="C221">
        <f t="shared" si="10"/>
        <v>16.780383624587792</v>
      </c>
      <c r="D221">
        <f t="shared" si="11"/>
        <v>51.12926860746375</v>
      </c>
    </row>
    <row r="222" spans="1:4" x14ac:dyDescent="0.25">
      <c r="A222">
        <v>219</v>
      </c>
      <c r="B222">
        <f t="shared" si="9"/>
        <v>3.8222710618675819</v>
      </c>
      <c r="C222">
        <f t="shared" si="10"/>
        <v>16.780456056535456</v>
      </c>
      <c r="D222">
        <f t="shared" si="11"/>
        <v>51.129177548025588</v>
      </c>
    </row>
    <row r="223" spans="1:4" x14ac:dyDescent="0.25">
      <c r="A223">
        <v>220</v>
      </c>
      <c r="B223">
        <f t="shared" si="9"/>
        <v>3.839724354387525</v>
      </c>
      <c r="C223">
        <f t="shared" si="10"/>
        <v>16.780530066657711</v>
      </c>
      <c r="D223">
        <f t="shared" si="11"/>
        <v>51.129087766568013</v>
      </c>
    </row>
    <row r="224" spans="1:4" x14ac:dyDescent="0.25">
      <c r="A224">
        <v>221</v>
      </c>
      <c r="B224">
        <f t="shared" si="9"/>
        <v>3.8571776469074681</v>
      </c>
      <c r="C224">
        <f t="shared" si="10"/>
        <v>16.780605632410353</v>
      </c>
      <c r="D224">
        <f t="shared" si="11"/>
        <v>51.128999290439317</v>
      </c>
    </row>
    <row r="225" spans="1:4" x14ac:dyDescent="0.25">
      <c r="A225">
        <v>222</v>
      </c>
      <c r="B225">
        <f t="shared" si="9"/>
        <v>3.8746309394274117</v>
      </c>
      <c r="C225">
        <f t="shared" si="10"/>
        <v>16.780682730775322</v>
      </c>
      <c r="D225">
        <f t="shared" si="11"/>
        <v>51.128912146590196</v>
      </c>
    </row>
    <row r="226" spans="1:4" x14ac:dyDescent="0.25">
      <c r="A226">
        <v>223</v>
      </c>
      <c r="B226">
        <f t="shared" si="9"/>
        <v>3.8920842319473548</v>
      </c>
      <c r="C226">
        <f t="shared" si="10"/>
        <v>16.780761338267709</v>
      </c>
      <c r="D226">
        <f t="shared" si="11"/>
        <v>51.128826361565508</v>
      </c>
    </row>
    <row r="227" spans="1:4" x14ac:dyDescent="0.25">
      <c r="A227">
        <v>224</v>
      </c>
      <c r="B227">
        <f t="shared" si="9"/>
        <v>3.9095375244672983</v>
      </c>
      <c r="C227">
        <f t="shared" si="10"/>
        <v>16.780841430942914</v>
      </c>
      <c r="D227">
        <f t="shared" si="11"/>
        <v>51.128741961496196</v>
      </c>
    </row>
    <row r="228" spans="1:4" x14ac:dyDescent="0.25">
      <c r="A228">
        <v>225</v>
      </c>
      <c r="B228">
        <f t="shared" si="9"/>
        <v>3.9269908169872414</v>
      </c>
      <c r="C228">
        <f t="shared" si="10"/>
        <v>16.780922984403926</v>
      </c>
      <c r="D228">
        <f t="shared" si="11"/>
        <v>51.128658972091344</v>
      </c>
    </row>
    <row r="229" spans="1:4" x14ac:dyDescent="0.25">
      <c r="A229">
        <v>226</v>
      </c>
      <c r="B229">
        <f t="shared" si="9"/>
        <v>3.9444441095071849</v>
      </c>
      <c r="C229">
        <f t="shared" si="10"/>
        <v>16.781005973808778</v>
      </c>
      <c r="D229">
        <f t="shared" si="11"/>
        <v>51.128577418630329</v>
      </c>
    </row>
    <row r="230" spans="1:4" x14ac:dyDescent="0.25">
      <c r="A230">
        <v>227</v>
      </c>
      <c r="B230">
        <f t="shared" si="9"/>
        <v>3.961897402027128</v>
      </c>
      <c r="C230">
        <f t="shared" si="10"/>
        <v>16.781090373878087</v>
      </c>
      <c r="D230">
        <f t="shared" si="11"/>
        <v>51.128497325955131</v>
      </c>
    </row>
    <row r="231" spans="1:4" x14ac:dyDescent="0.25">
      <c r="A231">
        <v>228</v>
      </c>
      <c r="B231">
        <f t="shared" si="9"/>
        <v>3.9793506945470716</v>
      </c>
      <c r="C231">
        <f t="shared" si="10"/>
        <v>16.781176158902777</v>
      </c>
      <c r="D231">
        <f t="shared" si="11"/>
        <v>51.12841871846274</v>
      </c>
    </row>
    <row r="232" spans="1:4" x14ac:dyDescent="0.25">
      <c r="A232">
        <v>229</v>
      </c>
      <c r="B232">
        <f t="shared" si="9"/>
        <v>3.9968039870670147</v>
      </c>
      <c r="C232">
        <f t="shared" si="10"/>
        <v>16.781263302751903</v>
      </c>
      <c r="D232">
        <f t="shared" si="11"/>
        <v>51.128341620097771</v>
      </c>
    </row>
    <row r="233" spans="1:4" x14ac:dyDescent="0.25">
      <c r="A233">
        <v>230</v>
      </c>
      <c r="B233">
        <f t="shared" si="9"/>
        <v>4.0142572795869578</v>
      </c>
      <c r="C233">
        <f t="shared" si="10"/>
        <v>16.781351778880595</v>
      </c>
      <c r="D233">
        <f t="shared" si="11"/>
        <v>51.128266054345133</v>
      </c>
    </row>
    <row r="234" spans="1:4" x14ac:dyDescent="0.25">
      <c r="A234">
        <v>231</v>
      </c>
      <c r="B234">
        <f t="shared" si="9"/>
        <v>4.0317105721069009</v>
      </c>
      <c r="C234">
        <f t="shared" si="10"/>
        <v>16.781441560338173</v>
      </c>
      <c r="D234">
        <f t="shared" si="11"/>
        <v>51.128192044222878</v>
      </c>
    </row>
    <row r="235" spans="1:4" x14ac:dyDescent="0.25">
      <c r="A235">
        <v>232</v>
      </c>
      <c r="B235">
        <f t="shared" si="9"/>
        <v>4.0491638646268449</v>
      </c>
      <c r="C235">
        <f t="shared" si="10"/>
        <v>16.781532619776332</v>
      </c>
      <c r="D235">
        <f t="shared" si="11"/>
        <v>51.128119612275214</v>
      </c>
    </row>
    <row r="236" spans="1:4" x14ac:dyDescent="0.25">
      <c r="A236">
        <v>233</v>
      </c>
      <c r="B236">
        <f t="shared" si="9"/>
        <v>4.066617157146788</v>
      </c>
      <c r="C236">
        <f t="shared" si="10"/>
        <v>16.78162492945749</v>
      </c>
      <c r="D236">
        <f t="shared" si="11"/>
        <v>51.128048780565607</v>
      </c>
    </row>
    <row r="237" spans="1:4" x14ac:dyDescent="0.25">
      <c r="A237">
        <v>234</v>
      </c>
      <c r="B237">
        <f t="shared" si="9"/>
        <v>4.0840704496667311</v>
      </c>
      <c r="C237">
        <f t="shared" si="10"/>
        <v>16.781718461263221</v>
      </c>
      <c r="D237">
        <f t="shared" si="11"/>
        <v>51.127979570670092</v>
      </c>
    </row>
    <row r="238" spans="1:4" x14ac:dyDescent="0.25">
      <c r="A238">
        <v>235</v>
      </c>
      <c r="B238">
        <f t="shared" si="9"/>
        <v>4.1015237421866741</v>
      </c>
      <c r="C238">
        <f t="shared" si="10"/>
        <v>16.781813186702831</v>
      </c>
      <c r="D238">
        <f t="shared" si="11"/>
        <v>51.127912003670666</v>
      </c>
    </row>
    <row r="239" spans="1:4" x14ac:dyDescent="0.25">
      <c r="A239">
        <v>236</v>
      </c>
      <c r="B239">
        <f t="shared" si="9"/>
        <v>4.1189770347066181</v>
      </c>
      <c r="C239">
        <f t="shared" si="10"/>
        <v>16.781909076922034</v>
      </c>
      <c r="D239">
        <f t="shared" si="11"/>
        <v>51.127846100148886</v>
      </c>
    </row>
    <row r="240" spans="1:4" x14ac:dyDescent="0.25">
      <c r="A240">
        <v>237</v>
      </c>
      <c r="B240">
        <f t="shared" si="9"/>
        <v>4.1364303272265612</v>
      </c>
      <c r="C240">
        <f t="shared" si="10"/>
        <v>16.782006102711737</v>
      </c>
      <c r="D240">
        <f t="shared" si="11"/>
        <v>51.127781880179619</v>
      </c>
    </row>
    <row r="241" spans="1:4" x14ac:dyDescent="0.25">
      <c r="A241">
        <v>238</v>
      </c>
      <c r="B241">
        <f t="shared" si="9"/>
        <v>4.1538836197465043</v>
      </c>
      <c r="C241">
        <f t="shared" si="10"/>
        <v>16.78210423451695</v>
      </c>
      <c r="D241">
        <f t="shared" si="11"/>
        <v>51.127719363324879</v>
      </c>
    </row>
    <row r="242" spans="1:4" x14ac:dyDescent="0.25">
      <c r="A242">
        <v>239</v>
      </c>
      <c r="B242">
        <f t="shared" si="9"/>
        <v>4.1713369122664474</v>
      </c>
      <c r="C242">
        <f t="shared" si="10"/>
        <v>16.78220344244577</v>
      </c>
      <c r="D242">
        <f t="shared" si="11"/>
        <v>51.127658568627908</v>
      </c>
    </row>
    <row r="243" spans="1:4" x14ac:dyDescent="0.25">
      <c r="A243">
        <v>240</v>
      </c>
      <c r="B243">
        <f t="shared" si="9"/>
        <v>4.1887902047863905</v>
      </c>
      <c r="C243">
        <f t="shared" si="10"/>
        <v>16.782303696278504</v>
      </c>
      <c r="D243">
        <f t="shared" si="11"/>
        <v>51.127599514607361</v>
      </c>
    </row>
    <row r="244" spans="1:4" x14ac:dyDescent="0.25">
      <c r="A244">
        <v>241</v>
      </c>
      <c r="B244">
        <f t="shared" si="9"/>
        <v>4.2062434973063345</v>
      </c>
      <c r="C244">
        <f t="shared" si="10"/>
        <v>16.782404965476861</v>
      </c>
      <c r="D244">
        <f t="shared" si="11"/>
        <v>51.127542219251659</v>
      </c>
    </row>
    <row r="245" spans="1:4" x14ac:dyDescent="0.25">
      <c r="A245">
        <v>242</v>
      </c>
      <c r="B245">
        <f t="shared" si="9"/>
        <v>4.2236967898262776</v>
      </c>
      <c r="C245">
        <f t="shared" si="10"/>
        <v>16.782507219193267</v>
      </c>
      <c r="D245">
        <f t="shared" si="11"/>
        <v>51.127486700013527</v>
      </c>
    </row>
    <row r="246" spans="1:4" x14ac:dyDescent="0.25">
      <c r="A246">
        <v>243</v>
      </c>
      <c r="B246">
        <f t="shared" si="9"/>
        <v>4.2411500823462207</v>
      </c>
      <c r="C246">
        <f t="shared" si="10"/>
        <v>16.78261042628024</v>
      </c>
      <c r="D246">
        <f t="shared" si="11"/>
        <v>51.127432973804666</v>
      </c>
    </row>
    <row r="247" spans="1:4" x14ac:dyDescent="0.25">
      <c r="A247">
        <v>244</v>
      </c>
      <c r="B247">
        <f t="shared" si="9"/>
        <v>4.2586033748661638</v>
      </c>
      <c r="C247">
        <f t="shared" si="10"/>
        <v>16.782714555299911</v>
      </c>
      <c r="D247">
        <f t="shared" si="11"/>
        <v>51.127381056990593</v>
      </c>
    </row>
    <row r="248" spans="1:4" x14ac:dyDescent="0.25">
      <c r="A248">
        <v>245</v>
      </c>
      <c r="B248">
        <f t="shared" si="9"/>
        <v>4.2760566673861078</v>
      </c>
      <c r="C248">
        <f t="shared" si="10"/>
        <v>16.782819574533566</v>
      </c>
      <c r="D248">
        <f t="shared" si="11"/>
        <v>51.127330965385681</v>
      </c>
    </row>
    <row r="249" spans="1:4" x14ac:dyDescent="0.25">
      <c r="A249">
        <v>246</v>
      </c>
      <c r="B249">
        <f t="shared" si="9"/>
        <v>4.2935099599060509</v>
      </c>
      <c r="C249">
        <f t="shared" si="10"/>
        <v>16.782925451991332</v>
      </c>
      <c r="D249">
        <f t="shared" si="11"/>
        <v>51.127282714248302</v>
      </c>
    </row>
    <row r="250" spans="1:4" x14ac:dyDescent="0.25">
      <c r="A250">
        <v>247</v>
      </c>
      <c r="B250">
        <f t="shared" si="9"/>
        <v>4.310963252425994</v>
      </c>
      <c r="C250">
        <f t="shared" si="10"/>
        <v>16.78303215542191</v>
      </c>
      <c r="D250">
        <f t="shared" si="11"/>
        <v>51.127236318276239</v>
      </c>
    </row>
    <row r="251" spans="1:4" x14ac:dyDescent="0.25">
      <c r="A251">
        <v>248</v>
      </c>
      <c r="B251">
        <f t="shared" si="9"/>
        <v>4.3284165449459371</v>
      </c>
      <c r="C251">
        <f t="shared" si="10"/>
        <v>16.783139652322397</v>
      </c>
      <c r="D251">
        <f t="shared" si="11"/>
        <v>51.127191791602144</v>
      </c>
    </row>
    <row r="252" spans="1:4" x14ac:dyDescent="0.25">
      <c r="A252">
        <v>249</v>
      </c>
      <c r="B252">
        <f t="shared" si="9"/>
        <v>4.3458698374658802</v>
      </c>
      <c r="C252">
        <f t="shared" si="10"/>
        <v>16.783247909948201</v>
      </c>
      <c r="D252">
        <f t="shared" si="11"/>
        <v>51.127149147789275</v>
      </c>
    </row>
    <row r="253" spans="1:4" x14ac:dyDescent="0.25">
      <c r="A253">
        <v>250</v>
      </c>
      <c r="B253">
        <f t="shared" si="9"/>
        <v>4.3633231299858242</v>
      </c>
      <c r="C253">
        <f t="shared" si="10"/>
        <v>16.783356895322999</v>
      </c>
      <c r="D253">
        <f t="shared" si="11"/>
        <v>51.12710839982735</v>
      </c>
    </row>
    <row r="254" spans="1:4" x14ac:dyDescent="0.25">
      <c r="A254">
        <v>251</v>
      </c>
      <c r="B254">
        <f t="shared" si="9"/>
        <v>4.3807764225057673</v>
      </c>
      <c r="C254">
        <f t="shared" si="10"/>
        <v>16.783466575248791</v>
      </c>
      <c r="D254">
        <f t="shared" si="11"/>
        <v>51.127069560128596</v>
      </c>
    </row>
    <row r="255" spans="1:4" x14ac:dyDescent="0.25">
      <c r="A255">
        <v>252</v>
      </c>
      <c r="B255">
        <f t="shared" si="9"/>
        <v>4.3982297150257104</v>
      </c>
      <c r="C255">
        <f t="shared" si="10"/>
        <v>16.783576916316004</v>
      </c>
      <c r="D255">
        <f t="shared" si="11"/>
        <v>51.127032640523957</v>
      </c>
    </row>
    <row r="256" spans="1:4" x14ac:dyDescent="0.25">
      <c r="A256">
        <v>253</v>
      </c>
      <c r="B256">
        <f t="shared" si="9"/>
        <v>4.4156830075456535</v>
      </c>
      <c r="C256">
        <f t="shared" si="10"/>
        <v>16.783687884913686</v>
      </c>
      <c r="D256">
        <f t="shared" si="11"/>
        <v>51.126997652259504</v>
      </c>
    </row>
    <row r="257" spans="1:4" x14ac:dyDescent="0.25">
      <c r="A257">
        <v>254</v>
      </c>
      <c r="B257">
        <f t="shared" si="9"/>
        <v>4.4331363000655974</v>
      </c>
      <c r="C257">
        <f t="shared" si="10"/>
        <v>16.783799447239723</v>
      </c>
      <c r="D257">
        <f t="shared" si="11"/>
        <v>51.126964605993003</v>
      </c>
    </row>
    <row r="258" spans="1:4" x14ac:dyDescent="0.25">
      <c r="A258">
        <v>255</v>
      </c>
      <c r="B258">
        <f t="shared" si="9"/>
        <v>4.4505895925855405</v>
      </c>
      <c r="C258">
        <f t="shared" si="10"/>
        <v>16.783911569311154</v>
      </c>
      <c r="D258">
        <f t="shared" si="11"/>
        <v>51.126933511790661</v>
      </c>
    </row>
    <row r="259" spans="1:4" x14ac:dyDescent="0.25">
      <c r="A259">
        <v>256</v>
      </c>
      <c r="B259">
        <f t="shared" si="9"/>
        <v>4.4680428851054836</v>
      </c>
      <c r="C259">
        <f t="shared" si="10"/>
        <v>16.784024216974508</v>
      </c>
      <c r="D259">
        <f t="shared" si="11"/>
        <v>51.126904379124085</v>
      </c>
    </row>
    <row r="260" spans="1:4" x14ac:dyDescent="0.25">
      <c r="A260">
        <v>257</v>
      </c>
      <c r="B260">
        <f t="shared" ref="B260:B323" si="12">RADIANS(A260)</f>
        <v>4.4854961776254267</v>
      </c>
      <c r="C260">
        <f t="shared" ref="C260:C323" si="13">$B$1*COS(B260)+$D$1</f>
        <v>16.784137355916211</v>
      </c>
      <c r="D260">
        <f t="shared" ref="D260:D323" si="14">$B$1*SIN(B260)+$F$1</f>
        <v>51.126877216867356</v>
      </c>
    </row>
    <row r="261" spans="1:4" x14ac:dyDescent="0.25">
      <c r="A261">
        <v>258</v>
      </c>
      <c r="B261">
        <f t="shared" si="12"/>
        <v>4.5029494701453698</v>
      </c>
      <c r="C261">
        <f t="shared" si="13"/>
        <v>16.784250951673052</v>
      </c>
      <c r="D261">
        <f t="shared" si="14"/>
        <v>51.126852033294362</v>
      </c>
    </row>
    <row r="262" spans="1:4" x14ac:dyDescent="0.25">
      <c r="A262">
        <v>259</v>
      </c>
      <c r="B262">
        <f t="shared" si="12"/>
        <v>4.5204027626653138</v>
      </c>
      <c r="C262">
        <f t="shared" si="13"/>
        <v>16.78436496964266</v>
      </c>
      <c r="D262">
        <f t="shared" si="14"/>
        <v>51.126828836076271</v>
      </c>
    </row>
    <row r="263" spans="1:4" x14ac:dyDescent="0.25">
      <c r="A263">
        <v>260</v>
      </c>
      <c r="B263">
        <f t="shared" si="12"/>
        <v>4.5378560551852569</v>
      </c>
      <c r="C263">
        <f t="shared" si="13"/>
        <v>16.784479375094058</v>
      </c>
      <c r="D263">
        <f t="shared" si="14"/>
        <v>51.126807632279174</v>
      </c>
    </row>
    <row r="264" spans="1:4" x14ac:dyDescent="0.25">
      <c r="A264">
        <v>261</v>
      </c>
      <c r="B264">
        <f t="shared" si="12"/>
        <v>4.5553093477052</v>
      </c>
      <c r="C264">
        <f t="shared" si="13"/>
        <v>16.784594133178235</v>
      </c>
      <c r="D264">
        <f t="shared" si="14"/>
        <v>51.126788428361955</v>
      </c>
    </row>
    <row r="265" spans="1:4" x14ac:dyDescent="0.25">
      <c r="A265">
        <v>262</v>
      </c>
      <c r="B265">
        <f t="shared" si="12"/>
        <v>4.5727626402251431</v>
      </c>
      <c r="C265">
        <f t="shared" si="13"/>
        <v>16.784709208938771</v>
      </c>
      <c r="D265">
        <f t="shared" si="14"/>
        <v>51.126771230174313</v>
      </c>
    </row>
    <row r="266" spans="1:4" x14ac:dyDescent="0.25">
      <c r="A266">
        <v>263</v>
      </c>
      <c r="B266">
        <f t="shared" si="12"/>
        <v>4.5902159327450871</v>
      </c>
      <c r="C266">
        <f t="shared" si="13"/>
        <v>16.78482456732247</v>
      </c>
      <c r="D266">
        <f t="shared" si="14"/>
        <v>51.12675604295498</v>
      </c>
    </row>
    <row r="267" spans="1:4" x14ac:dyDescent="0.25">
      <c r="A267">
        <v>264</v>
      </c>
      <c r="B267">
        <f t="shared" si="12"/>
        <v>4.6076692252650302</v>
      </c>
      <c r="C267">
        <f t="shared" si="13"/>
        <v>16.784940173190055</v>
      </c>
      <c r="D267">
        <f t="shared" si="14"/>
        <v>51.126742871330137</v>
      </c>
    </row>
    <row r="268" spans="1:4" x14ac:dyDescent="0.25">
      <c r="A268">
        <v>265</v>
      </c>
      <c r="B268">
        <f t="shared" si="12"/>
        <v>4.6251225177849733</v>
      </c>
      <c r="C268">
        <f t="shared" si="13"/>
        <v>16.785055991326853</v>
      </c>
      <c r="D268">
        <f t="shared" si="14"/>
        <v>51.126731719311977</v>
      </c>
    </row>
    <row r="269" spans="1:4" x14ac:dyDescent="0.25">
      <c r="A269">
        <v>266</v>
      </c>
      <c r="B269">
        <f t="shared" si="12"/>
        <v>4.6425758103049164</v>
      </c>
      <c r="C269">
        <f t="shared" si="13"/>
        <v>16.785171986453545</v>
      </c>
      <c r="D269">
        <f t="shared" si="14"/>
        <v>51.126722590297526</v>
      </c>
    </row>
    <row r="270" spans="1:4" x14ac:dyDescent="0.25">
      <c r="A270">
        <v>267</v>
      </c>
      <c r="B270">
        <f t="shared" si="12"/>
        <v>4.6600291028248595</v>
      </c>
      <c r="C270">
        <f t="shared" si="13"/>
        <v>16.785288123236885</v>
      </c>
      <c r="D270">
        <f t="shared" si="14"/>
        <v>51.126715487067557</v>
      </c>
    </row>
    <row r="271" spans="1:4" x14ac:dyDescent="0.25">
      <c r="A271">
        <v>268</v>
      </c>
      <c r="B271">
        <f t="shared" si="12"/>
        <v>4.6774823953448035</v>
      </c>
      <c r="C271">
        <f t="shared" si="13"/>
        <v>16.785404366300487</v>
      </c>
      <c r="D271">
        <f t="shared" si="14"/>
        <v>51.126710411785794</v>
      </c>
    </row>
    <row r="272" spans="1:4" x14ac:dyDescent="0.25">
      <c r="A272">
        <v>269</v>
      </c>
      <c r="B272">
        <f t="shared" si="12"/>
        <v>4.6949356878647466</v>
      </c>
      <c r="C272">
        <f t="shared" si="13"/>
        <v>16.785520680235589</v>
      </c>
      <c r="D272">
        <f t="shared" si="14"/>
        <v>51.126707365998215</v>
      </c>
    </row>
    <row r="273" spans="1:4" x14ac:dyDescent="0.25">
      <c r="A273">
        <v>270</v>
      </c>
      <c r="B273">
        <f t="shared" si="12"/>
        <v>4.7123889803846897</v>
      </c>
      <c r="C273">
        <f t="shared" si="13"/>
        <v>16.785637029611838</v>
      </c>
      <c r="D273">
        <f t="shared" si="14"/>
        <v>51.126706350632588</v>
      </c>
    </row>
    <row r="274" spans="1:4" x14ac:dyDescent="0.25">
      <c r="A274">
        <v>271</v>
      </c>
      <c r="B274">
        <f t="shared" si="12"/>
        <v>4.7298422729046328</v>
      </c>
      <c r="C274">
        <f t="shared" si="13"/>
        <v>16.785753378988087</v>
      </c>
      <c r="D274">
        <f t="shared" si="14"/>
        <v>51.126707365998215</v>
      </c>
    </row>
    <row r="275" spans="1:4" x14ac:dyDescent="0.25">
      <c r="A275">
        <v>272</v>
      </c>
      <c r="B275">
        <f t="shared" si="12"/>
        <v>4.7472955654245768</v>
      </c>
      <c r="C275">
        <f t="shared" si="13"/>
        <v>16.785869692923189</v>
      </c>
      <c r="D275">
        <f t="shared" si="14"/>
        <v>51.126710411785794</v>
      </c>
    </row>
    <row r="276" spans="1:4" x14ac:dyDescent="0.25">
      <c r="A276">
        <v>273</v>
      </c>
      <c r="B276">
        <f t="shared" si="12"/>
        <v>4.7647488579445199</v>
      </c>
      <c r="C276">
        <f t="shared" si="13"/>
        <v>16.78598593598679</v>
      </c>
      <c r="D276">
        <f t="shared" si="14"/>
        <v>51.126715487067557</v>
      </c>
    </row>
    <row r="277" spans="1:4" x14ac:dyDescent="0.25">
      <c r="A277">
        <v>274</v>
      </c>
      <c r="B277">
        <f t="shared" si="12"/>
        <v>4.782202150464463</v>
      </c>
      <c r="C277">
        <f t="shared" si="13"/>
        <v>16.786102072770131</v>
      </c>
      <c r="D277">
        <f t="shared" si="14"/>
        <v>51.126722590297526</v>
      </c>
    </row>
    <row r="278" spans="1:4" x14ac:dyDescent="0.25">
      <c r="A278">
        <v>275</v>
      </c>
      <c r="B278">
        <f t="shared" si="12"/>
        <v>4.7996554429844061</v>
      </c>
      <c r="C278">
        <f t="shared" si="13"/>
        <v>16.786218067896822</v>
      </c>
      <c r="D278">
        <f t="shared" si="14"/>
        <v>51.126731719311977</v>
      </c>
    </row>
    <row r="279" spans="1:4" x14ac:dyDescent="0.25">
      <c r="A279">
        <v>276</v>
      </c>
      <c r="B279">
        <f t="shared" si="12"/>
        <v>4.8171087355043491</v>
      </c>
      <c r="C279">
        <f t="shared" si="13"/>
        <v>16.786333886033621</v>
      </c>
      <c r="D279">
        <f t="shared" si="14"/>
        <v>51.126742871330137</v>
      </c>
    </row>
    <row r="280" spans="1:4" x14ac:dyDescent="0.25">
      <c r="A280">
        <v>277</v>
      </c>
      <c r="B280">
        <f t="shared" si="12"/>
        <v>4.8345620280242931</v>
      </c>
      <c r="C280">
        <f t="shared" si="13"/>
        <v>16.786449491901205</v>
      </c>
      <c r="D280">
        <f t="shared" si="14"/>
        <v>51.12675604295498</v>
      </c>
    </row>
    <row r="281" spans="1:4" x14ac:dyDescent="0.25">
      <c r="A281">
        <v>278</v>
      </c>
      <c r="B281">
        <f t="shared" si="12"/>
        <v>4.8520153205442362</v>
      </c>
      <c r="C281">
        <f t="shared" si="13"/>
        <v>16.786564850284904</v>
      </c>
      <c r="D281">
        <f t="shared" si="14"/>
        <v>51.126771230174313</v>
      </c>
    </row>
    <row r="282" spans="1:4" x14ac:dyDescent="0.25">
      <c r="A282">
        <v>279</v>
      </c>
      <c r="B282">
        <f t="shared" si="12"/>
        <v>4.8694686130641793</v>
      </c>
      <c r="C282">
        <f t="shared" si="13"/>
        <v>16.786679926045441</v>
      </c>
      <c r="D282">
        <f t="shared" si="14"/>
        <v>51.126788428361955</v>
      </c>
    </row>
    <row r="283" spans="1:4" x14ac:dyDescent="0.25">
      <c r="A283">
        <v>280</v>
      </c>
      <c r="B283">
        <f t="shared" si="12"/>
        <v>4.8869219055841224</v>
      </c>
      <c r="C283">
        <f t="shared" si="13"/>
        <v>16.786794684129617</v>
      </c>
      <c r="D283">
        <f t="shared" si="14"/>
        <v>51.126807632279174</v>
      </c>
    </row>
    <row r="284" spans="1:4" x14ac:dyDescent="0.25">
      <c r="A284">
        <v>281</v>
      </c>
      <c r="B284">
        <f t="shared" si="12"/>
        <v>4.9043751981040664</v>
      </c>
      <c r="C284">
        <f t="shared" si="13"/>
        <v>16.786909089581016</v>
      </c>
      <c r="D284">
        <f t="shared" si="14"/>
        <v>51.126828836076271</v>
      </c>
    </row>
    <row r="285" spans="1:4" x14ac:dyDescent="0.25">
      <c r="A285">
        <v>282</v>
      </c>
      <c r="B285">
        <f t="shared" si="12"/>
        <v>4.9218284906240095</v>
      </c>
      <c r="C285">
        <f t="shared" si="13"/>
        <v>16.787023107550624</v>
      </c>
      <c r="D285">
        <f t="shared" si="14"/>
        <v>51.126852033294362</v>
      </c>
    </row>
    <row r="286" spans="1:4" x14ac:dyDescent="0.25">
      <c r="A286">
        <v>283</v>
      </c>
      <c r="B286">
        <f t="shared" si="12"/>
        <v>4.9392817831439526</v>
      </c>
      <c r="C286">
        <f t="shared" si="13"/>
        <v>16.787136703307464</v>
      </c>
      <c r="D286">
        <f t="shared" si="14"/>
        <v>51.126877216867356</v>
      </c>
    </row>
    <row r="287" spans="1:4" x14ac:dyDescent="0.25">
      <c r="A287">
        <v>284</v>
      </c>
      <c r="B287">
        <f t="shared" si="12"/>
        <v>4.9567350756638957</v>
      </c>
      <c r="C287">
        <f t="shared" si="13"/>
        <v>16.787249842249167</v>
      </c>
      <c r="D287">
        <f t="shared" si="14"/>
        <v>51.126904379124085</v>
      </c>
    </row>
    <row r="288" spans="1:4" x14ac:dyDescent="0.25">
      <c r="A288">
        <v>285</v>
      </c>
      <c r="B288">
        <f t="shared" si="12"/>
        <v>4.9741883681838388</v>
      </c>
      <c r="C288">
        <f t="shared" si="13"/>
        <v>16.787362489912521</v>
      </c>
      <c r="D288">
        <f t="shared" si="14"/>
        <v>51.126933511790661</v>
      </c>
    </row>
    <row r="289" spans="1:4" x14ac:dyDescent="0.25">
      <c r="A289">
        <v>286</v>
      </c>
      <c r="B289">
        <f t="shared" si="12"/>
        <v>4.9916416607037828</v>
      </c>
      <c r="C289">
        <f t="shared" si="13"/>
        <v>16.787474611983953</v>
      </c>
      <c r="D289">
        <f t="shared" si="14"/>
        <v>51.126964605993003</v>
      </c>
    </row>
    <row r="290" spans="1:4" x14ac:dyDescent="0.25">
      <c r="A290">
        <v>287</v>
      </c>
      <c r="B290">
        <f t="shared" si="12"/>
        <v>5.0090949532237259</v>
      </c>
      <c r="C290">
        <f t="shared" si="13"/>
        <v>16.78758617430999</v>
      </c>
      <c r="D290">
        <f t="shared" si="14"/>
        <v>51.126997652259504</v>
      </c>
    </row>
    <row r="291" spans="1:4" x14ac:dyDescent="0.25">
      <c r="A291">
        <v>288</v>
      </c>
      <c r="B291">
        <f t="shared" si="12"/>
        <v>5.026548245743669</v>
      </c>
      <c r="C291">
        <f t="shared" si="13"/>
        <v>16.787697142907671</v>
      </c>
      <c r="D291">
        <f t="shared" si="14"/>
        <v>51.127032640523957</v>
      </c>
    </row>
    <row r="292" spans="1:4" x14ac:dyDescent="0.25">
      <c r="A292">
        <v>289</v>
      </c>
      <c r="B292">
        <f t="shared" si="12"/>
        <v>5.0440015382636121</v>
      </c>
      <c r="C292">
        <f t="shared" si="13"/>
        <v>16.787807483974884</v>
      </c>
      <c r="D292">
        <f t="shared" si="14"/>
        <v>51.127069560128596</v>
      </c>
    </row>
    <row r="293" spans="1:4" x14ac:dyDescent="0.25">
      <c r="A293">
        <v>290</v>
      </c>
      <c r="B293">
        <f t="shared" si="12"/>
        <v>5.0614548307835561</v>
      </c>
      <c r="C293">
        <f t="shared" si="13"/>
        <v>16.787917163900676</v>
      </c>
      <c r="D293">
        <f t="shared" si="14"/>
        <v>51.12710839982735</v>
      </c>
    </row>
    <row r="294" spans="1:4" x14ac:dyDescent="0.25">
      <c r="A294">
        <v>291</v>
      </c>
      <c r="B294">
        <f t="shared" si="12"/>
        <v>5.0789081233034992</v>
      </c>
      <c r="C294">
        <f t="shared" si="13"/>
        <v>16.788026149275474</v>
      </c>
      <c r="D294">
        <f t="shared" si="14"/>
        <v>51.127149147789275</v>
      </c>
    </row>
    <row r="295" spans="1:4" x14ac:dyDescent="0.25">
      <c r="A295">
        <v>292</v>
      </c>
      <c r="B295">
        <f t="shared" si="12"/>
        <v>5.0963614158234423</v>
      </c>
      <c r="C295">
        <f t="shared" si="13"/>
        <v>16.788134406901278</v>
      </c>
      <c r="D295">
        <f t="shared" si="14"/>
        <v>51.127191791602144</v>
      </c>
    </row>
    <row r="296" spans="1:4" x14ac:dyDescent="0.25">
      <c r="A296">
        <v>293</v>
      </c>
      <c r="B296">
        <f t="shared" si="12"/>
        <v>5.1138147083433854</v>
      </c>
      <c r="C296">
        <f t="shared" si="13"/>
        <v>16.788241903801765</v>
      </c>
      <c r="D296">
        <f t="shared" si="14"/>
        <v>51.127236318276239</v>
      </c>
    </row>
    <row r="297" spans="1:4" x14ac:dyDescent="0.25">
      <c r="A297">
        <v>294</v>
      </c>
      <c r="B297">
        <f t="shared" si="12"/>
        <v>5.1312680008633285</v>
      </c>
      <c r="C297">
        <f t="shared" si="13"/>
        <v>16.788348607232344</v>
      </c>
      <c r="D297">
        <f t="shared" si="14"/>
        <v>51.127282714248302</v>
      </c>
    </row>
    <row r="298" spans="1:4" x14ac:dyDescent="0.25">
      <c r="A298">
        <v>295</v>
      </c>
      <c r="B298">
        <f t="shared" si="12"/>
        <v>5.1487212933832724</v>
      </c>
      <c r="C298">
        <f t="shared" si="13"/>
        <v>16.78845448469011</v>
      </c>
      <c r="D298">
        <f t="shared" si="14"/>
        <v>51.127330965385681</v>
      </c>
    </row>
    <row r="299" spans="1:4" x14ac:dyDescent="0.25">
      <c r="A299">
        <v>296</v>
      </c>
      <c r="B299">
        <f t="shared" si="12"/>
        <v>5.1661745859032155</v>
      </c>
      <c r="C299">
        <f t="shared" si="13"/>
        <v>16.788559503923764</v>
      </c>
      <c r="D299">
        <f t="shared" si="14"/>
        <v>51.127381056990593</v>
      </c>
    </row>
    <row r="300" spans="1:4" x14ac:dyDescent="0.25">
      <c r="A300">
        <v>297</v>
      </c>
      <c r="B300">
        <f t="shared" si="12"/>
        <v>5.1836278784231586</v>
      </c>
      <c r="C300">
        <f t="shared" si="13"/>
        <v>16.788663632943436</v>
      </c>
      <c r="D300">
        <f t="shared" si="14"/>
        <v>51.127432973804666</v>
      </c>
    </row>
    <row r="301" spans="1:4" x14ac:dyDescent="0.25">
      <c r="A301">
        <v>298</v>
      </c>
      <c r="B301">
        <f t="shared" si="12"/>
        <v>5.2010811709431017</v>
      </c>
      <c r="C301">
        <f t="shared" si="13"/>
        <v>16.788766840030409</v>
      </c>
      <c r="D301">
        <f t="shared" si="14"/>
        <v>51.127486700013527</v>
      </c>
    </row>
    <row r="302" spans="1:4" x14ac:dyDescent="0.25">
      <c r="A302">
        <v>299</v>
      </c>
      <c r="B302">
        <f t="shared" si="12"/>
        <v>5.2185344634630457</v>
      </c>
      <c r="C302">
        <f t="shared" si="13"/>
        <v>16.788869093746815</v>
      </c>
      <c r="D302">
        <f t="shared" si="14"/>
        <v>51.127542219251659</v>
      </c>
    </row>
    <row r="303" spans="1:4" x14ac:dyDescent="0.25">
      <c r="A303">
        <v>300</v>
      </c>
      <c r="B303">
        <f t="shared" si="12"/>
        <v>5.2359877559829888</v>
      </c>
      <c r="C303">
        <f t="shared" si="13"/>
        <v>16.788970362945172</v>
      </c>
      <c r="D303">
        <f t="shared" si="14"/>
        <v>51.127599514607361</v>
      </c>
    </row>
    <row r="304" spans="1:4" x14ac:dyDescent="0.25">
      <c r="A304">
        <v>301</v>
      </c>
      <c r="B304">
        <f t="shared" si="12"/>
        <v>5.2534410485029319</v>
      </c>
      <c r="C304">
        <f t="shared" si="13"/>
        <v>16.789070616777906</v>
      </c>
      <c r="D304">
        <f t="shared" si="14"/>
        <v>51.127658568627908</v>
      </c>
    </row>
    <row r="305" spans="1:4" x14ac:dyDescent="0.25">
      <c r="A305">
        <v>302</v>
      </c>
      <c r="B305">
        <f t="shared" si="12"/>
        <v>5.270894341022875</v>
      </c>
      <c r="C305">
        <f t="shared" si="13"/>
        <v>16.789169824706725</v>
      </c>
      <c r="D305">
        <f t="shared" si="14"/>
        <v>51.127719363324879</v>
      </c>
    </row>
    <row r="306" spans="1:4" x14ac:dyDescent="0.25">
      <c r="A306">
        <v>303</v>
      </c>
      <c r="B306">
        <f t="shared" si="12"/>
        <v>5.2883476335428181</v>
      </c>
      <c r="C306">
        <f t="shared" si="13"/>
        <v>16.789267956511939</v>
      </c>
      <c r="D306">
        <f t="shared" si="14"/>
        <v>51.127781880179619</v>
      </c>
    </row>
    <row r="307" spans="1:4" x14ac:dyDescent="0.25">
      <c r="A307">
        <v>304</v>
      </c>
      <c r="B307">
        <f t="shared" si="12"/>
        <v>5.3058009260627621</v>
      </c>
      <c r="C307">
        <f t="shared" si="13"/>
        <v>16.789364982301642</v>
      </c>
      <c r="D307">
        <f t="shared" si="14"/>
        <v>51.127846100148886</v>
      </c>
    </row>
    <row r="308" spans="1:4" x14ac:dyDescent="0.25">
      <c r="A308">
        <v>305</v>
      </c>
      <c r="B308">
        <f t="shared" si="12"/>
        <v>5.3232542185827052</v>
      </c>
      <c r="C308">
        <f t="shared" si="13"/>
        <v>16.789460872520845</v>
      </c>
      <c r="D308">
        <f t="shared" si="14"/>
        <v>51.127912003670666</v>
      </c>
    </row>
    <row r="309" spans="1:4" x14ac:dyDescent="0.25">
      <c r="A309">
        <v>306</v>
      </c>
      <c r="B309">
        <f t="shared" si="12"/>
        <v>5.3407075111026483</v>
      </c>
      <c r="C309">
        <f t="shared" si="13"/>
        <v>16.789555597960454</v>
      </c>
      <c r="D309">
        <f t="shared" si="14"/>
        <v>51.127979570670092</v>
      </c>
    </row>
    <row r="310" spans="1:4" x14ac:dyDescent="0.25">
      <c r="A310">
        <v>307</v>
      </c>
      <c r="B310">
        <f t="shared" si="12"/>
        <v>5.3581608036225914</v>
      </c>
      <c r="C310">
        <f t="shared" si="13"/>
        <v>16.789649129766186</v>
      </c>
      <c r="D310">
        <f t="shared" si="14"/>
        <v>51.128048780565607</v>
      </c>
    </row>
    <row r="311" spans="1:4" x14ac:dyDescent="0.25">
      <c r="A311">
        <v>308</v>
      </c>
      <c r="B311">
        <f t="shared" si="12"/>
        <v>5.3756140961425354</v>
      </c>
      <c r="C311">
        <f t="shared" si="13"/>
        <v>16.789741439447344</v>
      </c>
      <c r="D311">
        <f t="shared" si="14"/>
        <v>51.128119612275214</v>
      </c>
    </row>
    <row r="312" spans="1:4" x14ac:dyDescent="0.25">
      <c r="A312">
        <v>309</v>
      </c>
      <c r="B312">
        <f t="shared" si="12"/>
        <v>5.3930673886624785</v>
      </c>
      <c r="C312">
        <f t="shared" si="13"/>
        <v>16.789832498885502</v>
      </c>
      <c r="D312">
        <f t="shared" si="14"/>
        <v>51.128192044222878</v>
      </c>
    </row>
    <row r="313" spans="1:4" x14ac:dyDescent="0.25">
      <c r="A313">
        <v>310</v>
      </c>
      <c r="B313">
        <f t="shared" si="12"/>
        <v>5.4105206811824216</v>
      </c>
      <c r="C313">
        <f t="shared" si="13"/>
        <v>16.789922280343081</v>
      </c>
      <c r="D313">
        <f t="shared" si="14"/>
        <v>51.128266054345133</v>
      </c>
    </row>
    <row r="314" spans="1:4" x14ac:dyDescent="0.25">
      <c r="A314">
        <v>311</v>
      </c>
      <c r="B314">
        <f t="shared" si="12"/>
        <v>5.4279739737023647</v>
      </c>
      <c r="C314">
        <f t="shared" si="13"/>
        <v>16.790010756471773</v>
      </c>
      <c r="D314">
        <f t="shared" si="14"/>
        <v>51.128341620097771</v>
      </c>
    </row>
    <row r="315" spans="1:4" x14ac:dyDescent="0.25">
      <c r="A315">
        <v>312</v>
      </c>
      <c r="B315">
        <f t="shared" si="12"/>
        <v>5.4454272662223078</v>
      </c>
      <c r="C315">
        <f t="shared" si="13"/>
        <v>16.790097900320898</v>
      </c>
      <c r="D315">
        <f t="shared" si="14"/>
        <v>51.12841871846274</v>
      </c>
    </row>
    <row r="316" spans="1:4" x14ac:dyDescent="0.25">
      <c r="A316">
        <v>313</v>
      </c>
      <c r="B316">
        <f t="shared" si="12"/>
        <v>5.4628805587422518</v>
      </c>
      <c r="C316">
        <f t="shared" si="13"/>
        <v>16.790183685345589</v>
      </c>
      <c r="D316">
        <f t="shared" si="14"/>
        <v>51.128497325955131</v>
      </c>
    </row>
    <row r="317" spans="1:4" x14ac:dyDescent="0.25">
      <c r="A317">
        <v>314</v>
      </c>
      <c r="B317">
        <f t="shared" si="12"/>
        <v>5.4803338512621949</v>
      </c>
      <c r="C317">
        <f t="shared" si="13"/>
        <v>16.790268085414898</v>
      </c>
      <c r="D317">
        <f t="shared" si="14"/>
        <v>51.128577418630329</v>
      </c>
    </row>
    <row r="318" spans="1:4" x14ac:dyDescent="0.25">
      <c r="A318">
        <v>315</v>
      </c>
      <c r="B318">
        <f t="shared" si="12"/>
        <v>5.497787143782138</v>
      </c>
      <c r="C318">
        <f t="shared" si="13"/>
        <v>16.79035107481975</v>
      </c>
      <c r="D318">
        <f t="shared" si="14"/>
        <v>51.128658972091344</v>
      </c>
    </row>
    <row r="319" spans="1:4" x14ac:dyDescent="0.25">
      <c r="A319">
        <v>316</v>
      </c>
      <c r="B319">
        <f t="shared" si="12"/>
        <v>5.5152404363020811</v>
      </c>
      <c r="C319">
        <f t="shared" si="13"/>
        <v>16.790432628280762</v>
      </c>
      <c r="D319">
        <f t="shared" si="14"/>
        <v>51.128741961496196</v>
      </c>
    </row>
    <row r="320" spans="1:4" x14ac:dyDescent="0.25">
      <c r="A320">
        <v>317</v>
      </c>
      <c r="B320">
        <f t="shared" si="12"/>
        <v>5.532693728822025</v>
      </c>
      <c r="C320">
        <f t="shared" si="13"/>
        <v>16.790512720955967</v>
      </c>
      <c r="D320">
        <f t="shared" si="14"/>
        <v>51.128826361565508</v>
      </c>
    </row>
    <row r="321" spans="1:4" x14ac:dyDescent="0.25">
      <c r="A321">
        <v>318</v>
      </c>
      <c r="B321">
        <f t="shared" si="12"/>
        <v>5.5501470213419681</v>
      </c>
      <c r="C321">
        <f t="shared" si="13"/>
        <v>16.790591328448354</v>
      </c>
      <c r="D321">
        <f t="shared" si="14"/>
        <v>51.128912146590196</v>
      </c>
    </row>
    <row r="322" spans="1:4" x14ac:dyDescent="0.25">
      <c r="A322">
        <v>319</v>
      </c>
      <c r="B322">
        <f t="shared" si="12"/>
        <v>5.5676003138619112</v>
      </c>
      <c r="C322">
        <f t="shared" si="13"/>
        <v>16.790668426813323</v>
      </c>
      <c r="D322">
        <f t="shared" si="14"/>
        <v>51.128999290439317</v>
      </c>
    </row>
    <row r="323" spans="1:4" x14ac:dyDescent="0.25">
      <c r="A323">
        <v>320</v>
      </c>
      <c r="B323">
        <f t="shared" si="12"/>
        <v>5.5850536063818543</v>
      </c>
      <c r="C323">
        <f t="shared" si="13"/>
        <v>16.790743992565965</v>
      </c>
      <c r="D323">
        <f t="shared" si="14"/>
        <v>51.129087766568013</v>
      </c>
    </row>
    <row r="324" spans="1:4" x14ac:dyDescent="0.25">
      <c r="A324">
        <v>321</v>
      </c>
      <c r="B324">
        <f t="shared" ref="B324:B363" si="15">RADIANS(A324)</f>
        <v>5.6025068989017974</v>
      </c>
      <c r="C324">
        <f t="shared" ref="C324:C363" si="16">$B$1*COS(B324)+$D$1</f>
        <v>16.790818002688219</v>
      </c>
      <c r="D324">
        <f t="shared" ref="D324:D363" si="17">$B$1*SIN(B324)+$F$1</f>
        <v>51.129177548025588</v>
      </c>
    </row>
    <row r="325" spans="1:4" x14ac:dyDescent="0.25">
      <c r="A325">
        <v>322</v>
      </c>
      <c r="B325">
        <f t="shared" si="15"/>
        <v>5.6199601914217414</v>
      </c>
      <c r="C325">
        <f t="shared" si="16"/>
        <v>16.790890434635884</v>
      </c>
      <c r="D325">
        <f t="shared" si="17"/>
        <v>51.12926860746375</v>
      </c>
    </row>
    <row r="326" spans="1:4" x14ac:dyDescent="0.25">
      <c r="A326">
        <v>323</v>
      </c>
      <c r="B326">
        <f t="shared" si="15"/>
        <v>5.6374134839416845</v>
      </c>
      <c r="C326">
        <f t="shared" si="16"/>
        <v>16.790961266345487</v>
      </c>
      <c r="D326">
        <f t="shared" si="17"/>
        <v>51.129360917144908</v>
      </c>
    </row>
    <row r="327" spans="1:4" x14ac:dyDescent="0.25">
      <c r="A327">
        <v>324</v>
      </c>
      <c r="B327">
        <f t="shared" si="15"/>
        <v>5.6548667764616276</v>
      </c>
      <c r="C327">
        <f t="shared" si="16"/>
        <v>16.791030476241005</v>
      </c>
      <c r="D327">
        <f t="shared" si="17"/>
        <v>51.129454448950639</v>
      </c>
    </row>
    <row r="328" spans="1:4" x14ac:dyDescent="0.25">
      <c r="A328">
        <v>325</v>
      </c>
      <c r="B328">
        <f t="shared" si="15"/>
        <v>5.6723200689815707</v>
      </c>
      <c r="C328">
        <f t="shared" si="16"/>
        <v>16.791098043240432</v>
      </c>
      <c r="D328">
        <f t="shared" si="17"/>
        <v>51.129549174390249</v>
      </c>
    </row>
    <row r="329" spans="1:4" x14ac:dyDescent="0.25">
      <c r="A329">
        <v>326</v>
      </c>
      <c r="B329">
        <f t="shared" si="15"/>
        <v>5.6897733615015147</v>
      </c>
      <c r="C329">
        <f t="shared" si="16"/>
        <v>16.791163946762204</v>
      </c>
      <c r="D329">
        <f t="shared" si="17"/>
        <v>51.129645064609448</v>
      </c>
    </row>
    <row r="330" spans="1:4" x14ac:dyDescent="0.25">
      <c r="A330">
        <v>327</v>
      </c>
      <c r="B330">
        <f t="shared" si="15"/>
        <v>5.7072266540214578</v>
      </c>
      <c r="C330">
        <f t="shared" si="16"/>
        <v>16.791228166731475</v>
      </c>
      <c r="D330">
        <f t="shared" si="17"/>
        <v>51.129742090399155</v>
      </c>
    </row>
    <row r="331" spans="1:4" x14ac:dyDescent="0.25">
      <c r="A331">
        <v>328</v>
      </c>
      <c r="B331">
        <f t="shared" si="15"/>
        <v>5.7246799465414009</v>
      </c>
      <c r="C331">
        <f t="shared" si="16"/>
        <v>16.791290683586215</v>
      </c>
      <c r="D331">
        <f t="shared" si="17"/>
        <v>51.129840222204365</v>
      </c>
    </row>
    <row r="332" spans="1:4" x14ac:dyDescent="0.25">
      <c r="A332">
        <v>329</v>
      </c>
      <c r="B332">
        <f t="shared" si="15"/>
        <v>5.742133239061344</v>
      </c>
      <c r="C332">
        <f t="shared" si="16"/>
        <v>16.791351478283186</v>
      </c>
      <c r="D332">
        <f t="shared" si="17"/>
        <v>51.129939430133192</v>
      </c>
    </row>
    <row r="333" spans="1:4" x14ac:dyDescent="0.25">
      <c r="A333">
        <v>330</v>
      </c>
      <c r="B333">
        <f t="shared" si="15"/>
        <v>5.7595865315812871</v>
      </c>
      <c r="C333">
        <f t="shared" si="16"/>
        <v>16.791410532303733</v>
      </c>
      <c r="D333">
        <f t="shared" si="17"/>
        <v>51.130039683965926</v>
      </c>
    </row>
    <row r="334" spans="1:4" x14ac:dyDescent="0.25">
      <c r="A334">
        <v>331</v>
      </c>
      <c r="B334">
        <f t="shared" si="15"/>
        <v>5.7770398241012311</v>
      </c>
      <c r="C334">
        <f t="shared" si="16"/>
        <v>16.791467827659435</v>
      </c>
      <c r="D334">
        <f t="shared" si="17"/>
        <v>51.130140953164279</v>
      </c>
    </row>
    <row r="335" spans="1:4" x14ac:dyDescent="0.25">
      <c r="A335">
        <v>332</v>
      </c>
      <c r="B335">
        <f t="shared" si="15"/>
        <v>5.7944931166211742</v>
      </c>
      <c r="C335">
        <f t="shared" si="16"/>
        <v>16.791523346897563</v>
      </c>
      <c r="D335">
        <f t="shared" si="17"/>
        <v>51.130243206880685</v>
      </c>
    </row>
    <row r="336" spans="1:4" x14ac:dyDescent="0.25">
      <c r="A336">
        <v>333</v>
      </c>
      <c r="B336">
        <f t="shared" si="15"/>
        <v>5.8119464091411173</v>
      </c>
      <c r="C336">
        <f t="shared" si="16"/>
        <v>16.791577073106428</v>
      </c>
      <c r="D336">
        <f t="shared" si="17"/>
        <v>51.130346413967658</v>
      </c>
    </row>
    <row r="337" spans="1:4" x14ac:dyDescent="0.25">
      <c r="A337">
        <v>334</v>
      </c>
      <c r="B337">
        <f t="shared" si="15"/>
        <v>5.8293997016610604</v>
      </c>
      <c r="C337">
        <f t="shared" si="16"/>
        <v>16.7916289899205</v>
      </c>
      <c r="D337">
        <f t="shared" si="17"/>
        <v>51.130450542987326</v>
      </c>
    </row>
    <row r="338" spans="1:4" x14ac:dyDescent="0.25">
      <c r="A338">
        <v>335</v>
      </c>
      <c r="B338">
        <f t="shared" si="15"/>
        <v>5.8468529941810043</v>
      </c>
      <c r="C338">
        <f t="shared" si="16"/>
        <v>16.791679081525416</v>
      </c>
      <c r="D338">
        <f t="shared" si="17"/>
        <v>51.130555562220984</v>
      </c>
    </row>
    <row r="339" spans="1:4" x14ac:dyDescent="0.25">
      <c r="A339">
        <v>336</v>
      </c>
      <c r="B339">
        <f t="shared" si="15"/>
        <v>5.8643062867009474</v>
      </c>
      <c r="C339">
        <f t="shared" si="16"/>
        <v>16.791727332662788</v>
      </c>
      <c r="D339">
        <f t="shared" si="17"/>
        <v>51.130661439678754</v>
      </c>
    </row>
    <row r="340" spans="1:4" x14ac:dyDescent="0.25">
      <c r="A340">
        <v>337</v>
      </c>
      <c r="B340">
        <f t="shared" si="15"/>
        <v>5.8817595792208905</v>
      </c>
      <c r="C340">
        <f t="shared" si="16"/>
        <v>16.791773728634855</v>
      </c>
      <c r="D340">
        <f t="shared" si="17"/>
        <v>51.130768143109329</v>
      </c>
    </row>
    <row r="341" spans="1:4" x14ac:dyDescent="0.25">
      <c r="A341">
        <v>338</v>
      </c>
      <c r="B341">
        <f t="shared" si="15"/>
        <v>5.8992128717408336</v>
      </c>
      <c r="C341">
        <f t="shared" si="16"/>
        <v>16.79181825530895</v>
      </c>
      <c r="D341">
        <f t="shared" si="17"/>
        <v>51.130875640009819</v>
      </c>
    </row>
    <row r="342" spans="1:4" x14ac:dyDescent="0.25">
      <c r="A342">
        <v>339</v>
      </c>
      <c r="B342">
        <f t="shared" si="15"/>
        <v>5.9166661642607767</v>
      </c>
      <c r="C342">
        <f t="shared" si="16"/>
        <v>16.791860899121819</v>
      </c>
      <c r="D342">
        <f t="shared" si="17"/>
        <v>51.130983897635623</v>
      </c>
    </row>
    <row r="343" spans="1:4" x14ac:dyDescent="0.25">
      <c r="A343">
        <v>340</v>
      </c>
      <c r="B343">
        <f t="shared" si="15"/>
        <v>5.9341194567807207</v>
      </c>
      <c r="C343">
        <f t="shared" si="16"/>
        <v>16.791901647083744</v>
      </c>
      <c r="D343">
        <f t="shared" si="17"/>
        <v>51.131092883010417</v>
      </c>
    </row>
    <row r="344" spans="1:4" x14ac:dyDescent="0.25">
      <c r="A344">
        <v>341</v>
      </c>
      <c r="B344">
        <f t="shared" si="15"/>
        <v>5.9515727493006638</v>
      </c>
      <c r="C344">
        <f t="shared" si="16"/>
        <v>16.791940486782501</v>
      </c>
      <c r="D344">
        <f t="shared" si="17"/>
        <v>51.13120256293621</v>
      </c>
    </row>
    <row r="345" spans="1:4" x14ac:dyDescent="0.25">
      <c r="A345">
        <v>342</v>
      </c>
      <c r="B345">
        <f t="shared" si="15"/>
        <v>5.9690260418206069</v>
      </c>
      <c r="C345">
        <f t="shared" si="16"/>
        <v>16.79197740638714</v>
      </c>
      <c r="D345">
        <f t="shared" si="17"/>
        <v>51.131312904003423</v>
      </c>
    </row>
    <row r="346" spans="1:4" x14ac:dyDescent="0.25">
      <c r="A346">
        <v>343</v>
      </c>
      <c r="B346">
        <f t="shared" si="15"/>
        <v>5.98647933434055</v>
      </c>
      <c r="C346">
        <f t="shared" si="16"/>
        <v>16.792012394651593</v>
      </c>
      <c r="D346">
        <f t="shared" si="17"/>
        <v>51.131423872601104</v>
      </c>
    </row>
    <row r="347" spans="1:4" x14ac:dyDescent="0.25">
      <c r="A347">
        <v>344</v>
      </c>
      <c r="B347">
        <f t="shared" si="15"/>
        <v>6.003932626860494</v>
      </c>
      <c r="C347">
        <f t="shared" si="16"/>
        <v>16.792045440918095</v>
      </c>
      <c r="D347">
        <f t="shared" si="17"/>
        <v>51.131535434927144</v>
      </c>
    </row>
    <row r="348" spans="1:4" x14ac:dyDescent="0.25">
      <c r="A348">
        <v>345</v>
      </c>
      <c r="B348">
        <f t="shared" si="15"/>
        <v>6.0213859193804371</v>
      </c>
      <c r="C348">
        <f t="shared" si="16"/>
        <v>16.792076535120433</v>
      </c>
      <c r="D348">
        <f t="shared" si="17"/>
        <v>51.131647556998573</v>
      </c>
    </row>
    <row r="349" spans="1:4" x14ac:dyDescent="0.25">
      <c r="A349">
        <v>346</v>
      </c>
      <c r="B349">
        <f t="shared" si="15"/>
        <v>6.0388392119003802</v>
      </c>
      <c r="C349">
        <f t="shared" si="16"/>
        <v>16.792105667787013</v>
      </c>
      <c r="D349">
        <f t="shared" si="17"/>
        <v>51.131760204661923</v>
      </c>
    </row>
    <row r="350" spans="1:4" x14ac:dyDescent="0.25">
      <c r="A350">
        <v>347</v>
      </c>
      <c r="B350">
        <f t="shared" si="15"/>
        <v>6.0562925044203233</v>
      </c>
      <c r="C350">
        <f t="shared" si="16"/>
        <v>16.792132830043741</v>
      </c>
      <c r="D350">
        <f t="shared" si="17"/>
        <v>51.13187334360363</v>
      </c>
    </row>
    <row r="351" spans="1:4" x14ac:dyDescent="0.25">
      <c r="A351">
        <v>348</v>
      </c>
      <c r="B351">
        <f t="shared" si="15"/>
        <v>6.0737457969402664</v>
      </c>
      <c r="C351">
        <f t="shared" si="16"/>
        <v>16.792158013616731</v>
      </c>
      <c r="D351">
        <f t="shared" si="17"/>
        <v>51.131986939360473</v>
      </c>
    </row>
    <row r="352" spans="1:4" x14ac:dyDescent="0.25">
      <c r="A352">
        <v>349</v>
      </c>
      <c r="B352">
        <f t="shared" si="15"/>
        <v>6.0911990894602104</v>
      </c>
      <c r="C352">
        <f t="shared" si="16"/>
        <v>16.792181210834823</v>
      </c>
      <c r="D352">
        <f t="shared" si="17"/>
        <v>51.132100957330081</v>
      </c>
    </row>
    <row r="353" spans="1:4" x14ac:dyDescent="0.25">
      <c r="A353">
        <v>350</v>
      </c>
      <c r="B353">
        <f t="shared" si="15"/>
        <v>6.1086523819801535</v>
      </c>
      <c r="C353">
        <f t="shared" si="16"/>
        <v>16.79220241463192</v>
      </c>
      <c r="D353">
        <f t="shared" si="17"/>
        <v>51.13221536278148</v>
      </c>
    </row>
    <row r="354" spans="1:4" x14ac:dyDescent="0.25">
      <c r="A354">
        <v>351</v>
      </c>
      <c r="B354">
        <f t="shared" si="15"/>
        <v>6.1261056745000966</v>
      </c>
      <c r="C354">
        <f t="shared" si="16"/>
        <v>16.792221618549139</v>
      </c>
      <c r="D354">
        <f t="shared" si="17"/>
        <v>51.132330120865653</v>
      </c>
    </row>
    <row r="355" spans="1:4" x14ac:dyDescent="0.25">
      <c r="A355">
        <v>352</v>
      </c>
      <c r="B355">
        <f t="shared" si="15"/>
        <v>6.1435589670200397</v>
      </c>
      <c r="C355">
        <f t="shared" si="16"/>
        <v>16.792238816736781</v>
      </c>
      <c r="D355">
        <f t="shared" si="17"/>
        <v>51.132445196626186</v>
      </c>
    </row>
    <row r="356" spans="1:4" x14ac:dyDescent="0.25">
      <c r="A356">
        <v>353</v>
      </c>
      <c r="B356">
        <f t="shared" si="15"/>
        <v>6.1610122595399837</v>
      </c>
      <c r="C356">
        <f t="shared" si="16"/>
        <v>16.792254003956113</v>
      </c>
      <c r="D356">
        <f t="shared" si="17"/>
        <v>51.132560555009889</v>
      </c>
    </row>
    <row r="357" spans="1:4" x14ac:dyDescent="0.25">
      <c r="A357">
        <v>354</v>
      </c>
      <c r="B357">
        <f t="shared" si="15"/>
        <v>6.1784655520599268</v>
      </c>
      <c r="C357">
        <f t="shared" si="16"/>
        <v>16.79226717558096</v>
      </c>
      <c r="D357">
        <f t="shared" si="17"/>
        <v>51.132676160877473</v>
      </c>
    </row>
    <row r="358" spans="1:4" x14ac:dyDescent="0.25">
      <c r="A358">
        <v>355</v>
      </c>
      <c r="B358">
        <f t="shared" si="15"/>
        <v>6.1959188445798699</v>
      </c>
      <c r="C358">
        <f t="shared" si="16"/>
        <v>16.792278327599117</v>
      </c>
      <c r="D358">
        <f t="shared" si="17"/>
        <v>51.132791979014272</v>
      </c>
    </row>
    <row r="359" spans="1:4" x14ac:dyDescent="0.25">
      <c r="A359">
        <v>356</v>
      </c>
      <c r="B359">
        <f t="shared" si="15"/>
        <v>6.213372137099813</v>
      </c>
      <c r="C359">
        <f t="shared" si="16"/>
        <v>16.792287456613568</v>
      </c>
      <c r="D359">
        <f t="shared" si="17"/>
        <v>51.132907974140963</v>
      </c>
    </row>
    <row r="360" spans="1:4" x14ac:dyDescent="0.25">
      <c r="A360">
        <v>357</v>
      </c>
      <c r="B360">
        <f t="shared" si="15"/>
        <v>6.2308254296197561</v>
      </c>
      <c r="C360">
        <f t="shared" si="16"/>
        <v>16.792294559843533</v>
      </c>
      <c r="D360">
        <f t="shared" si="17"/>
        <v>51.133024110924303</v>
      </c>
    </row>
    <row r="361" spans="1:4" x14ac:dyDescent="0.25">
      <c r="A361">
        <v>358</v>
      </c>
      <c r="B361">
        <f t="shared" si="15"/>
        <v>6.2482787221397</v>
      </c>
      <c r="C361">
        <f t="shared" si="16"/>
        <v>16.7922996351253</v>
      </c>
      <c r="D361">
        <f t="shared" si="17"/>
        <v>51.133140353987905</v>
      </c>
    </row>
    <row r="362" spans="1:4" x14ac:dyDescent="0.25">
      <c r="A362">
        <v>359</v>
      </c>
      <c r="B362">
        <f t="shared" si="15"/>
        <v>6.2657320146596431</v>
      </c>
      <c r="C362">
        <f t="shared" si="16"/>
        <v>16.792302680912879</v>
      </c>
      <c r="D362">
        <f t="shared" si="17"/>
        <v>51.133256667923007</v>
      </c>
    </row>
    <row r="363" spans="1:4" x14ac:dyDescent="0.25">
      <c r="A363">
        <v>360</v>
      </c>
      <c r="B363">
        <f t="shared" si="15"/>
        <v>6.2831853071795862</v>
      </c>
      <c r="C363">
        <f t="shared" si="16"/>
        <v>16.792303696278505</v>
      </c>
      <c r="D363">
        <f t="shared" si="17"/>
        <v>51.133373017299256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kola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Dominicki (254854)</dc:creator>
  <cp:lastModifiedBy>Szymon Dominicki (254854)</cp:lastModifiedBy>
  <dcterms:created xsi:type="dcterms:W3CDTF">2024-05-05T09:49:31Z</dcterms:created>
  <dcterms:modified xsi:type="dcterms:W3CDTF">2024-05-29T14:24:21Z</dcterms:modified>
</cp:coreProperties>
</file>