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d1680/Desktop/Rutgers/Alc_R01/Pilot/DATA/"/>
    </mc:Choice>
  </mc:AlternateContent>
  <xr:revisionPtr revIDLastSave="0" documentId="13_ncr:1_{1FC10A6F-1EE7-634D-BA6B-777C144109FE}" xr6:coauthVersionLast="47" xr6:coauthVersionMax="47" xr10:uidLastSave="{00000000-0000-0000-0000-000000000000}"/>
  <bookViews>
    <workbookView xWindow="0" yWindow="760" windowWidth="27040" windowHeight="16860" xr2:uid="{00000000-000D-0000-FFFF-FFFF00000000}"/>
  </bookViews>
  <sheets>
    <sheet name="DATA" sheetId="1" r:id="rId1"/>
    <sheet name="PIVOT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hzyTZ4biw8Ml9Uc05WPDMFqyEjNuvXO3BySLw3V+OY="/>
    </ext>
  </extLst>
</workbook>
</file>

<file path=xl/calcChain.xml><?xml version="1.0" encoding="utf-8"?>
<calcChain xmlns="http://schemas.openxmlformats.org/spreadsheetml/2006/main">
  <c r="T22" i="1" l="1"/>
  <c r="S22" i="1"/>
  <c r="AA22" i="1"/>
  <c r="B25" i="2"/>
  <c r="B24" i="2"/>
  <c r="B23" i="2"/>
  <c r="B20" i="2"/>
  <c r="B19" i="2"/>
  <c r="B18" i="2"/>
  <c r="B15" i="2"/>
  <c r="B14" i="2"/>
  <c r="B13" i="2"/>
  <c r="B10" i="2"/>
  <c r="B9" i="2"/>
  <c r="B8" i="2"/>
  <c r="B5" i="2"/>
  <c r="B4" i="2"/>
  <c r="B3" i="2"/>
</calcChain>
</file>

<file path=xl/sharedStrings.xml><?xml version="1.0" encoding="utf-8"?>
<sst xmlns="http://schemas.openxmlformats.org/spreadsheetml/2006/main" count="166" uniqueCount="112">
  <si>
    <t>Posts</t>
  </si>
  <si>
    <t>Followers</t>
  </si>
  <si>
    <t>Following</t>
  </si>
  <si>
    <t>Hannah White</t>
  </si>
  <si>
    <t>https://www.instagram.com/p/DH4AZatRxHg/</t>
  </si>
  <si>
    <t>Hidden by user</t>
  </si>
  <si>
    <t>https://www.instagram.com/p/DF0xMdzxmmD/</t>
  </si>
  <si>
    <t>Taylor Chamberlain Dilk</t>
  </si>
  <si>
    <t>https://www.instagram.com/p/DHdzSEGpn11/</t>
  </si>
  <si>
    <t>https://www.instagram.com/p/DHMEag8RMSD/</t>
  </si>
  <si>
    <t>Holley Gabrielle Rojek</t>
  </si>
  <si>
    <t>https://www.instagram.com/p/CvZ_pqCJG5y/</t>
  </si>
  <si>
    <t>https://www.instagram.com/p/DCHcLf7OOXA/</t>
  </si>
  <si>
    <t>Clifford Taylor IV</t>
  </si>
  <si>
    <t>https://www.instagram.com/p/DCHrQqwRGJI/</t>
  </si>
  <si>
    <t>https://www.instagram.com/p/DFLSuYRxp95/</t>
  </si>
  <si>
    <t>Jaylin James</t>
  </si>
  <si>
    <t>https://www.instagram.com/p/DDuqP7IvF2A/</t>
  </si>
  <si>
    <t>https://www.instagram.com/p/C56TniqgCZy/</t>
  </si>
  <si>
    <t>Jessica Vincent</t>
  </si>
  <si>
    <t>https://www.instagram.com/p/C5oXnAdpE6H/</t>
  </si>
  <si>
    <t>https://www.instagram.com/p/DG6VEOfyo_l/</t>
  </si>
  <si>
    <t>Danielle Mateo</t>
  </si>
  <si>
    <t>https://www.instagram.com/p/C54lluypFBw/</t>
  </si>
  <si>
    <t>https://www.instagram.com/reel/DGyolFgSvmW/</t>
  </si>
  <si>
    <t>Katie Austin</t>
  </si>
  <si>
    <t>https://www.instagram.com/p/DHenX4uuRRE/</t>
  </si>
  <si>
    <t>https://www.instagram.com/p/DEgdr_Rv_ay/</t>
  </si>
  <si>
    <t xml:space="preserve">Shannon Henry </t>
  </si>
  <si>
    <t>https://www.instagram.com/p/C1iWWscLKP7/</t>
  </si>
  <si>
    <t>https://www.instagram.com/p/C0u60p2r6lj/</t>
  </si>
  <si>
    <t>Meggan Kirkland</t>
  </si>
  <si>
    <t>https://www.instagram.com/p/DGBkOyHAGUl/</t>
  </si>
  <si>
    <t>https://www.instagram.com/p/DF8Zgq2gNkx/</t>
  </si>
  <si>
    <t>Amber Dodzweit Riposta</t>
  </si>
  <si>
    <t>https://www.instagram.com/p/CjtikVHDaWJ/</t>
  </si>
  <si>
    <t>https://www.instagram.com/p/CgPImPPj6S1/</t>
  </si>
  <si>
    <t>Britt Shaheen</t>
  </si>
  <si>
    <t>https://www.instagram.com/p/C9Q7SHaunSH/</t>
  </si>
  <si>
    <t>https://www.instagram.com/p/C6_2dKeJaXw/</t>
  </si>
  <si>
    <t>Matt R Edwards</t>
  </si>
  <si>
    <t>https://www.instagram.com/reel/C90N_uRpsXV/</t>
  </si>
  <si>
    <t>https://www.instagram.com/reel/Cq26_B6AqpB/</t>
  </si>
  <si>
    <t xml:space="preserve">Sam Gray </t>
  </si>
  <si>
    <t>https://www.instagram.com/reel/DB3f31vtC3m/</t>
  </si>
  <si>
    <t>https://www.instagram.com/reel/DABcDhxtn8F/</t>
  </si>
  <si>
    <t>Ryan Clark</t>
  </si>
  <si>
    <t>https://www.instagram.com/p/CuZuuH1AjMa/</t>
  </si>
  <si>
    <t>https://www.instagram.com/p/Cs6aM27g8vt/</t>
  </si>
  <si>
    <t>Justin Livingston</t>
  </si>
  <si>
    <t>https://www.instagram.com/p/CtxB0AFgy0n/</t>
  </si>
  <si>
    <t>https://www.instagram.com/p/Ct-BAhkAhrD/</t>
  </si>
  <si>
    <t>Eugene Lee Yang</t>
  </si>
  <si>
    <t>https://www.instagram.com/p/BmoKzwUAP08/</t>
  </si>
  <si>
    <t>https://www.instagram.com/p/Bqkidd3BYxG/</t>
  </si>
  <si>
    <t>Bradley Simmonds</t>
  </si>
  <si>
    <t>https://www.instagram.com/p/DD4jk1RNsAQ/</t>
  </si>
  <si>
    <t>https://www.instagram.com/p/DB0078PtgzD/</t>
  </si>
  <si>
    <t>Sam Cushing</t>
  </si>
  <si>
    <t>https://www.instagram.com/reel/DHUP90qyBTS/?hl=en</t>
  </si>
  <si>
    <t>https://www.instagram.com/reel/DGwVIb_veLY/?hl=en</t>
  </si>
  <si>
    <t>Jeremiah Buoni</t>
  </si>
  <si>
    <t>https://www.instagram.com/reel/CejVfnTJOvy/</t>
  </si>
  <si>
    <t>https://www.instagram.com/reel/B7egI3BDidT/</t>
  </si>
  <si>
    <t xml:space="preserve">Influencer_Name </t>
  </si>
  <si>
    <t>Control_Post</t>
  </si>
  <si>
    <t>Control_Posts_Likes</t>
  </si>
  <si>
    <t>Control_Post_Comments</t>
  </si>
  <si>
    <t>Duration_Control (in seconds)</t>
  </si>
  <si>
    <t>Combined_Duration</t>
  </si>
  <si>
    <t>Solo_Treatment (Y = 1)</t>
  </si>
  <si>
    <t>Solo_Control</t>
  </si>
  <si>
    <t>Sports_Activity_Treatment</t>
  </si>
  <si>
    <t>Sports_Activity_Control</t>
  </si>
  <si>
    <t>Treatment_Post</t>
  </si>
  <si>
    <t>Treatment_Post_Likes</t>
  </si>
  <si>
    <t>Treatment_Post_Comments</t>
  </si>
  <si>
    <t>Influencer_Gender (F=1)</t>
  </si>
  <si>
    <t>Audio_Treatment(Yes =1)</t>
  </si>
  <si>
    <t>Howto_Treatment</t>
  </si>
  <si>
    <t>Howto_Control</t>
  </si>
  <si>
    <t>Account_Location</t>
  </si>
  <si>
    <t>USA</t>
  </si>
  <si>
    <t>-</t>
  </si>
  <si>
    <t>UK</t>
  </si>
  <si>
    <t>Treatment_Timestamp</t>
  </si>
  <si>
    <t>Control_Timestamp</t>
  </si>
  <si>
    <t>META DATA</t>
  </si>
  <si>
    <t>90th percentile</t>
  </si>
  <si>
    <t>10th percentile</t>
  </si>
  <si>
    <t>Median</t>
  </si>
  <si>
    <t>Treatment Comments</t>
  </si>
  <si>
    <t>Control Comments</t>
  </si>
  <si>
    <t>Duration (Treatment)</t>
  </si>
  <si>
    <t>Audio_Control (Yes = 1)</t>
  </si>
  <si>
    <t>Duration_Treatment(in seconds)</t>
  </si>
  <si>
    <t>SD</t>
  </si>
  <si>
    <t>Duration (Control)</t>
  </si>
  <si>
    <t>Mean</t>
  </si>
  <si>
    <t>T-Statistic</t>
  </si>
  <si>
    <t>P-Value</t>
  </si>
  <si>
    <t>Independent Samples T</t>
  </si>
  <si>
    <t>Chi-Square</t>
  </si>
  <si>
    <t>Solo</t>
  </si>
  <si>
    <t>Treatment</t>
  </si>
  <si>
    <t>Sports</t>
  </si>
  <si>
    <t>How-To</t>
  </si>
  <si>
    <t>p&lt;.01</t>
  </si>
  <si>
    <t>Treatment#</t>
  </si>
  <si>
    <t>Control#</t>
  </si>
  <si>
    <t>p=0.279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</si>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</sst>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 x14ac:knownFonts="1">
    <font>
      <sz val="12"/>
      <color theme="1"/>
      <name val="Aptos Narrow"/>
      <scheme val="minor"/>
    </font>
    <font>
      <sz val="12"/>
      <color theme="1"/>
      <name val="Arial"/>
      <family val="2"/>
    </font>
    <font>
      <u/>
      <sz val="12"/>
      <color rgb="FF467886"/>
      <name val="Arial"/>
      <family val="2"/>
    </font>
    <font>
      <u/>
      <sz val="12"/>
      <color rgb="FF0000FF"/>
      <name val="Arial"/>
      <family val="2"/>
    </font>
    <font>
      <u/>
      <sz val="12"/>
      <color theme="10"/>
      <name val="Aptos Narrow"/>
      <scheme val="minor"/>
    </font>
    <font>
      <sz val="8"/>
      <name val="Aptos Narrow"/>
      <scheme val="minor"/>
    </font>
    <font>
      <u/>
      <sz val="12"/>
      <color theme="10"/>
      <name val="Arial"/>
      <family val="2"/>
    </font>
    <font>
      <sz val="12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5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1" xfId="2" applyNumberFormat="1" applyFont="1" applyFill="1" applyBorder="1" applyAlignment="1">
      <alignment horizontal="left" vertical="center" wrapText="1"/>
    </xf>
    <xf numFmtId="0" fontId="1" fillId="0" borderId="6" xfId="2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43" fontId="0" fillId="0" borderId="0" xfId="2" applyFont="1" applyFill="1" applyAlignment="1">
      <alignment horizontal="right"/>
    </xf>
    <xf numFmtId="164" fontId="0" fillId="0" borderId="0" xfId="0" applyNumberFormat="1" applyAlignment="1">
      <alignment horizontal="left"/>
    </xf>
    <xf numFmtId="0" fontId="8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4" fillId="0" borderId="1" xfId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6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68">
    <dxf>
      <numFmt numFmtId="164" formatCode="0.0"/>
    </dxf>
    <dxf>
      <numFmt numFmtId="164" formatCode="0.0"/>
    </dxf>
    <dxf>
      <alignment horizontal="left"/>
    </dxf>
    <dxf>
      <alignment horizontal="left"/>
    </dxf>
    <dxf>
      <alignment horizontal="left"/>
    </dxf>
    <dxf>
      <numFmt numFmtId="164" formatCode="0.0"/>
    </dxf>
    <dxf>
      <alignment horizontal="left"/>
    </dxf>
    <dxf>
      <alignment horizontal="lef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vertAlign val="baseline"/>
        <sz val="12"/>
        <name val="Arial"/>
        <family val="2"/>
        <scheme val="none"/>
      </font>
      <alignment horizontal="left" textRotation="0" indent="0" justifyLastLine="0" shrinkToFit="0" readingOrder="0"/>
    </dxf>
    <dxf>
      <font>
        <strike val="0"/>
        <outline val="0"/>
        <shadow val="0"/>
        <vertAlign val="baseline"/>
        <sz val="12"/>
        <name val="Arial"/>
        <family val="2"/>
        <scheme val="none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rial"/>
        <family val="2"/>
        <scheme val="none"/>
      </font>
      <numFmt numFmtId="20" formatCode="d\-mmm\-yy"/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Donaldson" refreshedDate="45910.369157060188" createdVersion="8" refreshedVersion="8" minRefreshableVersion="3" recordCount="20" xr:uid="{1D43ADDC-215A-0B40-B178-BE1CC4DB0C2B}">
  <cacheSource type="worksheet">
    <worksheetSource name="Table1"/>
  </cacheSource>
  <cacheFields count="27">
    <cacheField name="Influencer_Name " numFmtId="0">
      <sharedItems/>
    </cacheField>
    <cacheField name="Account_Location" numFmtId="0">
      <sharedItems/>
    </cacheField>
    <cacheField name="Posts" numFmtId="0">
      <sharedItems containsSemiMixedTypes="0" containsString="0" containsNumber="1" containsInteger="1" minValue="114" maxValue="3955"/>
    </cacheField>
    <cacheField name="Followers" numFmtId="0">
      <sharedItems containsSemiMixedTypes="0" containsString="0" containsNumber="1" containsInteger="1" minValue="19500" maxValue="2300000"/>
    </cacheField>
    <cacheField name="Following" numFmtId="0">
      <sharedItems containsSemiMixedTypes="0" containsString="0" containsNumber="1" containsInteger="1" minValue="660" maxValue="3730"/>
    </cacheField>
    <cacheField name="Treatment#" numFmtId="0">
      <sharedItems containsSemiMixedTypes="0" containsString="0" containsNumber="1" containsInteger="1" minValue="1" maxValue="20"/>
    </cacheField>
    <cacheField name="Treatment_Post" numFmtId="0">
      <sharedItems/>
    </cacheField>
    <cacheField name="Treatment_Timestamp" numFmtId="0">
      <sharedItems containsSemiMixedTypes="0" containsNonDate="0" containsDate="1" containsString="0" minDate="2018-08-18T00:00:00" maxDate="2025-08-02T00:00:00"/>
    </cacheField>
    <cacheField name="Treatment_Post_Likes" numFmtId="0">
      <sharedItems containsMixedTypes="1" containsNumber="1" containsInteger="1" minValue="141" maxValue="20887"/>
    </cacheField>
    <cacheField name="Treatment_Post_Comments" numFmtId="0">
      <sharedItems containsSemiMixedTypes="0" containsString="0" containsNumber="1" containsInteger="1" minValue="8" maxValue="104"/>
    </cacheField>
    <cacheField name="Control#" numFmtId="0">
      <sharedItems containsSemiMixedTypes="0" containsString="0" containsNumber="1" containsInteger="1" minValue="1" maxValue="20"/>
    </cacheField>
    <cacheField name="Control_Post" numFmtId="0">
      <sharedItems/>
    </cacheField>
    <cacheField name="Control_Timestamp" numFmtId="0">
      <sharedItems containsSemiMixedTypes="0" containsNonDate="0" containsDate="1" containsString="0" minDate="2018-11-24T00:00:00" maxDate="2025-03-15T00:00:00"/>
    </cacheField>
    <cacheField name="Control_Posts_Likes" numFmtId="0">
      <sharedItems containsMixedTypes="1" containsNumber="1" containsInteger="1" minValue="419" maxValue="13659"/>
    </cacheField>
    <cacheField name="Control_Post_Comments" numFmtId="0">
      <sharedItems containsSemiMixedTypes="0" containsString="0" containsNumber="1" containsInteger="1" minValue="6" maxValue="104"/>
    </cacheField>
    <cacheField name="Influencer_Gender (F=1)" numFmtId="0">
      <sharedItems containsSemiMixedTypes="0" containsString="0" containsNumber="1" containsInteger="1" minValue="0" maxValue="1"/>
    </cacheField>
    <cacheField name="Audio_Treatment(Yes =1)" numFmtId="0">
      <sharedItems containsSemiMixedTypes="0" containsString="0" containsNumber="1" containsInteger="1" minValue="1" maxValue="1"/>
    </cacheField>
    <cacheField name="Audio_Control (Yes = 1)" numFmtId="0">
      <sharedItems containsSemiMixedTypes="0" containsString="0" containsNumber="1" containsInteger="1" minValue="1" maxValue="1"/>
    </cacheField>
    <cacheField name="Duration_Treatment(in seconds)" numFmtId="0">
      <sharedItems containsSemiMixedTypes="0" containsString="0" containsNumber="1" minValue="8.17" maxValue="64"/>
    </cacheField>
    <cacheField name="Duration_Control (in seconds)" numFmtId="0">
      <sharedItems containsSemiMixedTypes="0" containsString="0" containsNumber="1" minValue="6.41" maxValue="94.97"/>
    </cacheField>
    <cacheField name="Combined_Duration" numFmtId="0">
      <sharedItems containsSemiMixedTypes="0" containsString="0" containsNumber="1" minValue="17.54" maxValue="158.97"/>
    </cacheField>
    <cacheField name="Solo_Treatment (Y = 1)" numFmtId="0">
      <sharedItems containsSemiMixedTypes="0" containsString="0" containsNumber="1" containsInteger="1" minValue="0" maxValue="1"/>
    </cacheField>
    <cacheField name="Solo_Control" numFmtId="0">
      <sharedItems containsSemiMixedTypes="0" containsString="0" containsNumber="1" containsInteger="1" minValue="0" maxValue="1"/>
    </cacheField>
    <cacheField name="Sports_Activity_Treatment" numFmtId="0">
      <sharedItems containsSemiMixedTypes="0" containsString="0" containsNumber="1" containsInteger="1" minValue="0" maxValue="1"/>
    </cacheField>
    <cacheField name="Sports_Activity_Control" numFmtId="0">
      <sharedItems containsSemiMixedTypes="0" containsString="0" containsNumber="1" containsInteger="1" minValue="0" maxValue="1"/>
    </cacheField>
    <cacheField name="Howto_Treatment" numFmtId="0">
      <sharedItems containsSemiMixedTypes="0" containsString="0" containsNumber="1" containsInteger="1" minValue="0" maxValue="1"/>
    </cacheField>
    <cacheField name="Howto_Contro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Hannah White"/>
    <s v="USA"/>
    <n v="114"/>
    <n v="367000"/>
    <n v="985"/>
    <n v="1"/>
    <s v="https://www.instagram.com/p/DH4AZatRxHg/"/>
    <d v="2025-03-31T00:00:00"/>
    <s v="Hidden by user"/>
    <n v="30"/>
    <n v="1"/>
    <s v="https://www.instagram.com/p/DF0xMdzxmmD/"/>
    <d v="2025-02-08T00:00:00"/>
    <n v="4755"/>
    <n v="31"/>
    <n v="1"/>
    <n v="1"/>
    <n v="1"/>
    <n v="64"/>
    <n v="94.97"/>
    <n v="158.97"/>
    <n v="1"/>
    <n v="0"/>
    <n v="1"/>
    <n v="1"/>
    <n v="0"/>
    <n v="0"/>
  </r>
  <r>
    <s v="Taylor Chamberlain Dilk"/>
    <s v="USA"/>
    <n v="3386"/>
    <n v="710000"/>
    <n v="974"/>
    <n v="2"/>
    <s v="https://www.instagram.com/p/DHdzSEGpn11/"/>
    <d v="2025-03-21T00:00:00"/>
    <n v="6504"/>
    <n v="44"/>
    <n v="2"/>
    <s v="https://www.instagram.com/p/DHMEag8RMSD/"/>
    <d v="2025-03-14T00:00:00"/>
    <n v="5721"/>
    <n v="45"/>
    <n v="1"/>
    <n v="1"/>
    <n v="1"/>
    <n v="11.93"/>
    <n v="9.5399999999999991"/>
    <n v="21.48"/>
    <n v="0"/>
    <n v="0"/>
    <n v="0"/>
    <n v="0"/>
    <n v="0"/>
    <n v="0"/>
  </r>
  <r>
    <s v="Holley Gabrielle Rojek"/>
    <s v="USA"/>
    <n v="2089"/>
    <n v="295000"/>
    <n v="2379"/>
    <n v="3"/>
    <s v="https://www.instagram.com/p/CvZ_pqCJG5y/"/>
    <d v="2025-08-01T00:00:00"/>
    <n v="20887"/>
    <n v="104"/>
    <n v="3"/>
    <s v="https://www.instagram.com/p/DCHcLf7OOXA/"/>
    <d v="2024-11-08T00:00:00"/>
    <n v="6336"/>
    <n v="89"/>
    <n v="1"/>
    <n v="1"/>
    <n v="1"/>
    <n v="22.85"/>
    <n v="25.15"/>
    <n v="47.99"/>
    <n v="1"/>
    <n v="1"/>
    <n v="0"/>
    <n v="0"/>
    <n v="0"/>
    <n v="0"/>
  </r>
  <r>
    <s v="Clifford Taylor IV"/>
    <s v="USA"/>
    <n v="157"/>
    <n v="266000"/>
    <n v="3730"/>
    <n v="4"/>
    <s v="https://www.instagram.com/p/DCHrQqwRGJI/"/>
    <d v="2024-11-08T00:00:00"/>
    <s v="Hidden by user"/>
    <n v="8"/>
    <n v="4"/>
    <s v="https://www.instagram.com/p/DFLSuYRxp95/"/>
    <d v="2025-01-23T00:00:00"/>
    <s v="Hidden by user"/>
    <n v="7"/>
    <n v="0"/>
    <n v="1"/>
    <n v="1"/>
    <n v="43.63"/>
    <n v="21.11"/>
    <n v="64.739999999999995"/>
    <n v="1"/>
    <n v="1"/>
    <n v="1"/>
    <n v="1"/>
    <n v="0"/>
    <n v="0"/>
  </r>
  <r>
    <s v="Jaylin James"/>
    <s v="USA"/>
    <n v="486"/>
    <n v="215000"/>
    <n v="660"/>
    <n v="5"/>
    <s v="https://www.instagram.com/p/DDuqP7IvF2A/"/>
    <d v="2024-12-18T00:00:00"/>
    <n v="1994"/>
    <n v="9"/>
    <n v="5"/>
    <s v="https://www.instagram.com/p/C56TniqgCZy/"/>
    <d v="2024-04-18T00:00:00"/>
    <n v="1450"/>
    <n v="30"/>
    <n v="0"/>
    <n v="1"/>
    <n v="1"/>
    <n v="47.73"/>
    <n v="36.9"/>
    <n v="84.63"/>
    <n v="0"/>
    <n v="0"/>
    <n v="0"/>
    <n v="0"/>
    <n v="0"/>
    <n v="0"/>
  </r>
  <r>
    <s v="Jessica Vincent"/>
    <s v="USA"/>
    <n v="329"/>
    <n v="686000"/>
    <n v="1009"/>
    <n v="6"/>
    <s v="https://www.instagram.com/p/C5oXnAdpE6H/"/>
    <d v="2024-04-11T00:00:00"/>
    <n v="4908"/>
    <n v="63"/>
    <n v="6"/>
    <s v="https://www.instagram.com/p/DG6VEOfyo_l/"/>
    <d v="2025-03-07T00:00:00"/>
    <n v="1523"/>
    <n v="29"/>
    <n v="1"/>
    <n v="1"/>
    <n v="1"/>
    <n v="32.630000000000003"/>
    <n v="26.8"/>
    <n v="59.43"/>
    <n v="1"/>
    <n v="1"/>
    <n v="1"/>
    <n v="1"/>
    <n v="0"/>
    <n v="0"/>
  </r>
  <r>
    <s v="Danielle Mateo"/>
    <s v="USA"/>
    <n v="142"/>
    <n v="24700"/>
    <n v="929"/>
    <n v="7"/>
    <s v="https://www.instagram.com/p/C54lluypFBw/"/>
    <d v="2024-04-17T00:00:00"/>
    <n v="4865"/>
    <n v="88"/>
    <n v="7"/>
    <s v="https://www.instagram.com/reel/DGyolFgSvmW/"/>
    <d v="2025-03-04T00:00:00"/>
    <n v="489"/>
    <n v="27"/>
    <n v="1"/>
    <n v="1"/>
    <n v="1"/>
    <n v="48.13"/>
    <n v="21.24"/>
    <n v="69.38"/>
    <n v="0"/>
    <n v="1"/>
    <n v="0"/>
    <n v="0"/>
    <n v="0"/>
    <n v="0"/>
  </r>
  <r>
    <s v="Katie Austin"/>
    <s v="-"/>
    <n v="2485"/>
    <n v="454000"/>
    <n v="2456"/>
    <n v="8"/>
    <s v="https://www.instagram.com/p/DHenX4uuRRE/"/>
    <d v="2025-03-21T00:00:00"/>
    <n v="4591"/>
    <n v="99"/>
    <n v="8"/>
    <s v="https://www.instagram.com/p/DEgdr_Rv_ay/"/>
    <d v="2025-01-06T00:00:00"/>
    <n v="2275"/>
    <n v="28"/>
    <n v="1"/>
    <n v="1"/>
    <n v="1"/>
    <n v="8.5399999999999991"/>
    <n v="9"/>
    <n v="17.54"/>
    <n v="1"/>
    <n v="1"/>
    <n v="0"/>
    <n v="0"/>
    <n v="0"/>
    <n v="0"/>
  </r>
  <r>
    <s v="Shannon Henry "/>
    <s v="USA"/>
    <n v="1591"/>
    <n v="265000"/>
    <n v="951"/>
    <n v="9"/>
    <s v="https://www.instagram.com/p/C1iWWscLKP7/"/>
    <d v="2023-12-31T00:00:00"/>
    <s v="Hidden by user"/>
    <n v="32"/>
    <n v="9"/>
    <s v="https://www.instagram.com/p/C0u60p2r6lj/"/>
    <d v="2023-12-11T00:00:00"/>
    <s v="Hidden by user"/>
    <n v="104"/>
    <n v="1"/>
    <n v="1"/>
    <n v="1"/>
    <n v="51.89"/>
    <n v="8.26"/>
    <n v="60.15"/>
    <n v="0"/>
    <n v="1"/>
    <n v="0"/>
    <n v="0"/>
    <n v="0"/>
    <n v="0"/>
  </r>
  <r>
    <s v="Meggan Kirkland"/>
    <s v="USA"/>
    <n v="1920"/>
    <n v="1300000"/>
    <n v="735"/>
    <n v="10"/>
    <s v="https://www.instagram.com/p/DGBkOyHAGUl/"/>
    <d v="2025-02-13T00:00:00"/>
    <s v="Hidden by user"/>
    <n v="45"/>
    <n v="10"/>
    <s v="https://www.instagram.com/p/DF8Zgq2gNkx/"/>
    <d v="2025-02-11T00:00:00"/>
    <n v="13659"/>
    <n v="52"/>
    <n v="1"/>
    <n v="1"/>
    <n v="1"/>
    <n v="39.97"/>
    <n v="30.97"/>
    <n v="70.94"/>
    <n v="0"/>
    <n v="0"/>
    <n v="0"/>
    <n v="0"/>
    <n v="1"/>
    <n v="1"/>
  </r>
  <r>
    <s v="Amber Dodzweit Riposta"/>
    <s v="-"/>
    <n v="2535"/>
    <n v="91100"/>
    <n v="1712"/>
    <n v="11"/>
    <s v="https://www.instagram.com/p/CjtikVHDaWJ/"/>
    <d v="2022-10-14T00:00:00"/>
    <n v="1611"/>
    <n v="70"/>
    <n v="11"/>
    <s v="https://www.instagram.com/p/CgPImPPj6S1/"/>
    <d v="2022-07-20T00:00:00"/>
    <n v="1763"/>
    <n v="27"/>
    <n v="1"/>
    <n v="1"/>
    <n v="1"/>
    <n v="57.47"/>
    <n v="16.7"/>
    <n v="74.16"/>
    <n v="1"/>
    <n v="1"/>
    <n v="0"/>
    <n v="0"/>
    <n v="0"/>
    <n v="0"/>
  </r>
  <r>
    <s v="Britt Shaheen"/>
    <s v="USA"/>
    <n v="1454"/>
    <n v="101000"/>
    <n v="1404"/>
    <n v="12"/>
    <s v="https://www.instagram.com/p/C9Q7SHaunSH/"/>
    <d v="2024-07-10T00:00:00"/>
    <s v="Hidden by user"/>
    <n v="50"/>
    <n v="12"/>
    <s v="https://www.instagram.com/p/C6_2dKeJaXw/"/>
    <d v="2024-05-15T00:00:00"/>
    <s v="Hidden by user"/>
    <n v="10"/>
    <n v="1"/>
    <n v="1"/>
    <n v="1"/>
    <n v="12.7"/>
    <n v="10.91"/>
    <n v="23.61"/>
    <n v="0"/>
    <n v="0"/>
    <n v="0"/>
    <n v="0"/>
    <n v="0"/>
    <n v="0"/>
  </r>
  <r>
    <s v="Matt R Edwards"/>
    <s v="UK"/>
    <n v="2014"/>
    <n v="23000"/>
    <n v="2410"/>
    <n v="13"/>
    <s v="https://www.instagram.com/reel/C90N_uRpsXV/"/>
    <d v="2024-07-24T00:00:00"/>
    <n v="141"/>
    <n v="44"/>
    <n v="13"/>
    <s v="https://www.instagram.com/reel/Cq26_B6AqpB/"/>
    <d v="2023-04-10T00:00:00"/>
    <n v="419"/>
    <n v="17"/>
    <n v="0"/>
    <n v="1"/>
    <n v="1"/>
    <n v="41.8"/>
    <n v="17.77"/>
    <n v="59.57"/>
    <n v="1"/>
    <n v="1"/>
    <n v="0"/>
    <n v="0"/>
    <n v="1"/>
    <n v="1"/>
  </r>
  <r>
    <s v="Sam Gray "/>
    <s v="UK"/>
    <n v="1425"/>
    <n v="19500"/>
    <n v="1605"/>
    <n v="14"/>
    <s v="https://www.instagram.com/reel/DB3f31vtC3m/"/>
    <d v="2024-11-02T00:00:00"/>
    <s v="Hidden by user"/>
    <n v="13"/>
    <n v="14"/>
    <s v="https://www.instagram.com/reel/DABcDhxtn8F/"/>
    <d v="2024-09-17T00:00:00"/>
    <s v="Hidden by user"/>
    <n v="6"/>
    <n v="0"/>
    <n v="1"/>
    <n v="1"/>
    <n v="8.17"/>
    <n v="12.68"/>
    <n v="20.85"/>
    <n v="1"/>
    <n v="1"/>
    <n v="0"/>
    <n v="0"/>
    <n v="0"/>
    <n v="0"/>
  </r>
  <r>
    <s v="Ryan Clark"/>
    <s v="USA"/>
    <n v="1940"/>
    <n v="195000"/>
    <n v="1492"/>
    <n v="15"/>
    <s v="https://www.instagram.com/p/CuZuuH1AjMa/"/>
    <d v="2023-07-07T00:00:00"/>
    <s v="Hidden by user"/>
    <n v="35"/>
    <n v="15"/>
    <s v="https://www.instagram.com/p/Cs6aM27g8vt/"/>
    <d v="2023-05-31T00:00:00"/>
    <s v="Hidden by user"/>
    <n v="25"/>
    <n v="0"/>
    <n v="1"/>
    <n v="1"/>
    <n v="17.510000000000002"/>
    <n v="6.83"/>
    <n v="24.34"/>
    <n v="0"/>
    <n v="1"/>
    <n v="0"/>
    <n v="0"/>
    <n v="0"/>
    <n v="0"/>
  </r>
  <r>
    <s v="Justin Livingston"/>
    <s v="USA"/>
    <n v="3382"/>
    <n v="274000"/>
    <n v="2060"/>
    <n v="16"/>
    <s v="https://www.instagram.com/p/CtxB0AFgy0n/"/>
    <d v="2023-06-21T00:00:00"/>
    <s v="Hidden by user"/>
    <n v="24"/>
    <n v="16"/>
    <s v="https://www.instagram.com/p/Ct-BAhkAhrD/"/>
    <d v="2023-06-26T00:00:00"/>
    <s v="Hidden by user"/>
    <n v="19"/>
    <n v="0"/>
    <n v="1"/>
    <n v="1"/>
    <n v="19.940000000000001"/>
    <n v="44.97"/>
    <n v="64.91"/>
    <n v="0"/>
    <n v="1"/>
    <n v="0"/>
    <n v="0"/>
    <n v="0"/>
    <n v="0"/>
  </r>
  <r>
    <s v="Eugene Lee Yang"/>
    <s v="-"/>
    <n v="619"/>
    <n v="2300000"/>
    <n v="1057"/>
    <n v="17"/>
    <s v="https://www.instagram.com/p/BmoKzwUAP08/"/>
    <d v="2018-08-18T00:00:00"/>
    <s v="Hidden by user"/>
    <n v="101"/>
    <n v="17"/>
    <s v="https://www.instagram.com/p/Bqkidd3BYxG/"/>
    <d v="2018-11-24T00:00:00"/>
    <s v="Hidden by user"/>
    <n v="101"/>
    <n v="0"/>
    <n v="1"/>
    <n v="1"/>
    <n v="50.24"/>
    <n v="55.07"/>
    <n v="105.31"/>
    <n v="1"/>
    <n v="0"/>
    <n v="0"/>
    <n v="0"/>
    <n v="0"/>
    <n v="0"/>
  </r>
  <r>
    <s v="Bradley Simmonds"/>
    <s v="UK"/>
    <n v="3955"/>
    <n v="607000"/>
    <n v="2597"/>
    <n v="18"/>
    <s v="https://www.instagram.com/p/DD4jk1RNsAQ/"/>
    <d v="2024-12-22T00:00:00"/>
    <s v="Hidden by user"/>
    <n v="10"/>
    <n v="18"/>
    <s v="https://www.instagram.com/p/DB0078PtgzD/"/>
    <d v="2024-11-01T00:00:00"/>
    <s v="Hidden by user"/>
    <n v="10"/>
    <n v="0"/>
    <n v="1"/>
    <n v="1"/>
    <n v="60.5"/>
    <n v="25.67"/>
    <n v="86.17"/>
    <n v="0"/>
    <n v="1"/>
    <n v="0"/>
    <n v="0"/>
    <n v="0"/>
    <n v="0"/>
  </r>
  <r>
    <s v="Sam Cushing"/>
    <s v="USA"/>
    <n v="1332"/>
    <n v="877000"/>
    <n v="1899"/>
    <n v="19"/>
    <s v="https://www.instagram.com/reel/DHUP90qyBTS/?hl=en"/>
    <d v="2025-03-17T00:00:00"/>
    <n v="2195"/>
    <n v="23"/>
    <n v="19"/>
    <s v="https://www.instagram.com/reel/DGwVIb_veLY/?hl=en"/>
    <d v="2025-03-03T00:00:00"/>
    <n v="12002"/>
    <n v="98"/>
    <n v="0"/>
    <n v="1"/>
    <n v="1"/>
    <n v="12.73"/>
    <n v="13.37"/>
    <n v="26.1"/>
    <n v="0"/>
    <n v="0"/>
    <n v="0"/>
    <n v="0"/>
    <n v="0"/>
    <n v="0"/>
  </r>
  <r>
    <s v="Jeremiah Buoni"/>
    <s v="USA"/>
    <n v="512"/>
    <n v="388000"/>
    <n v="902"/>
    <n v="20"/>
    <s v="https://www.instagram.com/reel/CejVfnTJOvy/"/>
    <d v="2022-06-08T00:00:00"/>
    <n v="1981"/>
    <n v="44"/>
    <n v="20"/>
    <s v="https://www.instagram.com/reel/B7egI3BDidT/"/>
    <d v="2020-01-18T00:00:00"/>
    <n v="1981"/>
    <n v="86"/>
    <n v="0"/>
    <n v="1"/>
    <n v="1"/>
    <n v="31.3"/>
    <n v="6.41"/>
    <n v="37.71"/>
    <n v="1"/>
    <n v="1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943DF-15D6-1B46-9445-8082AF81A184}" name="PivotTable9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D3:E4" firstHeaderRow="0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ean" fld="18" subtotal="average" baseField="0" baseItem="0" numFmtId="164"/>
    <dataField name="SD" fld="18" subtotal="stdDev" baseField="0" baseItem="0" numFmtId="164"/>
  </dataFields>
  <formats count="5"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1DF7A-F077-C245-8C11-9710D73099C0}" name="PivotTable10" cacheId="0" applyNumberFormats="0" applyBorderFormats="0" applyFontFormats="0" applyPatternFormats="0" applyAlignmentFormats="0" applyWidthHeightFormats="1" dataCaption="Values" updatedVersion="8" minRefreshableVersion="3" itemPrintTitles="1" createdVersion="8" indent="0" multipleFieldFilters="0">
  <location ref="D7:E8" firstHeaderRow="0" firstDataRow="1" firstDataCol="0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ean" fld="19" subtotal="average" baseField="0" baseItem="0" numFmtId="164"/>
    <dataField name="SD" fld="19" subtotal="stdDev" baseField="0" baseItem="0"/>
  </dataFields>
  <formats count="4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BF037D-43CC-F548-8E8D-D33E0FAC3194}" name="Table1" displayName="Table1" ref="A1:AA22" totalsRowCount="1" headerRowDxfId="67" dataDxfId="65" headerRowBorderDxfId="66" tableBorderDxfId="64" totalsRowBorderDxfId="63">
  <autoFilter ref="A1:AA21" xr:uid="{05BF037D-43CC-F548-8E8D-D33E0FAC3194}"/>
  <sortState xmlns:xlrd2="http://schemas.microsoft.com/office/spreadsheetml/2017/richdata2" ref="A2:AA21">
    <sortCondition descending="1" ref="H1:H21"/>
  </sortState>
  <tableColumns count="27">
    <tableColumn id="1" xr3:uid="{6F4E0826-A344-4E43-B432-3CCBE8926367}" name="Influencer_Name " totalsRowLabel="Total" dataDxfId="62" totalsRowDxfId="61"/>
    <tableColumn id="18" xr3:uid="{19E9D5F2-3374-7E40-AD9F-A345F722C57D}" name="Account_Location" dataDxfId="60" totalsRowDxfId="59"/>
    <tableColumn id="2" xr3:uid="{FF12D0D7-7373-994C-94D7-233DB85FAAF1}" name="Posts" dataDxfId="58" totalsRowDxfId="57"/>
    <tableColumn id="3" xr3:uid="{A82021EA-1BD0-654D-968A-D431DF897CAD}" name="Followers" dataDxfId="56" totalsRowDxfId="55" dataCellStyle="Comma" totalsRowCellStyle="Comma"/>
    <tableColumn id="4" xr3:uid="{66EC1C2F-A3FA-304A-BCCC-473E27FF6C99}" name="Following" dataDxfId="54" totalsRowDxfId="53"/>
    <tableColumn id="20" xr3:uid="{3C7EE87F-7EE8-5741-8A1D-5323591FBC32}" name="Treatment#" dataDxfId="52" totalsRowDxfId="51"/>
    <tableColumn id="5" xr3:uid="{22B81B19-2FB8-8F40-86B7-E65DF1B9822D}" name="Treatment_Post" dataDxfId="50" totalsRowDxfId="49"/>
    <tableColumn id="27" xr3:uid="{B36BA3B3-37C1-2F46-A8D7-2397B4C26894}" name="Treatment_Timestamp" dataDxfId="48" totalsRowDxfId="47" dataCellStyle="Hyperlink" totalsRowCellStyle="Hyperlink"/>
    <tableColumn id="6" xr3:uid="{91DC9AF8-0CE9-4F47-BF20-D9F2015CEE9C}" name="Treatment_Post_Likes" dataDxfId="46" totalsRowDxfId="45"/>
    <tableColumn id="7" xr3:uid="{BDA97960-D20C-F140-811D-B6C74A50FF4D}" name="Treatment_Post_Comments" dataDxfId="44" totalsRowDxfId="43"/>
    <tableColumn id="22" xr3:uid="{D34EB7F2-DB37-6347-98B3-656F66EEE4E5}" name="Control#" dataDxfId="42" totalsRowDxfId="41"/>
    <tableColumn id="8" xr3:uid="{1B83DBD9-2C24-5840-B4DB-91782EF990FC}" name="Control_Post" dataDxfId="40" totalsRowDxfId="39"/>
    <tableColumn id="29" xr3:uid="{3F23BE4F-544E-DA43-AE60-C3C11A3EDFCB}" name="Control_Timestamp" dataDxfId="38" totalsRowDxfId="37"/>
    <tableColumn id="9" xr3:uid="{8C014223-59F5-5F4E-B959-AA1328E75142}" name="Control_Posts_Likes" dataDxfId="36" totalsRowDxfId="35"/>
    <tableColumn id="10" xr3:uid="{1D30A3EA-2019-F642-8EEF-C2B96D88C37E}" name="Control_Post_Comments" dataDxfId="34" totalsRowDxfId="33"/>
    <tableColumn id="11" xr3:uid="{3147E1B5-6B10-554B-A008-A8102758F4B4}" name="Influencer_Gender (F=1)" dataDxfId="32" totalsRowDxfId="31"/>
    <tableColumn id="12" xr3:uid="{B27D3F5B-D83F-B148-BB43-6B1A7CC41DE8}" name="Audio_Treatment(Yes =1)" dataDxfId="30" totalsRowDxfId="29"/>
    <tableColumn id="13" xr3:uid="{04EB5B77-688C-7449-8803-07E819C4074C}" name="Audio_Control (Yes = 1)" dataDxfId="28" totalsRowDxfId="27"/>
    <tableColumn id="14" xr3:uid="{E362CC2D-D60B-ED40-B582-9059CE7F853E}" name="Duration_Treatment(in seconds)" totalsRowFunction="sum" dataDxfId="26" totalsRowDxfId="25"/>
    <tableColumn id="15" xr3:uid="{19F71463-34E4-B040-ABCB-AC951E66D719}" name="Duration_Control (in seconds)" totalsRowFunction="sum" dataDxfId="24" totalsRowDxfId="23"/>
    <tableColumn id="16" xr3:uid="{C99AD3B7-F582-7A42-A68C-F6282BBB58C9}" name="Combined_Duration" dataDxfId="22" totalsRowDxfId="21"/>
    <tableColumn id="17" xr3:uid="{4B26FCB4-20C0-2547-B0FF-F5D98C2A2491}" name="Solo_Treatment (Y = 1)" dataDxfId="20" totalsRowDxfId="19"/>
    <tableColumn id="21" xr3:uid="{EFE8598C-F186-E049-BA70-AE24F06FDA6E}" name="Solo_Control" dataDxfId="18" totalsRowDxfId="17"/>
    <tableColumn id="19" xr3:uid="{1F6EA838-8197-D64A-8C4C-8BC7D0AF2E2F}" name="Sports_Activity_Treatment" dataDxfId="16" totalsRowDxfId="15"/>
    <tableColumn id="23" xr3:uid="{BC304819-9509-E940-92E6-99FB6D504382}" name="Sports_Activity_Control" dataDxfId="14" totalsRowDxfId="13"/>
    <tableColumn id="25" xr3:uid="{5BA9F67E-AB24-5B4C-BD6F-FD15CCB90138}" name="Howto_Treatment" dataDxfId="12" totalsRowDxfId="11"/>
    <tableColumn id="26" xr3:uid="{015CDD41-8215-7144-A091-CF8316BEDEDF}" name="Howto_Control" totalsRowFunction="sum" dataDxfId="10" totalsRowDxfId="9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stagram.com/p/C54lluypFBw/" TargetMode="External"/><Relationship Id="rId18" Type="http://schemas.openxmlformats.org/officeDocument/2006/relationships/hyperlink" Target="https://www.instagram.com/p/C0u60p2r6lj/" TargetMode="External"/><Relationship Id="rId26" Type="http://schemas.openxmlformats.org/officeDocument/2006/relationships/hyperlink" Target="https://www.instagram.com/reel/Cq26_B6AqpB/" TargetMode="External"/><Relationship Id="rId39" Type="http://schemas.openxmlformats.org/officeDocument/2006/relationships/hyperlink" Target="https://www.instagram.com/reel/B7egI3BDidT/" TargetMode="External"/><Relationship Id="rId21" Type="http://schemas.openxmlformats.org/officeDocument/2006/relationships/hyperlink" Target="https://www.instagram.com/p/CjtikVHDaWJ/" TargetMode="External"/><Relationship Id="rId34" Type="http://schemas.openxmlformats.org/officeDocument/2006/relationships/hyperlink" Target="https://www.instagram.com/p/Bqkidd3BYxG/" TargetMode="External"/><Relationship Id="rId7" Type="http://schemas.openxmlformats.org/officeDocument/2006/relationships/hyperlink" Target="https://www.instagram.com/p/C56TniqgCZy/" TargetMode="External"/><Relationship Id="rId2" Type="http://schemas.openxmlformats.org/officeDocument/2006/relationships/hyperlink" Target="https://www.instagram.com/p/DHdzSEGpn11/" TargetMode="External"/><Relationship Id="rId16" Type="http://schemas.openxmlformats.org/officeDocument/2006/relationships/hyperlink" Target="https://www.instagram.com/p/DEgdr_Rv_ay/" TargetMode="External"/><Relationship Id="rId20" Type="http://schemas.openxmlformats.org/officeDocument/2006/relationships/hyperlink" Target="https://www.instagram.com/p/DF8Zgq2gNkx/" TargetMode="External"/><Relationship Id="rId29" Type="http://schemas.openxmlformats.org/officeDocument/2006/relationships/hyperlink" Target="https://www.instagram.com/p/CuZuuH1AjMa/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instagram.com/p/DH4AZatRxHg/" TargetMode="External"/><Relationship Id="rId6" Type="http://schemas.openxmlformats.org/officeDocument/2006/relationships/hyperlink" Target="https://www.instagram.com/p/DFLSuYRxp95/" TargetMode="External"/><Relationship Id="rId11" Type="http://schemas.openxmlformats.org/officeDocument/2006/relationships/hyperlink" Target="https://www.instagram.com/p/C5oXnAdpE6H/" TargetMode="External"/><Relationship Id="rId24" Type="http://schemas.openxmlformats.org/officeDocument/2006/relationships/hyperlink" Target="https://www.instagram.com/p/C6_2dKeJaXw/" TargetMode="External"/><Relationship Id="rId32" Type="http://schemas.openxmlformats.org/officeDocument/2006/relationships/hyperlink" Target="https://www.instagram.com/p/Ct-BAhkAhrD/" TargetMode="External"/><Relationship Id="rId37" Type="http://schemas.openxmlformats.org/officeDocument/2006/relationships/hyperlink" Target="https://www.instagram.com/reel/DHUP90qyBTS/?hl=en" TargetMode="External"/><Relationship Id="rId40" Type="http://schemas.openxmlformats.org/officeDocument/2006/relationships/hyperlink" Target="https://www.instagram.com/reel/CejVfnTJOvy/" TargetMode="External"/><Relationship Id="rId5" Type="http://schemas.openxmlformats.org/officeDocument/2006/relationships/hyperlink" Target="https://www.instagram.com/p/DDuqP7IvF2A/" TargetMode="External"/><Relationship Id="rId15" Type="http://schemas.openxmlformats.org/officeDocument/2006/relationships/hyperlink" Target="https://www.instagram.com/p/DHenX4uuRRE/" TargetMode="External"/><Relationship Id="rId23" Type="http://schemas.openxmlformats.org/officeDocument/2006/relationships/hyperlink" Target="https://www.instagram.com/p/C9Q7SHaunSH/" TargetMode="External"/><Relationship Id="rId28" Type="http://schemas.openxmlformats.org/officeDocument/2006/relationships/hyperlink" Target="https://www.instagram.com/reel/DABcDhxtn8F/" TargetMode="External"/><Relationship Id="rId36" Type="http://schemas.openxmlformats.org/officeDocument/2006/relationships/hyperlink" Target="https://www.instagram.com/p/DB0078PtgzD/" TargetMode="External"/><Relationship Id="rId10" Type="http://schemas.openxmlformats.org/officeDocument/2006/relationships/hyperlink" Target="https://www.instagram.com/p/DCHcLf7OOXA/" TargetMode="External"/><Relationship Id="rId19" Type="http://schemas.openxmlformats.org/officeDocument/2006/relationships/hyperlink" Target="https://www.instagram.com/p/DGBkOyHAGUl/" TargetMode="External"/><Relationship Id="rId31" Type="http://schemas.openxmlformats.org/officeDocument/2006/relationships/hyperlink" Target="https://www.instagram.com/p/CtxB0AFgy0n/" TargetMode="External"/><Relationship Id="rId4" Type="http://schemas.openxmlformats.org/officeDocument/2006/relationships/hyperlink" Target="https://www.instagram.com/p/DCHrQqwRGJI/" TargetMode="External"/><Relationship Id="rId9" Type="http://schemas.openxmlformats.org/officeDocument/2006/relationships/hyperlink" Target="https://www.instagram.com/p/CvZ_pqCJG5y/" TargetMode="External"/><Relationship Id="rId14" Type="http://schemas.openxmlformats.org/officeDocument/2006/relationships/hyperlink" Target="https://www.instagram.com/reel/DGyolFgSvmW/" TargetMode="External"/><Relationship Id="rId22" Type="http://schemas.openxmlformats.org/officeDocument/2006/relationships/hyperlink" Target="https://www.instagram.com/p/CgPImPPj6S1/" TargetMode="External"/><Relationship Id="rId27" Type="http://schemas.openxmlformats.org/officeDocument/2006/relationships/hyperlink" Target="https://www.instagram.com/reel/DB3f31vtC3m/" TargetMode="External"/><Relationship Id="rId30" Type="http://schemas.openxmlformats.org/officeDocument/2006/relationships/hyperlink" Target="https://www.instagram.com/p/Cs6aM27g8vt/" TargetMode="External"/><Relationship Id="rId35" Type="http://schemas.openxmlformats.org/officeDocument/2006/relationships/hyperlink" Target="https://www.instagram.com/p/DD4jk1RNsAQ/" TargetMode="External"/><Relationship Id="rId8" Type="http://schemas.openxmlformats.org/officeDocument/2006/relationships/hyperlink" Target="https://www.instagram.com/p/DHMEag8RMSD/" TargetMode="External"/><Relationship Id="rId3" Type="http://schemas.openxmlformats.org/officeDocument/2006/relationships/hyperlink" Target="https://www.instagram.com/p/DF0xMdzxmmD/" TargetMode="External"/><Relationship Id="rId12" Type="http://schemas.openxmlformats.org/officeDocument/2006/relationships/hyperlink" Target="https://www.instagram.com/p/DG6VEOfyo_l/" TargetMode="External"/><Relationship Id="rId17" Type="http://schemas.openxmlformats.org/officeDocument/2006/relationships/hyperlink" Target="https://www.instagram.com/p/C1iWWscLKP7/" TargetMode="External"/><Relationship Id="rId25" Type="http://schemas.openxmlformats.org/officeDocument/2006/relationships/hyperlink" Target="https://www.instagram.com/reel/C90N_uRpsXV/" TargetMode="External"/><Relationship Id="rId33" Type="http://schemas.openxmlformats.org/officeDocument/2006/relationships/hyperlink" Target="https://www.instagram.com/p/BmoKzwUAP08/" TargetMode="External"/><Relationship Id="rId38" Type="http://schemas.openxmlformats.org/officeDocument/2006/relationships/hyperlink" Target="https://www.instagram.com/reel/DGwVIb_veLY/?hl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J999"/>
  <sheetViews>
    <sheetView tabSelected="1" zoomScale="125" workbookViewId="0">
      <selection activeCell="V1" sqref="V1"/>
    </sheetView>
  </sheetViews>
  <sheetFormatPr baseColWidth="10" defaultColWidth="11.1640625" defaultRowHeight="15" customHeight="1" x14ac:dyDescent="0.2"/>
  <cols>
    <col min="1" max="1" width="23.83203125" style="3" customWidth="1"/>
    <col min="2" max="2" width="12.6640625" style="3" customWidth="1"/>
    <col min="3" max="3" width="11" style="3" customWidth="1"/>
    <col min="4" max="4" width="16.1640625" style="3" customWidth="1"/>
    <col min="5" max="6" width="14.1640625" style="3" customWidth="1"/>
    <col min="7" max="7" width="24.33203125" style="3" customWidth="1"/>
    <col min="8" max="8" width="14.83203125" style="3" customWidth="1"/>
    <col min="9" max="9" width="22.83203125" style="3" customWidth="1"/>
    <col min="10" max="10" width="25.83203125" style="3" customWidth="1"/>
    <col min="11" max="11" width="12.6640625" style="3" customWidth="1"/>
    <col min="12" max="12" width="26" style="3" customWidth="1"/>
    <col min="13" max="13" width="14.6640625" style="3" customWidth="1"/>
    <col min="14" max="14" width="22.33203125" style="3" customWidth="1"/>
    <col min="15" max="15" width="25.6640625" style="3" customWidth="1"/>
    <col min="16" max="16" width="19.1640625" style="3" customWidth="1"/>
    <col min="17" max="17" width="20.83203125" style="3" customWidth="1"/>
    <col min="18" max="18" width="21.5" style="3" customWidth="1"/>
    <col min="19" max="19" width="26.5" style="3" customWidth="1"/>
    <col min="20" max="20" width="28.5" style="3" customWidth="1"/>
    <col min="21" max="21" width="20.1640625" style="3" customWidth="1"/>
    <col min="22" max="22" width="12.6640625" style="3" customWidth="1"/>
    <col min="23" max="23" width="17.1640625" style="3" customWidth="1"/>
    <col min="24" max="24" width="23" style="3" customWidth="1"/>
    <col min="25" max="36" width="10.5" style="3" customWidth="1"/>
    <col min="37" max="16384" width="11.1640625" style="3"/>
  </cols>
  <sheetData>
    <row r="1" spans="1:36" ht="15.75" customHeight="1" x14ac:dyDescent="0.2">
      <c r="A1" s="12" t="s">
        <v>64</v>
      </c>
      <c r="B1" s="12" t="s">
        <v>81</v>
      </c>
      <c r="C1" s="4" t="s">
        <v>0</v>
      </c>
      <c r="D1" s="4" t="s">
        <v>1</v>
      </c>
      <c r="E1" s="4" t="s">
        <v>2</v>
      </c>
      <c r="F1" s="4" t="s">
        <v>108</v>
      </c>
      <c r="G1" s="4" t="s">
        <v>74</v>
      </c>
      <c r="H1" s="4" t="s">
        <v>85</v>
      </c>
      <c r="I1" s="4" t="s">
        <v>75</v>
      </c>
      <c r="J1" s="4" t="s">
        <v>76</v>
      </c>
      <c r="K1" s="4" t="s">
        <v>109</v>
      </c>
      <c r="L1" s="4" t="s">
        <v>65</v>
      </c>
      <c r="M1" s="4" t="s">
        <v>86</v>
      </c>
      <c r="N1" s="4" t="s">
        <v>66</v>
      </c>
      <c r="O1" s="4" t="s">
        <v>67</v>
      </c>
      <c r="P1" s="4" t="s">
        <v>77</v>
      </c>
      <c r="Q1" s="4" t="s">
        <v>78</v>
      </c>
      <c r="R1" s="4" t="s">
        <v>94</v>
      </c>
      <c r="S1" s="4" t="s">
        <v>95</v>
      </c>
      <c r="T1" s="4" t="s">
        <v>68</v>
      </c>
      <c r="U1" s="4" t="s">
        <v>69</v>
      </c>
      <c r="V1" s="4" t="s">
        <v>70</v>
      </c>
      <c r="W1" s="4" t="s">
        <v>71</v>
      </c>
      <c r="X1" s="4" t="s">
        <v>72</v>
      </c>
      <c r="Y1" s="4" t="s">
        <v>73</v>
      </c>
      <c r="Z1" s="4" t="s">
        <v>79</v>
      </c>
      <c r="AA1" s="4" t="s">
        <v>80</v>
      </c>
      <c r="AB1" s="13"/>
      <c r="AC1" s="13"/>
      <c r="AD1" s="13"/>
      <c r="AE1" s="13"/>
      <c r="AF1" s="13"/>
      <c r="AG1" s="13"/>
      <c r="AH1" s="13"/>
      <c r="AI1" s="13"/>
      <c r="AJ1" s="13"/>
    </row>
    <row r="2" spans="1:36" ht="15.75" customHeight="1" x14ac:dyDescent="0.2">
      <c r="A2" s="14" t="s">
        <v>10</v>
      </c>
      <c r="B2" s="3" t="s">
        <v>82</v>
      </c>
      <c r="C2" s="15">
        <v>2089</v>
      </c>
      <c r="D2" s="10">
        <v>295000</v>
      </c>
      <c r="E2" s="15">
        <v>2379</v>
      </c>
      <c r="F2" s="15">
        <v>3</v>
      </c>
      <c r="G2" s="24" t="s">
        <v>11</v>
      </c>
      <c r="H2" s="8">
        <v>45870</v>
      </c>
      <c r="I2" s="16">
        <v>20887</v>
      </c>
      <c r="J2" s="16">
        <v>104</v>
      </c>
      <c r="K2" s="16">
        <v>3</v>
      </c>
      <c r="L2" s="5" t="s">
        <v>12</v>
      </c>
      <c r="M2" s="8">
        <v>45604</v>
      </c>
      <c r="N2" s="16">
        <v>6336</v>
      </c>
      <c r="O2" s="16">
        <v>89</v>
      </c>
      <c r="P2" s="15">
        <v>1</v>
      </c>
      <c r="Q2" s="15">
        <v>1</v>
      </c>
      <c r="R2" s="15">
        <v>1</v>
      </c>
      <c r="S2" s="15">
        <v>22.85</v>
      </c>
      <c r="T2" s="15">
        <v>25.15</v>
      </c>
      <c r="U2" s="15">
        <v>47.99</v>
      </c>
      <c r="V2" s="15">
        <v>1</v>
      </c>
      <c r="W2" s="15">
        <v>1</v>
      </c>
      <c r="X2" s="15">
        <v>0</v>
      </c>
      <c r="Y2" s="4">
        <v>0</v>
      </c>
      <c r="Z2" s="4">
        <v>0</v>
      </c>
      <c r="AA2" s="4">
        <v>0</v>
      </c>
    </row>
    <row r="3" spans="1:36" ht="15.75" customHeight="1" x14ac:dyDescent="0.2">
      <c r="A3" s="14" t="s">
        <v>3</v>
      </c>
      <c r="B3" s="3" t="s">
        <v>82</v>
      </c>
      <c r="C3" s="15">
        <v>114</v>
      </c>
      <c r="D3" s="10">
        <v>367000</v>
      </c>
      <c r="E3" s="15">
        <v>985</v>
      </c>
      <c r="F3" s="15">
        <v>1</v>
      </c>
      <c r="G3" s="1" t="s">
        <v>4</v>
      </c>
      <c r="H3" s="8">
        <v>45747</v>
      </c>
      <c r="I3" s="15" t="s">
        <v>5</v>
      </c>
      <c r="J3" s="15">
        <v>30</v>
      </c>
      <c r="K3" s="15">
        <v>1</v>
      </c>
      <c r="L3" s="5" t="s">
        <v>6</v>
      </c>
      <c r="M3" s="8">
        <v>45696</v>
      </c>
      <c r="N3" s="15">
        <v>4755</v>
      </c>
      <c r="O3" s="15">
        <v>31</v>
      </c>
      <c r="P3" s="15">
        <v>1</v>
      </c>
      <c r="Q3" s="15">
        <v>1</v>
      </c>
      <c r="R3" s="15">
        <v>1</v>
      </c>
      <c r="S3" s="15">
        <v>64</v>
      </c>
      <c r="T3" s="15">
        <v>94.97</v>
      </c>
      <c r="U3" s="15">
        <v>158.97</v>
      </c>
      <c r="V3" s="15">
        <v>1</v>
      </c>
      <c r="W3" s="15">
        <v>0</v>
      </c>
      <c r="X3" s="15">
        <v>1</v>
      </c>
      <c r="Y3" s="15">
        <v>1</v>
      </c>
      <c r="Z3" s="15">
        <v>0</v>
      </c>
      <c r="AA3" s="15">
        <v>0</v>
      </c>
    </row>
    <row r="4" spans="1:36" ht="15.75" customHeight="1" x14ac:dyDescent="0.2">
      <c r="A4" s="14" t="s">
        <v>7</v>
      </c>
      <c r="B4" s="3" t="s">
        <v>82</v>
      </c>
      <c r="C4" s="15">
        <v>3386</v>
      </c>
      <c r="D4" s="10">
        <v>710000</v>
      </c>
      <c r="E4" s="15">
        <v>974</v>
      </c>
      <c r="F4" s="15">
        <v>2</v>
      </c>
      <c r="G4" s="2" t="s">
        <v>8</v>
      </c>
      <c r="H4" s="8">
        <v>45737</v>
      </c>
      <c r="I4" s="16">
        <v>6504</v>
      </c>
      <c r="J4" s="16">
        <v>44</v>
      </c>
      <c r="K4" s="16">
        <v>2</v>
      </c>
      <c r="L4" s="5" t="s">
        <v>9</v>
      </c>
      <c r="M4" s="8">
        <v>45730</v>
      </c>
      <c r="N4" s="16">
        <v>5721</v>
      </c>
      <c r="O4" s="16">
        <v>45</v>
      </c>
      <c r="P4" s="15">
        <v>1</v>
      </c>
      <c r="Q4" s="15">
        <v>1</v>
      </c>
      <c r="R4" s="15">
        <v>1</v>
      </c>
      <c r="S4" s="15">
        <v>11.93</v>
      </c>
      <c r="T4" s="15">
        <v>9.5399999999999991</v>
      </c>
      <c r="U4" s="15">
        <v>21.48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</row>
    <row r="5" spans="1:36" ht="15.75" customHeight="1" x14ac:dyDescent="0.2">
      <c r="A5" s="14" t="s">
        <v>25</v>
      </c>
      <c r="B5" s="3" t="s">
        <v>83</v>
      </c>
      <c r="C5" s="15">
        <v>2485</v>
      </c>
      <c r="D5" s="10">
        <v>454000</v>
      </c>
      <c r="E5" s="15">
        <v>2456</v>
      </c>
      <c r="F5" s="15">
        <v>8</v>
      </c>
      <c r="G5" s="5" t="s">
        <v>26</v>
      </c>
      <c r="H5" s="9">
        <v>45737</v>
      </c>
      <c r="I5" s="16">
        <v>4591</v>
      </c>
      <c r="J5" s="16">
        <v>99</v>
      </c>
      <c r="K5" s="16">
        <v>8</v>
      </c>
      <c r="L5" s="5" t="s">
        <v>27</v>
      </c>
      <c r="M5" s="8">
        <v>45663</v>
      </c>
      <c r="N5" s="16">
        <v>2275</v>
      </c>
      <c r="O5" s="16">
        <v>28</v>
      </c>
      <c r="P5" s="15">
        <v>1</v>
      </c>
      <c r="Q5" s="15">
        <v>1</v>
      </c>
      <c r="R5" s="15">
        <v>1</v>
      </c>
      <c r="S5" s="15">
        <v>8.5399999999999991</v>
      </c>
      <c r="T5" s="15">
        <v>9</v>
      </c>
      <c r="U5" s="15">
        <v>17.54</v>
      </c>
      <c r="V5" s="15">
        <v>1</v>
      </c>
      <c r="W5" s="15">
        <v>1</v>
      </c>
      <c r="X5" s="15">
        <v>0</v>
      </c>
      <c r="Y5" s="15">
        <v>0</v>
      </c>
      <c r="Z5" s="15">
        <v>0</v>
      </c>
      <c r="AA5" s="15">
        <v>0</v>
      </c>
    </row>
    <row r="6" spans="1:36" ht="15.75" customHeight="1" x14ac:dyDescent="0.2">
      <c r="A6" s="14" t="s">
        <v>58</v>
      </c>
      <c r="B6" s="3" t="s">
        <v>82</v>
      </c>
      <c r="C6" s="15">
        <v>1332</v>
      </c>
      <c r="D6" s="10">
        <v>877000</v>
      </c>
      <c r="E6" s="15">
        <v>1899</v>
      </c>
      <c r="F6" s="15">
        <v>19</v>
      </c>
      <c r="G6" s="5" t="s">
        <v>59</v>
      </c>
      <c r="H6" s="8">
        <v>45733</v>
      </c>
      <c r="I6" s="16">
        <v>2195</v>
      </c>
      <c r="J6" s="16">
        <v>23</v>
      </c>
      <c r="K6" s="16">
        <v>19</v>
      </c>
      <c r="L6" s="5" t="s">
        <v>60</v>
      </c>
      <c r="M6" s="8">
        <v>45719</v>
      </c>
      <c r="N6" s="16">
        <v>12002</v>
      </c>
      <c r="O6" s="16">
        <v>98</v>
      </c>
      <c r="P6" s="15">
        <v>0</v>
      </c>
      <c r="Q6" s="15">
        <v>1</v>
      </c>
      <c r="R6" s="15">
        <v>1</v>
      </c>
      <c r="S6" s="15">
        <v>12.73</v>
      </c>
      <c r="T6" s="15">
        <v>13.37</v>
      </c>
      <c r="U6" s="15">
        <v>26.1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</row>
    <row r="7" spans="1:36" ht="15.75" customHeight="1" x14ac:dyDescent="0.2">
      <c r="A7" s="14" t="s">
        <v>31</v>
      </c>
      <c r="B7" s="3" t="s">
        <v>82</v>
      </c>
      <c r="C7" s="15">
        <v>1920</v>
      </c>
      <c r="D7" s="10">
        <v>1300000</v>
      </c>
      <c r="E7" s="15">
        <v>735</v>
      </c>
      <c r="F7" s="15">
        <v>10</v>
      </c>
      <c r="G7" s="5" t="s">
        <v>32</v>
      </c>
      <c r="H7" s="8">
        <v>45701</v>
      </c>
      <c r="I7" s="15" t="s">
        <v>5</v>
      </c>
      <c r="J7" s="15">
        <v>45</v>
      </c>
      <c r="K7" s="15">
        <v>10</v>
      </c>
      <c r="L7" s="5" t="s">
        <v>33</v>
      </c>
      <c r="M7" s="9">
        <v>45699</v>
      </c>
      <c r="N7" s="16">
        <v>13659</v>
      </c>
      <c r="O7" s="15">
        <v>52</v>
      </c>
      <c r="P7" s="15">
        <v>1</v>
      </c>
      <c r="Q7" s="15">
        <v>1</v>
      </c>
      <c r="R7" s="15">
        <v>1</v>
      </c>
      <c r="S7" s="15">
        <v>39.97</v>
      </c>
      <c r="T7" s="15">
        <v>30.97</v>
      </c>
      <c r="U7" s="15">
        <v>70.94</v>
      </c>
      <c r="V7" s="15">
        <v>0</v>
      </c>
      <c r="W7" s="15">
        <v>0</v>
      </c>
      <c r="X7" s="15">
        <v>0</v>
      </c>
      <c r="Y7" s="15">
        <v>0</v>
      </c>
      <c r="Z7" s="15">
        <v>1</v>
      </c>
      <c r="AA7" s="15">
        <v>1</v>
      </c>
    </row>
    <row r="8" spans="1:36" ht="15.75" customHeight="1" x14ac:dyDescent="0.2">
      <c r="A8" s="14" t="s">
        <v>55</v>
      </c>
      <c r="B8" s="3" t="s">
        <v>84</v>
      </c>
      <c r="C8" s="15">
        <v>3955</v>
      </c>
      <c r="D8" s="10">
        <v>607000</v>
      </c>
      <c r="E8" s="15">
        <v>2597</v>
      </c>
      <c r="F8" s="15">
        <v>18</v>
      </c>
      <c r="G8" s="24" t="s">
        <v>56</v>
      </c>
      <c r="H8" s="8">
        <v>45648</v>
      </c>
      <c r="I8" s="15" t="s">
        <v>5</v>
      </c>
      <c r="J8" s="15">
        <v>10</v>
      </c>
      <c r="K8" s="15">
        <v>18</v>
      </c>
      <c r="L8" s="5" t="s">
        <v>57</v>
      </c>
      <c r="M8" s="8">
        <v>45597</v>
      </c>
      <c r="N8" s="15" t="s">
        <v>5</v>
      </c>
      <c r="O8" s="15">
        <v>10</v>
      </c>
      <c r="P8" s="15">
        <v>0</v>
      </c>
      <c r="Q8" s="15">
        <v>1</v>
      </c>
      <c r="R8" s="15">
        <v>1</v>
      </c>
      <c r="S8" s="15">
        <v>60.5</v>
      </c>
      <c r="T8" s="15">
        <v>25.67</v>
      </c>
      <c r="U8" s="15">
        <v>86.17</v>
      </c>
      <c r="V8" s="15">
        <v>0</v>
      </c>
      <c r="W8" s="15">
        <v>1</v>
      </c>
      <c r="X8" s="15">
        <v>0</v>
      </c>
      <c r="Y8" s="15">
        <v>0</v>
      </c>
      <c r="Z8" s="15">
        <v>0</v>
      </c>
      <c r="AA8" s="15">
        <v>0</v>
      </c>
    </row>
    <row r="9" spans="1:36" ht="15.75" customHeight="1" x14ac:dyDescent="0.2">
      <c r="A9" s="14" t="s">
        <v>16</v>
      </c>
      <c r="B9" s="3" t="s">
        <v>82</v>
      </c>
      <c r="C9" s="15">
        <v>486</v>
      </c>
      <c r="D9" s="10">
        <v>215000</v>
      </c>
      <c r="E9" s="15">
        <v>660</v>
      </c>
      <c r="F9" s="15">
        <v>5</v>
      </c>
      <c r="G9" s="5" t="s">
        <v>17</v>
      </c>
      <c r="H9" s="8">
        <v>45644</v>
      </c>
      <c r="I9" s="16">
        <v>1994</v>
      </c>
      <c r="J9" s="16">
        <v>9</v>
      </c>
      <c r="K9" s="16">
        <v>5</v>
      </c>
      <c r="L9" s="5" t="s">
        <v>18</v>
      </c>
      <c r="M9" s="8">
        <v>45400</v>
      </c>
      <c r="N9" s="16">
        <v>1450</v>
      </c>
      <c r="O9" s="16">
        <v>30</v>
      </c>
      <c r="P9" s="15">
        <v>0</v>
      </c>
      <c r="Q9" s="15">
        <v>1</v>
      </c>
      <c r="R9" s="15">
        <v>1</v>
      </c>
      <c r="S9" s="15">
        <v>47.73</v>
      </c>
      <c r="T9" s="15">
        <v>36.9</v>
      </c>
      <c r="U9" s="15">
        <v>84.63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</row>
    <row r="10" spans="1:36" ht="15.75" customHeight="1" x14ac:dyDescent="0.2">
      <c r="A10" s="14" t="s">
        <v>13</v>
      </c>
      <c r="B10" s="3" t="s">
        <v>82</v>
      </c>
      <c r="C10" s="15">
        <v>157</v>
      </c>
      <c r="D10" s="10">
        <v>266000</v>
      </c>
      <c r="E10" s="15">
        <v>3730</v>
      </c>
      <c r="F10" s="15">
        <v>4</v>
      </c>
      <c r="G10" s="5" t="s">
        <v>14</v>
      </c>
      <c r="H10" s="8">
        <v>45604</v>
      </c>
      <c r="I10" s="15" t="s">
        <v>5</v>
      </c>
      <c r="J10" s="15">
        <v>8</v>
      </c>
      <c r="K10" s="15">
        <v>4</v>
      </c>
      <c r="L10" s="5" t="s">
        <v>15</v>
      </c>
      <c r="M10" s="8">
        <v>45680</v>
      </c>
      <c r="N10" s="15" t="s">
        <v>5</v>
      </c>
      <c r="O10" s="15">
        <v>7</v>
      </c>
      <c r="P10" s="15">
        <v>0</v>
      </c>
      <c r="Q10" s="15">
        <v>1</v>
      </c>
      <c r="R10" s="15">
        <v>1</v>
      </c>
      <c r="S10" s="15">
        <v>43.63</v>
      </c>
      <c r="T10" s="15">
        <v>21.11</v>
      </c>
      <c r="U10" s="15">
        <v>64.739999999999995</v>
      </c>
      <c r="V10" s="15">
        <v>1</v>
      </c>
      <c r="W10" s="15">
        <v>1</v>
      </c>
      <c r="X10" s="15">
        <v>1</v>
      </c>
      <c r="Y10" s="15">
        <v>1</v>
      </c>
      <c r="Z10" s="15">
        <v>0</v>
      </c>
      <c r="AA10" s="15">
        <v>0</v>
      </c>
    </row>
    <row r="11" spans="1:36" ht="15.75" customHeight="1" x14ac:dyDescent="0.2">
      <c r="A11" s="14" t="s">
        <v>43</v>
      </c>
      <c r="B11" s="3" t="s">
        <v>84</v>
      </c>
      <c r="C11" s="15">
        <v>1425</v>
      </c>
      <c r="D11" s="10">
        <v>19500</v>
      </c>
      <c r="E11" s="15">
        <v>1605</v>
      </c>
      <c r="F11" s="15">
        <v>14</v>
      </c>
      <c r="G11" s="5" t="s">
        <v>44</v>
      </c>
      <c r="H11" s="8">
        <v>45598</v>
      </c>
      <c r="I11" s="15" t="s">
        <v>5</v>
      </c>
      <c r="J11" s="15">
        <v>13</v>
      </c>
      <c r="K11" s="15">
        <v>14</v>
      </c>
      <c r="L11" s="5" t="s">
        <v>45</v>
      </c>
      <c r="M11" s="8">
        <v>45552</v>
      </c>
      <c r="N11" s="15" t="s">
        <v>5</v>
      </c>
      <c r="O11" s="15">
        <v>6</v>
      </c>
      <c r="P11" s="15">
        <v>0</v>
      </c>
      <c r="Q11" s="15">
        <v>1</v>
      </c>
      <c r="R11" s="15">
        <v>1</v>
      </c>
      <c r="S11" s="15">
        <v>8.17</v>
      </c>
      <c r="T11" s="15">
        <v>12.68</v>
      </c>
      <c r="U11" s="15">
        <v>20.85</v>
      </c>
      <c r="V11" s="15">
        <v>1</v>
      </c>
      <c r="W11" s="15">
        <v>1</v>
      </c>
      <c r="X11" s="15">
        <v>0</v>
      </c>
      <c r="Y11" s="15">
        <v>0</v>
      </c>
      <c r="Z11" s="15">
        <v>0</v>
      </c>
      <c r="AA11" s="15">
        <v>0</v>
      </c>
    </row>
    <row r="12" spans="1:36" ht="15.75" customHeight="1" x14ac:dyDescent="0.2">
      <c r="A12" s="14" t="s">
        <v>40</v>
      </c>
      <c r="B12" s="3" t="s">
        <v>84</v>
      </c>
      <c r="C12" s="15">
        <v>2014</v>
      </c>
      <c r="D12" s="10">
        <v>23000</v>
      </c>
      <c r="E12" s="15">
        <v>2410</v>
      </c>
      <c r="F12" s="15">
        <v>13</v>
      </c>
      <c r="G12" s="5" t="s">
        <v>41</v>
      </c>
      <c r="H12" s="8">
        <v>45497</v>
      </c>
      <c r="I12" s="15">
        <v>141</v>
      </c>
      <c r="J12" s="15">
        <v>44</v>
      </c>
      <c r="K12" s="15">
        <v>13</v>
      </c>
      <c r="L12" s="5" t="s">
        <v>42</v>
      </c>
      <c r="M12" s="8">
        <v>45026</v>
      </c>
      <c r="N12" s="15">
        <v>419</v>
      </c>
      <c r="O12" s="15">
        <v>17</v>
      </c>
      <c r="P12" s="15">
        <v>0</v>
      </c>
      <c r="Q12" s="15">
        <v>1</v>
      </c>
      <c r="R12" s="15">
        <v>1</v>
      </c>
      <c r="S12" s="15">
        <v>41.8</v>
      </c>
      <c r="T12" s="15">
        <v>17.77</v>
      </c>
      <c r="U12" s="15">
        <v>59.57</v>
      </c>
      <c r="V12" s="15">
        <v>1</v>
      </c>
      <c r="W12" s="15">
        <v>1</v>
      </c>
      <c r="X12" s="15">
        <v>0</v>
      </c>
      <c r="Y12" s="15">
        <v>0</v>
      </c>
      <c r="Z12" s="15">
        <v>1</v>
      </c>
      <c r="AA12" s="15">
        <v>1</v>
      </c>
    </row>
    <row r="13" spans="1:36" ht="15.75" customHeight="1" x14ac:dyDescent="0.2">
      <c r="A13" s="14" t="s">
        <v>37</v>
      </c>
      <c r="B13" s="3" t="s">
        <v>82</v>
      </c>
      <c r="C13" s="15">
        <v>1454</v>
      </c>
      <c r="D13" s="10">
        <v>101000</v>
      </c>
      <c r="E13" s="15">
        <v>1404</v>
      </c>
      <c r="F13" s="15">
        <v>12</v>
      </c>
      <c r="G13" s="5" t="s">
        <v>38</v>
      </c>
      <c r="H13" s="8">
        <v>45483</v>
      </c>
      <c r="I13" s="15" t="s">
        <v>5</v>
      </c>
      <c r="J13" s="15">
        <v>50</v>
      </c>
      <c r="K13" s="15">
        <v>12</v>
      </c>
      <c r="L13" s="5" t="s">
        <v>39</v>
      </c>
      <c r="M13" s="8">
        <v>45427</v>
      </c>
      <c r="N13" s="15" t="s">
        <v>5</v>
      </c>
      <c r="O13" s="15">
        <v>10</v>
      </c>
      <c r="P13" s="15">
        <v>1</v>
      </c>
      <c r="Q13" s="15">
        <v>1</v>
      </c>
      <c r="R13" s="15">
        <v>1</v>
      </c>
      <c r="S13" s="15">
        <v>12.7</v>
      </c>
      <c r="T13" s="15">
        <v>10.91</v>
      </c>
      <c r="U13" s="15">
        <v>23.61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</row>
    <row r="14" spans="1:36" ht="15.75" customHeight="1" x14ac:dyDescent="0.2">
      <c r="A14" s="14" t="s">
        <v>22</v>
      </c>
      <c r="B14" s="3" t="s">
        <v>82</v>
      </c>
      <c r="C14" s="15">
        <v>142</v>
      </c>
      <c r="D14" s="10">
        <v>24700</v>
      </c>
      <c r="E14" s="15">
        <v>929</v>
      </c>
      <c r="F14" s="15">
        <v>7</v>
      </c>
      <c r="G14" s="5" t="s">
        <v>23</v>
      </c>
      <c r="H14" s="8">
        <v>45399</v>
      </c>
      <c r="I14" s="16">
        <v>4865</v>
      </c>
      <c r="J14" s="16">
        <v>88</v>
      </c>
      <c r="K14" s="16">
        <v>7</v>
      </c>
      <c r="L14" s="5" t="s">
        <v>24</v>
      </c>
      <c r="M14" s="8">
        <v>45720</v>
      </c>
      <c r="N14" s="15">
        <v>489</v>
      </c>
      <c r="O14" s="16">
        <v>27</v>
      </c>
      <c r="P14" s="15">
        <v>1</v>
      </c>
      <c r="Q14" s="15">
        <v>1</v>
      </c>
      <c r="R14" s="15">
        <v>1</v>
      </c>
      <c r="S14" s="15">
        <v>48.13</v>
      </c>
      <c r="T14" s="15">
        <v>21.24</v>
      </c>
      <c r="U14" s="15">
        <v>69.38</v>
      </c>
      <c r="V14" s="15">
        <v>0</v>
      </c>
      <c r="W14" s="15">
        <v>1</v>
      </c>
      <c r="X14" s="15">
        <v>0</v>
      </c>
      <c r="Y14" s="15">
        <v>0</v>
      </c>
      <c r="Z14" s="15">
        <v>0</v>
      </c>
      <c r="AA14" s="15">
        <v>0</v>
      </c>
    </row>
    <row r="15" spans="1:36" ht="15.75" customHeight="1" x14ac:dyDescent="0.2">
      <c r="A15" s="14" t="s">
        <v>19</v>
      </c>
      <c r="B15" s="3" t="s">
        <v>82</v>
      </c>
      <c r="C15" s="15">
        <v>329</v>
      </c>
      <c r="D15" s="10">
        <v>686000</v>
      </c>
      <c r="E15" s="15">
        <v>1009</v>
      </c>
      <c r="F15" s="15">
        <v>6</v>
      </c>
      <c r="G15" s="5" t="s">
        <v>20</v>
      </c>
      <c r="H15" s="8">
        <v>45393</v>
      </c>
      <c r="I15" s="16">
        <v>4908</v>
      </c>
      <c r="J15" s="16">
        <v>63</v>
      </c>
      <c r="K15" s="16">
        <v>6</v>
      </c>
      <c r="L15" s="5" t="s">
        <v>21</v>
      </c>
      <c r="M15" s="8">
        <v>45723</v>
      </c>
      <c r="N15" s="16">
        <v>1523</v>
      </c>
      <c r="O15" s="16">
        <v>29</v>
      </c>
      <c r="P15" s="15">
        <v>1</v>
      </c>
      <c r="Q15" s="15">
        <v>1</v>
      </c>
      <c r="R15" s="15">
        <v>1</v>
      </c>
      <c r="S15" s="15">
        <v>32.630000000000003</v>
      </c>
      <c r="T15" s="15">
        <v>26.8</v>
      </c>
      <c r="U15" s="15">
        <v>59.43</v>
      </c>
      <c r="V15" s="15">
        <v>1</v>
      </c>
      <c r="W15" s="15">
        <v>1</v>
      </c>
      <c r="X15" s="15">
        <v>1</v>
      </c>
      <c r="Y15" s="15">
        <v>1</v>
      </c>
      <c r="Z15" s="15">
        <v>0</v>
      </c>
      <c r="AA15" s="15">
        <v>0</v>
      </c>
    </row>
    <row r="16" spans="1:36" ht="15.75" customHeight="1" x14ac:dyDescent="0.2">
      <c r="A16" s="14" t="s">
        <v>28</v>
      </c>
      <c r="B16" s="3" t="s">
        <v>82</v>
      </c>
      <c r="C16" s="15">
        <v>1591</v>
      </c>
      <c r="D16" s="10">
        <v>265000</v>
      </c>
      <c r="E16" s="15">
        <v>951</v>
      </c>
      <c r="F16" s="15">
        <v>9</v>
      </c>
      <c r="G16" s="5" t="s">
        <v>29</v>
      </c>
      <c r="H16" s="8">
        <v>45291</v>
      </c>
      <c r="I16" s="15" t="s">
        <v>5</v>
      </c>
      <c r="J16" s="15">
        <v>32</v>
      </c>
      <c r="K16" s="15">
        <v>9</v>
      </c>
      <c r="L16" s="5" t="s">
        <v>30</v>
      </c>
      <c r="M16" s="8">
        <v>45271</v>
      </c>
      <c r="N16" s="15" t="s">
        <v>5</v>
      </c>
      <c r="O16" s="15">
        <v>104</v>
      </c>
      <c r="P16" s="15">
        <v>1</v>
      </c>
      <c r="Q16" s="15">
        <v>1</v>
      </c>
      <c r="R16" s="15">
        <v>1</v>
      </c>
      <c r="S16" s="15">
        <v>51.89</v>
      </c>
      <c r="T16" s="15">
        <v>8.26</v>
      </c>
      <c r="U16" s="15">
        <v>60.15</v>
      </c>
      <c r="V16" s="15">
        <v>0</v>
      </c>
      <c r="W16" s="15">
        <v>1</v>
      </c>
      <c r="X16" s="15">
        <v>0</v>
      </c>
      <c r="Y16" s="15">
        <v>0</v>
      </c>
      <c r="Z16" s="15">
        <v>0</v>
      </c>
      <c r="AA16" s="15">
        <v>0</v>
      </c>
    </row>
    <row r="17" spans="1:27" ht="15.75" customHeight="1" x14ac:dyDescent="0.2">
      <c r="A17" s="14" t="s">
        <v>46</v>
      </c>
      <c r="B17" s="3" t="s">
        <v>82</v>
      </c>
      <c r="C17" s="15">
        <v>1940</v>
      </c>
      <c r="D17" s="10">
        <v>195000</v>
      </c>
      <c r="E17" s="15">
        <v>1492</v>
      </c>
      <c r="F17" s="15">
        <v>15</v>
      </c>
      <c r="G17" s="5" t="s">
        <v>47</v>
      </c>
      <c r="H17" s="8">
        <v>45114</v>
      </c>
      <c r="I17" s="15" t="s">
        <v>5</v>
      </c>
      <c r="J17" s="15">
        <v>35</v>
      </c>
      <c r="K17" s="15">
        <v>15</v>
      </c>
      <c r="L17" s="5" t="s">
        <v>48</v>
      </c>
      <c r="M17" s="8">
        <v>45077</v>
      </c>
      <c r="N17" s="15" t="s">
        <v>5</v>
      </c>
      <c r="O17" s="15">
        <v>25</v>
      </c>
      <c r="P17" s="15">
        <v>0</v>
      </c>
      <c r="Q17" s="15">
        <v>1</v>
      </c>
      <c r="R17" s="15">
        <v>1</v>
      </c>
      <c r="S17" s="15">
        <v>17.510000000000002</v>
      </c>
      <c r="T17" s="15">
        <v>6.83</v>
      </c>
      <c r="U17" s="15">
        <v>24.34</v>
      </c>
      <c r="V17" s="15">
        <v>0</v>
      </c>
      <c r="W17" s="15">
        <v>1</v>
      </c>
      <c r="X17" s="15">
        <v>0</v>
      </c>
      <c r="Y17" s="15">
        <v>0</v>
      </c>
      <c r="Z17" s="15">
        <v>0</v>
      </c>
      <c r="AA17" s="15">
        <v>0</v>
      </c>
    </row>
    <row r="18" spans="1:27" ht="15.75" customHeight="1" x14ac:dyDescent="0.2">
      <c r="A18" s="14" t="s">
        <v>49</v>
      </c>
      <c r="B18" s="3" t="s">
        <v>82</v>
      </c>
      <c r="C18" s="15">
        <v>3382</v>
      </c>
      <c r="D18" s="10">
        <v>274000</v>
      </c>
      <c r="E18" s="15">
        <v>2060</v>
      </c>
      <c r="F18" s="15">
        <v>16</v>
      </c>
      <c r="G18" s="5" t="s">
        <v>50</v>
      </c>
      <c r="H18" s="8">
        <v>45098</v>
      </c>
      <c r="I18" s="15" t="s">
        <v>5</v>
      </c>
      <c r="J18" s="15">
        <v>24</v>
      </c>
      <c r="K18" s="15">
        <v>16</v>
      </c>
      <c r="L18" s="5" t="s">
        <v>51</v>
      </c>
      <c r="M18" s="8">
        <v>45103</v>
      </c>
      <c r="N18" s="15" t="s">
        <v>5</v>
      </c>
      <c r="O18" s="15">
        <v>19</v>
      </c>
      <c r="P18" s="15">
        <v>0</v>
      </c>
      <c r="Q18" s="15">
        <v>1</v>
      </c>
      <c r="R18" s="15">
        <v>1</v>
      </c>
      <c r="S18" s="15">
        <v>19.940000000000001</v>
      </c>
      <c r="T18" s="15">
        <v>44.97</v>
      </c>
      <c r="U18" s="15">
        <v>64.91</v>
      </c>
      <c r="V18" s="15">
        <v>0</v>
      </c>
      <c r="W18" s="15">
        <v>1</v>
      </c>
      <c r="X18" s="15">
        <v>0</v>
      </c>
      <c r="Y18" s="15">
        <v>0</v>
      </c>
      <c r="Z18" s="15">
        <v>0</v>
      </c>
      <c r="AA18" s="15">
        <v>0</v>
      </c>
    </row>
    <row r="19" spans="1:27" ht="15.75" customHeight="1" x14ac:dyDescent="0.2">
      <c r="A19" s="14" t="s">
        <v>34</v>
      </c>
      <c r="B19" s="3" t="s">
        <v>83</v>
      </c>
      <c r="C19" s="15">
        <v>2535</v>
      </c>
      <c r="D19" s="10">
        <v>91100</v>
      </c>
      <c r="E19" s="15">
        <v>1712</v>
      </c>
      <c r="F19" s="15">
        <v>11</v>
      </c>
      <c r="G19" s="5" t="s">
        <v>35</v>
      </c>
      <c r="H19" s="8">
        <v>44848</v>
      </c>
      <c r="I19" s="16">
        <v>1611</v>
      </c>
      <c r="J19" s="16">
        <v>70</v>
      </c>
      <c r="K19" s="16">
        <v>11</v>
      </c>
      <c r="L19" s="5" t="s">
        <v>36</v>
      </c>
      <c r="M19" s="8">
        <v>44762</v>
      </c>
      <c r="N19" s="16">
        <v>1763</v>
      </c>
      <c r="O19" s="16">
        <v>27</v>
      </c>
      <c r="P19" s="15">
        <v>1</v>
      </c>
      <c r="Q19" s="15">
        <v>1</v>
      </c>
      <c r="R19" s="15">
        <v>1</v>
      </c>
      <c r="S19" s="15">
        <v>57.47</v>
      </c>
      <c r="T19" s="15">
        <v>16.7</v>
      </c>
      <c r="U19" s="15">
        <v>74.16</v>
      </c>
      <c r="V19" s="15">
        <v>1</v>
      </c>
      <c r="W19" s="15">
        <v>1</v>
      </c>
      <c r="X19" s="15">
        <v>0</v>
      </c>
      <c r="Y19" s="15">
        <v>0</v>
      </c>
      <c r="Z19" s="15">
        <v>0</v>
      </c>
      <c r="AA19" s="15">
        <v>0</v>
      </c>
    </row>
    <row r="20" spans="1:27" ht="15.75" customHeight="1" x14ac:dyDescent="0.2">
      <c r="A20" s="14" t="s">
        <v>61</v>
      </c>
      <c r="B20" s="3" t="s">
        <v>82</v>
      </c>
      <c r="C20" s="15">
        <v>512</v>
      </c>
      <c r="D20" s="10">
        <v>388000</v>
      </c>
      <c r="E20" s="15">
        <v>902</v>
      </c>
      <c r="F20" s="15">
        <v>20</v>
      </c>
      <c r="G20" s="5" t="s">
        <v>62</v>
      </c>
      <c r="H20" s="8">
        <v>44720</v>
      </c>
      <c r="I20" s="16">
        <v>1981</v>
      </c>
      <c r="J20" s="16">
        <v>44</v>
      </c>
      <c r="K20" s="16">
        <v>20</v>
      </c>
      <c r="L20" s="5" t="s">
        <v>63</v>
      </c>
      <c r="M20" s="8">
        <v>43848</v>
      </c>
      <c r="N20" s="15">
        <v>1981</v>
      </c>
      <c r="O20" s="16">
        <v>86</v>
      </c>
      <c r="P20" s="15">
        <v>0</v>
      </c>
      <c r="Q20" s="15">
        <v>1</v>
      </c>
      <c r="R20" s="15">
        <v>1</v>
      </c>
      <c r="S20" s="15">
        <v>31.3</v>
      </c>
      <c r="T20" s="15">
        <v>6.41</v>
      </c>
      <c r="U20" s="15">
        <v>37.71</v>
      </c>
      <c r="V20" s="15">
        <v>1</v>
      </c>
      <c r="W20" s="15">
        <v>1</v>
      </c>
      <c r="X20" s="15">
        <v>1</v>
      </c>
      <c r="Y20" s="15">
        <v>1</v>
      </c>
      <c r="Z20" s="15">
        <v>0</v>
      </c>
      <c r="AA20" s="15">
        <v>0</v>
      </c>
    </row>
    <row r="21" spans="1:27" ht="15.75" customHeight="1" x14ac:dyDescent="0.2">
      <c r="A21" s="17" t="s">
        <v>52</v>
      </c>
      <c r="B21" s="3" t="s">
        <v>83</v>
      </c>
      <c r="C21" s="7">
        <v>619</v>
      </c>
      <c r="D21" s="11">
        <v>2300000</v>
      </c>
      <c r="E21" s="7">
        <v>1057</v>
      </c>
      <c r="F21" s="7">
        <v>17</v>
      </c>
      <c r="G21" s="6" t="s">
        <v>53</v>
      </c>
      <c r="H21" s="8">
        <v>43330</v>
      </c>
      <c r="I21" s="7" t="s">
        <v>5</v>
      </c>
      <c r="J21" s="7">
        <v>101</v>
      </c>
      <c r="K21" s="7">
        <v>17</v>
      </c>
      <c r="L21" s="6" t="s">
        <v>54</v>
      </c>
      <c r="M21" s="8">
        <v>43428</v>
      </c>
      <c r="N21" s="7" t="s">
        <v>5</v>
      </c>
      <c r="O21" s="7">
        <v>101</v>
      </c>
      <c r="P21" s="7">
        <v>0</v>
      </c>
      <c r="Q21" s="7">
        <v>1</v>
      </c>
      <c r="R21" s="7">
        <v>1</v>
      </c>
      <c r="S21" s="7">
        <v>50.24</v>
      </c>
      <c r="T21" s="7">
        <v>55.07</v>
      </c>
      <c r="U21" s="7">
        <v>105.31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15">
        <v>0</v>
      </c>
    </row>
    <row r="22" spans="1:27" ht="15.75" customHeight="1" x14ac:dyDescent="0.2">
      <c r="A22" s="17" t="s">
        <v>111</v>
      </c>
      <c r="B22" s="25"/>
      <c r="C22" s="7"/>
      <c r="D22" s="7"/>
      <c r="E22" s="7"/>
      <c r="F22" s="7"/>
      <c r="G22" s="7"/>
      <c r="H22" s="26"/>
      <c r="I22" s="7"/>
      <c r="J22" s="27"/>
      <c r="K22" s="7"/>
      <c r="L22" s="7"/>
      <c r="M22" s="25"/>
      <c r="N22" s="17"/>
      <c r="O22" s="27"/>
      <c r="P22" s="7"/>
      <c r="Q22" s="7"/>
      <c r="R22" s="7"/>
      <c r="S22" s="7">
        <f>SUBTOTAL(109,Table1[Duration_Treatment(in seconds)])</f>
        <v>683.66000000000008</v>
      </c>
      <c r="T22" s="7">
        <f>SUBTOTAL(109,Table1[Duration_Control (in seconds)])</f>
        <v>494.32</v>
      </c>
      <c r="U22" s="7"/>
      <c r="V22" s="7"/>
      <c r="W22" s="7"/>
      <c r="X22" s="7"/>
      <c r="Y22" s="7"/>
      <c r="Z22" s="7"/>
      <c r="AA22" s="7">
        <f>SUBTOTAL(109,Table1[Howto_Control])</f>
        <v>2</v>
      </c>
    </row>
    <row r="23" spans="1:27" ht="15.75" customHeight="1" x14ac:dyDescent="0.2">
      <c r="A23" s="17"/>
      <c r="B23" s="17"/>
      <c r="C23" s="7"/>
      <c r="D23" s="7"/>
      <c r="E23" s="7"/>
      <c r="F23" s="7"/>
      <c r="G23" s="7"/>
      <c r="H23" s="7"/>
      <c r="I23" s="7"/>
      <c r="L23" s="7"/>
      <c r="M23" s="7"/>
      <c r="N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7" ht="15.75" customHeight="1" x14ac:dyDescent="0.2"/>
    <row r="25" spans="1:27" ht="15.75" customHeight="1" x14ac:dyDescent="0.2"/>
    <row r="26" spans="1:27" ht="15.75" customHeight="1" x14ac:dyDescent="0.2"/>
    <row r="27" spans="1:27" ht="15.75" customHeight="1" x14ac:dyDescent="0.2"/>
    <row r="28" spans="1:27" ht="15.75" customHeight="1" x14ac:dyDescent="0.2"/>
    <row r="29" spans="1:27" ht="15.75" customHeight="1" x14ac:dyDescent="0.2"/>
    <row r="30" spans="1:27" ht="15.75" customHeight="1" x14ac:dyDescent="0.2"/>
    <row r="31" spans="1:27" ht="15.75" customHeight="1" x14ac:dyDescent="0.2"/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honeticPr fontId="5" type="noConversion"/>
  <hyperlinks>
    <hyperlink ref="G3" r:id="rId1" xr:uid="{00000000-0004-0000-0000-000000000000}"/>
    <hyperlink ref="G4" r:id="rId2" xr:uid="{00000000-0004-0000-0000-000001000000}"/>
    <hyperlink ref="L3" r:id="rId3" xr:uid="{D64DB4A7-ABE7-3C49-A29E-E4BB82D1A890}"/>
    <hyperlink ref="G10" r:id="rId4" xr:uid="{94D8A1F7-7846-1044-A099-769D2A385316}"/>
    <hyperlink ref="G9" r:id="rId5" xr:uid="{4C45B41E-FAB5-944A-B259-DBC442A14C77}"/>
    <hyperlink ref="L10" r:id="rId6" xr:uid="{14DD868B-22CC-654D-A604-4DFFA0A896F8}"/>
    <hyperlink ref="L9" r:id="rId7" xr:uid="{DA86091A-539C-2540-850D-0A554C552074}"/>
    <hyperlink ref="L4" r:id="rId8" xr:uid="{12F83BF3-287B-814B-B4CD-49D88DB1B33A}"/>
    <hyperlink ref="G2" r:id="rId9" xr:uid="{016F3C4D-9C95-3F4B-B821-01C8F42F179F}"/>
    <hyperlink ref="L2" r:id="rId10" xr:uid="{AB909A1C-D386-B64F-B178-AF70CE86452C}"/>
    <hyperlink ref="G15" r:id="rId11" xr:uid="{D25819DD-2346-894B-A849-6E383AF6A182}"/>
    <hyperlink ref="L15" r:id="rId12" xr:uid="{51C09647-E4C1-3B45-B042-26B62FCF110C}"/>
    <hyperlink ref="G14" r:id="rId13" xr:uid="{644B1D3A-4C57-6C48-8992-43E7DE4CC393}"/>
    <hyperlink ref="L14" r:id="rId14" xr:uid="{6DED4C38-31AB-7948-A727-16DAA5B7A0B4}"/>
    <hyperlink ref="G5" r:id="rId15" xr:uid="{1BB2CD49-E5CC-C44E-B89E-0E4D50060202}"/>
    <hyperlink ref="L5" r:id="rId16" xr:uid="{327A8088-06D1-4B48-9EC2-1431E8B12CC7}"/>
    <hyperlink ref="G16" r:id="rId17" xr:uid="{A0B8B78C-0F57-ED42-9182-454562459230}"/>
    <hyperlink ref="L16" r:id="rId18" xr:uid="{58563863-CEB9-A644-89CD-03A6CD5527A2}"/>
    <hyperlink ref="G7" r:id="rId19" xr:uid="{2A9BFFCA-2F63-144E-B85D-0A75A03EA02C}"/>
    <hyperlink ref="L7" r:id="rId20" xr:uid="{73FAF846-3A46-E04B-9C87-AF6A28F7F975}"/>
    <hyperlink ref="G19" r:id="rId21" xr:uid="{B6828D25-1549-2B40-ADDB-A44152423F10}"/>
    <hyperlink ref="L19" r:id="rId22" xr:uid="{AE7F279E-F4FC-5B4B-9B4D-E0CD1DC1C383}"/>
    <hyperlink ref="G13" r:id="rId23" xr:uid="{2BC6D2CF-CFB3-3D4D-987D-0C651420F9D4}"/>
    <hyperlink ref="L13" r:id="rId24" xr:uid="{45A28A07-4DC7-9D44-BEC2-F40C818B31B3}"/>
    <hyperlink ref="G12" r:id="rId25" xr:uid="{0D6C51EF-22DD-4E41-BB42-D8DC836CA033}"/>
    <hyperlink ref="L12" r:id="rId26" xr:uid="{F5FE5E13-D5D5-BC4A-81FC-04A7DF48DD9A}"/>
    <hyperlink ref="G11" r:id="rId27" xr:uid="{2BBA06D5-F24E-D942-8A46-2D4A78BF67FA}"/>
    <hyperlink ref="L11" r:id="rId28" xr:uid="{921FCEE9-96AE-714B-A26A-B5026DFFB102}"/>
    <hyperlink ref="G17" r:id="rId29" xr:uid="{C1399CF6-E7D1-2140-8F6C-706BBC5065A9}"/>
    <hyperlink ref="L17" r:id="rId30" xr:uid="{3A1669A4-7701-BB45-AAC7-C9296330584B}"/>
    <hyperlink ref="G18" r:id="rId31" xr:uid="{6BBE6DB4-2337-CB4C-BE5F-5BB5289297DB}"/>
    <hyperlink ref="L18" r:id="rId32" xr:uid="{0C8CE2DF-C37D-BC4E-B93D-43CDDF8C1700}"/>
    <hyperlink ref="G21" r:id="rId33" xr:uid="{4D70CE9B-EB3A-E04A-9236-D3FC611565CF}"/>
    <hyperlink ref="L21" r:id="rId34" xr:uid="{81A667BE-63EE-8C4E-B512-F705977C572E}"/>
    <hyperlink ref="G8" r:id="rId35" xr:uid="{97DD3C85-CA2A-804D-B118-A1A9276BBDA2}"/>
    <hyperlink ref="L8" r:id="rId36" xr:uid="{7E79C9AC-E646-B34A-8310-7F1B6C632823}"/>
    <hyperlink ref="G6" r:id="rId37" xr:uid="{3AC6BBA4-C8DA-484B-818B-8666B123BBF4}"/>
    <hyperlink ref="L6" r:id="rId38" xr:uid="{51619600-AA25-6845-9DD5-27DAACCD5E7E}"/>
    <hyperlink ref="L20" r:id="rId39" xr:uid="{2A1282D6-5F97-BD4B-90D9-95413A461447}"/>
    <hyperlink ref="G20" r:id="rId40" xr:uid="{DCA67554-B863-2942-9160-80A2F5FB26D2}"/>
  </hyperlinks>
  <pageMargins left="0.7" right="0.7" top="0.75" bottom="0.75" header="0" footer="0"/>
  <pageSetup orientation="landscape"/>
  <tableParts count="1"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4212-5EFA-C647-8071-8E92B0871BAC}">
  <sheetPr>
    <tabColor theme="9" tint="0.79998168889431442"/>
  </sheetPr>
  <dimension ref="A1:J408"/>
  <sheetViews>
    <sheetView zoomScale="140" workbookViewId="0">
      <selection activeCell="H14" sqref="H14"/>
    </sheetView>
  </sheetViews>
  <sheetFormatPr baseColWidth="10" defaultRowHeight="16" x14ac:dyDescent="0.2"/>
  <cols>
    <col min="1" max="1" width="13" style="19" bestFit="1" customWidth="1"/>
    <col min="2" max="2" width="18" style="19" customWidth="1"/>
    <col min="3" max="3" width="4.33203125" customWidth="1"/>
    <col min="4" max="4" width="12.1640625" style="19" bestFit="1" customWidth="1"/>
    <col min="5" max="5" width="12.1640625" bestFit="1" customWidth="1"/>
    <col min="6" max="6" width="7.1640625" customWidth="1"/>
    <col min="7" max="7" width="14.83203125" customWidth="1"/>
  </cols>
  <sheetData>
    <row r="1" spans="1:10" x14ac:dyDescent="0.2">
      <c r="A1" s="30" t="s">
        <v>87</v>
      </c>
      <c r="B1" s="30"/>
      <c r="D1" s="29" t="s">
        <v>101</v>
      </c>
      <c r="E1" s="29"/>
      <c r="G1" s="29" t="s">
        <v>102</v>
      </c>
      <c r="H1" s="29"/>
      <c r="I1" s="29"/>
    </row>
    <row r="2" spans="1:10" x14ac:dyDescent="0.2">
      <c r="A2" s="31" t="s">
        <v>0</v>
      </c>
      <c r="B2" s="31"/>
      <c r="D2" s="28" t="s">
        <v>93</v>
      </c>
      <c r="E2" s="28"/>
      <c r="G2" s="28" t="s">
        <v>103</v>
      </c>
      <c r="H2" s="28"/>
      <c r="I2" s="28"/>
    </row>
    <row r="3" spans="1:10" x14ac:dyDescent="0.2">
      <c r="A3" s="18" t="s">
        <v>88</v>
      </c>
      <c r="B3" s="20">
        <f>PERCENTILE(Table1[Posts], 90%)</f>
        <v>3382.4</v>
      </c>
      <c r="D3" s="19" t="s">
        <v>98</v>
      </c>
      <c r="E3" s="19" t="s">
        <v>96</v>
      </c>
      <c r="G3" s="23" t="s">
        <v>104</v>
      </c>
      <c r="H3" s="22">
        <v>0</v>
      </c>
      <c r="I3" s="22">
        <v>1</v>
      </c>
      <c r="J3" t="s">
        <v>110</v>
      </c>
    </row>
    <row r="4" spans="1:10" x14ac:dyDescent="0.2">
      <c r="A4" s="18" t="s">
        <v>89</v>
      </c>
      <c r="B4" s="20">
        <f>PERCENTILE(Table1[Posts], 10%)</f>
        <v>155.5</v>
      </c>
      <c r="D4" s="21">
        <v>34.183</v>
      </c>
      <c r="E4" s="21">
        <v>18.673482211273196</v>
      </c>
      <c r="G4" s="22">
        <v>0</v>
      </c>
      <c r="H4">
        <v>5</v>
      </c>
      <c r="I4">
        <v>6</v>
      </c>
    </row>
    <row r="5" spans="1:10" x14ac:dyDescent="0.2">
      <c r="A5" s="18" t="s">
        <v>90</v>
      </c>
      <c r="B5" s="20">
        <f>MEDIAN(Table1[Posts])</f>
        <v>1522.5</v>
      </c>
      <c r="G5" s="22">
        <v>1</v>
      </c>
      <c r="H5">
        <v>2</v>
      </c>
      <c r="I5">
        <v>7</v>
      </c>
    </row>
    <row r="6" spans="1:10" x14ac:dyDescent="0.2">
      <c r="A6"/>
      <c r="B6"/>
      <c r="D6" s="28" t="s">
        <v>97</v>
      </c>
      <c r="E6" s="28"/>
    </row>
    <row r="7" spans="1:10" x14ac:dyDescent="0.2">
      <c r="A7" s="28" t="s">
        <v>1</v>
      </c>
      <c r="B7" s="28"/>
      <c r="D7" s="19" t="s">
        <v>98</v>
      </c>
      <c r="E7" s="19" t="s">
        <v>96</v>
      </c>
      <c r="G7" s="31" t="s">
        <v>105</v>
      </c>
      <c r="H7" s="31"/>
      <c r="I7" s="31"/>
    </row>
    <row r="8" spans="1:10" x14ac:dyDescent="0.2">
      <c r="A8" s="18" t="s">
        <v>88</v>
      </c>
      <c r="B8" s="20">
        <f>PERCENTILE(Table1[Followers], 90%)</f>
        <v>919300.00000000058</v>
      </c>
      <c r="D8" s="21">
        <v>24.716000000000001</v>
      </c>
      <c r="E8" s="21">
        <v>21.10765897413593</v>
      </c>
      <c r="G8" s="23" t="s">
        <v>104</v>
      </c>
      <c r="H8" s="22">
        <v>0</v>
      </c>
      <c r="I8" s="22">
        <v>1</v>
      </c>
      <c r="J8" t="s">
        <v>107</v>
      </c>
    </row>
    <row r="9" spans="1:10" x14ac:dyDescent="0.2">
      <c r="A9" s="18" t="s">
        <v>89</v>
      </c>
      <c r="B9" s="20">
        <f>PERCENTILE(Table1[Followers], 10%)</f>
        <v>24530</v>
      </c>
      <c r="D9"/>
      <c r="G9" s="22">
        <v>0</v>
      </c>
      <c r="H9">
        <v>16</v>
      </c>
      <c r="I9">
        <v>0</v>
      </c>
    </row>
    <row r="10" spans="1:10" x14ac:dyDescent="0.2">
      <c r="A10" s="18" t="s">
        <v>90</v>
      </c>
      <c r="B10" s="20">
        <f>MEDIAN(Table1[Followers])</f>
        <v>284500</v>
      </c>
      <c r="D10" t="s">
        <v>99</v>
      </c>
      <c r="E10">
        <v>1.51</v>
      </c>
      <c r="G10" s="22">
        <v>1</v>
      </c>
      <c r="H10">
        <v>0</v>
      </c>
      <c r="I10">
        <v>4</v>
      </c>
    </row>
    <row r="11" spans="1:10" x14ac:dyDescent="0.2">
      <c r="A11"/>
      <c r="B11"/>
      <c r="D11" t="s">
        <v>100</v>
      </c>
      <c r="E11">
        <v>0.14000000000000001</v>
      </c>
    </row>
    <row r="12" spans="1:10" x14ac:dyDescent="0.2">
      <c r="A12" s="28" t="s">
        <v>2</v>
      </c>
      <c r="B12" s="28"/>
      <c r="D12"/>
      <c r="G12" s="31" t="s">
        <v>106</v>
      </c>
      <c r="H12" s="31"/>
      <c r="I12" s="31"/>
    </row>
    <row r="13" spans="1:10" x14ac:dyDescent="0.2">
      <c r="A13" s="18" t="s">
        <v>88</v>
      </c>
      <c r="B13" s="20">
        <f>PERCENTILE(Table1[Following], 90%)</f>
        <v>2470.1000000000004</v>
      </c>
      <c r="D13"/>
      <c r="G13" s="23" t="s">
        <v>104</v>
      </c>
      <c r="H13" s="22">
        <v>0</v>
      </c>
      <c r="I13" s="22">
        <v>1</v>
      </c>
      <c r="J13" t="s">
        <v>107</v>
      </c>
    </row>
    <row r="14" spans="1:10" x14ac:dyDescent="0.2">
      <c r="A14" s="18" t="s">
        <v>89</v>
      </c>
      <c r="B14" s="20">
        <f>PERCENTILE(Table1[Following], 10%)</f>
        <v>885.30000000000007</v>
      </c>
      <c r="D14"/>
      <c r="G14" s="22">
        <v>0</v>
      </c>
      <c r="H14">
        <v>18</v>
      </c>
      <c r="I14">
        <v>0</v>
      </c>
    </row>
    <row r="15" spans="1:10" x14ac:dyDescent="0.2">
      <c r="A15" s="18" t="s">
        <v>90</v>
      </c>
      <c r="B15" s="20">
        <f>MEDIAN(Table1[Following])</f>
        <v>1448</v>
      </c>
      <c r="D15"/>
      <c r="G15" s="22">
        <v>1</v>
      </c>
      <c r="H15">
        <v>0</v>
      </c>
      <c r="I15">
        <v>2</v>
      </c>
    </row>
    <row r="16" spans="1:10" x14ac:dyDescent="0.2">
      <c r="A16"/>
      <c r="B16"/>
      <c r="D16"/>
    </row>
    <row r="17" spans="1:4" x14ac:dyDescent="0.2">
      <c r="A17" s="28" t="s">
        <v>91</v>
      </c>
      <c r="B17" s="28"/>
      <c r="D17"/>
    </row>
    <row r="18" spans="1:4" x14ac:dyDescent="0.2">
      <c r="A18" s="18" t="s">
        <v>88</v>
      </c>
      <c r="B18" s="20">
        <f>PERCENTILE(Table1[Treatment_Post_Comments], 90%)</f>
        <v>99.2</v>
      </c>
      <c r="D18"/>
    </row>
    <row r="19" spans="1:4" x14ac:dyDescent="0.2">
      <c r="A19" s="18" t="s">
        <v>89</v>
      </c>
      <c r="B19" s="20">
        <f>PERCENTILE(Table1[Treatment_Post_Comments], 10%)</f>
        <v>9.9</v>
      </c>
      <c r="D19"/>
    </row>
    <row r="20" spans="1:4" x14ac:dyDescent="0.2">
      <c r="A20" s="18" t="s">
        <v>90</v>
      </c>
      <c r="B20" s="20">
        <f>MEDIAN(Table1[Treatment_Post_Comments])</f>
        <v>44</v>
      </c>
      <c r="D20"/>
    </row>
    <row r="21" spans="1:4" x14ac:dyDescent="0.2">
      <c r="A21"/>
      <c r="B21"/>
      <c r="D21"/>
    </row>
    <row r="22" spans="1:4" x14ac:dyDescent="0.2">
      <c r="A22" s="28" t="s">
        <v>92</v>
      </c>
      <c r="B22" s="28"/>
      <c r="D22"/>
    </row>
    <row r="23" spans="1:4" x14ac:dyDescent="0.2">
      <c r="A23" s="18" t="s">
        <v>88</v>
      </c>
      <c r="B23" s="20">
        <f>PERCENTILE(Table1[Control_Post_Comments], 90%)</f>
        <v>98.300000000000011</v>
      </c>
      <c r="D23"/>
    </row>
    <row r="24" spans="1:4" x14ac:dyDescent="0.2">
      <c r="A24" s="18" t="s">
        <v>89</v>
      </c>
      <c r="B24" s="20">
        <f>PERCENTILE(Table1[Control_Post_Comments], 10%)</f>
        <v>9.7000000000000011</v>
      </c>
      <c r="D24"/>
    </row>
    <row r="25" spans="1:4" x14ac:dyDescent="0.2">
      <c r="A25" s="18" t="s">
        <v>90</v>
      </c>
      <c r="B25" s="20">
        <f>MEDIAN(Table1[Control_Post_Comments])</f>
        <v>28.5</v>
      </c>
    </row>
    <row r="26" spans="1:4" x14ac:dyDescent="0.2">
      <c r="A26"/>
      <c r="B26"/>
    </row>
    <row r="27" spans="1:4" x14ac:dyDescent="0.2">
      <c r="A27"/>
      <c r="B27"/>
    </row>
    <row r="28" spans="1:4" x14ac:dyDescent="0.2">
      <c r="A28"/>
      <c r="B28"/>
    </row>
    <row r="29" spans="1:4" x14ac:dyDescent="0.2">
      <c r="A29"/>
      <c r="B29"/>
    </row>
    <row r="30" spans="1:4" x14ac:dyDescent="0.2">
      <c r="A30"/>
      <c r="B30"/>
    </row>
    <row r="31" spans="1:4" x14ac:dyDescent="0.2">
      <c r="A31"/>
      <c r="B31"/>
    </row>
    <row r="32" spans="1:4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  <row r="168" spans="1:2" x14ac:dyDescent="0.2">
      <c r="A168"/>
      <c r="B168"/>
    </row>
    <row r="169" spans="1:2" x14ac:dyDescent="0.2">
      <c r="A169"/>
      <c r="B169"/>
    </row>
    <row r="170" spans="1:2" x14ac:dyDescent="0.2">
      <c r="A170"/>
      <c r="B170"/>
    </row>
    <row r="171" spans="1:2" x14ac:dyDescent="0.2">
      <c r="A171"/>
      <c r="B171"/>
    </row>
    <row r="172" spans="1:2" x14ac:dyDescent="0.2">
      <c r="A172"/>
      <c r="B172"/>
    </row>
    <row r="173" spans="1:2" x14ac:dyDescent="0.2">
      <c r="A173"/>
      <c r="B173"/>
    </row>
    <row r="174" spans="1:2" x14ac:dyDescent="0.2">
      <c r="A174"/>
      <c r="B174"/>
    </row>
    <row r="175" spans="1:2" x14ac:dyDescent="0.2">
      <c r="A175"/>
      <c r="B175"/>
    </row>
    <row r="176" spans="1:2" x14ac:dyDescent="0.2">
      <c r="A176"/>
      <c r="B176"/>
    </row>
    <row r="177" spans="1:2" x14ac:dyDescent="0.2">
      <c r="A177"/>
      <c r="B177"/>
    </row>
    <row r="178" spans="1:2" x14ac:dyDescent="0.2">
      <c r="A178"/>
      <c r="B178"/>
    </row>
    <row r="179" spans="1:2" x14ac:dyDescent="0.2">
      <c r="A179"/>
      <c r="B179"/>
    </row>
    <row r="180" spans="1:2" x14ac:dyDescent="0.2">
      <c r="A180"/>
      <c r="B180"/>
    </row>
    <row r="181" spans="1:2" x14ac:dyDescent="0.2">
      <c r="A181"/>
      <c r="B181"/>
    </row>
    <row r="182" spans="1:2" x14ac:dyDescent="0.2">
      <c r="A182"/>
      <c r="B182"/>
    </row>
    <row r="183" spans="1:2" x14ac:dyDescent="0.2">
      <c r="A183"/>
      <c r="B183"/>
    </row>
    <row r="184" spans="1:2" x14ac:dyDescent="0.2">
      <c r="A184"/>
      <c r="B184"/>
    </row>
    <row r="185" spans="1:2" x14ac:dyDescent="0.2">
      <c r="A185"/>
      <c r="B185"/>
    </row>
    <row r="186" spans="1:2" x14ac:dyDescent="0.2">
      <c r="A186"/>
      <c r="B186"/>
    </row>
    <row r="187" spans="1:2" x14ac:dyDescent="0.2">
      <c r="A187"/>
      <c r="B187"/>
    </row>
    <row r="188" spans="1:2" x14ac:dyDescent="0.2">
      <c r="A188"/>
      <c r="B188"/>
    </row>
    <row r="189" spans="1:2" x14ac:dyDescent="0.2">
      <c r="A189"/>
      <c r="B189"/>
    </row>
    <row r="190" spans="1:2" x14ac:dyDescent="0.2">
      <c r="A190"/>
      <c r="B190"/>
    </row>
    <row r="191" spans="1:2" x14ac:dyDescent="0.2">
      <c r="A191"/>
      <c r="B191"/>
    </row>
    <row r="192" spans="1:2" x14ac:dyDescent="0.2">
      <c r="A192"/>
      <c r="B192"/>
    </row>
    <row r="193" spans="1:2" x14ac:dyDescent="0.2">
      <c r="A193"/>
      <c r="B193"/>
    </row>
    <row r="194" spans="1:2" x14ac:dyDescent="0.2">
      <c r="A194"/>
      <c r="B194"/>
    </row>
    <row r="195" spans="1:2" x14ac:dyDescent="0.2">
      <c r="A195"/>
      <c r="B195"/>
    </row>
    <row r="196" spans="1:2" x14ac:dyDescent="0.2">
      <c r="A196"/>
      <c r="B196"/>
    </row>
    <row r="197" spans="1:2" x14ac:dyDescent="0.2">
      <c r="A197"/>
      <c r="B197"/>
    </row>
    <row r="198" spans="1:2" x14ac:dyDescent="0.2">
      <c r="A198"/>
      <c r="B198"/>
    </row>
    <row r="199" spans="1:2" x14ac:dyDescent="0.2">
      <c r="A199"/>
      <c r="B199"/>
    </row>
    <row r="200" spans="1:2" x14ac:dyDescent="0.2">
      <c r="A200"/>
      <c r="B200"/>
    </row>
    <row r="201" spans="1:2" x14ac:dyDescent="0.2">
      <c r="A201"/>
      <c r="B201"/>
    </row>
    <row r="202" spans="1:2" x14ac:dyDescent="0.2">
      <c r="A202"/>
      <c r="B202"/>
    </row>
    <row r="203" spans="1:2" x14ac:dyDescent="0.2">
      <c r="A203"/>
      <c r="B203"/>
    </row>
    <row r="204" spans="1:2" x14ac:dyDescent="0.2">
      <c r="A204"/>
      <c r="B204"/>
    </row>
    <row r="205" spans="1:2" x14ac:dyDescent="0.2">
      <c r="A205"/>
      <c r="B205"/>
    </row>
    <row r="206" spans="1:2" x14ac:dyDescent="0.2">
      <c r="A206"/>
      <c r="B206"/>
    </row>
    <row r="207" spans="1:2" x14ac:dyDescent="0.2">
      <c r="A207"/>
      <c r="B207"/>
    </row>
    <row r="208" spans="1:2" x14ac:dyDescent="0.2">
      <c r="A208"/>
      <c r="B208"/>
    </row>
    <row r="209" spans="1:2" x14ac:dyDescent="0.2">
      <c r="A209"/>
      <c r="B209"/>
    </row>
    <row r="210" spans="1:2" x14ac:dyDescent="0.2">
      <c r="A210"/>
      <c r="B210"/>
    </row>
    <row r="211" spans="1:2" x14ac:dyDescent="0.2">
      <c r="A211"/>
      <c r="B211"/>
    </row>
    <row r="212" spans="1:2" x14ac:dyDescent="0.2">
      <c r="A212"/>
      <c r="B212"/>
    </row>
    <row r="213" spans="1:2" x14ac:dyDescent="0.2">
      <c r="A213"/>
      <c r="B213"/>
    </row>
    <row r="214" spans="1:2" x14ac:dyDescent="0.2">
      <c r="A214"/>
      <c r="B214"/>
    </row>
    <row r="215" spans="1:2" x14ac:dyDescent="0.2">
      <c r="A215"/>
      <c r="B215"/>
    </row>
    <row r="216" spans="1:2" x14ac:dyDescent="0.2">
      <c r="A216"/>
      <c r="B216"/>
    </row>
    <row r="217" spans="1:2" x14ac:dyDescent="0.2">
      <c r="A217"/>
      <c r="B217"/>
    </row>
    <row r="218" spans="1:2" x14ac:dyDescent="0.2">
      <c r="A218"/>
      <c r="B218"/>
    </row>
    <row r="219" spans="1:2" x14ac:dyDescent="0.2">
      <c r="A219"/>
      <c r="B219"/>
    </row>
    <row r="220" spans="1:2" x14ac:dyDescent="0.2">
      <c r="A220"/>
      <c r="B220"/>
    </row>
    <row r="221" spans="1:2" x14ac:dyDescent="0.2">
      <c r="A221"/>
      <c r="B221"/>
    </row>
    <row r="222" spans="1:2" x14ac:dyDescent="0.2">
      <c r="A222"/>
      <c r="B222"/>
    </row>
    <row r="223" spans="1:2" x14ac:dyDescent="0.2">
      <c r="A223"/>
      <c r="B223"/>
    </row>
    <row r="224" spans="1:2" x14ac:dyDescent="0.2">
      <c r="A224"/>
      <c r="B224"/>
    </row>
    <row r="225" spans="1:2" x14ac:dyDescent="0.2">
      <c r="A225"/>
      <c r="B225"/>
    </row>
    <row r="226" spans="1:2" x14ac:dyDescent="0.2">
      <c r="A226"/>
      <c r="B226"/>
    </row>
    <row r="227" spans="1:2" x14ac:dyDescent="0.2">
      <c r="A227"/>
      <c r="B227"/>
    </row>
    <row r="228" spans="1:2" x14ac:dyDescent="0.2">
      <c r="A228"/>
      <c r="B228"/>
    </row>
    <row r="229" spans="1:2" x14ac:dyDescent="0.2">
      <c r="A229"/>
      <c r="B229"/>
    </row>
    <row r="230" spans="1:2" x14ac:dyDescent="0.2">
      <c r="A230"/>
      <c r="B230"/>
    </row>
    <row r="231" spans="1:2" x14ac:dyDescent="0.2">
      <c r="A231"/>
      <c r="B231"/>
    </row>
    <row r="232" spans="1:2" x14ac:dyDescent="0.2">
      <c r="A232"/>
      <c r="B232"/>
    </row>
    <row r="233" spans="1:2" x14ac:dyDescent="0.2">
      <c r="A233"/>
      <c r="B233"/>
    </row>
    <row r="234" spans="1:2" x14ac:dyDescent="0.2">
      <c r="A234"/>
      <c r="B234"/>
    </row>
    <row r="235" spans="1:2" x14ac:dyDescent="0.2">
      <c r="A235"/>
      <c r="B235"/>
    </row>
    <row r="236" spans="1:2" x14ac:dyDescent="0.2">
      <c r="A236"/>
      <c r="B236"/>
    </row>
    <row r="237" spans="1:2" x14ac:dyDescent="0.2">
      <c r="A237"/>
      <c r="B237"/>
    </row>
    <row r="238" spans="1:2" x14ac:dyDescent="0.2">
      <c r="A238"/>
      <c r="B238"/>
    </row>
    <row r="239" spans="1:2" x14ac:dyDescent="0.2">
      <c r="A239"/>
      <c r="B239"/>
    </row>
    <row r="240" spans="1:2" x14ac:dyDescent="0.2">
      <c r="A240"/>
      <c r="B240"/>
    </row>
    <row r="241" spans="1:2" x14ac:dyDescent="0.2">
      <c r="A241"/>
      <c r="B241"/>
    </row>
    <row r="242" spans="1:2" x14ac:dyDescent="0.2">
      <c r="A242"/>
      <c r="B242"/>
    </row>
    <row r="243" spans="1:2" x14ac:dyDescent="0.2">
      <c r="A243"/>
      <c r="B243"/>
    </row>
    <row r="244" spans="1:2" x14ac:dyDescent="0.2">
      <c r="A244"/>
      <c r="B244"/>
    </row>
    <row r="245" spans="1:2" x14ac:dyDescent="0.2">
      <c r="A245"/>
      <c r="B245"/>
    </row>
    <row r="246" spans="1:2" x14ac:dyDescent="0.2">
      <c r="A246"/>
      <c r="B246"/>
    </row>
    <row r="247" spans="1:2" x14ac:dyDescent="0.2">
      <c r="A247"/>
      <c r="B247"/>
    </row>
    <row r="248" spans="1:2" x14ac:dyDescent="0.2">
      <c r="A248"/>
      <c r="B248"/>
    </row>
    <row r="249" spans="1:2" x14ac:dyDescent="0.2">
      <c r="A249"/>
      <c r="B249"/>
    </row>
    <row r="250" spans="1:2" x14ac:dyDescent="0.2">
      <c r="A250"/>
      <c r="B250"/>
    </row>
    <row r="251" spans="1:2" x14ac:dyDescent="0.2">
      <c r="A251"/>
      <c r="B251"/>
    </row>
    <row r="252" spans="1:2" x14ac:dyDescent="0.2">
      <c r="A252"/>
      <c r="B252"/>
    </row>
    <row r="253" spans="1:2" x14ac:dyDescent="0.2">
      <c r="A253"/>
      <c r="B253"/>
    </row>
    <row r="254" spans="1:2" x14ac:dyDescent="0.2">
      <c r="A254"/>
      <c r="B254"/>
    </row>
    <row r="255" spans="1:2" x14ac:dyDescent="0.2">
      <c r="A255"/>
      <c r="B255"/>
    </row>
    <row r="256" spans="1:2" x14ac:dyDescent="0.2">
      <c r="A256"/>
      <c r="B256"/>
    </row>
    <row r="257" spans="1:2" x14ac:dyDescent="0.2">
      <c r="A257"/>
      <c r="B257"/>
    </row>
    <row r="258" spans="1:2" x14ac:dyDescent="0.2">
      <c r="A258"/>
      <c r="B258"/>
    </row>
    <row r="259" spans="1:2" x14ac:dyDescent="0.2">
      <c r="A259"/>
      <c r="B259"/>
    </row>
    <row r="260" spans="1:2" x14ac:dyDescent="0.2">
      <c r="A260"/>
      <c r="B260"/>
    </row>
    <row r="261" spans="1:2" x14ac:dyDescent="0.2">
      <c r="A261"/>
      <c r="B261"/>
    </row>
    <row r="262" spans="1:2" x14ac:dyDescent="0.2">
      <c r="A262"/>
      <c r="B262"/>
    </row>
    <row r="263" spans="1:2" x14ac:dyDescent="0.2">
      <c r="A263"/>
      <c r="B263"/>
    </row>
    <row r="264" spans="1:2" x14ac:dyDescent="0.2">
      <c r="A264"/>
      <c r="B264"/>
    </row>
    <row r="265" spans="1:2" x14ac:dyDescent="0.2">
      <c r="A265"/>
      <c r="B265"/>
    </row>
    <row r="266" spans="1:2" x14ac:dyDescent="0.2">
      <c r="A266"/>
      <c r="B266"/>
    </row>
    <row r="267" spans="1:2" x14ac:dyDescent="0.2">
      <c r="A267"/>
      <c r="B267"/>
    </row>
    <row r="268" spans="1:2" x14ac:dyDescent="0.2">
      <c r="A268"/>
      <c r="B268"/>
    </row>
    <row r="269" spans="1:2" x14ac:dyDescent="0.2">
      <c r="A269"/>
      <c r="B269"/>
    </row>
    <row r="270" spans="1:2" x14ac:dyDescent="0.2">
      <c r="A270"/>
      <c r="B270"/>
    </row>
    <row r="271" spans="1:2" x14ac:dyDescent="0.2">
      <c r="A271"/>
      <c r="B271"/>
    </row>
    <row r="272" spans="1:2" x14ac:dyDescent="0.2">
      <c r="A272"/>
      <c r="B272"/>
    </row>
    <row r="273" spans="1:2" x14ac:dyDescent="0.2">
      <c r="A273"/>
      <c r="B273"/>
    </row>
    <row r="274" spans="1:2" x14ac:dyDescent="0.2">
      <c r="A274"/>
      <c r="B274"/>
    </row>
    <row r="275" spans="1:2" x14ac:dyDescent="0.2">
      <c r="A275"/>
      <c r="B275"/>
    </row>
    <row r="276" spans="1:2" x14ac:dyDescent="0.2">
      <c r="A276"/>
      <c r="B276"/>
    </row>
    <row r="277" spans="1:2" x14ac:dyDescent="0.2">
      <c r="A277"/>
      <c r="B277"/>
    </row>
    <row r="278" spans="1:2" x14ac:dyDescent="0.2">
      <c r="A278"/>
      <c r="B278"/>
    </row>
    <row r="279" spans="1:2" x14ac:dyDescent="0.2">
      <c r="A279"/>
      <c r="B279"/>
    </row>
    <row r="280" spans="1:2" x14ac:dyDescent="0.2">
      <c r="A280"/>
      <c r="B280"/>
    </row>
    <row r="281" spans="1:2" x14ac:dyDescent="0.2">
      <c r="A281"/>
      <c r="B281"/>
    </row>
    <row r="282" spans="1:2" x14ac:dyDescent="0.2">
      <c r="A282"/>
      <c r="B282"/>
    </row>
    <row r="283" spans="1:2" x14ac:dyDescent="0.2">
      <c r="A283"/>
      <c r="B283"/>
    </row>
    <row r="284" spans="1:2" x14ac:dyDescent="0.2">
      <c r="A284"/>
      <c r="B284"/>
    </row>
    <row r="285" spans="1:2" x14ac:dyDescent="0.2">
      <c r="A285"/>
      <c r="B285"/>
    </row>
    <row r="286" spans="1:2" x14ac:dyDescent="0.2">
      <c r="A286"/>
      <c r="B286"/>
    </row>
    <row r="287" spans="1:2" x14ac:dyDescent="0.2">
      <c r="A287"/>
      <c r="B287"/>
    </row>
    <row r="288" spans="1:2" x14ac:dyDescent="0.2">
      <c r="A288"/>
      <c r="B288"/>
    </row>
    <row r="289" spans="1:2" x14ac:dyDescent="0.2">
      <c r="A289"/>
      <c r="B289"/>
    </row>
    <row r="290" spans="1:2" x14ac:dyDescent="0.2">
      <c r="A290"/>
      <c r="B290"/>
    </row>
    <row r="291" spans="1:2" x14ac:dyDescent="0.2">
      <c r="A291"/>
      <c r="B291"/>
    </row>
    <row r="292" spans="1:2" x14ac:dyDescent="0.2">
      <c r="A292"/>
      <c r="B292"/>
    </row>
    <row r="293" spans="1:2" x14ac:dyDescent="0.2">
      <c r="A293"/>
      <c r="B293"/>
    </row>
    <row r="294" spans="1:2" x14ac:dyDescent="0.2">
      <c r="A294"/>
      <c r="B294"/>
    </row>
    <row r="295" spans="1:2" x14ac:dyDescent="0.2">
      <c r="A295"/>
      <c r="B295"/>
    </row>
    <row r="296" spans="1:2" x14ac:dyDescent="0.2">
      <c r="A296"/>
      <c r="B296"/>
    </row>
    <row r="297" spans="1:2" x14ac:dyDescent="0.2">
      <c r="A297"/>
      <c r="B297"/>
    </row>
    <row r="298" spans="1:2" x14ac:dyDescent="0.2">
      <c r="A298"/>
      <c r="B298"/>
    </row>
    <row r="299" spans="1:2" x14ac:dyDescent="0.2">
      <c r="A299"/>
      <c r="B299"/>
    </row>
    <row r="300" spans="1:2" x14ac:dyDescent="0.2">
      <c r="A300"/>
      <c r="B300"/>
    </row>
    <row r="301" spans="1:2" x14ac:dyDescent="0.2">
      <c r="A301"/>
      <c r="B301"/>
    </row>
    <row r="302" spans="1:2" x14ac:dyDescent="0.2">
      <c r="A302"/>
      <c r="B302"/>
    </row>
    <row r="303" spans="1:2" x14ac:dyDescent="0.2">
      <c r="A303"/>
      <c r="B303"/>
    </row>
    <row r="304" spans="1:2" x14ac:dyDescent="0.2">
      <c r="A304"/>
      <c r="B304"/>
    </row>
    <row r="305" spans="1:2" x14ac:dyDescent="0.2">
      <c r="A305"/>
      <c r="B305"/>
    </row>
    <row r="306" spans="1:2" x14ac:dyDescent="0.2">
      <c r="A306"/>
      <c r="B306"/>
    </row>
    <row r="307" spans="1:2" x14ac:dyDescent="0.2">
      <c r="A307"/>
      <c r="B307"/>
    </row>
    <row r="308" spans="1:2" x14ac:dyDescent="0.2">
      <c r="A308"/>
      <c r="B308"/>
    </row>
    <row r="309" spans="1:2" x14ac:dyDescent="0.2">
      <c r="A309"/>
      <c r="B309"/>
    </row>
    <row r="310" spans="1:2" x14ac:dyDescent="0.2">
      <c r="A310"/>
      <c r="B310"/>
    </row>
    <row r="311" spans="1:2" x14ac:dyDescent="0.2">
      <c r="A311"/>
      <c r="B311"/>
    </row>
    <row r="312" spans="1:2" x14ac:dyDescent="0.2">
      <c r="A312"/>
      <c r="B312"/>
    </row>
    <row r="313" spans="1:2" x14ac:dyDescent="0.2">
      <c r="A313"/>
      <c r="B313"/>
    </row>
    <row r="314" spans="1:2" x14ac:dyDescent="0.2">
      <c r="A314"/>
      <c r="B314"/>
    </row>
    <row r="315" spans="1:2" x14ac:dyDescent="0.2">
      <c r="A315"/>
      <c r="B315"/>
    </row>
    <row r="316" spans="1:2" x14ac:dyDescent="0.2">
      <c r="A316"/>
      <c r="B316"/>
    </row>
    <row r="317" spans="1:2" x14ac:dyDescent="0.2">
      <c r="A317"/>
      <c r="B317"/>
    </row>
    <row r="318" spans="1:2" x14ac:dyDescent="0.2">
      <c r="A318"/>
      <c r="B318"/>
    </row>
    <row r="319" spans="1:2" x14ac:dyDescent="0.2">
      <c r="A319"/>
      <c r="B319"/>
    </row>
    <row r="320" spans="1:2" x14ac:dyDescent="0.2">
      <c r="A320"/>
      <c r="B320"/>
    </row>
    <row r="321" spans="1:2" x14ac:dyDescent="0.2">
      <c r="A321"/>
      <c r="B321"/>
    </row>
    <row r="322" spans="1:2" x14ac:dyDescent="0.2">
      <c r="A322"/>
      <c r="B322"/>
    </row>
    <row r="323" spans="1:2" x14ac:dyDescent="0.2">
      <c r="A323"/>
      <c r="B323"/>
    </row>
    <row r="324" spans="1:2" x14ac:dyDescent="0.2">
      <c r="A324"/>
      <c r="B324"/>
    </row>
    <row r="325" spans="1:2" x14ac:dyDescent="0.2">
      <c r="A325"/>
      <c r="B325"/>
    </row>
    <row r="326" spans="1:2" x14ac:dyDescent="0.2">
      <c r="A326"/>
      <c r="B326"/>
    </row>
    <row r="327" spans="1:2" x14ac:dyDescent="0.2">
      <c r="A327"/>
      <c r="B327"/>
    </row>
    <row r="328" spans="1:2" x14ac:dyDescent="0.2">
      <c r="A328"/>
      <c r="B328"/>
    </row>
    <row r="329" spans="1:2" x14ac:dyDescent="0.2">
      <c r="A329"/>
      <c r="B329"/>
    </row>
    <row r="330" spans="1:2" x14ac:dyDescent="0.2">
      <c r="A330"/>
      <c r="B330"/>
    </row>
    <row r="331" spans="1:2" x14ac:dyDescent="0.2">
      <c r="A331"/>
      <c r="B331"/>
    </row>
    <row r="332" spans="1:2" x14ac:dyDescent="0.2">
      <c r="A332"/>
      <c r="B332"/>
    </row>
    <row r="333" spans="1:2" x14ac:dyDescent="0.2">
      <c r="A333"/>
      <c r="B333"/>
    </row>
    <row r="334" spans="1:2" x14ac:dyDescent="0.2">
      <c r="A334"/>
      <c r="B334"/>
    </row>
    <row r="335" spans="1:2" x14ac:dyDescent="0.2">
      <c r="A335"/>
      <c r="B335"/>
    </row>
    <row r="336" spans="1:2" x14ac:dyDescent="0.2">
      <c r="A336"/>
      <c r="B336"/>
    </row>
    <row r="337" spans="1:2" x14ac:dyDescent="0.2">
      <c r="A337"/>
      <c r="B337"/>
    </row>
    <row r="338" spans="1:2" x14ac:dyDescent="0.2">
      <c r="A338"/>
      <c r="B338"/>
    </row>
    <row r="339" spans="1:2" x14ac:dyDescent="0.2">
      <c r="A339"/>
      <c r="B339"/>
    </row>
    <row r="340" spans="1:2" x14ac:dyDescent="0.2">
      <c r="A340"/>
      <c r="B340"/>
    </row>
    <row r="341" spans="1:2" x14ac:dyDescent="0.2">
      <c r="A341"/>
      <c r="B341"/>
    </row>
    <row r="342" spans="1:2" x14ac:dyDescent="0.2">
      <c r="A342"/>
      <c r="B342"/>
    </row>
    <row r="343" spans="1:2" x14ac:dyDescent="0.2">
      <c r="A343"/>
      <c r="B343"/>
    </row>
    <row r="344" spans="1:2" x14ac:dyDescent="0.2">
      <c r="A344"/>
      <c r="B344"/>
    </row>
    <row r="345" spans="1:2" x14ac:dyDescent="0.2">
      <c r="A345"/>
      <c r="B345"/>
    </row>
    <row r="346" spans="1:2" x14ac:dyDescent="0.2">
      <c r="A346"/>
      <c r="B346"/>
    </row>
    <row r="347" spans="1:2" x14ac:dyDescent="0.2">
      <c r="A347"/>
      <c r="B347"/>
    </row>
    <row r="348" spans="1:2" x14ac:dyDescent="0.2">
      <c r="A348"/>
      <c r="B348"/>
    </row>
    <row r="349" spans="1:2" x14ac:dyDescent="0.2">
      <c r="A349"/>
      <c r="B349"/>
    </row>
    <row r="350" spans="1:2" x14ac:dyDescent="0.2">
      <c r="A350"/>
      <c r="B350"/>
    </row>
    <row r="351" spans="1:2" x14ac:dyDescent="0.2">
      <c r="A351"/>
      <c r="B351"/>
    </row>
    <row r="352" spans="1:2" x14ac:dyDescent="0.2">
      <c r="A352"/>
      <c r="B352"/>
    </row>
    <row r="353" spans="1:2" x14ac:dyDescent="0.2">
      <c r="A353"/>
      <c r="B353"/>
    </row>
    <row r="354" spans="1:2" x14ac:dyDescent="0.2">
      <c r="A354"/>
      <c r="B354"/>
    </row>
    <row r="355" spans="1:2" x14ac:dyDescent="0.2">
      <c r="A355"/>
      <c r="B355"/>
    </row>
    <row r="356" spans="1:2" x14ac:dyDescent="0.2">
      <c r="A356"/>
      <c r="B356"/>
    </row>
    <row r="357" spans="1:2" x14ac:dyDescent="0.2">
      <c r="A357"/>
      <c r="B357"/>
    </row>
    <row r="358" spans="1:2" x14ac:dyDescent="0.2">
      <c r="A358"/>
      <c r="B358"/>
    </row>
    <row r="359" spans="1:2" x14ac:dyDescent="0.2">
      <c r="A359"/>
      <c r="B359"/>
    </row>
    <row r="360" spans="1:2" x14ac:dyDescent="0.2">
      <c r="A360"/>
      <c r="B360"/>
    </row>
    <row r="361" spans="1:2" x14ac:dyDescent="0.2">
      <c r="A361"/>
      <c r="B361"/>
    </row>
    <row r="362" spans="1:2" x14ac:dyDescent="0.2">
      <c r="A362"/>
      <c r="B362"/>
    </row>
    <row r="363" spans="1:2" x14ac:dyDescent="0.2">
      <c r="A363"/>
      <c r="B363"/>
    </row>
    <row r="364" spans="1:2" x14ac:dyDescent="0.2">
      <c r="A364"/>
      <c r="B364"/>
    </row>
    <row r="365" spans="1:2" x14ac:dyDescent="0.2">
      <c r="A365"/>
      <c r="B365"/>
    </row>
    <row r="366" spans="1:2" x14ac:dyDescent="0.2">
      <c r="A366"/>
      <c r="B366"/>
    </row>
    <row r="367" spans="1:2" x14ac:dyDescent="0.2">
      <c r="A367"/>
      <c r="B367"/>
    </row>
    <row r="368" spans="1:2" x14ac:dyDescent="0.2">
      <c r="A368"/>
      <c r="B368"/>
    </row>
    <row r="369" spans="1:2" x14ac:dyDescent="0.2">
      <c r="A369"/>
      <c r="B369"/>
    </row>
    <row r="370" spans="1:2" x14ac:dyDescent="0.2">
      <c r="A370"/>
      <c r="B370"/>
    </row>
    <row r="371" spans="1:2" x14ac:dyDescent="0.2">
      <c r="A371"/>
      <c r="B371"/>
    </row>
    <row r="372" spans="1:2" x14ac:dyDescent="0.2">
      <c r="A372"/>
      <c r="B372"/>
    </row>
    <row r="373" spans="1:2" x14ac:dyDescent="0.2">
      <c r="A373"/>
      <c r="B373"/>
    </row>
    <row r="374" spans="1:2" x14ac:dyDescent="0.2">
      <c r="A374"/>
      <c r="B374"/>
    </row>
    <row r="375" spans="1:2" x14ac:dyDescent="0.2">
      <c r="A375"/>
      <c r="B375"/>
    </row>
    <row r="376" spans="1:2" x14ac:dyDescent="0.2">
      <c r="A376"/>
      <c r="B376"/>
    </row>
    <row r="377" spans="1:2" x14ac:dyDescent="0.2">
      <c r="A377"/>
      <c r="B377"/>
    </row>
    <row r="378" spans="1:2" x14ac:dyDescent="0.2">
      <c r="A378"/>
      <c r="B378"/>
    </row>
    <row r="379" spans="1:2" x14ac:dyDescent="0.2">
      <c r="A379"/>
      <c r="B379"/>
    </row>
    <row r="380" spans="1:2" x14ac:dyDescent="0.2">
      <c r="A380"/>
      <c r="B380"/>
    </row>
    <row r="381" spans="1:2" x14ac:dyDescent="0.2">
      <c r="A381"/>
      <c r="B381"/>
    </row>
    <row r="382" spans="1:2" x14ac:dyDescent="0.2">
      <c r="A382"/>
      <c r="B382"/>
    </row>
    <row r="383" spans="1:2" x14ac:dyDescent="0.2">
      <c r="A383"/>
      <c r="B383"/>
    </row>
    <row r="384" spans="1:2" x14ac:dyDescent="0.2">
      <c r="A384"/>
      <c r="B384"/>
    </row>
    <row r="385" spans="1:2" x14ac:dyDescent="0.2">
      <c r="A385"/>
      <c r="B385"/>
    </row>
    <row r="386" spans="1:2" x14ac:dyDescent="0.2">
      <c r="A386"/>
      <c r="B386"/>
    </row>
    <row r="387" spans="1:2" x14ac:dyDescent="0.2">
      <c r="A387"/>
      <c r="B387"/>
    </row>
    <row r="388" spans="1:2" x14ac:dyDescent="0.2">
      <c r="A388"/>
      <c r="B388"/>
    </row>
    <row r="389" spans="1:2" x14ac:dyDescent="0.2">
      <c r="A389"/>
      <c r="B389"/>
    </row>
    <row r="390" spans="1:2" x14ac:dyDescent="0.2">
      <c r="A390"/>
      <c r="B390"/>
    </row>
    <row r="391" spans="1:2" x14ac:dyDescent="0.2">
      <c r="A391"/>
      <c r="B391"/>
    </row>
    <row r="392" spans="1:2" x14ac:dyDescent="0.2">
      <c r="A392"/>
      <c r="B392"/>
    </row>
    <row r="393" spans="1:2" x14ac:dyDescent="0.2">
      <c r="A393"/>
      <c r="B393"/>
    </row>
    <row r="394" spans="1:2" x14ac:dyDescent="0.2">
      <c r="A394"/>
      <c r="B394"/>
    </row>
    <row r="395" spans="1:2" x14ac:dyDescent="0.2">
      <c r="A395"/>
      <c r="B395"/>
    </row>
    <row r="396" spans="1:2" x14ac:dyDescent="0.2">
      <c r="A396"/>
      <c r="B396"/>
    </row>
    <row r="397" spans="1:2" x14ac:dyDescent="0.2">
      <c r="A397"/>
      <c r="B397"/>
    </row>
    <row r="398" spans="1:2" x14ac:dyDescent="0.2">
      <c r="A398"/>
      <c r="B398"/>
    </row>
    <row r="399" spans="1:2" x14ac:dyDescent="0.2">
      <c r="A399"/>
      <c r="B399"/>
    </row>
    <row r="400" spans="1:2" x14ac:dyDescent="0.2">
      <c r="A400"/>
      <c r="B400"/>
    </row>
    <row r="401" spans="1:2" x14ac:dyDescent="0.2">
      <c r="A401"/>
      <c r="B401"/>
    </row>
    <row r="402" spans="1:2" x14ac:dyDescent="0.2">
      <c r="A402"/>
      <c r="B402"/>
    </row>
    <row r="403" spans="1:2" x14ac:dyDescent="0.2">
      <c r="A403"/>
      <c r="B403"/>
    </row>
    <row r="404" spans="1:2" x14ac:dyDescent="0.2">
      <c r="A404"/>
      <c r="B404"/>
    </row>
    <row r="405" spans="1:2" x14ac:dyDescent="0.2">
      <c r="A405"/>
      <c r="B405"/>
    </row>
    <row r="406" spans="1:2" x14ac:dyDescent="0.2">
      <c r="A406"/>
      <c r="B406"/>
    </row>
    <row r="407" spans="1:2" x14ac:dyDescent="0.2">
      <c r="A407"/>
      <c r="B407"/>
    </row>
    <row r="408" spans="1:2" x14ac:dyDescent="0.2">
      <c r="A408"/>
      <c r="B408"/>
    </row>
  </sheetData>
  <mergeCells count="13">
    <mergeCell ref="G1:I1"/>
    <mergeCell ref="G2:I2"/>
    <mergeCell ref="G7:I7"/>
    <mergeCell ref="G12:I12"/>
    <mergeCell ref="A12:B12"/>
    <mergeCell ref="A17:B17"/>
    <mergeCell ref="A22:B22"/>
    <mergeCell ref="D2:E2"/>
    <mergeCell ref="D6:E6"/>
    <mergeCell ref="D1:E1"/>
    <mergeCell ref="A1:B1"/>
    <mergeCell ref="A2:B2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Jon-Patrick Allem</dc:creator>
  <cp:lastModifiedBy>Scott Donaldson</cp:lastModifiedBy>
  <dcterms:created xsi:type="dcterms:W3CDTF">2025-04-02T21:36:34Z</dcterms:created>
  <dcterms:modified xsi:type="dcterms:W3CDTF">2025-10-20T17:10:58Z</dcterms:modified>
</cp:coreProperties>
</file>