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Nur Geld" sheetId="1" state="visible" r:id="rId2"/>
    <sheet name="mit Schema" sheetId="2" state="visible" r:id="rId3"/>
    <sheet name="Tabelle2" sheetId="3" state="visible" r:id="rId4"/>
    <sheet name="Tabelle3" sheetId="4" state="visible" r:id="rId5"/>
  </sheets>
  <definedNames>
    <definedName function="false" hidden="false" name="Dokumente" vbProcedure="false">'mit Schema'!$O$15:$P$20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<sst xmlns="http://schemas.openxmlformats.org/spreadsheetml/2006/main" count="186" uniqueCount="68">
  <si>
    <t>Gruppennummer</t>
  </si>
  <si>
    <t>Einnahmen</t>
  </si>
  <si>
    <t>Ausgaben</t>
  </si>
  <si>
    <t>Aktueller Stand</t>
  </si>
  <si>
    <t>Note</t>
  </si>
  <si>
    <t>Gruppengröße bei Start des SoPra</t>
  </si>
  <si>
    <t>M0</t>
  </si>
  <si>
    <t>IN</t>
  </si>
  <si>
    <t>Startkapital</t>
  </si>
  <si>
    <t>Personenkosten pro Woche</t>
  </si>
  <si>
    <t>OUT</t>
  </si>
  <si>
    <t>Fix-Kosten pro Woche</t>
  </si>
  <si>
    <t>Woche 1 Gruppengrösse</t>
  </si>
  <si>
    <t>Woche 2 Gruppengrösse</t>
  </si>
  <si>
    <t>Startkapital pro Person</t>
  </si>
  <si>
    <t>M1</t>
  </si>
  <si>
    <t>Übertrag</t>
  </si>
  <si>
    <t>Maximal Verdienst Critical Featuers</t>
  </si>
  <si>
    <t>Hier von noch vergebbar:</t>
  </si>
  <si>
    <t>Minimal Verdienst Critical Features</t>
  </si>
  <si>
    <t>Woche 3 Gruppengrösse</t>
  </si>
  <si>
    <t>Maximal Verdienst Additional Featuers</t>
  </si>
  <si>
    <t>Hiervon noch vergebbar:</t>
  </si>
  <si>
    <t>M2</t>
  </si>
  <si>
    <t># Reviewteilnahmen</t>
  </si>
  <si>
    <t>Maximal Verdienst Dokumente</t>
  </si>
  <si>
    <t>Woche 4 Gruppengrösse</t>
  </si>
  <si>
    <t>Geld pro Reviewteilnahme</t>
  </si>
  <si>
    <t>M3</t>
  </si>
  <si>
    <t>Eingabefelder</t>
  </si>
  <si>
    <t>Nur blau hinterlegte Felder verändern!</t>
  </si>
  <si>
    <t>Einkommen Dokumente</t>
  </si>
  <si>
    <t>Hier Eingabe von "mitgebrachtem Geld" </t>
  </si>
  <si>
    <t>Woche 5 Gruppengrösse</t>
  </si>
  <si>
    <t>bei Gruppen fussion.</t>
  </si>
  <si>
    <t>Woche 6 Gruppengrösse</t>
  </si>
  <si>
    <t>Woche 7 Gruppengrösse</t>
  </si>
  <si>
    <t>Woche 8 Gruppengrösse</t>
  </si>
  <si>
    <t>M4</t>
  </si>
  <si>
    <t>Einkommen Crit. Feat.</t>
  </si>
  <si>
    <t>Einkommen Add. Feat.</t>
  </si>
  <si>
    <t>Woche 9 Gruppengrösse</t>
  </si>
  <si>
    <t>Woche 10 Gruppengrösse</t>
  </si>
  <si>
    <t>Woche 11 Gruppengrösse</t>
  </si>
  <si>
    <t>Woche 12 Gruppengrösse</t>
  </si>
  <si>
    <t>M5</t>
  </si>
  <si>
    <t>Woche 13 Gruppengrösse</t>
  </si>
  <si>
    <t>M6</t>
  </si>
  <si>
    <t>Abschlußnote</t>
  </si>
  <si>
    <t>WIRD NOCH AUSGEBLENDET</t>
  </si>
  <si>
    <t>NUR SICHTBAR FÜR ENTWICKLUNG</t>
  </si>
  <si>
    <t>Bewertungschema:</t>
  </si>
  <si>
    <t>Krit. Fetures</t>
  </si>
  <si>
    <t>Gut</t>
  </si>
  <si>
    <t>Mittel</t>
  </si>
  <si>
    <t>Schlecht</t>
  </si>
  <si>
    <t>SehrGut</t>
  </si>
  <si>
    <t>Überdurchschnittlich</t>
  </si>
  <si>
    <t>Ungenügend</t>
  </si>
  <si>
    <t>Bewertungsschema:</t>
  </si>
  <si>
    <t>Dokumente</t>
  </si>
  <si>
    <t>Add. Features</t>
  </si>
  <si>
    <t>gutes Feature</t>
  </si>
  <si>
    <t>kein Feature</t>
  </si>
  <si>
    <t>sehr gutes Feature</t>
  </si>
  <si>
    <t>sinnvolles Feature</t>
  </si>
  <si>
    <t>zusätzliches Feature</t>
  </si>
  <si>
    <t>Summe Add. Feat.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</si>
</sst>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6EFCE"/>
      </patternFill>
    </fill>
    <fill>
      <patternFill patternType="solid">
        <fgColor rgb="FFF2F2F2"/>
        <bgColor rgb="FFFFFFCC"/>
      </patternFill>
    </fill>
    <fill>
      <patternFill patternType="solid">
        <fgColor rgb="FFFCD5B5"/>
        <bgColor rgb="FFFFC7C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FF0000"/>
      </left>
      <right/>
      <top style="thick">
        <color rgb="FFFF0000"/>
      </top>
      <bottom/>
      <diagonal/>
    </border>
    <border diagonalUp="false" diagonalDown="false">
      <left/>
      <right style="thick">
        <color rgb="FFFF0000"/>
      </right>
      <top style="thick">
        <color rgb="FFFF0000"/>
      </top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thick">
        <color rgb="FFFF0000"/>
      </left>
      <right/>
      <top/>
      <bottom style="thick">
        <color rgb="FFFF0000"/>
      </bottom>
      <diagonal/>
    </border>
    <border diagonalUp="false" diagonalDown="false">
      <left/>
      <right style="thick">
        <color rgb="FFFF0000"/>
      </right>
      <top/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2" activeCellId="0" sqref="I32"/>
    </sheetView>
  </sheetViews>
  <sheetFormatPr defaultRowHeight="15"/>
  <cols>
    <col collapsed="false" hidden="false" max="1" min="1" style="0" width="31.5357142857143"/>
    <col collapsed="false" hidden="false" max="2" min="2" style="1" width="15.1173469387755"/>
    <col collapsed="false" hidden="false" max="4" min="3" style="2" width="11.5561224489796"/>
    <col collapsed="false" hidden="false" max="5" min="5" style="0" width="10.6938775510204"/>
    <col collapsed="false" hidden="false" max="6" min="6" style="3" width="16.5255102040816"/>
    <col collapsed="false" hidden="false" max="8" min="7" style="0" width="10.6938775510204"/>
    <col collapsed="false" hidden="false" max="9" min="9" style="0" width="37.6887755102041"/>
    <col collapsed="false" hidden="false" max="10" min="10" style="0" width="10.6938775510204"/>
    <col collapsed="false" hidden="false" max="11" min="11" style="0" width="23.219387755102"/>
    <col collapsed="false" hidden="false" max="13" min="12" style="0" width="10.6938775510204"/>
    <col collapsed="false" hidden="true" max="14" min="14" style="0" width="0"/>
    <col collapsed="false" hidden="false" max="1025" min="15" style="0" width="10.6938775510204"/>
  </cols>
  <sheetData>
    <row r="1" customFormat="false" ht="15" hidden="false" customHeight="false" outlineLevel="0" collapsed="false">
      <c r="A1" s="0" t="s">
        <v>0</v>
      </c>
      <c r="B1" s="4"/>
      <c r="C1" s="5" t="s">
        <v>1</v>
      </c>
      <c r="D1" s="5" t="s">
        <v>2</v>
      </c>
      <c r="F1" s="3" t="s">
        <v>3</v>
      </c>
      <c r="G1" s="6"/>
      <c r="N1" s="0" t="s">
        <v>4</v>
      </c>
    </row>
    <row r="2" customFormat="false" ht="15" hidden="false" customHeight="false" outlineLevel="0" collapsed="false">
      <c r="A2" s="0" t="s">
        <v>5</v>
      </c>
      <c r="B2" s="7" t="n">
        <v>0</v>
      </c>
      <c r="C2" s="0"/>
      <c r="D2" s="0"/>
      <c r="F2" s="0"/>
      <c r="G2" s="6"/>
      <c r="N2" s="0" t="n">
        <v>1</v>
      </c>
    </row>
    <row r="3" customFormat="false" ht="15" hidden="false" customHeight="false" outlineLevel="0" collapsed="false">
      <c r="A3" s="8" t="s">
        <v>6</v>
      </c>
      <c r="B3" s="9"/>
      <c r="C3" s="10"/>
      <c r="D3" s="10"/>
      <c r="E3" s="8" t="s">
        <v>7</v>
      </c>
      <c r="F3" s="11" t="n">
        <f aca="false">B2*J7</f>
        <v>0</v>
      </c>
      <c r="G3" s="6"/>
      <c r="N3" s="0" t="n">
        <v>2</v>
      </c>
    </row>
    <row r="4" customFormat="false" ht="15" hidden="false" customHeight="false" outlineLevel="0" collapsed="false">
      <c r="A4" s="12" t="s">
        <v>8</v>
      </c>
      <c r="B4" s="13"/>
      <c r="C4" s="14" t="n">
        <f aca="false">B2*J7</f>
        <v>0</v>
      </c>
      <c r="D4" s="14"/>
      <c r="E4" s="12"/>
      <c r="F4" s="15"/>
      <c r="G4" s="6"/>
      <c r="I4" s="16" t="s">
        <v>9</v>
      </c>
      <c r="J4" s="17" t="n">
        <v>-1000</v>
      </c>
      <c r="N4" s="0" t="n">
        <v>3</v>
      </c>
    </row>
    <row r="5" customFormat="false" ht="15" hidden="false" customHeight="false" outlineLevel="0" collapsed="false">
      <c r="A5" s="18"/>
      <c r="B5" s="19"/>
      <c r="C5" s="20"/>
      <c r="D5" s="20"/>
      <c r="E5" s="18" t="s">
        <v>10</v>
      </c>
      <c r="F5" s="21" t="n">
        <f aca="false">C4</f>
        <v>0</v>
      </c>
      <c r="G5" s="6" t="str">
        <f aca="false">IF(F5&gt;=0, "Passed"," Failed")</f>
        <v>Passed</v>
      </c>
      <c r="I5" s="16" t="s">
        <v>11</v>
      </c>
      <c r="J5" s="17" t="n">
        <v>-1000</v>
      </c>
      <c r="N5" s="0" t="n">
        <v>4</v>
      </c>
    </row>
    <row r="6" customFormat="false" ht="15" hidden="false" customHeight="false" outlineLevel="0" collapsed="false">
      <c r="A6" s="0" t="s">
        <v>12</v>
      </c>
      <c r="B6" s="4" t="n">
        <f aca="false">B2</f>
        <v>0</v>
      </c>
      <c r="C6" s="0"/>
      <c r="D6" s="22" t="n">
        <f aca="false">B6*$J$4+$J$5</f>
        <v>-1000</v>
      </c>
      <c r="F6" s="3" t="n">
        <f aca="false">F5+D6</f>
        <v>-1000</v>
      </c>
      <c r="G6" s="6"/>
      <c r="N6" s="0" t="n">
        <v>5</v>
      </c>
    </row>
    <row r="7" customFormat="false" ht="15" hidden="false" customHeight="false" outlineLevel="0" collapsed="false">
      <c r="A7" s="0" t="s">
        <v>13</v>
      </c>
      <c r="B7" s="4" t="n">
        <f aca="false">B6</f>
        <v>0</v>
      </c>
      <c r="C7" s="0"/>
      <c r="D7" s="22" t="n">
        <f aca="false">B7*$J$4+$J$5</f>
        <v>-1000</v>
      </c>
      <c r="F7" s="3" t="n">
        <f aca="false">F6+D7</f>
        <v>-2000</v>
      </c>
      <c r="G7" s="6"/>
      <c r="I7" s="0" t="s">
        <v>14</v>
      </c>
      <c r="J7" s="3" t="n">
        <v>5000</v>
      </c>
    </row>
    <row r="8" customFormat="false" ht="15" hidden="false" customHeight="false" outlineLevel="0" collapsed="false">
      <c r="A8" s="8" t="s">
        <v>15</v>
      </c>
      <c r="B8" s="9"/>
      <c r="C8" s="10"/>
      <c r="D8" s="10"/>
      <c r="E8" s="8" t="s">
        <v>7</v>
      </c>
      <c r="F8" s="11" t="n">
        <f aca="false">F7</f>
        <v>-2000</v>
      </c>
      <c r="G8" s="6"/>
    </row>
    <row r="9" customFormat="false" ht="15" hidden="false" customHeight="false" outlineLevel="0" collapsed="false">
      <c r="A9" s="23" t="s">
        <v>16</v>
      </c>
      <c r="B9" s="24"/>
      <c r="C9" s="25" t="n">
        <v>0</v>
      </c>
      <c r="D9" s="14"/>
      <c r="E9" s="23"/>
      <c r="F9" s="26"/>
      <c r="G9" s="6"/>
      <c r="I9" s="0" t="s">
        <v>17</v>
      </c>
      <c r="J9" s="3" t="n">
        <v>20000</v>
      </c>
      <c r="K9" s="0" t="s">
        <v>18</v>
      </c>
      <c r="L9" s="3" t="n">
        <f aca="false">J9-C31-C42</f>
        <v>20000</v>
      </c>
    </row>
    <row r="10" customFormat="false" ht="15" hidden="false" customHeight="false" outlineLevel="0" collapsed="false">
      <c r="A10" s="18"/>
      <c r="B10" s="19"/>
      <c r="C10" s="20"/>
      <c r="D10" s="20"/>
      <c r="E10" s="18" t="s">
        <v>10</v>
      </c>
      <c r="F10" s="21" t="n">
        <f aca="false">F8+C9</f>
        <v>-2000</v>
      </c>
      <c r="G10" s="6" t="str">
        <f aca="false">IF(F10&gt;=0, "Passed"," Failed")</f>
        <v> Failed</v>
      </c>
      <c r="I10" s="0" t="s">
        <v>19</v>
      </c>
      <c r="J10" s="3" t="n">
        <v>6000</v>
      </c>
    </row>
    <row r="11" customFormat="false" ht="15" hidden="false" customHeight="false" outlineLevel="0" collapsed="false">
      <c r="A11" s="0" t="s">
        <v>20</v>
      </c>
      <c r="B11" s="4" t="n">
        <f aca="false">B7</f>
        <v>0</v>
      </c>
      <c r="C11" s="22"/>
      <c r="D11" s="22" t="n">
        <f aca="false">B11*$J$4+$J$5</f>
        <v>-1000</v>
      </c>
      <c r="E11" s="27"/>
      <c r="F11" s="3" t="n">
        <f aca="false">F10+D11</f>
        <v>-3000</v>
      </c>
      <c r="G11" s="6"/>
    </row>
    <row r="12" customFormat="false" ht="15" hidden="false" customHeight="false" outlineLevel="0" collapsed="false">
      <c r="B12" s="0"/>
      <c r="C12" s="22"/>
      <c r="D12" s="22"/>
      <c r="E12" s="27"/>
      <c r="F12" s="0"/>
      <c r="G12" s="6"/>
      <c r="I12" s="0" t="s">
        <v>21</v>
      </c>
      <c r="J12" s="3" t="n">
        <v>10000</v>
      </c>
      <c r="K12" s="0" t="s">
        <v>22</v>
      </c>
      <c r="L12" s="3" t="n">
        <f aca="false">J12-C32-C43</f>
        <v>10000</v>
      </c>
    </row>
    <row r="13" customFormat="false" ht="15" hidden="false" customHeight="false" outlineLevel="0" collapsed="false">
      <c r="A13" s="8" t="s">
        <v>23</v>
      </c>
      <c r="B13" s="9"/>
      <c r="C13" s="10"/>
      <c r="D13" s="10"/>
      <c r="E13" s="8" t="s">
        <v>7</v>
      </c>
      <c r="F13" s="11" t="n">
        <f aca="false">F11</f>
        <v>-3000</v>
      </c>
      <c r="G13" s="6"/>
    </row>
    <row r="14" customFormat="false" ht="15" hidden="false" customHeight="false" outlineLevel="0" collapsed="false">
      <c r="A14" s="23" t="s">
        <v>24</v>
      </c>
      <c r="B14" s="28" t="n">
        <v>0</v>
      </c>
      <c r="C14" s="14" t="n">
        <f aca="false">B14*$J$17</f>
        <v>0</v>
      </c>
      <c r="D14" s="0"/>
      <c r="E14" s="23"/>
      <c r="F14" s="26"/>
      <c r="G14" s="6"/>
      <c r="I14" s="0" t="s">
        <v>25</v>
      </c>
      <c r="J14" s="3" t="n">
        <v>18000</v>
      </c>
      <c r="K14" s="0" t="s">
        <v>22</v>
      </c>
      <c r="L14" s="3" t="n">
        <f aca="false">J14-C21-C30-C41</f>
        <v>18000</v>
      </c>
    </row>
    <row r="15" customFormat="false" ht="15" hidden="false" customHeight="false" outlineLevel="0" collapsed="false">
      <c r="A15" s="23" t="s">
        <v>16</v>
      </c>
      <c r="B15" s="24"/>
      <c r="C15" s="25" t="n">
        <v>0</v>
      </c>
      <c r="D15" s="14"/>
      <c r="E15" s="23"/>
      <c r="F15" s="26"/>
      <c r="G15" s="6"/>
    </row>
    <row r="16" customFormat="false" ht="15" hidden="false" customHeight="false" outlineLevel="0" collapsed="false">
      <c r="A16" s="18"/>
      <c r="B16" s="19"/>
      <c r="C16" s="20"/>
      <c r="D16" s="20"/>
      <c r="E16" s="18" t="s">
        <v>10</v>
      </c>
      <c r="F16" s="21" t="n">
        <f aca="false">F13+C14+C15</f>
        <v>-3000</v>
      </c>
      <c r="G16" s="6" t="str">
        <f aca="false">IF(F16&gt;=0, "Passed"," Failed")</f>
        <v> Failed</v>
      </c>
    </row>
    <row r="17" customFormat="false" ht="15" hidden="false" customHeight="false" outlineLevel="0" collapsed="false">
      <c r="A17" s="0" t="s">
        <v>26</v>
      </c>
      <c r="B17" s="4" t="n">
        <f aca="false">B11</f>
        <v>0</v>
      </c>
      <c r="C17" s="0"/>
      <c r="D17" s="29" t="n">
        <f aca="false">B17*$J$4+$J$5</f>
        <v>-1000</v>
      </c>
      <c r="F17" s="3" t="n">
        <f aca="false">F16+D17</f>
        <v>-4000</v>
      </c>
      <c r="G17" s="6"/>
      <c r="I17" s="0" t="s">
        <v>27</v>
      </c>
      <c r="J17" s="3" t="n">
        <v>500</v>
      </c>
    </row>
    <row r="18" customFormat="false" ht="15" hidden="false" customHeight="false" outlineLevel="0" collapsed="false">
      <c r="B18" s="0"/>
      <c r="C18" s="0"/>
      <c r="D18" s="0"/>
      <c r="F18" s="0"/>
      <c r="G18" s="6"/>
    </row>
    <row r="19" customFormat="false" ht="15" hidden="false" customHeight="false" outlineLevel="0" collapsed="false">
      <c r="A19" s="8" t="s">
        <v>28</v>
      </c>
      <c r="B19" s="9"/>
      <c r="C19" s="10"/>
      <c r="D19" s="10"/>
      <c r="E19" s="8" t="s">
        <v>7</v>
      </c>
      <c r="F19" s="11" t="n">
        <f aca="false">F17</f>
        <v>-4000</v>
      </c>
      <c r="G19" s="6"/>
      <c r="I19" s="0" t="s">
        <v>29</v>
      </c>
      <c r="J19" s="7"/>
    </row>
    <row r="20" customFormat="false" ht="15" hidden="false" customHeight="false" outlineLevel="0" collapsed="false">
      <c r="A20" s="23" t="s">
        <v>16</v>
      </c>
      <c r="B20" s="24"/>
      <c r="C20" s="25" t="n">
        <v>0</v>
      </c>
      <c r="D20" s="14"/>
      <c r="E20" s="23"/>
      <c r="F20" s="26"/>
      <c r="G20" s="6"/>
      <c r="I20" s="0" t="s">
        <v>30</v>
      </c>
    </row>
    <row r="21" customFormat="false" ht="15" hidden="false" customHeight="false" outlineLevel="0" collapsed="false">
      <c r="A21" s="23" t="s">
        <v>31</v>
      </c>
      <c r="B21" s="24"/>
      <c r="C21" s="30" t="n">
        <v>0</v>
      </c>
      <c r="D21" s="14"/>
      <c r="E21" s="23"/>
      <c r="F21" s="26"/>
      <c r="G21" s="6"/>
    </row>
    <row r="22" customFormat="false" ht="15" hidden="false" customHeight="false" outlineLevel="0" collapsed="false">
      <c r="A22" s="18"/>
      <c r="B22" s="19"/>
      <c r="C22" s="20"/>
      <c r="D22" s="20"/>
      <c r="E22" s="18" t="s">
        <v>10</v>
      </c>
      <c r="F22" s="21" t="n">
        <f aca="false">F19+C20+C21</f>
        <v>-4000</v>
      </c>
      <c r="G22" s="6" t="str">
        <f aca="false">IF(F22&gt;=0, "Passed"," Failed")</f>
        <v> Failed</v>
      </c>
      <c r="I22" s="0" t="s">
        <v>32</v>
      </c>
      <c r="J22" s="31"/>
    </row>
    <row r="23" customFormat="false" ht="15" hidden="false" customHeight="false" outlineLevel="0" collapsed="false">
      <c r="A23" s="0" t="s">
        <v>33</v>
      </c>
      <c r="B23" s="7" t="n">
        <f aca="false">B17</f>
        <v>0</v>
      </c>
      <c r="C23" s="0"/>
      <c r="D23" s="22" t="n">
        <f aca="false">B23*$J$4+$J$5</f>
        <v>-1000</v>
      </c>
      <c r="F23" s="3" t="n">
        <f aca="false">F22+D23</f>
        <v>-5000</v>
      </c>
      <c r="G23" s="6"/>
      <c r="I23" s="0" t="s">
        <v>34</v>
      </c>
    </row>
    <row r="24" customFormat="false" ht="15" hidden="false" customHeight="false" outlineLevel="0" collapsed="false">
      <c r="A24" s="0" t="s">
        <v>35</v>
      </c>
      <c r="B24" s="7" t="n">
        <f aca="false">B23</f>
        <v>0</v>
      </c>
      <c r="C24" s="0"/>
      <c r="D24" s="22" t="n">
        <f aca="false">B24*$J$4+$J$5</f>
        <v>-1000</v>
      </c>
      <c r="F24" s="3" t="n">
        <f aca="false">F23+D24</f>
        <v>-6000</v>
      </c>
      <c r="G24" s="6"/>
    </row>
    <row r="25" customFormat="false" ht="15" hidden="false" customHeight="false" outlineLevel="0" collapsed="false">
      <c r="A25" s="0" t="s">
        <v>36</v>
      </c>
      <c r="B25" s="7" t="n">
        <f aca="false">B24</f>
        <v>0</v>
      </c>
      <c r="C25" s="0"/>
      <c r="D25" s="22" t="n">
        <f aca="false">B25*$J$4+$J$5</f>
        <v>-1000</v>
      </c>
      <c r="F25" s="3" t="n">
        <f aca="false">F24+D25</f>
        <v>-7000</v>
      </c>
      <c r="G25" s="6"/>
    </row>
    <row r="26" customFormat="false" ht="15" hidden="false" customHeight="false" outlineLevel="0" collapsed="false">
      <c r="A26" s="0" t="s">
        <v>37</v>
      </c>
      <c r="B26" s="7" t="n">
        <f aca="false">B25</f>
        <v>0</v>
      </c>
      <c r="C26" s="0"/>
      <c r="D26" s="22" t="n">
        <f aca="false">B26*$J$4+$J$5</f>
        <v>-1000</v>
      </c>
      <c r="F26" s="3" t="n">
        <f aca="false">F25+D26</f>
        <v>-8000</v>
      </c>
      <c r="G26" s="6"/>
    </row>
    <row r="27" customFormat="false" ht="15" hidden="false" customHeight="false" outlineLevel="0" collapsed="false">
      <c r="B27" s="0"/>
      <c r="C27" s="0"/>
      <c r="D27" s="0"/>
      <c r="F27" s="0"/>
      <c r="G27" s="6"/>
    </row>
    <row r="28" customFormat="false" ht="15" hidden="false" customHeight="false" outlineLevel="0" collapsed="false">
      <c r="A28" s="8" t="s">
        <v>38</v>
      </c>
      <c r="B28" s="9"/>
      <c r="C28" s="10"/>
      <c r="D28" s="10"/>
      <c r="E28" s="8" t="s">
        <v>7</v>
      </c>
      <c r="F28" s="11" t="n">
        <f aca="false">F26</f>
        <v>-8000</v>
      </c>
      <c r="G28" s="6"/>
    </row>
    <row r="29" customFormat="false" ht="15" hidden="false" customHeight="false" outlineLevel="0" collapsed="false">
      <c r="A29" s="23" t="s">
        <v>16</v>
      </c>
      <c r="B29" s="24"/>
      <c r="C29" s="25" t="n">
        <v>0</v>
      </c>
      <c r="D29" s="14"/>
      <c r="E29" s="23"/>
      <c r="F29" s="26"/>
      <c r="G29" s="6"/>
    </row>
    <row r="30" customFormat="false" ht="15" hidden="false" customHeight="false" outlineLevel="0" collapsed="false">
      <c r="A30" s="23" t="s">
        <v>31</v>
      </c>
      <c r="B30" s="24"/>
      <c r="C30" s="30" t="n">
        <v>0</v>
      </c>
      <c r="D30" s="14"/>
      <c r="E30" s="23"/>
      <c r="F30" s="26"/>
      <c r="G30" s="6"/>
    </row>
    <row r="31" customFormat="false" ht="15" hidden="false" customHeight="false" outlineLevel="0" collapsed="false">
      <c r="A31" s="23" t="s">
        <v>39</v>
      </c>
      <c r="B31" s="24"/>
      <c r="C31" s="30" t="n">
        <v>0</v>
      </c>
      <c r="D31" s="14"/>
      <c r="E31" s="23"/>
      <c r="F31" s="26"/>
      <c r="G31" s="6"/>
    </row>
    <row r="32" customFormat="false" ht="15" hidden="false" customHeight="false" outlineLevel="0" collapsed="false">
      <c r="A32" s="23" t="s">
        <v>40</v>
      </c>
      <c r="B32" s="24"/>
      <c r="C32" s="30" t="n">
        <v>0</v>
      </c>
      <c r="D32" s="14"/>
      <c r="E32" s="23"/>
      <c r="F32" s="26"/>
      <c r="G32" s="6"/>
    </row>
    <row r="33" customFormat="false" ht="15" hidden="false" customHeight="false" outlineLevel="0" collapsed="false">
      <c r="A33" s="18"/>
      <c r="B33" s="19"/>
      <c r="C33" s="20"/>
      <c r="D33" s="20"/>
      <c r="E33" s="18" t="s">
        <v>10</v>
      </c>
      <c r="F33" s="21" t="n">
        <f aca="false">F28+C29+C30+C31+C32</f>
        <v>-8000</v>
      </c>
      <c r="G33" s="6" t="str">
        <f aca="false">IF(F33&gt;=0, "Passed"," Failed")</f>
        <v> Failed</v>
      </c>
    </row>
    <row r="34" customFormat="false" ht="15" hidden="false" customHeight="false" outlineLevel="0" collapsed="false">
      <c r="A34" s="0" t="s">
        <v>41</v>
      </c>
      <c r="B34" s="7" t="n">
        <f aca="false">B26</f>
        <v>0</v>
      </c>
      <c r="C34" s="0"/>
      <c r="D34" s="22" t="n">
        <f aca="false">B34*$J$4+$J$5</f>
        <v>-1000</v>
      </c>
      <c r="F34" s="3" t="n">
        <f aca="false">F33+D34</f>
        <v>-9000</v>
      </c>
      <c r="G34" s="6"/>
    </row>
    <row r="35" customFormat="false" ht="15" hidden="false" customHeight="false" outlineLevel="0" collapsed="false">
      <c r="A35" s="0" t="s">
        <v>42</v>
      </c>
      <c r="B35" s="7" t="n">
        <f aca="false">B34</f>
        <v>0</v>
      </c>
      <c r="C35" s="0"/>
      <c r="D35" s="22" t="n">
        <f aca="false">B35*$J$4+$J$5</f>
        <v>-1000</v>
      </c>
      <c r="F35" s="3" t="n">
        <f aca="false">F34+D35</f>
        <v>-10000</v>
      </c>
      <c r="G35" s="6"/>
    </row>
    <row r="36" customFormat="false" ht="15" hidden="false" customHeight="false" outlineLevel="0" collapsed="false">
      <c r="A36" s="0" t="s">
        <v>43</v>
      </c>
      <c r="B36" s="7" t="n">
        <f aca="false">B35</f>
        <v>0</v>
      </c>
      <c r="C36" s="0"/>
      <c r="D36" s="22" t="n">
        <f aca="false">B36*$J$4+$J$5</f>
        <v>-1000</v>
      </c>
      <c r="F36" s="3" t="n">
        <f aca="false">F35+D36</f>
        <v>-11000</v>
      </c>
      <c r="G36" s="6"/>
    </row>
    <row r="37" customFormat="false" ht="15" hidden="false" customHeight="false" outlineLevel="0" collapsed="false">
      <c r="A37" s="0" t="s">
        <v>44</v>
      </c>
      <c r="B37" s="7" t="n">
        <f aca="false">B36</f>
        <v>0</v>
      </c>
      <c r="C37" s="0"/>
      <c r="D37" s="22" t="n">
        <f aca="false">B37*$J$4+$J$5</f>
        <v>-1000</v>
      </c>
      <c r="F37" s="3" t="n">
        <f aca="false">F36+D37</f>
        <v>-12000</v>
      </c>
      <c r="G37" s="6"/>
    </row>
    <row r="38" customFormat="false" ht="15" hidden="false" customHeight="false" outlineLevel="0" collapsed="false">
      <c r="B38" s="0"/>
      <c r="C38" s="0"/>
      <c r="D38" s="22"/>
      <c r="F38" s="0"/>
      <c r="G38" s="6"/>
    </row>
    <row r="39" customFormat="false" ht="15" hidden="false" customHeight="false" outlineLevel="0" collapsed="false">
      <c r="A39" s="8" t="s">
        <v>45</v>
      </c>
      <c r="B39" s="9"/>
      <c r="C39" s="10"/>
      <c r="D39" s="10"/>
      <c r="E39" s="8" t="s">
        <v>7</v>
      </c>
      <c r="F39" s="11" t="n">
        <f aca="false">F37</f>
        <v>-12000</v>
      </c>
      <c r="G39" s="6"/>
    </row>
    <row r="40" customFormat="false" ht="15" hidden="false" customHeight="false" outlineLevel="0" collapsed="false">
      <c r="A40" s="23" t="s">
        <v>16</v>
      </c>
      <c r="B40" s="24"/>
      <c r="C40" s="25" t="n">
        <v>0</v>
      </c>
      <c r="D40" s="22"/>
      <c r="E40" s="23"/>
      <c r="F40" s="26"/>
      <c r="G40" s="6"/>
    </row>
    <row r="41" customFormat="false" ht="15" hidden="false" customHeight="false" outlineLevel="0" collapsed="false">
      <c r="A41" s="23" t="s">
        <v>31</v>
      </c>
      <c r="B41" s="24"/>
      <c r="C41" s="30" t="n">
        <v>0</v>
      </c>
      <c r="D41" s="22"/>
      <c r="E41" s="23"/>
      <c r="F41" s="26"/>
      <c r="G41" s="6"/>
    </row>
    <row r="42" customFormat="false" ht="15" hidden="false" customHeight="false" outlineLevel="0" collapsed="false">
      <c r="A42" s="23" t="s">
        <v>39</v>
      </c>
      <c r="B42" s="24"/>
      <c r="C42" s="30" t="n">
        <v>0</v>
      </c>
      <c r="D42" s="22"/>
      <c r="E42" s="23"/>
      <c r="F42" s="26"/>
      <c r="G42" s="6"/>
    </row>
    <row r="43" customFormat="false" ht="15" hidden="false" customHeight="false" outlineLevel="0" collapsed="false">
      <c r="A43" s="23" t="s">
        <v>40</v>
      </c>
      <c r="B43" s="24"/>
      <c r="C43" s="30" t="n">
        <v>0</v>
      </c>
      <c r="D43" s="22"/>
      <c r="E43" s="23"/>
      <c r="F43" s="26"/>
      <c r="G43" s="6"/>
    </row>
    <row r="44" customFormat="false" ht="15" hidden="false" customHeight="false" outlineLevel="0" collapsed="false">
      <c r="A44" s="18"/>
      <c r="B44" s="19"/>
      <c r="C44" s="20"/>
      <c r="D44" s="20"/>
      <c r="E44" s="18" t="s">
        <v>10</v>
      </c>
      <c r="F44" s="21" t="n">
        <f aca="false">F39+C40+C41+C42+C43</f>
        <v>-12000</v>
      </c>
      <c r="G44" s="6" t="str">
        <f aca="false">IF(F44&gt;=0, "Passed"," Failed")</f>
        <v> Failed</v>
      </c>
    </row>
    <row r="45" customFormat="false" ht="15" hidden="false" customHeight="false" outlineLevel="0" collapsed="false">
      <c r="A45" s="0" t="s">
        <v>46</v>
      </c>
      <c r="B45" s="7" t="n">
        <f aca="false">B37</f>
        <v>0</v>
      </c>
      <c r="C45" s="0"/>
      <c r="D45" s="22" t="n">
        <f aca="false">B45*$J$4+$J$5</f>
        <v>-1000</v>
      </c>
      <c r="F45" s="3" t="n">
        <f aca="false">F44+D45</f>
        <v>-13000</v>
      </c>
      <c r="G45" s="6"/>
    </row>
    <row r="46" customFormat="false" ht="15" hidden="false" customHeight="false" outlineLevel="0" collapsed="false">
      <c r="B46" s="0"/>
      <c r="C46" s="0"/>
      <c r="D46" s="0"/>
      <c r="F46" s="0"/>
      <c r="G46" s="6"/>
    </row>
    <row r="47" customFormat="false" ht="15" hidden="false" customHeight="false" outlineLevel="0" collapsed="false">
      <c r="B47" s="0"/>
      <c r="C47" s="0"/>
      <c r="D47" s="0"/>
      <c r="F47" s="0"/>
      <c r="G47" s="6"/>
    </row>
    <row r="48" customFormat="false" ht="15" hidden="false" customHeight="false" outlineLevel="0" collapsed="false">
      <c r="A48" s="8" t="s">
        <v>47</v>
      </c>
      <c r="B48" s="9"/>
      <c r="C48" s="10"/>
      <c r="D48" s="10"/>
      <c r="E48" s="8" t="s">
        <v>7</v>
      </c>
      <c r="F48" s="11" t="n">
        <f aca="false">F45</f>
        <v>-13000</v>
      </c>
      <c r="G48" s="6"/>
    </row>
    <row r="49" customFormat="false" ht="15" hidden="false" customHeight="false" outlineLevel="0" collapsed="false">
      <c r="A49" s="23" t="s">
        <v>48</v>
      </c>
      <c r="B49" s="32"/>
      <c r="C49" s="14" t="n">
        <f aca="false">IF(B49 = 0,0,IF(B49 = 1,4000,IF(B49 = 2,3000,IF(B49 = 3,2000,IF(B49 = 4,1000,0)))))</f>
        <v>0</v>
      </c>
      <c r="D49" s="14"/>
      <c r="E49" s="12"/>
      <c r="F49" s="26"/>
      <c r="G49" s="6"/>
    </row>
    <row r="50" customFormat="false" ht="15" hidden="false" customHeight="false" outlineLevel="0" collapsed="false">
      <c r="A50" s="18"/>
      <c r="B50" s="19"/>
      <c r="C50" s="20"/>
      <c r="D50" s="20"/>
      <c r="E50" s="18" t="s">
        <v>10</v>
      </c>
      <c r="F50" s="21" t="n">
        <f aca="false">F48+C49</f>
        <v>-13000</v>
      </c>
      <c r="G50" s="6" t="str">
        <f aca="false">IF(F50&gt;=0, "Passed"," Failed")</f>
        <v> Failed</v>
      </c>
    </row>
  </sheetData>
  <conditionalFormatting sqref="L9;L12;L14">
    <cfRule type="cellIs" priority="2" operator="lessThan" aboveAverage="0" equalAverage="0" bottom="0" percent="0" rank="0" text="" dxfId="0">
      <formula>0.1</formula>
    </cfRule>
  </conditionalFormatting>
  <conditionalFormatting sqref="F3;F6:F50;D1:D13;D15:D50;C1:C50">
    <cfRule type="cellIs" priority="3" operator="lessThan" aboveAverage="0" equalAverage="0" bottom="0" percent="0" rank="0" text="" dxfId="1">
      <formula>-1</formula>
    </cfRule>
  </conditionalFormatting>
  <conditionalFormatting sqref="G50;G44;G33;G22;G16;G10;G5">
    <cfRule type="containsText" priority="4" aboveAverage="0" equalAverage="0" bottom="0" percent="0" rank="0" text="Passed" dxfId="2"/>
    <cfRule type="containsText" priority="5" aboveAverage="0" equalAverage="0" bottom="0" percent="0" rank="0" text="Failed" dxfId="3"/>
  </conditionalFormatting>
  <dataValidations count="9">
    <dataValidation allowBlank="true" error="Sie haben schon den maximalen Betrag vergeben oder würden ihn mit dieser Eingabe überschreiten." errorTitle="Maximalwert Überschritten" operator="lessThanOrEqual" showDropDown="false" showErrorMessage="true" showInputMessage="false" sqref="C21" type="whole">
      <formula1>J14</formula1>
      <formula2>0</formula2>
    </dataValidation>
    <dataValidation allowBlank="true" error="Sie haben bereits die maximale Belohnung vergeben" errorTitle="Maximal Wertung schon vergeben" operator="greaterThan" showDropDown="false" showErrorMessage="true" showInputMessage="true" sqref="L9" type="whole">
      <formula1>0</formula1>
      <formula2>0</formula2>
    </dataValidation>
    <dataValidation allowBlank="true" error="Sie haben schon die maximal mögliche Summe vergeben oder würde es mit dieser Eingabe überschreiten" errorTitle="Maximalwert überschritten" operator="lessThanOrEqual" prompt="Sie können insgesamt nur " promptTitle="Maximale Eingabe" showDropDown="false" showErrorMessage="true" showInputMessage="false" sqref="C42" type="whole">
      <formula1>L9</formula1>
      <formula2>0</formula2>
    </dataValidation>
    <dataValidation allowBlank="true" error="Sie haben schon die maximal mögliche Summe vergeben oder würde es mit dieser Eingabe überschreiten" errorTitle="Maximalwert überschritten" operator="lessThanOrEqual" prompt="Sie können insgesamt nur " promptTitle="Maximale Eingabe" showDropDown="false" showErrorMessage="true" showInputMessage="false" sqref="C31" type="whole">
      <formula1>J9</formula1>
      <formula2>0</formula2>
    </dataValidation>
    <dataValidation allowBlank="true" error="Sie haben schon den maximalen Betrag vergeben oder würden ihn mit dieser Eingabe überschreiten." errorTitle="Maximalwert überschritten" operator="lessThanOrEqual" showDropDown="false" showErrorMessage="true" showInputMessage="true" sqref="C30" type="whole">
      <formula1>L14</formula1>
      <formula2>0</formula2>
    </dataValidation>
    <dataValidation allowBlank="true" error="Sie haben schon den maximalen Betrag vergeben oder würden ihn mit dieser Eingabe überschreiten." errorTitle="Maximalwert überschritten" operator="lessThanOrEqual" showDropDown="false" showErrorMessage="true" showInputMessage="false" sqref="C41" type="whole">
      <formula1>L14</formula1>
      <formula2>0</formula2>
    </dataValidation>
    <dataValidation allowBlank="true" error="Sie haben schon den maximalen Betrag vergeben oder würden ihn mit dieser Eingabe überschreiten." errorTitle="Maximalwert überschritten" operator="lessThanOrEqual" showDropDown="false" showErrorMessage="true" showInputMessage="false" sqref="C32" type="whole">
      <formula1>J12</formula1>
      <formula2>0</formula2>
    </dataValidation>
    <dataValidation allowBlank="true" error="Sie haben schon den maximalen Betrag vergeben oder würden ihn mit dieser Eingabe überschreiten." errorTitle="Maximalwert überschritten" operator="lessThanOrEqual" showDropDown="false" showErrorMessage="true" showInputMessage="true" sqref="C43" type="whole">
      <formula1>L12</formula1>
      <formula2>0</formula2>
    </dataValidation>
    <dataValidation allowBlank="true" operator="between" showDropDown="false" showErrorMessage="true" showInputMessage="true" sqref="B49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1" activeCellId="0" sqref="I51"/>
    </sheetView>
  </sheetViews>
  <sheetFormatPr defaultRowHeight="15"/>
  <cols>
    <col collapsed="false" hidden="false" max="1" min="1" style="0" width="31.5357142857143"/>
    <col collapsed="false" hidden="false" max="2" min="2" style="1" width="15.1173469387755"/>
    <col collapsed="false" hidden="false" max="4" min="3" style="2" width="11.5561224489796"/>
    <col collapsed="false" hidden="false" max="5" min="5" style="0" width="10.6938775510204"/>
    <col collapsed="false" hidden="false" max="6" min="6" style="3" width="16.5255102040816"/>
    <col collapsed="false" hidden="false" max="8" min="7" style="0" width="10.6938775510204"/>
    <col collapsed="false" hidden="false" max="9" min="9" style="0" width="37.6887755102041"/>
    <col collapsed="false" hidden="false" max="10" min="10" style="0" width="10.6938775510204"/>
    <col collapsed="false" hidden="false" max="11" min="11" style="0" width="23.219387755102"/>
    <col collapsed="false" hidden="false" max="13" min="12" style="0" width="10.6938775510204"/>
    <col collapsed="false" hidden="true" max="14" min="14" style="0" width="0"/>
    <col collapsed="false" hidden="false" max="15" min="15" style="0" width="19.765306122449"/>
    <col collapsed="false" hidden="false" max="1025" min="16" style="0" width="10.6938775510204"/>
  </cols>
  <sheetData>
    <row r="1" customFormat="false" ht="15.75" hidden="false" customHeight="false" outlineLevel="0" collapsed="false">
      <c r="A1" s="0" t="s">
        <v>0</v>
      </c>
      <c r="B1" s="4"/>
      <c r="C1" s="5" t="s">
        <v>1</v>
      </c>
      <c r="D1" s="5" t="s">
        <v>2</v>
      </c>
      <c r="F1" s="3" t="s">
        <v>3</v>
      </c>
      <c r="G1" s="6"/>
      <c r="N1" s="0" t="s">
        <v>4</v>
      </c>
      <c r="O1" s="33"/>
      <c r="P1" s="34"/>
    </row>
    <row r="2" customFormat="false" ht="15" hidden="false" customHeight="false" outlineLevel="0" collapsed="false">
      <c r="A2" s="0" t="s">
        <v>5</v>
      </c>
      <c r="B2" s="7" t="n">
        <v>0</v>
      </c>
      <c r="C2" s="0"/>
      <c r="D2" s="0"/>
      <c r="F2" s="0"/>
      <c r="G2" s="6"/>
      <c r="N2" s="0" t="n">
        <v>1</v>
      </c>
      <c r="O2" s="35" t="s">
        <v>49</v>
      </c>
      <c r="P2" s="36"/>
    </row>
    <row r="3" customFormat="false" ht="15" hidden="false" customHeight="false" outlineLevel="0" collapsed="false">
      <c r="A3" s="8" t="s">
        <v>6</v>
      </c>
      <c r="B3" s="9"/>
      <c r="C3" s="10"/>
      <c r="D3" s="10"/>
      <c r="E3" s="8" t="s">
        <v>7</v>
      </c>
      <c r="F3" s="11" t="n">
        <f aca="false">B2*J7</f>
        <v>0</v>
      </c>
      <c r="G3" s="6"/>
      <c r="N3" s="0" t="n">
        <v>2</v>
      </c>
      <c r="O3" s="35" t="s">
        <v>50</v>
      </c>
      <c r="P3" s="36"/>
    </row>
    <row r="4" customFormat="false" ht="15" hidden="false" customHeight="false" outlineLevel="0" collapsed="false">
      <c r="A4" s="12" t="s">
        <v>8</v>
      </c>
      <c r="B4" s="13"/>
      <c r="C4" s="14" t="n">
        <f aca="false">B2*J7</f>
        <v>0</v>
      </c>
      <c r="D4" s="14"/>
      <c r="E4" s="12"/>
      <c r="F4" s="15"/>
      <c r="G4" s="6"/>
      <c r="I4" s="16" t="s">
        <v>9</v>
      </c>
      <c r="J4" s="17" t="n">
        <v>-1000</v>
      </c>
      <c r="N4" s="0" t="n">
        <v>3</v>
      </c>
      <c r="O4" s="35" t="s">
        <v>51</v>
      </c>
      <c r="P4" s="36" t="s">
        <v>52</v>
      </c>
    </row>
    <row r="5" customFormat="false" ht="15" hidden="false" customHeight="false" outlineLevel="0" collapsed="false">
      <c r="A5" s="18"/>
      <c r="B5" s="19"/>
      <c r="C5" s="20"/>
      <c r="D5" s="20"/>
      <c r="E5" s="18" t="s">
        <v>10</v>
      </c>
      <c r="F5" s="21" t="n">
        <f aca="false">C4</f>
        <v>0</v>
      </c>
      <c r="G5" s="6" t="str">
        <f aca="false">IF(F5&gt;=0, "Passed"," Failed")</f>
        <v>Passed</v>
      </c>
      <c r="I5" s="16" t="s">
        <v>11</v>
      </c>
      <c r="J5" s="17" t="n">
        <v>-1000</v>
      </c>
      <c r="N5" s="0" t="n">
        <v>4</v>
      </c>
      <c r="O5" s="35"/>
      <c r="P5" s="36"/>
    </row>
    <row r="6" customFormat="false" ht="15" hidden="false" customHeight="false" outlineLevel="0" collapsed="false">
      <c r="A6" s="0" t="s">
        <v>12</v>
      </c>
      <c r="B6" s="4" t="n">
        <f aca="false">B2</f>
        <v>0</v>
      </c>
      <c r="C6" s="0"/>
      <c r="D6" s="22" t="n">
        <f aca="false">B6*$J$4+$J$5</f>
        <v>-1000</v>
      </c>
      <c r="F6" s="3" t="n">
        <f aca="false">F5+D6</f>
        <v>-1000</v>
      </c>
      <c r="G6" s="6"/>
      <c r="N6" s="0" t="n">
        <v>5</v>
      </c>
      <c r="O6" s="35" t="s">
        <v>53</v>
      </c>
      <c r="P6" s="36" t="n">
        <v>14000</v>
      </c>
    </row>
    <row r="7" customFormat="false" ht="15" hidden="false" customHeight="false" outlineLevel="0" collapsed="false">
      <c r="A7" s="0" t="s">
        <v>13</v>
      </c>
      <c r="B7" s="4" t="n">
        <f aca="false">B6</f>
        <v>0</v>
      </c>
      <c r="C7" s="0"/>
      <c r="D7" s="22" t="n">
        <f aca="false">B7*$J$4+$J$5</f>
        <v>-1000</v>
      </c>
      <c r="F7" s="3" t="n">
        <f aca="false">F6+D7</f>
        <v>-2000</v>
      </c>
      <c r="G7" s="6"/>
      <c r="I7" s="0" t="s">
        <v>14</v>
      </c>
      <c r="J7" s="3" t="n">
        <v>5000</v>
      </c>
      <c r="O7" s="35" t="s">
        <v>54</v>
      </c>
      <c r="P7" s="36" t="n">
        <v>10000</v>
      </c>
    </row>
    <row r="8" customFormat="false" ht="15" hidden="false" customHeight="false" outlineLevel="0" collapsed="false">
      <c r="A8" s="8" t="s">
        <v>15</v>
      </c>
      <c r="B8" s="9"/>
      <c r="C8" s="10"/>
      <c r="D8" s="10"/>
      <c r="E8" s="8" t="s">
        <v>7</v>
      </c>
      <c r="F8" s="11" t="n">
        <f aca="false">F7</f>
        <v>-2000</v>
      </c>
      <c r="G8" s="6"/>
      <c r="O8" s="35" t="s">
        <v>55</v>
      </c>
      <c r="P8" s="36" t="n">
        <v>6000</v>
      </c>
    </row>
    <row r="9" customFormat="false" ht="15" hidden="false" customHeight="false" outlineLevel="0" collapsed="false">
      <c r="A9" s="23" t="s">
        <v>16</v>
      </c>
      <c r="B9" s="24"/>
      <c r="C9" s="25" t="n">
        <v>0</v>
      </c>
      <c r="D9" s="14"/>
      <c r="E9" s="23"/>
      <c r="F9" s="26"/>
      <c r="G9" s="6"/>
      <c r="I9" s="0" t="s">
        <v>17</v>
      </c>
      <c r="J9" s="3" t="n">
        <v>20000</v>
      </c>
      <c r="K9" s="0" t="s">
        <v>18</v>
      </c>
      <c r="L9" s="3" t="n">
        <f aca="false">J9-C31-C46</f>
        <v>20000</v>
      </c>
      <c r="O9" s="35" t="s">
        <v>56</v>
      </c>
      <c r="P9" s="36" t="n">
        <v>18000</v>
      </c>
    </row>
    <row r="10" customFormat="false" ht="15" hidden="false" customHeight="false" outlineLevel="0" collapsed="false">
      <c r="A10" s="18"/>
      <c r="B10" s="19"/>
      <c r="C10" s="20"/>
      <c r="D10" s="20"/>
      <c r="E10" s="18" t="s">
        <v>10</v>
      </c>
      <c r="F10" s="21" t="n">
        <f aca="false">F8+C9</f>
        <v>-2000</v>
      </c>
      <c r="G10" s="6" t="str">
        <f aca="false">IF(F10&gt;=0, "Passed"," Failed")</f>
        <v> Failed</v>
      </c>
      <c r="I10" s="0" t="s">
        <v>19</v>
      </c>
      <c r="J10" s="3" t="n">
        <v>6000</v>
      </c>
      <c r="O10" s="35" t="s">
        <v>57</v>
      </c>
      <c r="P10" s="36" t="n">
        <v>20000</v>
      </c>
    </row>
    <row r="11" customFormat="false" ht="15" hidden="false" customHeight="false" outlineLevel="0" collapsed="false">
      <c r="A11" s="0" t="s">
        <v>20</v>
      </c>
      <c r="B11" s="4" t="n">
        <f aca="false">B7</f>
        <v>0</v>
      </c>
      <c r="C11" s="22"/>
      <c r="D11" s="22" t="n">
        <f aca="false">B11*$J$4+$J$5</f>
        <v>-1000</v>
      </c>
      <c r="E11" s="27"/>
      <c r="F11" s="3" t="n">
        <f aca="false">F10+D11</f>
        <v>-3000</v>
      </c>
      <c r="G11" s="6"/>
      <c r="O11" s="35" t="s">
        <v>58</v>
      </c>
      <c r="P11" s="36" t="n">
        <v>0</v>
      </c>
    </row>
    <row r="12" customFormat="false" ht="15" hidden="false" customHeight="false" outlineLevel="0" collapsed="false">
      <c r="B12" s="0"/>
      <c r="C12" s="22"/>
      <c r="D12" s="22"/>
      <c r="E12" s="27"/>
      <c r="F12" s="0"/>
      <c r="G12" s="6"/>
      <c r="I12" s="0" t="s">
        <v>21</v>
      </c>
      <c r="J12" s="3" t="n">
        <v>10000</v>
      </c>
      <c r="K12" s="0" t="s">
        <v>22</v>
      </c>
      <c r="L12" s="3" t="n">
        <f aca="false">J12-SUM(C32:C35)-SUM(C47:C50)</f>
        <v>10000</v>
      </c>
      <c r="O12" s="35"/>
      <c r="P12" s="36"/>
    </row>
    <row r="13" customFormat="false" ht="15" hidden="false" customHeight="false" outlineLevel="0" collapsed="false">
      <c r="A13" s="8" t="s">
        <v>23</v>
      </c>
      <c r="B13" s="9"/>
      <c r="C13" s="10"/>
      <c r="D13" s="10"/>
      <c r="E13" s="8" t="s">
        <v>7</v>
      </c>
      <c r="F13" s="11" t="n">
        <f aca="false">F11</f>
        <v>-3000</v>
      </c>
      <c r="G13" s="6"/>
      <c r="O13" s="35" t="s">
        <v>59</v>
      </c>
      <c r="P13" s="36" t="s">
        <v>60</v>
      </c>
    </row>
    <row r="14" customFormat="false" ht="15" hidden="false" customHeight="false" outlineLevel="0" collapsed="false">
      <c r="A14" s="23" t="s">
        <v>24</v>
      </c>
      <c r="B14" s="28" t="n">
        <v>0</v>
      </c>
      <c r="C14" s="14" t="n">
        <f aca="false">B14*$J$17</f>
        <v>0</v>
      </c>
      <c r="D14" s="0"/>
      <c r="E14" s="23"/>
      <c r="F14" s="26"/>
      <c r="G14" s="6"/>
      <c r="I14" s="0" t="s">
        <v>25</v>
      </c>
      <c r="J14" s="3" t="n">
        <v>18000</v>
      </c>
      <c r="K14" s="0" t="s">
        <v>22</v>
      </c>
      <c r="L14" s="3" t="n">
        <f aca="false">J14-C21-C30-C45</f>
        <v>18000</v>
      </c>
      <c r="O14" s="35"/>
      <c r="P14" s="36"/>
    </row>
    <row r="15" customFormat="false" ht="15" hidden="false" customHeight="false" outlineLevel="0" collapsed="false">
      <c r="A15" s="23" t="s">
        <v>16</v>
      </c>
      <c r="B15" s="24"/>
      <c r="C15" s="25" t="n">
        <v>0</v>
      </c>
      <c r="D15" s="14"/>
      <c r="E15" s="23"/>
      <c r="F15" s="26"/>
      <c r="G15" s="6"/>
      <c r="O15" s="35" t="s">
        <v>53</v>
      </c>
      <c r="P15" s="36" t="n">
        <v>12000</v>
      </c>
    </row>
    <row r="16" customFormat="false" ht="15" hidden="false" customHeight="false" outlineLevel="0" collapsed="false">
      <c r="A16" s="18"/>
      <c r="B16" s="19"/>
      <c r="C16" s="20"/>
      <c r="D16" s="20"/>
      <c r="E16" s="18" t="s">
        <v>10</v>
      </c>
      <c r="F16" s="21" t="n">
        <f aca="false">F13+C14+C15</f>
        <v>-3000</v>
      </c>
      <c r="G16" s="6" t="str">
        <f aca="false">IF(F16&gt;=0, "Passed"," Failed")</f>
        <v> Failed</v>
      </c>
      <c r="O16" s="35" t="s">
        <v>54</v>
      </c>
      <c r="P16" s="36" t="n">
        <v>8000</v>
      </c>
    </row>
    <row r="17" customFormat="false" ht="15" hidden="false" customHeight="false" outlineLevel="0" collapsed="false">
      <c r="A17" s="0" t="s">
        <v>26</v>
      </c>
      <c r="B17" s="4" t="n">
        <f aca="false">B11</f>
        <v>0</v>
      </c>
      <c r="C17" s="0"/>
      <c r="D17" s="29" t="n">
        <f aca="false">B17*$J$4+$J$5</f>
        <v>-1000</v>
      </c>
      <c r="F17" s="3" t="n">
        <f aca="false">F16+D17</f>
        <v>-4000</v>
      </c>
      <c r="G17" s="6"/>
      <c r="I17" s="0" t="s">
        <v>27</v>
      </c>
      <c r="J17" s="3" t="n">
        <v>500</v>
      </c>
      <c r="O17" s="35" t="s">
        <v>55</v>
      </c>
      <c r="P17" s="36" t="n">
        <v>4000</v>
      </c>
    </row>
    <row r="18" customFormat="false" ht="15" hidden="false" customHeight="false" outlineLevel="0" collapsed="false">
      <c r="B18" s="0"/>
      <c r="C18" s="0"/>
      <c r="D18" s="0"/>
      <c r="F18" s="0"/>
      <c r="G18" s="6"/>
      <c r="O18" s="35" t="s">
        <v>56</v>
      </c>
      <c r="P18" s="36" t="n">
        <v>16000</v>
      </c>
    </row>
    <row r="19" customFormat="false" ht="15" hidden="false" customHeight="false" outlineLevel="0" collapsed="false">
      <c r="A19" s="8" t="s">
        <v>28</v>
      </c>
      <c r="B19" s="9"/>
      <c r="C19" s="10"/>
      <c r="D19" s="10"/>
      <c r="E19" s="8" t="s">
        <v>7</v>
      </c>
      <c r="F19" s="11" t="n">
        <f aca="false">F17</f>
        <v>-4000</v>
      </c>
      <c r="G19" s="6"/>
      <c r="I19" s="0" t="s">
        <v>29</v>
      </c>
      <c r="J19" s="7"/>
      <c r="O19" s="35" t="s">
        <v>57</v>
      </c>
      <c r="P19" s="36" t="n">
        <v>18000</v>
      </c>
    </row>
    <row r="20" customFormat="false" ht="15" hidden="false" customHeight="false" outlineLevel="0" collapsed="false">
      <c r="A20" s="23" t="s">
        <v>16</v>
      </c>
      <c r="B20" s="24"/>
      <c r="C20" s="25" t="n">
        <v>0</v>
      </c>
      <c r="D20" s="14"/>
      <c r="E20" s="23"/>
      <c r="F20" s="26"/>
      <c r="G20" s="6"/>
      <c r="I20" s="0" t="s">
        <v>30</v>
      </c>
      <c r="O20" s="35" t="s">
        <v>58</v>
      </c>
      <c r="P20" s="36" t="n">
        <v>0</v>
      </c>
    </row>
    <row r="21" customFormat="false" ht="15" hidden="false" customHeight="false" outlineLevel="0" collapsed="false">
      <c r="A21" s="23" t="s">
        <v>31</v>
      </c>
      <c r="B21" s="37" t="s">
        <v>58</v>
      </c>
      <c r="C21" s="14" t="n">
        <f aca="false">VLOOKUP(B21,Dokumente,2)</f>
        <v>0</v>
      </c>
      <c r="D21" s="14"/>
      <c r="E21" s="23"/>
      <c r="F21" s="26"/>
      <c r="G21" s="6"/>
      <c r="O21" s="35"/>
      <c r="P21" s="36"/>
    </row>
    <row r="22" customFormat="false" ht="15" hidden="false" customHeight="false" outlineLevel="0" collapsed="false">
      <c r="A22" s="18"/>
      <c r="B22" s="19"/>
      <c r="C22" s="20"/>
      <c r="D22" s="20"/>
      <c r="E22" s="18" t="s">
        <v>10</v>
      </c>
      <c r="F22" s="21" t="n">
        <f aca="false">F19+C20+C21</f>
        <v>-4000</v>
      </c>
      <c r="G22" s="6" t="str">
        <f aca="false">IF(F22&gt;=0, "Passed"," Failed")</f>
        <v> Failed</v>
      </c>
      <c r="I22" s="0" t="s">
        <v>32</v>
      </c>
      <c r="J22" s="31"/>
      <c r="O22" s="35"/>
      <c r="P22" s="36"/>
    </row>
    <row r="23" customFormat="false" ht="15" hidden="false" customHeight="false" outlineLevel="0" collapsed="false">
      <c r="A23" s="0" t="s">
        <v>33</v>
      </c>
      <c r="B23" s="7" t="n">
        <f aca="false">B17</f>
        <v>0</v>
      </c>
      <c r="C23" s="0"/>
      <c r="D23" s="22" t="n">
        <f aca="false">B23*$J$4+$J$5</f>
        <v>-1000</v>
      </c>
      <c r="F23" s="3" t="n">
        <f aca="false">F22+D23</f>
        <v>-5000</v>
      </c>
      <c r="G23" s="6"/>
      <c r="I23" s="0" t="s">
        <v>34</v>
      </c>
      <c r="O23" s="35" t="s">
        <v>59</v>
      </c>
      <c r="P23" s="36" t="s">
        <v>61</v>
      </c>
    </row>
    <row r="24" customFormat="false" ht="15" hidden="false" customHeight="false" outlineLevel="0" collapsed="false">
      <c r="A24" s="0" t="s">
        <v>35</v>
      </c>
      <c r="B24" s="7" t="n">
        <f aca="false">B23</f>
        <v>0</v>
      </c>
      <c r="C24" s="0"/>
      <c r="D24" s="22" t="n">
        <f aca="false">B24*$J$4+$J$5</f>
        <v>-1000</v>
      </c>
      <c r="F24" s="3" t="n">
        <f aca="false">F23+D24</f>
        <v>-6000</v>
      </c>
      <c r="G24" s="6"/>
      <c r="O24" s="35" t="s">
        <v>62</v>
      </c>
      <c r="P24" s="36" t="n">
        <v>2000</v>
      </c>
    </row>
    <row r="25" customFormat="false" ht="15" hidden="false" customHeight="false" outlineLevel="0" collapsed="false">
      <c r="A25" s="0" t="s">
        <v>36</v>
      </c>
      <c r="B25" s="7" t="n">
        <f aca="false">B24</f>
        <v>0</v>
      </c>
      <c r="C25" s="0"/>
      <c r="D25" s="22" t="n">
        <f aca="false">B25*$J$4+$J$5</f>
        <v>-1000</v>
      </c>
      <c r="F25" s="3" t="n">
        <f aca="false">F24+D25</f>
        <v>-7000</v>
      </c>
      <c r="G25" s="6"/>
      <c r="O25" s="35" t="s">
        <v>63</v>
      </c>
      <c r="P25" s="36" t="n">
        <v>0</v>
      </c>
    </row>
    <row r="26" customFormat="false" ht="15" hidden="false" customHeight="false" outlineLevel="0" collapsed="false">
      <c r="A26" s="0" t="s">
        <v>37</v>
      </c>
      <c r="B26" s="7" t="n">
        <f aca="false">B25</f>
        <v>0</v>
      </c>
      <c r="C26" s="0"/>
      <c r="D26" s="22" t="n">
        <f aca="false">B26*$J$4+$J$5</f>
        <v>-1000</v>
      </c>
      <c r="F26" s="3" t="n">
        <f aca="false">F25+D26</f>
        <v>-8000</v>
      </c>
      <c r="G26" s="6"/>
      <c r="O26" s="35" t="s">
        <v>64</v>
      </c>
      <c r="P26" s="36" t="n">
        <v>5000</v>
      </c>
    </row>
    <row r="27" customFormat="false" ht="15" hidden="false" customHeight="false" outlineLevel="0" collapsed="false">
      <c r="B27" s="0"/>
      <c r="C27" s="0"/>
      <c r="D27" s="0"/>
      <c r="F27" s="0"/>
      <c r="G27" s="6"/>
      <c r="O27" s="35" t="s">
        <v>65</v>
      </c>
      <c r="P27" s="36" t="n">
        <v>1000</v>
      </c>
    </row>
    <row r="28" customFormat="false" ht="15" hidden="false" customHeight="false" outlineLevel="0" collapsed="false">
      <c r="A28" s="8" t="s">
        <v>38</v>
      </c>
      <c r="B28" s="9"/>
      <c r="C28" s="10"/>
      <c r="D28" s="10"/>
      <c r="E28" s="8" t="s">
        <v>7</v>
      </c>
      <c r="F28" s="11" t="n">
        <f aca="false">F26</f>
        <v>-8000</v>
      </c>
      <c r="G28" s="6"/>
      <c r="O28" s="35" t="s">
        <v>66</v>
      </c>
      <c r="P28" s="36" t="n">
        <v>0</v>
      </c>
    </row>
    <row r="29" customFormat="false" ht="15" hidden="false" customHeight="false" outlineLevel="0" collapsed="false">
      <c r="A29" s="23" t="s">
        <v>16</v>
      </c>
      <c r="B29" s="24"/>
      <c r="C29" s="25" t="n">
        <v>0</v>
      </c>
      <c r="D29" s="14"/>
      <c r="E29" s="23"/>
      <c r="F29" s="26"/>
      <c r="G29" s="6"/>
      <c r="O29" s="35"/>
      <c r="P29" s="36"/>
    </row>
    <row r="30" customFormat="false" ht="14.45" hidden="false" customHeight="false" outlineLevel="0" collapsed="false">
      <c r="A30" s="23" t="s">
        <v>31</v>
      </c>
      <c r="B30" s="37" t="s">
        <v>58</v>
      </c>
      <c r="C30" s="14" t="n">
        <f aca="false">IF(VLOOKUP(B30,Dokumente,2)-C21&lt;0,0,VLOOKUP(B30,Dokumente,2)-C21)</f>
        <v>0</v>
      </c>
      <c r="D30" s="14"/>
      <c r="E30" s="23"/>
      <c r="F30" s="26"/>
      <c r="G30" s="6"/>
      <c r="O30" s="38"/>
      <c r="P30" s="39"/>
    </row>
    <row r="31" customFormat="false" ht="15.75" hidden="false" customHeight="false" outlineLevel="0" collapsed="false">
      <c r="A31" s="23" t="s">
        <v>39</v>
      </c>
      <c r="B31" s="37" t="s">
        <v>58</v>
      </c>
      <c r="C31" s="14" t="n">
        <f aca="false">VLOOKUP(B31,O6:P11,2)</f>
        <v>0</v>
      </c>
      <c r="D31" s="14"/>
      <c r="E31" s="23"/>
      <c r="F31" s="26"/>
      <c r="G31" s="6"/>
    </row>
    <row r="32" customFormat="false" ht="15" hidden="false" customHeight="false" outlineLevel="0" collapsed="false">
      <c r="A32" s="23" t="s">
        <v>40</v>
      </c>
      <c r="B32" s="37" t="s">
        <v>63</v>
      </c>
      <c r="C32" s="14" t="n">
        <f aca="false">VLOOKUP(B32,O24:P28,2)</f>
        <v>0</v>
      </c>
      <c r="D32" s="14"/>
      <c r="E32" s="23"/>
      <c r="F32" s="26"/>
      <c r="G32" s="6"/>
    </row>
    <row r="33" customFormat="false" ht="15" hidden="false" customHeight="false" outlineLevel="0" collapsed="false">
      <c r="A33" s="23" t="s">
        <v>40</v>
      </c>
      <c r="B33" s="37" t="s">
        <v>63</v>
      </c>
      <c r="C33" s="14" t="n">
        <f aca="false">VLOOKUP(B33,O24:P28,2)</f>
        <v>0</v>
      </c>
      <c r="D33" s="14"/>
      <c r="E33" s="23"/>
      <c r="F33" s="26"/>
      <c r="G33" s="6"/>
    </row>
    <row r="34" customFormat="false" ht="15" hidden="false" customHeight="false" outlineLevel="0" collapsed="false">
      <c r="A34" s="23" t="s">
        <v>40</v>
      </c>
      <c r="B34" s="37" t="s">
        <v>63</v>
      </c>
      <c r="C34" s="14" t="n">
        <f aca="false">VLOOKUP(B34,O24:P28,2)</f>
        <v>0</v>
      </c>
      <c r="D34" s="14"/>
      <c r="E34" s="23"/>
      <c r="F34" s="26"/>
      <c r="G34" s="6"/>
    </row>
    <row r="35" customFormat="false" ht="15" hidden="false" customHeight="false" outlineLevel="0" collapsed="false">
      <c r="A35" s="23" t="s">
        <v>40</v>
      </c>
      <c r="B35" s="37" t="s">
        <v>63</v>
      </c>
      <c r="C35" s="14" t="n">
        <f aca="false">VLOOKUP(B35,O24:P28,2)</f>
        <v>0</v>
      </c>
      <c r="D35" s="14"/>
      <c r="E35" s="23"/>
      <c r="F35" s="26"/>
      <c r="G35" s="6"/>
    </row>
    <row r="36" customFormat="false" ht="15" hidden="false" customHeight="false" outlineLevel="0" collapsed="false">
      <c r="A36" s="23" t="s">
        <v>67</v>
      </c>
      <c r="B36" s="24"/>
      <c r="C36" s="14" t="n">
        <f aca="false">SUM(C32:C35)</f>
        <v>0</v>
      </c>
      <c r="D36" s="14"/>
      <c r="E36" s="23"/>
      <c r="F36" s="26"/>
      <c r="G36" s="6"/>
    </row>
    <row r="37" customFormat="false" ht="15" hidden="false" customHeight="false" outlineLevel="0" collapsed="false">
      <c r="A37" s="18"/>
      <c r="B37" s="19"/>
      <c r="C37" s="20"/>
      <c r="D37" s="20"/>
      <c r="E37" s="18" t="s">
        <v>10</v>
      </c>
      <c r="F37" s="21" t="n">
        <f aca="false">F28+C29+C30+C31+C36</f>
        <v>-8000</v>
      </c>
      <c r="G37" s="6" t="str">
        <f aca="false">IF(F37&gt;=0, "Passed"," Failed")</f>
        <v> Failed</v>
      </c>
    </row>
    <row r="38" customFormat="false" ht="15" hidden="false" customHeight="false" outlineLevel="0" collapsed="false">
      <c r="A38" s="0" t="s">
        <v>41</v>
      </c>
      <c r="B38" s="7" t="n">
        <f aca="false">B26</f>
        <v>0</v>
      </c>
      <c r="C38" s="0"/>
      <c r="D38" s="22" t="n">
        <f aca="false">B38*$J$4+$J$5</f>
        <v>-1000</v>
      </c>
      <c r="F38" s="3" t="n">
        <f aca="false">F37+D38</f>
        <v>-9000</v>
      </c>
      <c r="G38" s="6"/>
    </row>
    <row r="39" customFormat="false" ht="15" hidden="false" customHeight="false" outlineLevel="0" collapsed="false">
      <c r="A39" s="0" t="s">
        <v>42</v>
      </c>
      <c r="B39" s="7" t="n">
        <f aca="false">B38</f>
        <v>0</v>
      </c>
      <c r="C39" s="0"/>
      <c r="D39" s="22" t="n">
        <f aca="false">B39*$J$4+$J$5</f>
        <v>-1000</v>
      </c>
      <c r="F39" s="3" t="n">
        <f aca="false">F38+D39</f>
        <v>-10000</v>
      </c>
      <c r="G39" s="6"/>
    </row>
    <row r="40" customFormat="false" ht="15" hidden="false" customHeight="false" outlineLevel="0" collapsed="false">
      <c r="A40" s="0" t="s">
        <v>43</v>
      </c>
      <c r="B40" s="7" t="n">
        <f aca="false">B39</f>
        <v>0</v>
      </c>
      <c r="C40" s="0"/>
      <c r="D40" s="22" t="n">
        <f aca="false">B40*$J$4+$J$5</f>
        <v>-1000</v>
      </c>
      <c r="F40" s="3" t="n">
        <f aca="false">F39+D40</f>
        <v>-11000</v>
      </c>
      <c r="G40" s="6"/>
    </row>
    <row r="41" customFormat="false" ht="15" hidden="false" customHeight="false" outlineLevel="0" collapsed="false">
      <c r="A41" s="0" t="s">
        <v>44</v>
      </c>
      <c r="B41" s="7" t="n">
        <f aca="false">B40</f>
        <v>0</v>
      </c>
      <c r="C41" s="0"/>
      <c r="D41" s="22" t="n">
        <f aca="false">B41*$J$4+$J$5</f>
        <v>-1000</v>
      </c>
      <c r="F41" s="3" t="n">
        <f aca="false">F40+D41</f>
        <v>-12000</v>
      </c>
      <c r="G41" s="6"/>
    </row>
    <row r="42" customFormat="false" ht="15" hidden="false" customHeight="false" outlineLevel="0" collapsed="false">
      <c r="B42" s="0"/>
      <c r="C42" s="0"/>
      <c r="D42" s="22"/>
      <c r="F42" s="0"/>
      <c r="G42" s="6"/>
    </row>
    <row r="43" customFormat="false" ht="15" hidden="false" customHeight="false" outlineLevel="0" collapsed="false">
      <c r="A43" s="8" t="s">
        <v>45</v>
      </c>
      <c r="B43" s="9"/>
      <c r="C43" s="10"/>
      <c r="D43" s="10"/>
      <c r="E43" s="8" t="s">
        <v>7</v>
      </c>
      <c r="F43" s="11" t="n">
        <f aca="false">F41</f>
        <v>-12000</v>
      </c>
      <c r="G43" s="6"/>
    </row>
    <row r="44" customFormat="false" ht="15" hidden="false" customHeight="false" outlineLevel="0" collapsed="false">
      <c r="A44" s="23" t="s">
        <v>16</v>
      </c>
      <c r="B44" s="24"/>
      <c r="C44" s="25" t="n">
        <v>0</v>
      </c>
      <c r="D44" s="14"/>
      <c r="E44" s="23"/>
      <c r="F44" s="26"/>
      <c r="G44" s="6"/>
    </row>
    <row r="45" customFormat="false" ht="14.45" hidden="false" customHeight="false" outlineLevel="0" collapsed="false">
      <c r="A45" s="23" t="s">
        <v>31</v>
      </c>
      <c r="B45" s="37" t="s">
        <v>58</v>
      </c>
      <c r="C45" s="14" t="n">
        <f aca="false">IF((VLOOKUP(B45,Dokumente,2)-C30-C21)&lt;0,0,VLOOKUP(B45,Dokumente,2)-C30-C21)</f>
        <v>0</v>
      </c>
      <c r="D45" s="14"/>
      <c r="E45" s="23"/>
      <c r="F45" s="26"/>
      <c r="G45" s="6"/>
    </row>
    <row r="46" customFormat="false" ht="14.45" hidden="false" customHeight="false" outlineLevel="0" collapsed="false">
      <c r="A46" s="23" t="s">
        <v>39</v>
      </c>
      <c r="B46" s="37" t="s">
        <v>58</v>
      </c>
      <c r="C46" s="14" t="n">
        <f aca="false">IF(VLOOKUP(B46,O6:P11,2)-C31&lt;0,0,VLOOKUP(B46,O6:P11,2)-C31)</f>
        <v>0</v>
      </c>
      <c r="D46" s="14"/>
      <c r="E46" s="23"/>
      <c r="F46" s="26"/>
      <c r="G46" s="6"/>
    </row>
    <row r="47" customFormat="false" ht="15" hidden="false" customHeight="false" outlineLevel="0" collapsed="false">
      <c r="A47" s="23" t="s">
        <v>40</v>
      </c>
      <c r="B47" s="37" t="s">
        <v>63</v>
      </c>
      <c r="C47" s="14" t="n">
        <f aca="false">VLOOKUP(B47,O24:P28,2)</f>
        <v>0</v>
      </c>
      <c r="D47" s="14"/>
      <c r="E47" s="23"/>
      <c r="F47" s="26"/>
      <c r="G47" s="6"/>
    </row>
    <row r="48" customFormat="false" ht="15" hidden="false" customHeight="false" outlineLevel="0" collapsed="false">
      <c r="A48" s="23" t="s">
        <v>40</v>
      </c>
      <c r="B48" s="37" t="s">
        <v>63</v>
      </c>
      <c r="C48" s="14" t="n">
        <f aca="false">VLOOKUP(B48,O24:P28,2)</f>
        <v>0</v>
      </c>
      <c r="D48" s="14"/>
      <c r="E48" s="23"/>
      <c r="F48" s="26"/>
      <c r="G48" s="6"/>
    </row>
    <row r="49" customFormat="false" ht="15" hidden="false" customHeight="false" outlineLevel="0" collapsed="false">
      <c r="A49" s="23" t="s">
        <v>40</v>
      </c>
      <c r="B49" s="37" t="s">
        <v>63</v>
      </c>
      <c r="C49" s="14" t="n">
        <f aca="false">VLOOKUP(B49,O24:P28,2)</f>
        <v>0</v>
      </c>
      <c r="D49" s="14"/>
      <c r="E49" s="23"/>
      <c r="F49" s="26"/>
      <c r="G49" s="6"/>
    </row>
    <row r="50" customFormat="false" ht="15" hidden="false" customHeight="false" outlineLevel="0" collapsed="false">
      <c r="A50" s="23" t="s">
        <v>40</v>
      </c>
      <c r="B50" s="37" t="s">
        <v>63</v>
      </c>
      <c r="C50" s="14" t="n">
        <f aca="false">VLOOKUP(B50,O24:P28,2)</f>
        <v>0</v>
      </c>
      <c r="D50" s="14"/>
      <c r="E50" s="23"/>
      <c r="F50" s="26"/>
      <c r="G50" s="6"/>
    </row>
    <row r="51" customFormat="false" ht="15" hidden="false" customHeight="false" outlineLevel="0" collapsed="false">
      <c r="A51" s="23" t="s">
        <v>67</v>
      </c>
      <c r="B51" s="24"/>
      <c r="C51" s="14" t="n">
        <f aca="false">SUM(C47:C50)</f>
        <v>0</v>
      </c>
      <c r="D51" s="14"/>
      <c r="E51" s="23"/>
      <c r="F51" s="26"/>
      <c r="G51" s="6"/>
    </row>
    <row r="52" customFormat="false" ht="15" hidden="false" customHeight="false" outlineLevel="0" collapsed="false">
      <c r="A52" s="18"/>
      <c r="B52" s="19"/>
      <c r="C52" s="20"/>
      <c r="D52" s="20"/>
      <c r="E52" s="18" t="s">
        <v>10</v>
      </c>
      <c r="F52" s="21" t="n">
        <f aca="false">F43+C44+C45+C46+C51</f>
        <v>-12000</v>
      </c>
      <c r="G52" s="6" t="str">
        <f aca="false">IF(F52&gt;=0, "Passed"," Failed")</f>
        <v> Failed</v>
      </c>
    </row>
    <row r="53" customFormat="false" ht="15" hidden="false" customHeight="false" outlineLevel="0" collapsed="false">
      <c r="A53" s="0" t="s">
        <v>46</v>
      </c>
      <c r="B53" s="7" t="n">
        <f aca="false">B41</f>
        <v>0</v>
      </c>
      <c r="C53" s="0"/>
      <c r="D53" s="22" t="n">
        <f aca="false">B53*$J$4+$J$5</f>
        <v>-1000</v>
      </c>
      <c r="F53" s="3" t="n">
        <f aca="false">F52+D53</f>
        <v>-13000</v>
      </c>
      <c r="G53" s="6"/>
    </row>
    <row r="54" customFormat="false" ht="15" hidden="false" customHeight="false" outlineLevel="0" collapsed="false">
      <c r="B54" s="0"/>
      <c r="C54" s="0"/>
      <c r="D54" s="0"/>
      <c r="F54" s="0"/>
      <c r="G54" s="6"/>
    </row>
    <row r="55" customFormat="false" ht="15" hidden="false" customHeight="false" outlineLevel="0" collapsed="false">
      <c r="B55" s="0"/>
      <c r="C55" s="0"/>
      <c r="D55" s="0"/>
      <c r="F55" s="0"/>
      <c r="G55" s="6"/>
    </row>
    <row r="56" customFormat="false" ht="15" hidden="false" customHeight="false" outlineLevel="0" collapsed="false">
      <c r="A56" s="8" t="s">
        <v>47</v>
      </c>
      <c r="B56" s="9"/>
      <c r="C56" s="10"/>
      <c r="D56" s="10"/>
      <c r="E56" s="8" t="s">
        <v>7</v>
      </c>
      <c r="F56" s="11" t="n">
        <f aca="false">F53</f>
        <v>-13000</v>
      </c>
      <c r="G56" s="6"/>
    </row>
    <row r="57" customFormat="false" ht="15" hidden="false" customHeight="false" outlineLevel="0" collapsed="false">
      <c r="A57" s="23" t="s">
        <v>48</v>
      </c>
      <c r="B57" s="32" t="n">
        <v>5</v>
      </c>
      <c r="C57" s="14" t="n">
        <f aca="false">IF(B57 = 0,0,IF(B57 = 1,4000,IF(B57 = 2,3000,IF(B57 = 3,2000,IF(B57 = 4,1000,0)))))</f>
        <v>0</v>
      </c>
      <c r="D57" s="14"/>
      <c r="E57" s="12"/>
      <c r="F57" s="26"/>
      <c r="G57" s="6"/>
    </row>
    <row r="58" customFormat="false" ht="15" hidden="false" customHeight="false" outlineLevel="0" collapsed="false">
      <c r="A58" s="18"/>
      <c r="B58" s="19"/>
      <c r="C58" s="20"/>
      <c r="D58" s="20"/>
      <c r="E58" s="18" t="s">
        <v>10</v>
      </c>
      <c r="F58" s="21" t="n">
        <f aca="false">F56+C57</f>
        <v>-13000</v>
      </c>
      <c r="G58" s="6" t="str">
        <f aca="false">IF(F58&gt;=0, "Passed"," Failed")</f>
        <v> Failed</v>
      </c>
    </row>
  </sheetData>
  <conditionalFormatting sqref="L9;L12;L14">
    <cfRule type="cellIs" priority="2" operator="lessThan" aboveAverage="0" equalAverage="0" bottom="0" percent="0" rank="0" text="" dxfId="0">
      <formula>0.1</formula>
    </cfRule>
  </conditionalFormatting>
  <conditionalFormatting sqref="F3;F6:F58;D1:D13;D15:D58;C1:C58">
    <cfRule type="cellIs" priority="3" operator="lessThan" aboveAverage="0" equalAverage="0" bottom="0" percent="0" rank="0" text="" dxfId="1">
      <formula>-1</formula>
    </cfRule>
  </conditionalFormatting>
  <conditionalFormatting sqref="G58;G52;G37;G22;G16;G10;G5">
    <cfRule type="containsText" priority="4" aboveAverage="0" equalAverage="0" bottom="0" percent="0" rank="0" text="Passed" dxfId="2"/>
    <cfRule type="containsText" priority="5" aboveAverage="0" equalAverage="0" bottom="0" percent="0" rank="0" text="Failed" dxfId="3"/>
  </conditionalFormatting>
  <dataValidations count="10">
    <dataValidation allowBlank="true" error="Sie haben schon den maximalen Betrag vergeben oder würden ihn mit dieser Eingabe überschreiten." errorTitle="Maximalwert Überschritten" operator="lessThanOrEqual" showDropDown="false" showErrorMessage="true" showInputMessage="false" sqref="C21" type="whole">
      <formula1>J14</formula1>
      <formula2>0</formula2>
    </dataValidation>
    <dataValidation allowBlank="true" error="Sie haben bereits die maximale Belohnung vergeben" errorTitle="Maximal Wertung schon vergeben" operator="greaterThan" showDropDown="false" showErrorMessage="true" showInputMessage="true" sqref="L9" type="whole">
      <formula1>0</formula1>
      <formula2>0</formula2>
    </dataValidation>
    <dataValidation allowBlank="true" operator="between" showDropDown="false" showErrorMessage="true" showInputMessage="true" sqref="B57" type="list">
      <formula1>$N$2:$N$6</formula1>
      <formula2>0</formula2>
    </dataValidation>
    <dataValidation allowBlank="true" operator="between" showDropDown="false" showErrorMessage="true" showInputMessage="true" sqref="B21 B30 B45" type="list">
      <formula1>$O$15:$O$20</formula1>
      <formula2>0</formula2>
    </dataValidation>
    <dataValidation allowBlank="true" operator="between" showDropDown="false" showErrorMessage="true" showInputMessage="true" sqref="B31 B46" type="list">
      <formula1>$O$6:$O$11</formula1>
      <formula2>0</formula2>
    </dataValidation>
    <dataValidation allowBlank="true" error="Sie haben schon den maximalen Betrag vergeben oder würden ihn mit dieser Eingabe überschreiten." errorTitle="Maximalwert überschritten" operator="lessThanOrEqual" showDropDown="false" showErrorMessage="true" showInputMessage="false" sqref="C35" type="whole">
      <formula1>J13</formula1>
      <formula2>0</formula2>
    </dataValidation>
    <dataValidation allowBlank="true" operator="between" showDropDown="false" showErrorMessage="true" showInputMessage="true" sqref="B35" type="list">
      <formula1>$O$24:$O$28</formula1>
      <formula2>0</formula2>
    </dataValidation>
    <dataValidation allowBlank="true" operator="between" showDropDown="false" showErrorMessage="true" showInputMessage="true" sqref="B32:B34 B47:B50" type="list">
      <formula1>$O$24:$O$28</formula1>
      <formula2>0</formula2>
    </dataValidation>
    <dataValidation allowBlank="true" operator="lessThanOrEqual" showDropDown="false" showErrorMessage="true" showInputMessage="true" sqref="C36" type="whole">
      <formula1>L12</formula1>
      <formula2>0</formula2>
    </dataValidation>
    <dataValidation allowBlank="true" operator="lessThanOrEqual" showDropDown="false" showErrorMessage="true" showInputMessage="true" sqref="C51" type="whole">
      <formula1>L12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938775510204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938775510204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LibreOffice/5.0.1.2$Windows_X86_64 LibreOffice_project/81898c9f5c0d43f3473ba111d7b351050be20261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2006-09-21T08:52:22Z</dcterms:created>
  <dc:language>de-DE</dc:language>
  <cp:lastModifiedBy>Kai Mindermann</cp:lastModifiedBy>
  <dcterms:modified xsi:type="dcterms:W3CDTF">2015-09-23T14:11:17Z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