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630E80D-288E-4BFE-B39B-F0FA95F413F3}" xr6:coauthVersionLast="34" xr6:coauthVersionMax="34" xr10:uidLastSave="{00000000-0000-0000-0000-000000000000}"/>
  <bookViews>
    <workbookView xWindow="0" yWindow="0" windowWidth="22260" windowHeight="12648" activeTab="5" xr2:uid="{00000000-000D-0000-FFFF-FFFF00000000}"/>
  </bookViews>
  <sheets>
    <sheet name="Administrator" sheetId="1" r:id="rId1"/>
    <sheet name="Users" sheetId="2" r:id="rId2"/>
    <sheet name="Driver" sheetId="3" r:id="rId3"/>
    <sheet name="Shift" sheetId="4" r:id="rId4"/>
    <sheet name="Bus" sheetId="5" r:id="rId5"/>
    <sheet name="Appointment" sheetId="6" r:id="rId6"/>
    <sheet name="RideBusInfo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6" l="1"/>
  <c r="A4" i="6"/>
  <c r="A5" i="6"/>
  <c r="A6" i="6"/>
  <c r="A7" i="6"/>
  <c r="A8" i="6"/>
  <c r="A3" i="6"/>
  <c r="A3" i="7"/>
  <c r="A1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3" i="4"/>
  <c r="A4" i="3"/>
  <c r="A3" i="3"/>
  <c r="A4" i="5" l="1"/>
  <c r="A5" i="5"/>
  <c r="A6" i="5"/>
  <c r="A3" i="5"/>
  <c r="A4" i="2"/>
  <c r="A5" i="2"/>
  <c r="A6" i="2"/>
  <c r="A7" i="2"/>
  <c r="A8" i="2"/>
  <c r="A9" i="2"/>
  <c r="A3" i="2"/>
  <c r="A3" i="1"/>
  <c r="A4" i="1"/>
</calcChain>
</file>

<file path=xl/sharedStrings.xml><?xml version="1.0" encoding="utf-8"?>
<sst xmlns="http://schemas.openxmlformats.org/spreadsheetml/2006/main" count="806" uniqueCount="290">
  <si>
    <t>appointment_id</t>
    <phoneticPr fontId="1" type="noConversion"/>
  </si>
  <si>
    <t>user_id</t>
    <phoneticPr fontId="1" type="noConversion"/>
  </si>
  <si>
    <t>shift_id</t>
    <phoneticPr fontId="1" type="noConversion"/>
  </si>
  <si>
    <t>id</t>
    <phoneticPr fontId="1" type="noConversion"/>
  </si>
  <si>
    <t>a_username</t>
    <phoneticPr fontId="1" type="noConversion"/>
  </si>
  <si>
    <t>a_password</t>
    <phoneticPr fontId="1" type="noConversion"/>
  </si>
  <si>
    <t>admin</t>
    <phoneticPr fontId="1" type="noConversion"/>
  </si>
  <si>
    <t>public</t>
    <phoneticPr fontId="1" type="noConversion"/>
  </si>
  <si>
    <t>Administrator</t>
    <phoneticPr fontId="1" type="noConversion"/>
  </si>
  <si>
    <t>Users</t>
    <phoneticPr fontId="1" type="noConversion"/>
  </si>
  <si>
    <t>username</t>
    <phoneticPr fontId="1" type="noConversion"/>
  </si>
  <si>
    <t>password</t>
    <phoneticPr fontId="1" type="noConversion"/>
  </si>
  <si>
    <t>credit</t>
    <phoneticPr fontId="1" type="noConversion"/>
  </si>
  <si>
    <t>isTeacher</t>
    <phoneticPr fontId="1" type="noConversion"/>
  </si>
  <si>
    <t>000001</t>
    <phoneticPr fontId="1" type="noConversion"/>
  </si>
  <si>
    <t>000002</t>
    <phoneticPr fontId="1" type="noConversion"/>
  </si>
  <si>
    <t>100001</t>
    <phoneticPr fontId="1" type="noConversion"/>
  </si>
  <si>
    <t>100002</t>
    <phoneticPr fontId="1" type="noConversion"/>
  </si>
  <si>
    <t>100003</t>
    <phoneticPr fontId="1" type="noConversion"/>
  </si>
  <si>
    <t>wxw</t>
    <phoneticPr fontId="1" type="noConversion"/>
  </si>
  <si>
    <t>yzh</t>
    <phoneticPr fontId="1" type="noConversion"/>
  </si>
  <si>
    <t>ly</t>
    <phoneticPr fontId="1" type="noConversion"/>
  </si>
  <si>
    <t>wyl</t>
    <phoneticPr fontId="1" type="noConversion"/>
  </si>
  <si>
    <t>sbj</t>
    <phoneticPr fontId="1" type="noConversion"/>
  </si>
  <si>
    <t>rr</t>
    <phoneticPr fontId="1" type="noConversion"/>
  </si>
  <si>
    <t>100004</t>
  </si>
  <si>
    <t>100005</t>
  </si>
  <si>
    <t>100006</t>
  </si>
  <si>
    <t>chp</t>
    <phoneticPr fontId="1" type="noConversion"/>
  </si>
  <si>
    <t>100007</t>
    <phoneticPr fontId="1" type="noConversion"/>
  </si>
  <si>
    <t>Drivers</t>
    <phoneticPr fontId="1" type="noConversion"/>
  </si>
  <si>
    <t>driver_id</t>
    <phoneticPr fontId="1" type="noConversion"/>
  </si>
  <si>
    <t>phone</t>
    <phoneticPr fontId="1" type="noConversion"/>
  </si>
  <si>
    <t>200001</t>
    <phoneticPr fontId="1" type="noConversion"/>
  </si>
  <si>
    <t>200002</t>
    <phoneticPr fontId="1" type="noConversion"/>
  </si>
  <si>
    <t>driver1</t>
    <phoneticPr fontId="1" type="noConversion"/>
  </si>
  <si>
    <t>driver2</t>
    <phoneticPr fontId="1" type="noConversion"/>
  </si>
  <si>
    <t>18767600000</t>
    <phoneticPr fontId="1" type="noConversion"/>
  </si>
  <si>
    <t>Shift</t>
    <phoneticPr fontId="1" type="noConversion"/>
  </si>
  <si>
    <t>line_name</t>
    <phoneticPr fontId="1" type="noConversion"/>
  </si>
  <si>
    <t>line_name_cn</t>
    <phoneticPr fontId="1" type="noConversion"/>
  </si>
  <si>
    <t>line_type</t>
    <phoneticPr fontId="1" type="noConversion"/>
  </si>
  <si>
    <t>departure_time</t>
    <phoneticPr fontId="1" type="noConversion"/>
  </si>
  <si>
    <t>reserve_seat</t>
    <phoneticPr fontId="1" type="noConversion"/>
  </si>
  <si>
    <t>comment</t>
    <phoneticPr fontId="1" type="noConversion"/>
  </si>
  <si>
    <t>13262600000</t>
    <phoneticPr fontId="1" type="noConversion"/>
  </si>
  <si>
    <t>LLAW0730</t>
    <phoneticPr fontId="1" type="noConversion"/>
  </si>
  <si>
    <t>LLAW0745</t>
    <phoneticPr fontId="1" type="noConversion"/>
  </si>
  <si>
    <t>LLAW0800</t>
    <phoneticPr fontId="1" type="noConversion"/>
  </si>
  <si>
    <t>LLAW0815</t>
    <phoneticPr fontId="1" type="noConversion"/>
  </si>
  <si>
    <t>LLAW0825</t>
    <phoneticPr fontId="1" type="noConversion"/>
  </si>
  <si>
    <t>LLAW0840</t>
    <phoneticPr fontId="1" type="noConversion"/>
  </si>
  <si>
    <t>LLAW0900</t>
    <phoneticPr fontId="1" type="noConversion"/>
  </si>
  <si>
    <t>LLAW0920</t>
    <phoneticPr fontId="1" type="noConversion"/>
  </si>
  <si>
    <t>LLAW0940</t>
    <phoneticPr fontId="1" type="noConversion"/>
  </si>
  <si>
    <t>LLAW1000</t>
    <phoneticPr fontId="1" type="noConversion"/>
  </si>
  <si>
    <t>LLAW1020</t>
    <phoneticPr fontId="1" type="noConversion"/>
  </si>
  <si>
    <t>LLAW1040</t>
    <phoneticPr fontId="1" type="noConversion"/>
  </si>
  <si>
    <t>LLAW1100</t>
    <phoneticPr fontId="1" type="noConversion"/>
  </si>
  <si>
    <t>LLAW1120</t>
    <phoneticPr fontId="1" type="noConversion"/>
  </si>
  <si>
    <t>LLAW1140</t>
    <phoneticPr fontId="1" type="noConversion"/>
  </si>
  <si>
    <t>LLAW1200</t>
    <phoneticPr fontId="1" type="noConversion"/>
  </si>
  <si>
    <t>LLAW1300</t>
    <phoneticPr fontId="1" type="noConversion"/>
  </si>
  <si>
    <t>LLAW1320</t>
    <phoneticPr fontId="1" type="noConversion"/>
  </si>
  <si>
    <t>LLAW1340</t>
    <phoneticPr fontId="1" type="noConversion"/>
  </si>
  <si>
    <t>LLAW1400</t>
    <phoneticPr fontId="1" type="noConversion"/>
  </si>
  <si>
    <t>LLAW1420</t>
    <phoneticPr fontId="1" type="noConversion"/>
  </si>
  <si>
    <t>LLAW1440</t>
    <phoneticPr fontId="1" type="noConversion"/>
  </si>
  <si>
    <t>LLAW1500</t>
    <phoneticPr fontId="1" type="noConversion"/>
  </si>
  <si>
    <t>LLAW1520</t>
    <phoneticPr fontId="1" type="noConversion"/>
  </si>
  <si>
    <t>LLAW1540</t>
    <phoneticPr fontId="1" type="noConversion"/>
  </si>
  <si>
    <t>LLAW1600</t>
    <phoneticPr fontId="1" type="noConversion"/>
  </si>
  <si>
    <t>LLAW1620</t>
    <phoneticPr fontId="1" type="noConversion"/>
  </si>
  <si>
    <t>LLAW1630</t>
    <phoneticPr fontId="1" type="noConversion"/>
  </si>
  <si>
    <t>LLAW1700</t>
    <phoneticPr fontId="1" type="noConversion"/>
  </si>
  <si>
    <t>LLAW1715</t>
    <phoneticPr fontId="1" type="noConversion"/>
  </si>
  <si>
    <t>LLAW1730</t>
    <phoneticPr fontId="1" type="noConversion"/>
  </si>
  <si>
    <t>LLAW1750</t>
    <phoneticPr fontId="1" type="noConversion"/>
  </si>
  <si>
    <t>LLAW1800</t>
    <phoneticPr fontId="1" type="noConversion"/>
  </si>
  <si>
    <t>LLAW1900</t>
    <phoneticPr fontId="1" type="noConversion"/>
  </si>
  <si>
    <t>LLAW2010</t>
    <phoneticPr fontId="1" type="noConversion"/>
  </si>
  <si>
    <t>LLCW0830</t>
    <phoneticPr fontId="1" type="noConversion"/>
  </si>
  <si>
    <t>LLCW0850</t>
    <phoneticPr fontId="1" type="noConversion"/>
  </si>
  <si>
    <t>LLCW0910</t>
    <phoneticPr fontId="1" type="noConversion"/>
  </si>
  <si>
    <t>LLCW0930</t>
    <phoneticPr fontId="1" type="noConversion"/>
  </si>
  <si>
    <t>LLCW1000</t>
    <phoneticPr fontId="1" type="noConversion"/>
  </si>
  <si>
    <t>LLCW1030</t>
    <phoneticPr fontId="1" type="noConversion"/>
  </si>
  <si>
    <t>LLCW1100</t>
    <phoneticPr fontId="1" type="noConversion"/>
  </si>
  <si>
    <t>LLCW1130</t>
    <phoneticPr fontId="1" type="noConversion"/>
  </si>
  <si>
    <t>LLCW1230</t>
    <phoneticPr fontId="1" type="noConversion"/>
  </si>
  <si>
    <t>LLCW1330</t>
    <phoneticPr fontId="1" type="noConversion"/>
  </si>
  <si>
    <t>LLCW1400</t>
    <phoneticPr fontId="1" type="noConversion"/>
  </si>
  <si>
    <t>LLCW1430</t>
    <phoneticPr fontId="1" type="noConversion"/>
  </si>
  <si>
    <t>LLCW1500</t>
    <phoneticPr fontId="1" type="noConversion"/>
  </si>
  <si>
    <t>LLCW1530</t>
    <phoneticPr fontId="1" type="noConversion"/>
  </si>
  <si>
    <t>LLCW1600</t>
    <phoneticPr fontId="1" type="noConversion"/>
  </si>
  <si>
    <t>LLCW1630</t>
    <phoneticPr fontId="1" type="noConversion"/>
  </si>
  <si>
    <t>LLAH0815</t>
    <phoneticPr fontId="1" type="noConversion"/>
  </si>
  <si>
    <t>LLAH0930</t>
    <phoneticPr fontId="1" type="noConversion"/>
  </si>
  <si>
    <t>LLAH1030</t>
    <phoneticPr fontId="1" type="noConversion"/>
  </si>
  <si>
    <t>LLAH1130</t>
    <phoneticPr fontId="1" type="noConversion"/>
  </si>
  <si>
    <t>LLAH1500</t>
    <phoneticPr fontId="1" type="noConversion"/>
  </si>
  <si>
    <t>LLAH1630</t>
    <phoneticPr fontId="1" type="noConversion"/>
  </si>
  <si>
    <t>LLAH1800</t>
    <phoneticPr fontId="1" type="noConversion"/>
  </si>
  <si>
    <t>LLCH0845</t>
    <phoneticPr fontId="1" type="noConversion"/>
  </si>
  <si>
    <t>LLCH1000</t>
    <phoneticPr fontId="1" type="noConversion"/>
  </si>
  <si>
    <t>LLCH1100</t>
    <phoneticPr fontId="1" type="noConversion"/>
  </si>
  <si>
    <t>LLCH1200</t>
    <phoneticPr fontId="1" type="noConversion"/>
  </si>
  <si>
    <t>LLCH1400</t>
    <phoneticPr fontId="1" type="noConversion"/>
  </si>
  <si>
    <t>LLCH1600</t>
    <phoneticPr fontId="1" type="noConversion"/>
  </si>
  <si>
    <t>LLCH1715</t>
    <phoneticPr fontId="1" type="noConversion"/>
  </si>
  <si>
    <t>MXWD0640A</t>
    <phoneticPr fontId="1" type="noConversion"/>
  </si>
  <si>
    <t>MXWD0640B</t>
    <phoneticPr fontId="1" type="noConversion"/>
  </si>
  <si>
    <t>MXWD0715A</t>
    <phoneticPr fontId="1" type="noConversion"/>
  </si>
  <si>
    <t>MXWD0715B</t>
    <phoneticPr fontId="1" type="noConversion"/>
  </si>
  <si>
    <t>MXWD0830</t>
    <phoneticPr fontId="1" type="noConversion"/>
  </si>
  <si>
    <t>MXWD1010A</t>
    <phoneticPr fontId="1" type="noConversion"/>
  </si>
  <si>
    <t>MXWD1010B</t>
    <phoneticPr fontId="1" type="noConversion"/>
  </si>
  <si>
    <t>MXWD1215A</t>
    <phoneticPr fontId="1" type="noConversion"/>
  </si>
  <si>
    <t>MXWD1215B</t>
    <phoneticPr fontId="1" type="noConversion"/>
  </si>
  <si>
    <t>MXWD1215C</t>
    <phoneticPr fontId="1" type="noConversion"/>
  </si>
  <si>
    <t>MXWD1410A</t>
    <phoneticPr fontId="1" type="noConversion"/>
  </si>
  <si>
    <t>MXWD1410B</t>
    <phoneticPr fontId="1" type="noConversion"/>
  </si>
  <si>
    <t>MXWD1600A</t>
    <phoneticPr fontId="1" type="noConversion"/>
  </si>
  <si>
    <t>MXWD1600B</t>
    <phoneticPr fontId="1" type="noConversion"/>
  </si>
  <si>
    <t>MXWD1600C</t>
    <phoneticPr fontId="1" type="noConversion"/>
  </si>
  <si>
    <t>MXWD1700A</t>
    <phoneticPr fontId="1" type="noConversion"/>
  </si>
  <si>
    <t>MXWD1700B</t>
    <phoneticPr fontId="1" type="noConversion"/>
  </si>
  <si>
    <t>MXWD1700C</t>
    <phoneticPr fontId="1" type="noConversion"/>
  </si>
  <si>
    <t>MXWD1830A</t>
    <phoneticPr fontId="1" type="noConversion"/>
  </si>
  <si>
    <t>MXWD1830B</t>
    <phoneticPr fontId="1" type="noConversion"/>
  </si>
  <si>
    <t>MXWD2040A</t>
    <phoneticPr fontId="1" type="noConversion"/>
  </si>
  <si>
    <t>MXWD204B</t>
    <phoneticPr fontId="1" type="noConversion"/>
  </si>
  <si>
    <t>MXWE0730</t>
    <phoneticPr fontId="1" type="noConversion"/>
  </si>
  <si>
    <t>MXWE1630</t>
    <phoneticPr fontId="1" type="noConversion"/>
  </si>
  <si>
    <t>MXHD0730</t>
    <phoneticPr fontId="1" type="noConversion"/>
  </si>
  <si>
    <t>MXHD1215</t>
    <phoneticPr fontId="1" type="noConversion"/>
  </si>
  <si>
    <t>MXHD1630A</t>
    <phoneticPr fontId="1" type="noConversion"/>
  </si>
  <si>
    <t>MXHD1630B</t>
    <phoneticPr fontId="1" type="noConversion"/>
  </si>
  <si>
    <t>MXHD1630C</t>
    <phoneticPr fontId="1" type="noConversion"/>
  </si>
  <si>
    <t>MXHD1730</t>
    <phoneticPr fontId="1" type="noConversion"/>
  </si>
  <si>
    <t>MXHD2000</t>
    <phoneticPr fontId="1" type="noConversion"/>
  </si>
  <si>
    <t>MXHE0730</t>
    <phoneticPr fontId="1" type="noConversion"/>
  </si>
  <si>
    <t>MXHE1630</t>
    <phoneticPr fontId="1" type="noConversion"/>
  </si>
  <si>
    <t>XMWD0645A</t>
    <phoneticPr fontId="1" type="noConversion"/>
  </si>
  <si>
    <t>XMWD0645B</t>
    <phoneticPr fontId="1" type="noConversion"/>
  </si>
  <si>
    <t>XMWD0700A</t>
    <phoneticPr fontId="1" type="noConversion"/>
  </si>
  <si>
    <t>XMWD0700B</t>
    <phoneticPr fontId="1" type="noConversion"/>
  </si>
  <si>
    <t>XMWD0730A</t>
    <phoneticPr fontId="1" type="noConversion"/>
  </si>
  <si>
    <t>XMWD0730B</t>
    <phoneticPr fontId="1" type="noConversion"/>
  </si>
  <si>
    <t>XMWD0730C</t>
    <phoneticPr fontId="1" type="noConversion"/>
  </si>
  <si>
    <t>XMWD0730D</t>
    <phoneticPr fontId="1" type="noConversion"/>
  </si>
  <si>
    <t>XMWD0900A</t>
    <phoneticPr fontId="1" type="noConversion"/>
  </si>
  <si>
    <t>XMWD0900B</t>
    <phoneticPr fontId="1" type="noConversion"/>
  </si>
  <si>
    <t>XMWD0900C</t>
    <phoneticPr fontId="1" type="noConversion"/>
  </si>
  <si>
    <t>XMWD1010</t>
    <phoneticPr fontId="1" type="noConversion"/>
  </si>
  <si>
    <t>XMWD1200A</t>
    <phoneticPr fontId="1" type="noConversion"/>
  </si>
  <si>
    <t>XMWD1200B</t>
    <phoneticPr fontId="1" type="noConversion"/>
  </si>
  <si>
    <t>XMWD1300A</t>
    <phoneticPr fontId="1" type="noConversion"/>
  </si>
  <si>
    <t>XMWD1300B</t>
    <phoneticPr fontId="1" type="noConversion"/>
  </si>
  <si>
    <t>XMWD1300C</t>
    <phoneticPr fontId="1" type="noConversion"/>
  </si>
  <si>
    <t>XMWD1500A</t>
    <phoneticPr fontId="1" type="noConversion"/>
  </si>
  <si>
    <t>XMWD1500B</t>
    <phoneticPr fontId="1" type="noConversion"/>
  </si>
  <si>
    <t>XMWD1700A</t>
    <phoneticPr fontId="1" type="noConversion"/>
  </si>
  <si>
    <t>XMWD1700B</t>
    <phoneticPr fontId="1" type="noConversion"/>
  </si>
  <si>
    <t>XMWD1700C</t>
    <phoneticPr fontId="1" type="noConversion"/>
  </si>
  <si>
    <t>XMWD1800A</t>
    <phoneticPr fontId="1" type="noConversion"/>
  </si>
  <si>
    <t>XMWD1800B</t>
    <phoneticPr fontId="1" type="noConversion"/>
  </si>
  <si>
    <t>XMWD2000A</t>
    <phoneticPr fontId="1" type="noConversion"/>
  </si>
  <si>
    <t>XMWD2000B</t>
    <phoneticPr fontId="1" type="noConversion"/>
  </si>
  <si>
    <t>XMWD2130A</t>
    <phoneticPr fontId="1" type="noConversion"/>
  </si>
  <si>
    <t>XMWD2130B</t>
    <phoneticPr fontId="1" type="noConversion"/>
  </si>
  <si>
    <t>XMWE0830</t>
    <phoneticPr fontId="1" type="noConversion"/>
  </si>
  <si>
    <t>XMWE1730</t>
    <phoneticPr fontId="1" type="noConversion"/>
  </si>
  <si>
    <t>XMHD0730A</t>
    <phoneticPr fontId="1" type="noConversion"/>
  </si>
  <si>
    <t>XMHD0730B</t>
    <phoneticPr fontId="1" type="noConversion"/>
  </si>
  <si>
    <t>XMHD0730C</t>
    <phoneticPr fontId="1" type="noConversion"/>
  </si>
  <si>
    <t>XMHD0730D</t>
    <phoneticPr fontId="1" type="noConversion"/>
  </si>
  <si>
    <t>XMHD0830</t>
    <phoneticPr fontId="1" type="noConversion"/>
  </si>
  <si>
    <t>XMHD1315</t>
    <phoneticPr fontId="1" type="noConversion"/>
  </si>
  <si>
    <t>XMHD1630</t>
    <phoneticPr fontId="1" type="noConversion"/>
  </si>
  <si>
    <t>XMHD2100</t>
    <phoneticPr fontId="1" type="noConversion"/>
  </si>
  <si>
    <t>XMHE0830</t>
    <phoneticPr fontId="1" type="noConversion"/>
  </si>
  <si>
    <t>XMHE1730</t>
    <phoneticPr fontId="1" type="noConversion"/>
  </si>
  <si>
    <t>QMWD0700</t>
    <phoneticPr fontId="1" type="noConversion"/>
  </si>
  <si>
    <t>QMWD1110</t>
    <phoneticPr fontId="1" type="noConversion"/>
  </si>
  <si>
    <t>QMWD1610</t>
    <phoneticPr fontId="1" type="noConversion"/>
  </si>
  <si>
    <t>QMWD1950</t>
    <phoneticPr fontId="1" type="noConversion"/>
  </si>
  <si>
    <t>QMWE0800</t>
    <phoneticPr fontId="1" type="noConversion"/>
  </si>
  <si>
    <t>QMWE1610</t>
    <phoneticPr fontId="1" type="noConversion"/>
  </si>
  <si>
    <t>MQWD0800</t>
    <phoneticPr fontId="1" type="noConversion"/>
  </si>
  <si>
    <t>MQWD1220</t>
    <phoneticPr fontId="1" type="noConversion"/>
  </si>
  <si>
    <t>MQWD1700</t>
    <phoneticPr fontId="1" type="noConversion"/>
  </si>
  <si>
    <t>MQWD2030</t>
    <phoneticPr fontId="1" type="noConversion"/>
  </si>
  <si>
    <t>MQWE0850</t>
    <phoneticPr fontId="1" type="noConversion"/>
  </si>
  <si>
    <t>MQWE1700</t>
    <phoneticPr fontId="1" type="noConversion"/>
  </si>
  <si>
    <t>LoopLineAntiClockwise</t>
  </si>
  <si>
    <t>LoopLineClockwise</t>
    <phoneticPr fontId="1" type="noConversion"/>
  </si>
  <si>
    <t>校园巴士逆时针</t>
    <phoneticPr fontId="1" type="noConversion"/>
  </si>
  <si>
    <t>校园巴士顺时针</t>
    <phoneticPr fontId="1" type="noConversion"/>
  </si>
  <si>
    <t>MinHangToXuHui</t>
    <phoneticPr fontId="1" type="noConversion"/>
  </si>
  <si>
    <t>工作日</t>
    <phoneticPr fontId="1" type="noConversion"/>
  </si>
  <si>
    <t>寒暑假</t>
    <phoneticPr fontId="1" type="noConversion"/>
  </si>
  <si>
    <t>闵行到徐汇</t>
    <phoneticPr fontId="1" type="noConversion"/>
  </si>
  <si>
    <t>工作日周一至周五</t>
    <phoneticPr fontId="1" type="noConversion"/>
  </si>
  <si>
    <t>工作日周六周日</t>
    <phoneticPr fontId="1" type="noConversion"/>
  </si>
  <si>
    <t>寒暑假周一至周五</t>
    <phoneticPr fontId="1" type="noConversion"/>
  </si>
  <si>
    <t>寒暑假周六周日</t>
    <phoneticPr fontId="1" type="noConversion"/>
  </si>
  <si>
    <t>XuHuiToMinHang</t>
    <phoneticPr fontId="1" type="noConversion"/>
  </si>
  <si>
    <t>徐汇到闵行</t>
    <phoneticPr fontId="1" type="noConversion"/>
  </si>
  <si>
    <t>QiBaoToMinHang</t>
    <phoneticPr fontId="1" type="noConversion"/>
  </si>
  <si>
    <t>七宝到闵行</t>
    <phoneticPr fontId="1" type="noConversion"/>
  </si>
  <si>
    <t>闵行到七宝</t>
    <phoneticPr fontId="1" type="noConversion"/>
  </si>
  <si>
    <t>MinHangToQiBao</t>
    <phoneticPr fontId="1" type="noConversion"/>
  </si>
  <si>
    <t>直达徐汇校区,途径罗阳、上中、天钥、交大新村</t>
    <phoneticPr fontId="1" type="noConversion"/>
  </si>
  <si>
    <t>直达田林</t>
    <phoneticPr fontId="1" type="noConversion"/>
  </si>
  <si>
    <t>直达古美</t>
    <phoneticPr fontId="1" type="noConversion"/>
  </si>
  <si>
    <t>田林始发，途径古美至闵行</t>
    <phoneticPr fontId="1" type="noConversion"/>
  </si>
  <si>
    <t>徐汇校区始发</t>
    <phoneticPr fontId="1" type="noConversion"/>
  </si>
  <si>
    <t>交大新村始发</t>
    <phoneticPr fontId="1" type="noConversion"/>
  </si>
  <si>
    <t>田林始发</t>
    <phoneticPr fontId="1" type="noConversion"/>
  </si>
  <si>
    <t>古美始发</t>
    <phoneticPr fontId="1" type="noConversion"/>
  </si>
  <si>
    <t xml:space="preserve">天钥路始发，途径上中、罗阳至闵行 </t>
    <phoneticPr fontId="1" type="noConversion"/>
  </si>
  <si>
    <t xml:space="preserve">直达徐汇校区,途径罗阳、上中、天钥、交大新村 </t>
    <phoneticPr fontId="1" type="noConversion"/>
  </si>
  <si>
    <t>直达，途径交大新村</t>
    <phoneticPr fontId="1" type="noConversion"/>
  </si>
  <si>
    <t>直达闵行，途径天钥、上中、罗阳</t>
    <phoneticPr fontId="1" type="noConversion"/>
  </si>
  <si>
    <t>7:30:00</t>
  </si>
  <si>
    <t>7:30:00</t>
    <phoneticPr fontId="1" type="noConversion"/>
  </si>
  <si>
    <t>7:45:00</t>
    <phoneticPr fontId="1" type="noConversion"/>
  </si>
  <si>
    <t>8:00:00</t>
    <phoneticPr fontId="1" type="noConversion"/>
  </si>
  <si>
    <t>8:15:00</t>
    <phoneticPr fontId="1" type="noConversion"/>
  </si>
  <si>
    <t>8:25:00</t>
    <phoneticPr fontId="1" type="noConversion"/>
  </si>
  <si>
    <t>8:40:00</t>
    <phoneticPr fontId="1" type="noConversion"/>
  </si>
  <si>
    <t>8:30:00</t>
    <phoneticPr fontId="1" type="noConversion"/>
  </si>
  <si>
    <t>8:50:00</t>
    <phoneticPr fontId="1" type="noConversion"/>
  </si>
  <si>
    <t>9:10:00</t>
    <phoneticPr fontId="1" type="noConversion"/>
  </si>
  <si>
    <t>9:30:00</t>
    <phoneticPr fontId="1" type="noConversion"/>
  </si>
  <si>
    <t>10:30:00</t>
    <phoneticPr fontId="1" type="noConversion"/>
  </si>
  <si>
    <t>8:45:00</t>
    <phoneticPr fontId="1" type="noConversion"/>
  </si>
  <si>
    <t>10:00:00</t>
    <phoneticPr fontId="1" type="noConversion"/>
  </si>
  <si>
    <t>11:00:00</t>
    <phoneticPr fontId="1" type="noConversion"/>
  </si>
  <si>
    <t>6:40:00</t>
    <phoneticPr fontId="1" type="noConversion"/>
  </si>
  <si>
    <t>12:15:00</t>
    <phoneticPr fontId="1" type="noConversion"/>
  </si>
  <si>
    <t>16:30:00</t>
    <phoneticPr fontId="1" type="noConversion"/>
  </si>
  <si>
    <t>6:45:00</t>
    <phoneticPr fontId="1" type="noConversion"/>
  </si>
  <si>
    <t>7:00:00</t>
    <phoneticPr fontId="1" type="noConversion"/>
  </si>
  <si>
    <t>17:30:00</t>
    <phoneticPr fontId="1" type="noConversion"/>
  </si>
  <si>
    <t>11:10:00</t>
    <phoneticPr fontId="1" type="noConversion"/>
  </si>
  <si>
    <t>16:10:00</t>
    <phoneticPr fontId="1" type="noConversion"/>
  </si>
  <si>
    <t>19:50:00</t>
    <phoneticPr fontId="1" type="noConversion"/>
  </si>
  <si>
    <t>12:20:00</t>
    <phoneticPr fontId="1" type="noConversion"/>
  </si>
  <si>
    <t>17:00:00</t>
    <phoneticPr fontId="1" type="noConversion"/>
  </si>
  <si>
    <t>20:30:00</t>
    <phoneticPr fontId="1" type="noConversion"/>
  </si>
  <si>
    <t>Bus</t>
    <phoneticPr fontId="1" type="noConversion"/>
  </si>
  <si>
    <t>bus_id</t>
    <phoneticPr fontId="1" type="noConversion"/>
  </si>
  <si>
    <t>seat_num</t>
    <phoneticPr fontId="1" type="noConversion"/>
  </si>
  <si>
    <t>plate_num</t>
    <phoneticPr fontId="1" type="noConversion"/>
  </si>
  <si>
    <t>50</t>
    <phoneticPr fontId="1" type="noConversion"/>
  </si>
  <si>
    <t>400004</t>
    <phoneticPr fontId="1" type="noConversion"/>
  </si>
  <si>
    <t>沪AB2333</t>
    <phoneticPr fontId="1" type="noConversion"/>
  </si>
  <si>
    <t>沪AB2334</t>
  </si>
  <si>
    <t>沪AB2335</t>
  </si>
  <si>
    <t>沪AB2336</t>
  </si>
  <si>
    <t>Appointment</t>
    <phoneticPr fontId="1" type="noConversion"/>
  </si>
  <si>
    <t>appoint_date</t>
    <phoneticPr fontId="1" type="noConversion"/>
  </si>
  <si>
    <t>isNormal</t>
    <phoneticPr fontId="1" type="noConversion"/>
  </si>
  <si>
    <t>500002</t>
    <phoneticPr fontId="1" type="noConversion"/>
  </si>
  <si>
    <t>500003</t>
  </si>
  <si>
    <t>500004</t>
  </si>
  <si>
    <t>500005</t>
  </si>
  <si>
    <t>500006</t>
  </si>
  <si>
    <t>500007</t>
  </si>
  <si>
    <t>RideBusInfo</t>
    <phoneticPr fontId="1" type="noConversion"/>
  </si>
  <si>
    <t>ride_id</t>
    <phoneticPr fontId="1" type="noConversion"/>
  </si>
  <si>
    <t>ride_date</t>
    <phoneticPr fontId="1" type="noConversion"/>
  </si>
  <si>
    <t>ishoilday</t>
    <phoneticPr fontId="1" type="noConversion"/>
  </si>
  <si>
    <t>isweekday</t>
    <phoneticPr fontId="1" type="noConversion"/>
  </si>
  <si>
    <t>student_num</t>
    <phoneticPr fontId="1" type="noConversion"/>
  </si>
  <si>
    <t>teacher_num</t>
    <phoneticPr fontId="1" type="noConversion"/>
  </si>
  <si>
    <t>appoint_num</t>
    <phoneticPr fontId="1" type="noConversion"/>
  </si>
  <si>
    <t>appoint_break</t>
    <phoneticPr fontId="1" type="noConversion"/>
  </si>
  <si>
    <t>600001</t>
    <phoneticPr fontId="1" type="noConversion"/>
  </si>
  <si>
    <t>2018-07-09</t>
    <phoneticPr fontId="1" type="noConversion"/>
  </si>
  <si>
    <t>2018-07-10</t>
  </si>
  <si>
    <t>2018-07-11</t>
  </si>
  <si>
    <t>2018-07-12</t>
  </si>
  <si>
    <t>2018-07-13</t>
  </si>
  <si>
    <t>2018-07-14</t>
  </si>
  <si>
    <t>2018-07-15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</si>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</sst>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/>
    <xf numFmtId="0" fontId="3" fillId="2" borderId="0" xfId="0" applyFont="1" applyFill="1"/>
    <xf numFmtId="49" fontId="3" fillId="2" borderId="0" xfId="0" applyNumberFormat="1" applyFont="1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18" sqref="C18"/>
    </sheetView>
  </sheetViews>
  <sheetFormatPr defaultRowHeight="13.8" x14ac:dyDescent="0.25"/>
  <cols>
    <col min="1" max="1" width="51.5546875" customWidth="1"/>
    <col min="2" max="2" width="10.77734375" style="3" customWidth="1"/>
    <col min="3" max="3" width="12.109375" customWidth="1"/>
    <col min="4" max="4" width="12" customWidth="1"/>
    <col min="5" max="5" width="12.109375" style="3" customWidth="1"/>
    <col min="6" max="6" width="14.88671875" bestFit="1" customWidth="1"/>
    <col min="7" max="7" width="11.6640625" customWidth="1"/>
    <col min="8" max="8" width="13.33203125" customWidth="1"/>
  </cols>
  <sheetData>
    <row r="1" spans="1:4" x14ac:dyDescent="0.25">
      <c r="B1" s="18" t="s">
        <v>8</v>
      </c>
      <c r="C1" s="18"/>
      <c r="D1" s="18"/>
    </row>
    <row r="2" spans="1:4" x14ac:dyDescent="0.25">
      <c r="B2" s="2" t="s">
        <v>3</v>
      </c>
      <c r="C2" s="1" t="s">
        <v>4</v>
      </c>
      <c r="D2" s="1" t="s">
        <v>5</v>
      </c>
    </row>
    <row r="3" spans="1:4" x14ac:dyDescent="0.25">
      <c r="A3" t="str">
        <f>CONCATENATE("insert into Administrator values('",B3,"', '",C3,"', '",D3,"');")</f>
        <v>insert into Administrator values('000001', 'admin', 'admin');</v>
      </c>
      <c r="B3" s="3" t="s">
        <v>14</v>
      </c>
      <c r="C3" t="s">
        <v>6</v>
      </c>
      <c r="D3" t="s">
        <v>6</v>
      </c>
    </row>
    <row r="4" spans="1:4" x14ac:dyDescent="0.25">
      <c r="A4" t="str">
        <f t="shared" ref="A4" si="0">CONCATENATE("insert into Administrator values('",B4,"', '",C4,"', '",D4,"');")</f>
        <v>insert into Administrator values('000002', 'public', 'public');</v>
      </c>
      <c r="B4" s="3" t="s">
        <v>15</v>
      </c>
      <c r="C4" t="s">
        <v>7</v>
      </c>
      <c r="D4" t="s">
        <v>7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B5C-5B9F-47B8-99D3-89ED4A9FECB4}">
  <dimension ref="A1:F9"/>
  <sheetViews>
    <sheetView workbookViewId="0">
      <selection activeCell="A3" sqref="A3:A9"/>
    </sheetView>
  </sheetViews>
  <sheetFormatPr defaultRowHeight="13.8" x14ac:dyDescent="0.25"/>
  <cols>
    <col min="1" max="1" width="64.6640625" customWidth="1"/>
  </cols>
  <sheetData>
    <row r="1" spans="1:6" x14ac:dyDescent="0.25">
      <c r="B1" s="18" t="s">
        <v>9</v>
      </c>
      <c r="C1" s="18"/>
      <c r="D1" s="18"/>
      <c r="E1" s="18"/>
      <c r="F1" s="18"/>
    </row>
    <row r="2" spans="1:6" x14ac:dyDescent="0.25">
      <c r="B2" s="4" t="s">
        <v>1</v>
      </c>
      <c r="C2" s="5" t="s">
        <v>10</v>
      </c>
      <c r="D2" s="5" t="s">
        <v>11</v>
      </c>
      <c r="E2" s="6" t="s">
        <v>12</v>
      </c>
      <c r="F2" s="5" t="s">
        <v>13</v>
      </c>
    </row>
    <row r="3" spans="1:6" x14ac:dyDescent="0.25">
      <c r="A3" t="str">
        <f>CONCATENATE("insert into Users values('",B3,"', '",C3,"', '",D3,"', '",E3,"', '",F3,"');")</f>
        <v>insert into Users values('100001', 'yzh', 'password', '100', '0');</v>
      </c>
      <c r="B3" s="3" t="s">
        <v>16</v>
      </c>
      <c r="C3" t="s">
        <v>20</v>
      </c>
      <c r="D3" t="s">
        <v>11</v>
      </c>
      <c r="E3" s="3">
        <v>100</v>
      </c>
      <c r="F3">
        <v>0</v>
      </c>
    </row>
    <row r="4" spans="1:6" x14ac:dyDescent="0.25">
      <c r="A4" t="str">
        <f t="shared" ref="A4:A9" si="0">CONCATENATE("insert into Users values('",B4,"', '",C4,"', '",D4,"', '",E4,"', '",F4,"');")</f>
        <v>insert into Users values('100002', 'wxw', 'password', '100', '0');</v>
      </c>
      <c r="B4" s="3" t="s">
        <v>17</v>
      </c>
      <c r="C4" t="s">
        <v>19</v>
      </c>
      <c r="D4" t="s">
        <v>11</v>
      </c>
      <c r="E4" s="3">
        <v>100</v>
      </c>
      <c r="F4">
        <v>0</v>
      </c>
    </row>
    <row r="5" spans="1:6" x14ac:dyDescent="0.25">
      <c r="A5" t="str">
        <f t="shared" si="0"/>
        <v>insert into Users values('100003', 'ly', 'password', '100', '0');</v>
      </c>
      <c r="B5" s="3" t="s">
        <v>18</v>
      </c>
      <c r="C5" t="s">
        <v>21</v>
      </c>
      <c r="D5" t="s">
        <v>11</v>
      </c>
      <c r="E5" s="3">
        <v>100</v>
      </c>
      <c r="F5">
        <v>0</v>
      </c>
    </row>
    <row r="6" spans="1:6" x14ac:dyDescent="0.25">
      <c r="A6" t="str">
        <f t="shared" si="0"/>
        <v>insert into Users values('100004', 'wyl', 'password', '100', '0');</v>
      </c>
      <c r="B6" s="3" t="s">
        <v>25</v>
      </c>
      <c r="C6" t="s">
        <v>22</v>
      </c>
      <c r="D6" t="s">
        <v>11</v>
      </c>
      <c r="E6" s="3">
        <v>100</v>
      </c>
      <c r="F6">
        <v>0</v>
      </c>
    </row>
    <row r="7" spans="1:6" x14ac:dyDescent="0.25">
      <c r="A7" t="str">
        <f t="shared" si="0"/>
        <v>insert into Users values('100005', 'sbj', 'password', '100', '1');</v>
      </c>
      <c r="B7" s="3" t="s">
        <v>26</v>
      </c>
      <c r="C7" t="s">
        <v>23</v>
      </c>
      <c r="D7" t="s">
        <v>11</v>
      </c>
      <c r="E7" s="3">
        <v>100</v>
      </c>
      <c r="F7">
        <v>1</v>
      </c>
    </row>
    <row r="8" spans="1:6" x14ac:dyDescent="0.25">
      <c r="A8" t="str">
        <f t="shared" si="0"/>
        <v>insert into Users values('100006', 'rr', 'password', '100', '1');</v>
      </c>
      <c r="B8" s="3" t="s">
        <v>27</v>
      </c>
      <c r="C8" t="s">
        <v>24</v>
      </c>
      <c r="D8" t="s">
        <v>11</v>
      </c>
      <c r="E8" s="3">
        <v>100</v>
      </c>
      <c r="F8">
        <v>1</v>
      </c>
    </row>
    <row r="9" spans="1:6" x14ac:dyDescent="0.25">
      <c r="A9" t="str">
        <f t="shared" si="0"/>
        <v>insert into Users values('100007', 'chp', 'password', '100', '1');</v>
      </c>
      <c r="B9" s="3" t="s">
        <v>29</v>
      </c>
      <c r="C9" t="s">
        <v>28</v>
      </c>
      <c r="D9" t="s">
        <v>11</v>
      </c>
      <c r="E9" s="3">
        <v>100</v>
      </c>
      <c r="F9">
        <v>1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479-EA47-4377-90F4-43834C5143D6}">
  <dimension ref="A1:E4"/>
  <sheetViews>
    <sheetView workbookViewId="0">
      <selection activeCell="B3" sqref="B3:B4"/>
    </sheetView>
  </sheetViews>
  <sheetFormatPr defaultRowHeight="13.8" x14ac:dyDescent="0.25"/>
  <cols>
    <col min="1" max="1" width="65.88671875" customWidth="1"/>
    <col min="5" max="5" width="13" style="3" customWidth="1"/>
  </cols>
  <sheetData>
    <row r="1" spans="1:5" x14ac:dyDescent="0.25">
      <c r="B1" s="18" t="s">
        <v>30</v>
      </c>
      <c r="C1" s="18"/>
      <c r="D1" s="18"/>
      <c r="E1" s="18"/>
    </row>
    <row r="2" spans="1:5" x14ac:dyDescent="0.25">
      <c r="B2" s="4" t="s">
        <v>31</v>
      </c>
      <c r="C2" s="5" t="s">
        <v>10</v>
      </c>
      <c r="D2" s="5" t="s">
        <v>11</v>
      </c>
      <c r="E2" s="6" t="s">
        <v>32</v>
      </c>
    </row>
    <row r="3" spans="1:5" x14ac:dyDescent="0.25">
      <c r="A3" t="str">
        <f>CONCATENATE("insert into Driver values('",B3,"', '",C3,"', '",D3,"', '",E3,"');")</f>
        <v>insert into Driver values('200001', 'driver1', 'driver1', '13262600000');</v>
      </c>
      <c r="B3" s="3" t="s">
        <v>33</v>
      </c>
      <c r="C3" t="s">
        <v>35</v>
      </c>
      <c r="D3" t="s">
        <v>35</v>
      </c>
      <c r="E3" s="3" t="s">
        <v>45</v>
      </c>
    </row>
    <row r="4" spans="1:5" x14ac:dyDescent="0.25">
      <c r="A4" t="str">
        <f>CONCATENATE("insert into Driver values('",B4,"', '",C4,"', '",D4,"', '",E4,"');")</f>
        <v>insert into Driver values('200002', 'driver2', 'driver2', '18767600000');</v>
      </c>
      <c r="B4" s="3" t="s">
        <v>34</v>
      </c>
      <c r="C4" t="s">
        <v>36</v>
      </c>
      <c r="D4" t="s">
        <v>36</v>
      </c>
      <c r="E4" s="3" t="s">
        <v>37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F45-FCED-43F1-84F8-296F483D4CF4}">
  <dimension ref="A1:I152"/>
  <sheetViews>
    <sheetView topLeftCell="A130" workbookViewId="0">
      <selection activeCell="B147" sqref="B147:B152"/>
    </sheetView>
  </sheetViews>
  <sheetFormatPr defaultRowHeight="13.8" x14ac:dyDescent="0.25"/>
  <cols>
    <col min="1" max="1" width="32.88671875" customWidth="1"/>
    <col min="2" max="2" width="13.21875" style="10" customWidth="1"/>
    <col min="3" max="3" width="20.77734375" style="10" customWidth="1"/>
    <col min="4" max="4" width="16.109375" customWidth="1"/>
    <col min="5" max="5" width="46" customWidth="1"/>
    <col min="6" max="6" width="14.33203125" style="15" customWidth="1"/>
    <col min="7" max="7" width="12.33203125" style="3" customWidth="1"/>
    <col min="8" max="8" width="43.44140625" customWidth="1"/>
    <col min="9" max="9" width="10.5546875" customWidth="1"/>
  </cols>
  <sheetData>
    <row r="1" spans="1:9" x14ac:dyDescent="0.25">
      <c r="B1" s="18" t="s">
        <v>38</v>
      </c>
      <c r="C1" s="18"/>
      <c r="D1" s="18"/>
      <c r="E1" s="18"/>
      <c r="F1" s="18"/>
      <c r="G1" s="18"/>
      <c r="H1" s="18"/>
    </row>
    <row r="2" spans="1:9" x14ac:dyDescent="0.25">
      <c r="B2" s="9" t="s">
        <v>2</v>
      </c>
      <c r="C2" s="11" t="s">
        <v>39</v>
      </c>
      <c r="D2" s="5" t="s">
        <v>40</v>
      </c>
      <c r="E2" s="6" t="s">
        <v>41</v>
      </c>
      <c r="F2" s="14" t="s">
        <v>42</v>
      </c>
      <c r="G2" s="6" t="s">
        <v>43</v>
      </c>
      <c r="H2" s="5" t="s">
        <v>44</v>
      </c>
    </row>
    <row r="3" spans="1:9" x14ac:dyDescent="0.25">
      <c r="A3" t="str">
        <f>CONCATENATE("insert into Shift values('",B3,"', '",C3,"', '",D3,"', '",E3,"', '",F3,"', '",G3,"', '",H3,"');")</f>
        <v>insert into Shift values('LLAW0730', 'LoopLineAntiClockwise', '校园巴士逆时针', '工作日', '7:30:00', '50', '');</v>
      </c>
      <c r="B3" s="7" t="s">
        <v>46</v>
      </c>
      <c r="C3" s="7" t="s">
        <v>196</v>
      </c>
      <c r="D3" t="s">
        <v>198</v>
      </c>
      <c r="E3" t="s">
        <v>201</v>
      </c>
      <c r="F3" s="7" t="s">
        <v>227</v>
      </c>
      <c r="G3" s="3">
        <v>50</v>
      </c>
      <c r="I3" s="12">
        <v>0.3125</v>
      </c>
    </row>
    <row r="4" spans="1:9" x14ac:dyDescent="0.25">
      <c r="A4" t="str">
        <f t="shared" ref="A4:A67" si="0">CONCATENATE("insert into Shift values('",B4,"', '",C4,"', '",D4,"', '",E4,"', '",F4,"', '",G4,"', '",H4,"');")</f>
        <v>insert into Shift values('LLAW0745', 'LoopLineAntiClockwise', '校园巴士逆时针', '工作日', '7:45:00', '50', '');</v>
      </c>
      <c r="B4" s="7" t="s">
        <v>47</v>
      </c>
      <c r="C4" s="7" t="s">
        <v>196</v>
      </c>
      <c r="D4" t="s">
        <v>198</v>
      </c>
      <c r="E4" t="s">
        <v>201</v>
      </c>
      <c r="F4" s="7" t="s">
        <v>228</v>
      </c>
      <c r="G4" s="3">
        <v>50</v>
      </c>
      <c r="I4" s="12">
        <v>0.32291666666666669</v>
      </c>
    </row>
    <row r="5" spans="1:9" x14ac:dyDescent="0.25">
      <c r="A5" t="str">
        <f t="shared" si="0"/>
        <v>insert into Shift values('LLAW0800', 'LoopLineAntiClockwise', '校园巴士逆时针', '工作日', '8:00:00', '50', '');</v>
      </c>
      <c r="B5" s="7" t="s">
        <v>48</v>
      </c>
      <c r="C5" s="7" t="s">
        <v>196</v>
      </c>
      <c r="D5" t="s">
        <v>198</v>
      </c>
      <c r="E5" t="s">
        <v>201</v>
      </c>
      <c r="F5" s="7" t="s">
        <v>229</v>
      </c>
      <c r="G5" s="3">
        <v>50</v>
      </c>
      <c r="I5" s="12">
        <v>0.33333333333333331</v>
      </c>
    </row>
    <row r="6" spans="1:9" x14ac:dyDescent="0.25">
      <c r="A6" t="str">
        <f t="shared" si="0"/>
        <v>insert into Shift values('LLAW0815', 'LoopLineAntiClockwise', '校园巴士逆时针', '工作日', '8:15:00', '50', '');</v>
      </c>
      <c r="B6" s="7" t="s">
        <v>49</v>
      </c>
      <c r="C6" s="7" t="s">
        <v>196</v>
      </c>
      <c r="D6" t="s">
        <v>198</v>
      </c>
      <c r="E6" t="s">
        <v>201</v>
      </c>
      <c r="F6" s="7" t="s">
        <v>230</v>
      </c>
      <c r="G6" s="3">
        <v>50</v>
      </c>
      <c r="I6" s="12">
        <v>0.34375</v>
      </c>
    </row>
    <row r="7" spans="1:9" x14ac:dyDescent="0.25">
      <c r="A7" t="str">
        <f t="shared" si="0"/>
        <v>insert into Shift values('LLAW0825', 'LoopLineAntiClockwise', '校园巴士逆时针', '工作日', '8:25:00', '50', '');</v>
      </c>
      <c r="B7" s="7" t="s">
        <v>50</v>
      </c>
      <c r="C7" s="7" t="s">
        <v>196</v>
      </c>
      <c r="D7" t="s">
        <v>198</v>
      </c>
      <c r="E7" t="s">
        <v>201</v>
      </c>
      <c r="F7" s="7" t="s">
        <v>231</v>
      </c>
      <c r="G7" s="3">
        <v>50</v>
      </c>
      <c r="I7" s="12">
        <v>0.35069444444444442</v>
      </c>
    </row>
    <row r="8" spans="1:9" ht="11.4" customHeight="1" x14ac:dyDescent="0.25">
      <c r="A8" t="str">
        <f t="shared" si="0"/>
        <v>insert into Shift values('LLAW0840', 'LoopLineAntiClockwise', '校园巴士逆时针', '工作日', '8:40:00', '50', '');</v>
      </c>
      <c r="B8" s="7" t="s">
        <v>51</v>
      </c>
      <c r="C8" s="7" t="s">
        <v>196</v>
      </c>
      <c r="D8" t="s">
        <v>198</v>
      </c>
      <c r="E8" t="s">
        <v>201</v>
      </c>
      <c r="F8" s="7" t="s">
        <v>232</v>
      </c>
      <c r="G8" s="3">
        <v>50</v>
      </c>
      <c r="I8" s="12">
        <v>0.3611111111111111</v>
      </c>
    </row>
    <row r="9" spans="1:9" x14ac:dyDescent="0.25">
      <c r="A9" t="str">
        <f t="shared" si="0"/>
        <v>insert into Shift values('LLAW0900', 'LoopLineAntiClockwise', '校园巴士逆时针', '工作日', '0.375', '50', '');</v>
      </c>
      <c r="B9" s="7" t="s">
        <v>52</v>
      </c>
      <c r="C9" s="7" t="s">
        <v>196</v>
      </c>
      <c r="D9" t="s">
        <v>198</v>
      </c>
      <c r="E9" t="s">
        <v>201</v>
      </c>
      <c r="F9" s="7">
        <v>0.375</v>
      </c>
      <c r="G9" s="3">
        <v>50</v>
      </c>
      <c r="I9" s="12">
        <v>0.375</v>
      </c>
    </row>
    <row r="10" spans="1:9" x14ac:dyDescent="0.25">
      <c r="A10" t="str">
        <f t="shared" si="0"/>
        <v>insert into Shift values('LLAW0920', 'LoopLineAntiClockwise', '校园巴士逆时针', '工作日', '0.388888888888889', '50', '');</v>
      </c>
      <c r="B10" s="7" t="s">
        <v>53</v>
      </c>
      <c r="C10" s="7" t="s">
        <v>196</v>
      </c>
      <c r="D10" t="s">
        <v>198</v>
      </c>
      <c r="E10" t="s">
        <v>201</v>
      </c>
      <c r="F10" s="7">
        <v>0.3888888888888889</v>
      </c>
      <c r="G10" s="3">
        <v>50</v>
      </c>
      <c r="I10" s="12">
        <v>0.3888888888888889</v>
      </c>
    </row>
    <row r="11" spans="1:9" x14ac:dyDescent="0.25">
      <c r="A11" t="str">
        <f t="shared" si="0"/>
        <v>insert into Shift values('LLAW0940', 'LoopLineAntiClockwise', '校园巴士逆时针', '工作日', '0.402777777777778', '50', '');</v>
      </c>
      <c r="B11" s="7" t="s">
        <v>54</v>
      </c>
      <c r="C11" s="7" t="s">
        <v>196</v>
      </c>
      <c r="D11" t="s">
        <v>198</v>
      </c>
      <c r="E11" t="s">
        <v>201</v>
      </c>
      <c r="F11" s="7">
        <v>0.40277777777777773</v>
      </c>
      <c r="G11" s="3">
        <v>50</v>
      </c>
      <c r="I11" s="12">
        <v>0.40277777777777773</v>
      </c>
    </row>
    <row r="12" spans="1:9" x14ac:dyDescent="0.25">
      <c r="A12" t="str">
        <f t="shared" si="0"/>
        <v>insert into Shift values('LLAW1000', 'LoopLineAntiClockwise', '校园巴士逆时针', '工作日', '0.416666666666667', '50', '');</v>
      </c>
      <c r="B12" s="7" t="s">
        <v>55</v>
      </c>
      <c r="C12" s="7" t="s">
        <v>196</v>
      </c>
      <c r="D12" t="s">
        <v>198</v>
      </c>
      <c r="E12" t="s">
        <v>201</v>
      </c>
      <c r="F12" s="7">
        <v>0.41666666666666669</v>
      </c>
      <c r="G12" s="3">
        <v>50</v>
      </c>
      <c r="I12" s="12">
        <v>0.41666666666666669</v>
      </c>
    </row>
    <row r="13" spans="1:9" x14ac:dyDescent="0.25">
      <c r="A13" t="str">
        <f t="shared" si="0"/>
        <v>insert into Shift values('LLAW1020', 'LoopLineAntiClockwise', '校园巴士逆时针', '工作日', '0.430555555555556', '50', '');</v>
      </c>
      <c r="B13" s="7" t="s">
        <v>56</v>
      </c>
      <c r="C13" s="7" t="s">
        <v>196</v>
      </c>
      <c r="D13" t="s">
        <v>198</v>
      </c>
      <c r="E13" t="s">
        <v>201</v>
      </c>
      <c r="F13" s="7">
        <v>0.43055555555555558</v>
      </c>
      <c r="G13" s="3">
        <v>50</v>
      </c>
      <c r="I13" s="12">
        <v>0.43055555555555558</v>
      </c>
    </row>
    <row r="14" spans="1:9" x14ac:dyDescent="0.25">
      <c r="A14" t="str">
        <f t="shared" si="0"/>
        <v>insert into Shift values('LLAW1040', 'LoopLineAntiClockwise', '校园巴士逆时针', '工作日', '0.444444444444444', '50', '');</v>
      </c>
      <c r="B14" s="7" t="s">
        <v>57</v>
      </c>
      <c r="C14" s="7" t="s">
        <v>196</v>
      </c>
      <c r="D14" t="s">
        <v>198</v>
      </c>
      <c r="E14" t="s">
        <v>201</v>
      </c>
      <c r="F14" s="7">
        <v>0.44444444444444442</v>
      </c>
      <c r="G14" s="3">
        <v>50</v>
      </c>
      <c r="I14" s="12">
        <v>0.44444444444444442</v>
      </c>
    </row>
    <row r="15" spans="1:9" x14ac:dyDescent="0.25">
      <c r="A15" t="str">
        <f t="shared" si="0"/>
        <v>insert into Shift values('LLAW1100', 'LoopLineAntiClockwise', '校园巴士逆时针', '工作日', '0.458333333333333', '50', '');</v>
      </c>
      <c r="B15" s="7" t="s">
        <v>58</v>
      </c>
      <c r="C15" s="7" t="s">
        <v>196</v>
      </c>
      <c r="D15" t="s">
        <v>198</v>
      </c>
      <c r="E15" t="s">
        <v>201</v>
      </c>
      <c r="F15" s="7">
        <v>0.45833333333333331</v>
      </c>
      <c r="G15" s="3">
        <v>50</v>
      </c>
      <c r="I15" s="12">
        <v>0.45833333333333331</v>
      </c>
    </row>
    <row r="16" spans="1:9" x14ac:dyDescent="0.25">
      <c r="A16" t="str">
        <f t="shared" si="0"/>
        <v>insert into Shift values('LLAW1120', 'LoopLineAntiClockwise', '校园巴士逆时针', '工作日', '0.472222222222222', '50', '');</v>
      </c>
      <c r="B16" s="7" t="s">
        <v>59</v>
      </c>
      <c r="C16" s="7" t="s">
        <v>196</v>
      </c>
      <c r="D16" t="s">
        <v>198</v>
      </c>
      <c r="E16" t="s">
        <v>201</v>
      </c>
      <c r="F16" s="7">
        <v>0.47222222222222227</v>
      </c>
      <c r="G16" s="3">
        <v>50</v>
      </c>
      <c r="I16" s="12">
        <v>0.47222222222222227</v>
      </c>
    </row>
    <row r="17" spans="1:9" x14ac:dyDescent="0.25">
      <c r="A17" t="str">
        <f t="shared" si="0"/>
        <v>insert into Shift values('LLAW1140', 'LoopLineAntiClockwise', '校园巴士逆时针', '工作日', '0.486111111111111', '50', '');</v>
      </c>
      <c r="B17" s="7" t="s">
        <v>60</v>
      </c>
      <c r="C17" s="7" t="s">
        <v>196</v>
      </c>
      <c r="D17" t="s">
        <v>198</v>
      </c>
      <c r="E17" t="s">
        <v>201</v>
      </c>
      <c r="F17" s="7">
        <v>0.4861111111111111</v>
      </c>
      <c r="G17" s="3">
        <v>50</v>
      </c>
      <c r="I17" s="12">
        <v>0.4861111111111111</v>
      </c>
    </row>
    <row r="18" spans="1:9" x14ac:dyDescent="0.25">
      <c r="A18" t="str">
        <f t="shared" si="0"/>
        <v>insert into Shift values('LLAW1200', 'LoopLineAntiClockwise', '校园巴士逆时针', '工作日', '0.5', '50', '');</v>
      </c>
      <c r="B18" s="7" t="s">
        <v>61</v>
      </c>
      <c r="C18" s="7" t="s">
        <v>196</v>
      </c>
      <c r="D18" t="s">
        <v>198</v>
      </c>
      <c r="E18" t="s">
        <v>201</v>
      </c>
      <c r="F18" s="7">
        <v>0.5</v>
      </c>
      <c r="G18" s="3">
        <v>50</v>
      </c>
      <c r="I18" s="12">
        <v>0.5</v>
      </c>
    </row>
    <row r="19" spans="1:9" x14ac:dyDescent="0.25">
      <c r="A19" t="str">
        <f t="shared" si="0"/>
        <v>insert into Shift values('LLAW1300', 'LoopLineAntiClockwise', '校园巴士逆时针', '工作日', '0.541666666666667', '50', '');</v>
      </c>
      <c r="B19" s="7" t="s">
        <v>62</v>
      </c>
      <c r="C19" s="7" t="s">
        <v>196</v>
      </c>
      <c r="D19" t="s">
        <v>198</v>
      </c>
      <c r="E19" t="s">
        <v>201</v>
      </c>
      <c r="F19" s="7">
        <v>0.54166666666666663</v>
      </c>
      <c r="G19" s="3">
        <v>50</v>
      </c>
      <c r="I19" s="12">
        <v>0.54166666666666663</v>
      </c>
    </row>
    <row r="20" spans="1:9" x14ac:dyDescent="0.25">
      <c r="A20" t="str">
        <f t="shared" si="0"/>
        <v>insert into Shift values('LLAW1320', 'LoopLineAntiClockwise', '校园巴士逆时针', '工作日', '0.555555555555556', '50', '');</v>
      </c>
      <c r="B20" s="7" t="s">
        <v>63</v>
      </c>
      <c r="C20" s="7" t="s">
        <v>196</v>
      </c>
      <c r="D20" t="s">
        <v>198</v>
      </c>
      <c r="E20" t="s">
        <v>201</v>
      </c>
      <c r="F20" s="7">
        <v>0.55555555555555558</v>
      </c>
      <c r="G20" s="3">
        <v>50</v>
      </c>
      <c r="I20" s="12">
        <v>0.55555555555555558</v>
      </c>
    </row>
    <row r="21" spans="1:9" x14ac:dyDescent="0.25">
      <c r="A21" t="str">
        <f t="shared" si="0"/>
        <v>insert into Shift values('LLAW1340', 'LoopLineAntiClockwise', '校园巴士逆时针', '工作日', '0.569444444444444', '50', '');</v>
      </c>
      <c r="B21" s="7" t="s">
        <v>64</v>
      </c>
      <c r="C21" s="7" t="s">
        <v>196</v>
      </c>
      <c r="D21" t="s">
        <v>198</v>
      </c>
      <c r="E21" t="s">
        <v>201</v>
      </c>
      <c r="F21" s="7">
        <v>0.56944444444444442</v>
      </c>
      <c r="G21" s="3">
        <v>50</v>
      </c>
      <c r="I21" s="12">
        <v>0.56944444444444442</v>
      </c>
    </row>
    <row r="22" spans="1:9" x14ac:dyDescent="0.25">
      <c r="A22" t="str">
        <f t="shared" si="0"/>
        <v>insert into Shift values('LLAW1400', 'LoopLineAntiClockwise', '校园巴士逆时针', '工作日', '0.583333333333333', '50', '');</v>
      </c>
      <c r="B22" s="7" t="s">
        <v>65</v>
      </c>
      <c r="C22" s="7" t="s">
        <v>196</v>
      </c>
      <c r="D22" t="s">
        <v>198</v>
      </c>
      <c r="E22" t="s">
        <v>201</v>
      </c>
      <c r="F22" s="7">
        <v>0.58333333333333337</v>
      </c>
      <c r="G22" s="3">
        <v>50</v>
      </c>
      <c r="I22" s="12">
        <v>0.58333333333333337</v>
      </c>
    </row>
    <row r="23" spans="1:9" x14ac:dyDescent="0.25">
      <c r="A23" t="str">
        <f t="shared" si="0"/>
        <v>insert into Shift values('LLAW1420', 'LoopLineAntiClockwise', '校园巴士逆时针', '工作日', '0.597222222222222', '50', '');</v>
      </c>
      <c r="B23" s="7" t="s">
        <v>66</v>
      </c>
      <c r="C23" s="7" t="s">
        <v>196</v>
      </c>
      <c r="D23" t="s">
        <v>198</v>
      </c>
      <c r="E23" t="s">
        <v>201</v>
      </c>
      <c r="F23" s="7">
        <v>0.59722222222222221</v>
      </c>
      <c r="G23" s="3">
        <v>50</v>
      </c>
      <c r="I23" s="12">
        <v>0.59722222222222221</v>
      </c>
    </row>
    <row r="24" spans="1:9" x14ac:dyDescent="0.25">
      <c r="A24" t="str">
        <f t="shared" si="0"/>
        <v>insert into Shift values('LLAW1440', 'LoopLineAntiClockwise', '校园巴士逆时针', '工作日', '0.611111111111111', '50', '');</v>
      </c>
      <c r="B24" s="7" t="s">
        <v>67</v>
      </c>
      <c r="C24" s="7" t="s">
        <v>196</v>
      </c>
      <c r="D24" t="s">
        <v>198</v>
      </c>
      <c r="E24" t="s">
        <v>201</v>
      </c>
      <c r="F24" s="7">
        <v>0.61111111111111105</v>
      </c>
      <c r="G24" s="3">
        <v>50</v>
      </c>
      <c r="I24" s="12">
        <v>0.61111111111111105</v>
      </c>
    </row>
    <row r="25" spans="1:9" x14ac:dyDescent="0.25">
      <c r="A25" t="str">
        <f t="shared" si="0"/>
        <v>insert into Shift values('LLAW1500', 'LoopLineAntiClockwise', '校园巴士逆时针', '工作日', '0.625', '50', '');</v>
      </c>
      <c r="B25" s="7" t="s">
        <v>68</v>
      </c>
      <c r="C25" s="7" t="s">
        <v>196</v>
      </c>
      <c r="D25" t="s">
        <v>198</v>
      </c>
      <c r="E25" t="s">
        <v>201</v>
      </c>
      <c r="F25" s="7">
        <v>0.625</v>
      </c>
      <c r="G25" s="3">
        <v>50</v>
      </c>
      <c r="I25" s="12">
        <v>0.625</v>
      </c>
    </row>
    <row r="26" spans="1:9" x14ac:dyDescent="0.25">
      <c r="A26" t="str">
        <f t="shared" si="0"/>
        <v>insert into Shift values('LLAW1520', 'LoopLineAntiClockwise', '校园巴士逆时针', '工作日', '0.638888888888889', '50', '');</v>
      </c>
      <c r="B26" s="7" t="s">
        <v>69</v>
      </c>
      <c r="C26" s="7" t="s">
        <v>196</v>
      </c>
      <c r="D26" t="s">
        <v>198</v>
      </c>
      <c r="E26" t="s">
        <v>201</v>
      </c>
      <c r="F26" s="7">
        <v>0.63888888888888895</v>
      </c>
      <c r="G26" s="3">
        <v>50</v>
      </c>
      <c r="I26" s="12">
        <v>0.63888888888888895</v>
      </c>
    </row>
    <row r="27" spans="1:9" x14ac:dyDescent="0.25">
      <c r="A27" t="str">
        <f t="shared" si="0"/>
        <v>insert into Shift values('LLAW1540', 'LoopLineAntiClockwise', '校园巴士逆时针', '工作日', '0.652777777777778', '50', '');</v>
      </c>
      <c r="B27" s="7" t="s">
        <v>70</v>
      </c>
      <c r="C27" s="7" t="s">
        <v>196</v>
      </c>
      <c r="D27" t="s">
        <v>198</v>
      </c>
      <c r="E27" t="s">
        <v>201</v>
      </c>
      <c r="F27" s="7">
        <v>0.65277777777777779</v>
      </c>
      <c r="G27" s="3">
        <v>50</v>
      </c>
      <c r="I27" s="12">
        <v>0.65277777777777779</v>
      </c>
    </row>
    <row r="28" spans="1:9" x14ac:dyDescent="0.25">
      <c r="A28" t="str">
        <f t="shared" si="0"/>
        <v>insert into Shift values('LLAW1600', 'LoopLineAntiClockwise', '校园巴士逆时针', '工作日', '0.666666666666667', '50', '');</v>
      </c>
      <c r="B28" s="7" t="s">
        <v>71</v>
      </c>
      <c r="C28" s="7" t="s">
        <v>196</v>
      </c>
      <c r="D28" t="s">
        <v>198</v>
      </c>
      <c r="E28" t="s">
        <v>201</v>
      </c>
      <c r="F28" s="7">
        <v>0.66666666666666663</v>
      </c>
      <c r="G28" s="3">
        <v>50</v>
      </c>
      <c r="I28" s="12">
        <v>0.66666666666666663</v>
      </c>
    </row>
    <row r="29" spans="1:9" x14ac:dyDescent="0.25">
      <c r="A29" t="str">
        <f t="shared" si="0"/>
        <v>insert into Shift values('LLAW1620', 'LoopLineAntiClockwise', '校园巴士逆时针', '工作日', '0.680555555555555', '50', '');</v>
      </c>
      <c r="B29" s="7" t="s">
        <v>72</v>
      </c>
      <c r="C29" s="7" t="s">
        <v>196</v>
      </c>
      <c r="D29" t="s">
        <v>198</v>
      </c>
      <c r="E29" t="s">
        <v>201</v>
      </c>
      <c r="F29" s="7">
        <v>0.68055555555555547</v>
      </c>
      <c r="G29" s="3">
        <v>50</v>
      </c>
      <c r="I29" s="12">
        <v>0.68055555555555547</v>
      </c>
    </row>
    <row r="30" spans="1:9" x14ac:dyDescent="0.25">
      <c r="A30" t="str">
        <f t="shared" si="0"/>
        <v>insert into Shift values('LLAW1630', 'LoopLineAntiClockwise', '校园巴士逆时针', '工作日', '0.6875', '50', '');</v>
      </c>
      <c r="B30" s="7" t="s">
        <v>73</v>
      </c>
      <c r="C30" s="7" t="s">
        <v>196</v>
      </c>
      <c r="D30" t="s">
        <v>198</v>
      </c>
      <c r="E30" t="s">
        <v>201</v>
      </c>
      <c r="F30" s="7">
        <v>0.6875</v>
      </c>
      <c r="G30" s="3">
        <v>50</v>
      </c>
      <c r="I30" s="12">
        <v>0.6875</v>
      </c>
    </row>
    <row r="31" spans="1:9" x14ac:dyDescent="0.25">
      <c r="A31" t="str">
        <f t="shared" si="0"/>
        <v>insert into Shift values('LLAW1700', 'LoopLineAntiClockwise', '校园巴士逆时针', '工作日', '0.708333333333333', '50', '');</v>
      </c>
      <c r="B31" s="7" t="s">
        <v>74</v>
      </c>
      <c r="C31" s="7" t="s">
        <v>196</v>
      </c>
      <c r="D31" t="s">
        <v>198</v>
      </c>
      <c r="E31" t="s">
        <v>201</v>
      </c>
      <c r="F31" s="7">
        <v>0.70833333333333337</v>
      </c>
      <c r="G31" s="3">
        <v>50</v>
      </c>
      <c r="I31" s="12">
        <v>0.70833333333333337</v>
      </c>
    </row>
    <row r="32" spans="1:9" x14ac:dyDescent="0.25">
      <c r="A32" t="str">
        <f t="shared" si="0"/>
        <v>insert into Shift values('LLAW1715', 'LoopLineAntiClockwise', '校园巴士逆时针', '工作日', '0.71875', '50', '');</v>
      </c>
      <c r="B32" s="7" t="s">
        <v>75</v>
      </c>
      <c r="C32" s="7" t="s">
        <v>196</v>
      </c>
      <c r="D32" t="s">
        <v>198</v>
      </c>
      <c r="E32" t="s">
        <v>201</v>
      </c>
      <c r="F32" s="7">
        <v>0.71875</v>
      </c>
      <c r="G32" s="3">
        <v>50</v>
      </c>
      <c r="I32" s="12">
        <v>0.71875</v>
      </c>
    </row>
    <row r="33" spans="1:9" x14ac:dyDescent="0.25">
      <c r="A33" t="str">
        <f t="shared" si="0"/>
        <v>insert into Shift values('LLAW1730', 'LoopLineAntiClockwise', '校园巴士逆时针', '工作日', '0.729166666666667', '50', '');</v>
      </c>
      <c r="B33" s="7" t="s">
        <v>76</v>
      </c>
      <c r="C33" s="7" t="s">
        <v>196</v>
      </c>
      <c r="D33" t="s">
        <v>198</v>
      </c>
      <c r="E33" t="s">
        <v>201</v>
      </c>
      <c r="F33" s="7">
        <v>0.72916666666666663</v>
      </c>
      <c r="G33" s="3">
        <v>50</v>
      </c>
      <c r="I33" s="12">
        <v>0.72916666666666663</v>
      </c>
    </row>
    <row r="34" spans="1:9" x14ac:dyDescent="0.25">
      <c r="A34" t="str">
        <f t="shared" si="0"/>
        <v>insert into Shift values('LLAW1750', 'LoopLineAntiClockwise', '校园巴士逆时针', '工作日', '0.743055555555555', '50', '');</v>
      </c>
      <c r="B34" s="7" t="s">
        <v>77</v>
      </c>
      <c r="C34" s="7" t="s">
        <v>196</v>
      </c>
      <c r="D34" t="s">
        <v>198</v>
      </c>
      <c r="E34" t="s">
        <v>201</v>
      </c>
      <c r="F34" s="7">
        <v>0.74305555555555547</v>
      </c>
      <c r="G34" s="3">
        <v>50</v>
      </c>
      <c r="I34" s="12">
        <v>0.74305555555555547</v>
      </c>
    </row>
    <row r="35" spans="1:9" x14ac:dyDescent="0.25">
      <c r="A35" t="str">
        <f t="shared" si="0"/>
        <v>insert into Shift values('LLAW1800', 'LoopLineAntiClockwise', '校园巴士逆时针', '工作日', '0.75', '50', '');</v>
      </c>
      <c r="B35" s="7" t="s">
        <v>78</v>
      </c>
      <c r="C35" s="7" t="s">
        <v>196</v>
      </c>
      <c r="D35" t="s">
        <v>198</v>
      </c>
      <c r="E35" t="s">
        <v>201</v>
      </c>
      <c r="F35" s="7">
        <v>0.75</v>
      </c>
      <c r="G35" s="3">
        <v>50</v>
      </c>
      <c r="I35" s="12">
        <v>0.75</v>
      </c>
    </row>
    <row r="36" spans="1:9" x14ac:dyDescent="0.25">
      <c r="A36" t="str">
        <f t="shared" si="0"/>
        <v>insert into Shift values('LLAW1900', 'LoopLineAntiClockwise', '校园巴士逆时针', '工作日', '0.791666666666667', '50', '');</v>
      </c>
      <c r="B36" s="7" t="s">
        <v>79</v>
      </c>
      <c r="C36" s="7" t="s">
        <v>196</v>
      </c>
      <c r="D36" t="s">
        <v>198</v>
      </c>
      <c r="E36" t="s">
        <v>201</v>
      </c>
      <c r="F36" s="7">
        <v>0.79166666666666663</v>
      </c>
      <c r="G36" s="3">
        <v>50</v>
      </c>
      <c r="I36" s="12">
        <v>0.79166666666666663</v>
      </c>
    </row>
    <row r="37" spans="1:9" x14ac:dyDescent="0.25">
      <c r="A37" t="str">
        <f t="shared" si="0"/>
        <v>insert into Shift values('LLAW2010', 'LoopLineAntiClockwise', '校园巴士逆时针', '工作日', '0.840277777777778', '50', '');</v>
      </c>
      <c r="B37" s="7" t="s">
        <v>80</v>
      </c>
      <c r="C37" s="7" t="s">
        <v>196</v>
      </c>
      <c r="D37" t="s">
        <v>198</v>
      </c>
      <c r="E37" t="s">
        <v>201</v>
      </c>
      <c r="F37" s="7">
        <v>0.84027777777777779</v>
      </c>
      <c r="G37" s="3">
        <v>50</v>
      </c>
      <c r="I37" s="12">
        <v>0.84027777777777779</v>
      </c>
    </row>
    <row r="38" spans="1:9" x14ac:dyDescent="0.25">
      <c r="A38" t="str">
        <f t="shared" si="0"/>
        <v>insert into Shift values('LLCW0830', 'LoopLineClockwise', '校园巴士顺时针', '工作日', '8:30:00', '50', '');</v>
      </c>
      <c r="B38" s="7" t="s">
        <v>81</v>
      </c>
      <c r="C38" s="7" t="s">
        <v>197</v>
      </c>
      <c r="D38" t="s">
        <v>199</v>
      </c>
      <c r="E38" t="s">
        <v>201</v>
      </c>
      <c r="F38" s="7" t="s">
        <v>233</v>
      </c>
      <c r="G38" s="3">
        <v>50</v>
      </c>
      <c r="I38" s="12">
        <v>0.35416666666666669</v>
      </c>
    </row>
    <row r="39" spans="1:9" x14ac:dyDescent="0.25">
      <c r="A39" t="str">
        <f t="shared" si="0"/>
        <v>insert into Shift values('LLCW0850', 'LoopLineClockwise', '校园巴士顺时针', '工作日', '8:50:00', '50', '');</v>
      </c>
      <c r="B39" s="7" t="s">
        <v>82</v>
      </c>
      <c r="C39" s="7" t="s">
        <v>197</v>
      </c>
      <c r="D39" t="s">
        <v>199</v>
      </c>
      <c r="E39" t="s">
        <v>201</v>
      </c>
      <c r="F39" s="7" t="s">
        <v>234</v>
      </c>
      <c r="G39" s="3">
        <v>50</v>
      </c>
      <c r="I39" s="12">
        <v>0.36805555555555558</v>
      </c>
    </row>
    <row r="40" spans="1:9" x14ac:dyDescent="0.25">
      <c r="A40" t="str">
        <f t="shared" si="0"/>
        <v>insert into Shift values('LLCW0910', 'LoopLineClockwise', '校园巴士顺时针', '工作日', '9:10:00', '50', '');</v>
      </c>
      <c r="B40" s="7" t="s">
        <v>83</v>
      </c>
      <c r="C40" s="7" t="s">
        <v>197</v>
      </c>
      <c r="D40" t="s">
        <v>199</v>
      </c>
      <c r="E40" t="s">
        <v>201</v>
      </c>
      <c r="F40" s="7" t="s">
        <v>235</v>
      </c>
      <c r="G40" s="3">
        <v>50</v>
      </c>
      <c r="I40" s="12">
        <v>0.38194444444444442</v>
      </c>
    </row>
    <row r="41" spans="1:9" x14ac:dyDescent="0.25">
      <c r="A41" t="str">
        <f t="shared" si="0"/>
        <v>insert into Shift values('LLCW0930', 'LoopLineClockwise', '校园巴士顺时针', '工作日', '0.395833333333333', '50', '');</v>
      </c>
      <c r="B41" s="7" t="s">
        <v>84</v>
      </c>
      <c r="C41" s="7" t="s">
        <v>197</v>
      </c>
      <c r="D41" t="s">
        <v>199</v>
      </c>
      <c r="E41" t="s">
        <v>201</v>
      </c>
      <c r="F41" s="7">
        <v>0.39583333333333331</v>
      </c>
      <c r="G41" s="3">
        <v>50</v>
      </c>
      <c r="I41" s="12">
        <v>0.39583333333333331</v>
      </c>
    </row>
    <row r="42" spans="1:9" x14ac:dyDescent="0.25">
      <c r="A42" t="str">
        <f t="shared" si="0"/>
        <v>insert into Shift values('LLCW1000', 'LoopLineClockwise', '校园巴士顺时针', '工作日', '0.416666666666667', '50', '');</v>
      </c>
      <c r="B42" s="7" t="s">
        <v>85</v>
      </c>
      <c r="C42" s="7" t="s">
        <v>197</v>
      </c>
      <c r="D42" t="s">
        <v>199</v>
      </c>
      <c r="E42" t="s">
        <v>201</v>
      </c>
      <c r="F42" s="7">
        <v>0.41666666666666669</v>
      </c>
      <c r="G42" s="3">
        <v>50</v>
      </c>
      <c r="I42" s="12">
        <v>0.41666666666666669</v>
      </c>
    </row>
    <row r="43" spans="1:9" x14ac:dyDescent="0.25">
      <c r="A43" t="str">
        <f t="shared" si="0"/>
        <v>insert into Shift values('LLCW1030', 'LoopLineClockwise', '校园巴士顺时针', '工作日', '0.4375', '50', '');</v>
      </c>
      <c r="B43" s="7" t="s">
        <v>86</v>
      </c>
      <c r="C43" s="7" t="s">
        <v>197</v>
      </c>
      <c r="D43" t="s">
        <v>199</v>
      </c>
      <c r="E43" t="s">
        <v>201</v>
      </c>
      <c r="F43" s="7">
        <v>0.4375</v>
      </c>
      <c r="G43" s="3">
        <v>50</v>
      </c>
      <c r="I43" s="12">
        <v>0.4375</v>
      </c>
    </row>
    <row r="44" spans="1:9" x14ac:dyDescent="0.25">
      <c r="A44" t="str">
        <f t="shared" si="0"/>
        <v>insert into Shift values('LLCW1100', 'LoopLineClockwise', '校园巴士顺时针', '工作日', '0.458333333333333', '50', '');</v>
      </c>
      <c r="B44" s="7" t="s">
        <v>87</v>
      </c>
      <c r="C44" s="7" t="s">
        <v>197</v>
      </c>
      <c r="D44" t="s">
        <v>199</v>
      </c>
      <c r="E44" t="s">
        <v>201</v>
      </c>
      <c r="F44" s="7">
        <v>0.45833333333333331</v>
      </c>
      <c r="G44" s="3">
        <v>50</v>
      </c>
      <c r="I44" s="12">
        <v>0.45833333333333331</v>
      </c>
    </row>
    <row r="45" spans="1:9" x14ac:dyDescent="0.25">
      <c r="A45" t="str">
        <f t="shared" si="0"/>
        <v>insert into Shift values('LLCW1130', 'LoopLineClockwise', '校园巴士顺时针', '工作日', '0.479166666666667', '50', '');</v>
      </c>
      <c r="B45" s="7" t="s">
        <v>88</v>
      </c>
      <c r="C45" s="7" t="s">
        <v>197</v>
      </c>
      <c r="D45" t="s">
        <v>199</v>
      </c>
      <c r="E45" t="s">
        <v>201</v>
      </c>
      <c r="F45" s="7">
        <v>0.47916666666666669</v>
      </c>
      <c r="G45" s="3">
        <v>50</v>
      </c>
      <c r="I45" s="12">
        <v>0.47916666666666669</v>
      </c>
    </row>
    <row r="46" spans="1:9" x14ac:dyDescent="0.25">
      <c r="A46" t="str">
        <f t="shared" si="0"/>
        <v>insert into Shift values('LLCW1230', 'LoopLineClockwise', '校园巴士顺时针', '工作日', '0.520833333333333', '50', '');</v>
      </c>
      <c r="B46" s="7" t="s">
        <v>89</v>
      </c>
      <c r="C46" s="7" t="s">
        <v>197</v>
      </c>
      <c r="D46" t="s">
        <v>199</v>
      </c>
      <c r="E46" t="s">
        <v>201</v>
      </c>
      <c r="F46" s="7">
        <v>0.52083333333333337</v>
      </c>
      <c r="G46" s="3">
        <v>50</v>
      </c>
      <c r="I46" s="12">
        <v>0.52083333333333337</v>
      </c>
    </row>
    <row r="47" spans="1:9" x14ac:dyDescent="0.25">
      <c r="A47" t="str">
        <f t="shared" si="0"/>
        <v>insert into Shift values('LLCW1330', 'LoopLineClockwise', '校园巴士顺时针', '工作日', '0.5625', '50', '');</v>
      </c>
      <c r="B47" s="7" t="s">
        <v>90</v>
      </c>
      <c r="C47" s="7" t="s">
        <v>197</v>
      </c>
      <c r="D47" t="s">
        <v>199</v>
      </c>
      <c r="E47" t="s">
        <v>201</v>
      </c>
      <c r="F47" s="7">
        <v>0.5625</v>
      </c>
      <c r="G47" s="3">
        <v>50</v>
      </c>
      <c r="I47" s="12">
        <v>0.5625</v>
      </c>
    </row>
    <row r="48" spans="1:9" x14ac:dyDescent="0.25">
      <c r="A48" t="str">
        <f t="shared" si="0"/>
        <v>insert into Shift values('LLCW1400', 'LoopLineClockwise', '校园巴士顺时针', '工作日', '0.583333333333333', '50', '');</v>
      </c>
      <c r="B48" s="7" t="s">
        <v>91</v>
      </c>
      <c r="C48" s="7" t="s">
        <v>197</v>
      </c>
      <c r="D48" t="s">
        <v>199</v>
      </c>
      <c r="E48" t="s">
        <v>201</v>
      </c>
      <c r="F48" s="7">
        <v>0.58333333333333337</v>
      </c>
      <c r="G48" s="3">
        <v>50</v>
      </c>
      <c r="I48" s="12">
        <v>0.58333333333333337</v>
      </c>
    </row>
    <row r="49" spans="1:9" x14ac:dyDescent="0.25">
      <c r="A49" t="str">
        <f t="shared" si="0"/>
        <v>insert into Shift values('LLCW1430', 'LoopLineClockwise', '校园巴士顺时针', '工作日', '0.604166666666667', '50', '');</v>
      </c>
      <c r="B49" s="7" t="s">
        <v>92</v>
      </c>
      <c r="C49" s="7" t="s">
        <v>197</v>
      </c>
      <c r="D49" t="s">
        <v>199</v>
      </c>
      <c r="E49" t="s">
        <v>201</v>
      </c>
      <c r="F49" s="7">
        <v>0.60416666666666663</v>
      </c>
      <c r="G49" s="3">
        <v>50</v>
      </c>
      <c r="I49" s="12">
        <v>0.60416666666666663</v>
      </c>
    </row>
    <row r="50" spans="1:9" x14ac:dyDescent="0.25">
      <c r="A50" t="str">
        <f t="shared" si="0"/>
        <v>insert into Shift values('LLCW1500', 'LoopLineClockwise', '校园巴士顺时针', '工作日', '0.625', '50', '');</v>
      </c>
      <c r="B50" s="7" t="s">
        <v>93</v>
      </c>
      <c r="C50" s="7" t="s">
        <v>197</v>
      </c>
      <c r="D50" t="s">
        <v>199</v>
      </c>
      <c r="E50" t="s">
        <v>201</v>
      </c>
      <c r="F50" s="7">
        <v>0.625</v>
      </c>
      <c r="G50" s="3">
        <v>50</v>
      </c>
      <c r="I50" s="12">
        <v>0.625</v>
      </c>
    </row>
    <row r="51" spans="1:9" x14ac:dyDescent="0.25">
      <c r="A51" t="str">
        <f t="shared" si="0"/>
        <v>insert into Shift values('LLCW1530', 'LoopLineClockwise', '校园巴士顺时针', '工作日', '0.645833333333333', '50', '');</v>
      </c>
      <c r="B51" s="7" t="s">
        <v>94</v>
      </c>
      <c r="C51" s="7" t="s">
        <v>197</v>
      </c>
      <c r="D51" t="s">
        <v>199</v>
      </c>
      <c r="E51" t="s">
        <v>201</v>
      </c>
      <c r="F51" s="7">
        <v>0.64583333333333337</v>
      </c>
      <c r="G51" s="3">
        <v>50</v>
      </c>
      <c r="I51" s="12">
        <v>0.64583333333333337</v>
      </c>
    </row>
    <row r="52" spans="1:9" x14ac:dyDescent="0.25">
      <c r="A52" t="str">
        <f t="shared" si="0"/>
        <v>insert into Shift values('LLCW1600', 'LoopLineClockwise', '校园巴士顺时针', '工作日', '0.666666666666667', '50', '');</v>
      </c>
      <c r="B52" s="7" t="s">
        <v>95</v>
      </c>
      <c r="C52" s="7" t="s">
        <v>197</v>
      </c>
      <c r="D52" t="s">
        <v>199</v>
      </c>
      <c r="E52" t="s">
        <v>201</v>
      </c>
      <c r="F52" s="7">
        <v>0.66666666666666663</v>
      </c>
      <c r="G52" s="3">
        <v>50</v>
      </c>
      <c r="I52" s="12">
        <v>0.66666666666666663</v>
      </c>
    </row>
    <row r="53" spans="1:9" x14ac:dyDescent="0.25">
      <c r="A53" t="str">
        <f t="shared" si="0"/>
        <v>insert into Shift values('LLCW1630', 'LoopLineClockwise', '校园巴士顺时针', '工作日', '0.6875', '50', '');</v>
      </c>
      <c r="B53" s="7" t="s">
        <v>96</v>
      </c>
      <c r="C53" s="7" t="s">
        <v>197</v>
      </c>
      <c r="D53" t="s">
        <v>199</v>
      </c>
      <c r="E53" t="s">
        <v>201</v>
      </c>
      <c r="F53" s="7">
        <v>0.6875</v>
      </c>
      <c r="G53" s="3">
        <v>50</v>
      </c>
      <c r="I53" s="12">
        <v>0.6875</v>
      </c>
    </row>
    <row r="54" spans="1:9" x14ac:dyDescent="0.25">
      <c r="A54" t="str">
        <f t="shared" si="0"/>
        <v>insert into Shift values('LLAH0815', 'LoopLineAntiClockwise', '校园巴士逆时针', '寒暑假', '8:15:00', '50', '');</v>
      </c>
      <c r="B54" s="7" t="s">
        <v>97</v>
      </c>
      <c r="C54" s="7" t="s">
        <v>196</v>
      </c>
      <c r="D54" t="s">
        <v>198</v>
      </c>
      <c r="E54" t="s">
        <v>202</v>
      </c>
      <c r="F54" s="7" t="s">
        <v>230</v>
      </c>
      <c r="G54" s="3">
        <v>50</v>
      </c>
      <c r="I54" s="12">
        <v>0.34375</v>
      </c>
    </row>
    <row r="55" spans="1:9" x14ac:dyDescent="0.25">
      <c r="A55" t="str">
        <f t="shared" si="0"/>
        <v>insert into Shift values('LLAH0930', 'LoopLineAntiClockwise', '校园巴士逆时针', '寒暑假', '9:30:00', '50', '');</v>
      </c>
      <c r="B55" s="7" t="s">
        <v>98</v>
      </c>
      <c r="C55" s="7" t="s">
        <v>196</v>
      </c>
      <c r="D55" t="s">
        <v>198</v>
      </c>
      <c r="E55" t="s">
        <v>202</v>
      </c>
      <c r="F55" s="7" t="s">
        <v>236</v>
      </c>
      <c r="G55" s="3">
        <v>50</v>
      </c>
      <c r="I55" s="12">
        <v>0.39583333333333331</v>
      </c>
    </row>
    <row r="56" spans="1:9" x14ac:dyDescent="0.25">
      <c r="A56" t="str">
        <f t="shared" si="0"/>
        <v>insert into Shift values('LLAH1030', 'LoopLineAntiClockwise', '校园巴士逆时针', '寒暑假', '10:30:00', '50', '');</v>
      </c>
      <c r="B56" s="7" t="s">
        <v>99</v>
      </c>
      <c r="C56" s="7" t="s">
        <v>196</v>
      </c>
      <c r="D56" t="s">
        <v>198</v>
      </c>
      <c r="E56" t="s">
        <v>202</v>
      </c>
      <c r="F56" s="7" t="s">
        <v>237</v>
      </c>
      <c r="G56" s="3">
        <v>50</v>
      </c>
      <c r="I56" s="12">
        <v>0.4375</v>
      </c>
    </row>
    <row r="57" spans="1:9" x14ac:dyDescent="0.25">
      <c r="A57" t="str">
        <f t="shared" si="0"/>
        <v>insert into Shift values('LLAH1130', 'LoopLineAntiClockwise', '校园巴士逆时针', '寒暑假', '0.479166666666667', '50', '');</v>
      </c>
      <c r="B57" s="7" t="s">
        <v>100</v>
      </c>
      <c r="C57" s="7" t="s">
        <v>196</v>
      </c>
      <c r="D57" t="s">
        <v>198</v>
      </c>
      <c r="E57" t="s">
        <v>202</v>
      </c>
      <c r="F57" s="7">
        <v>0.47916666666666669</v>
      </c>
      <c r="G57" s="3">
        <v>50</v>
      </c>
      <c r="I57" s="12">
        <v>0.47916666666666669</v>
      </c>
    </row>
    <row r="58" spans="1:9" x14ac:dyDescent="0.25">
      <c r="A58" t="str">
        <f t="shared" si="0"/>
        <v>insert into Shift values('LLAH1500', 'LoopLineAntiClockwise', '校园巴士逆时针', '寒暑假', '0.625', '50', '');</v>
      </c>
      <c r="B58" s="7" t="s">
        <v>101</v>
      </c>
      <c r="C58" s="7" t="s">
        <v>196</v>
      </c>
      <c r="D58" t="s">
        <v>198</v>
      </c>
      <c r="E58" t="s">
        <v>202</v>
      </c>
      <c r="F58" s="7">
        <v>0.625</v>
      </c>
      <c r="G58" s="3">
        <v>50</v>
      </c>
      <c r="I58" s="12">
        <v>0.625</v>
      </c>
    </row>
    <row r="59" spans="1:9" x14ac:dyDescent="0.25">
      <c r="A59" t="str">
        <f t="shared" si="0"/>
        <v>insert into Shift values('LLAH1630', 'LoopLineAntiClockwise', '校园巴士逆时针', '寒暑假', '0.6875', '50', '');</v>
      </c>
      <c r="B59" s="7" t="s">
        <v>102</v>
      </c>
      <c r="C59" s="7" t="s">
        <v>196</v>
      </c>
      <c r="D59" t="s">
        <v>198</v>
      </c>
      <c r="E59" t="s">
        <v>202</v>
      </c>
      <c r="F59" s="7">
        <v>0.6875</v>
      </c>
      <c r="G59" s="3">
        <v>50</v>
      </c>
      <c r="I59" s="12">
        <v>0.6875</v>
      </c>
    </row>
    <row r="60" spans="1:9" x14ac:dyDescent="0.25">
      <c r="A60" t="str">
        <f t="shared" si="0"/>
        <v>insert into Shift values('LLAH1800', 'LoopLineAntiClockwise', '校园巴士逆时针', '寒暑假', '0.75', '50', '');</v>
      </c>
      <c r="B60" s="7" t="s">
        <v>103</v>
      </c>
      <c r="C60" s="7" t="s">
        <v>196</v>
      </c>
      <c r="D60" t="s">
        <v>198</v>
      </c>
      <c r="E60" t="s">
        <v>202</v>
      </c>
      <c r="F60" s="7">
        <v>0.75</v>
      </c>
      <c r="G60" s="3">
        <v>50</v>
      </c>
      <c r="I60" s="12">
        <v>0.75</v>
      </c>
    </row>
    <row r="61" spans="1:9" x14ac:dyDescent="0.25">
      <c r="A61" t="str">
        <f t="shared" si="0"/>
        <v>insert into Shift values('LLCH0845', 'LoopLineClockwise', '校园巴士顺时针', '寒暑假', '8:45:00', '50', '');</v>
      </c>
      <c r="B61" s="7" t="s">
        <v>104</v>
      </c>
      <c r="C61" s="7" t="s">
        <v>197</v>
      </c>
      <c r="D61" t="s">
        <v>199</v>
      </c>
      <c r="E61" t="s">
        <v>202</v>
      </c>
      <c r="F61" s="7" t="s">
        <v>238</v>
      </c>
      <c r="G61" s="3">
        <v>50</v>
      </c>
      <c r="I61" s="12">
        <v>0.36458333333333331</v>
      </c>
    </row>
    <row r="62" spans="1:9" x14ac:dyDescent="0.25">
      <c r="A62" t="str">
        <f t="shared" si="0"/>
        <v>insert into Shift values('LLCH1000', 'LoopLineClockwise', '校园巴士顺时针', '寒暑假', '10:00:00', '50', '');</v>
      </c>
      <c r="B62" s="7" t="s">
        <v>105</v>
      </c>
      <c r="C62" s="7" t="s">
        <v>197</v>
      </c>
      <c r="D62" t="s">
        <v>199</v>
      </c>
      <c r="E62" t="s">
        <v>202</v>
      </c>
      <c r="F62" s="7" t="s">
        <v>239</v>
      </c>
      <c r="G62" s="3">
        <v>50</v>
      </c>
      <c r="I62" s="12">
        <v>0.41666666666666669</v>
      </c>
    </row>
    <row r="63" spans="1:9" x14ac:dyDescent="0.25">
      <c r="A63" t="str">
        <f t="shared" si="0"/>
        <v>insert into Shift values('LLCH1100', 'LoopLineClockwise', '校园巴士顺时针', '寒暑假', '11:00:00', '50', '');</v>
      </c>
      <c r="B63" s="7" t="s">
        <v>106</v>
      </c>
      <c r="C63" s="7" t="s">
        <v>197</v>
      </c>
      <c r="D63" t="s">
        <v>199</v>
      </c>
      <c r="E63" t="s">
        <v>202</v>
      </c>
      <c r="F63" s="7" t="s">
        <v>240</v>
      </c>
      <c r="G63" s="3">
        <v>50</v>
      </c>
      <c r="I63" s="12">
        <v>0.45833333333333331</v>
      </c>
    </row>
    <row r="64" spans="1:9" x14ac:dyDescent="0.25">
      <c r="A64" t="str">
        <f t="shared" si="0"/>
        <v>insert into Shift values('LLCH1200', 'LoopLineClockwise', '校园巴士顺时针', '寒暑假', '0.5', '50', '');</v>
      </c>
      <c r="B64" s="7" t="s">
        <v>107</v>
      </c>
      <c r="C64" s="7" t="s">
        <v>197</v>
      </c>
      <c r="D64" t="s">
        <v>199</v>
      </c>
      <c r="E64" t="s">
        <v>202</v>
      </c>
      <c r="F64" s="7">
        <v>0.5</v>
      </c>
      <c r="G64" s="3">
        <v>50</v>
      </c>
      <c r="I64" s="12">
        <v>0.5</v>
      </c>
    </row>
    <row r="65" spans="1:9" x14ac:dyDescent="0.25">
      <c r="A65" t="str">
        <f t="shared" si="0"/>
        <v>insert into Shift values('LLCH1400', 'LoopLineClockwise', '校园巴士顺时针', '寒暑假', '0.583333333333333', '50', '');</v>
      </c>
      <c r="B65" s="7" t="s">
        <v>108</v>
      </c>
      <c r="C65" s="7" t="s">
        <v>197</v>
      </c>
      <c r="D65" t="s">
        <v>199</v>
      </c>
      <c r="E65" t="s">
        <v>202</v>
      </c>
      <c r="F65" s="7">
        <v>0.58333333333333337</v>
      </c>
      <c r="G65" s="3">
        <v>50</v>
      </c>
      <c r="I65" s="12">
        <v>0.58333333333333337</v>
      </c>
    </row>
    <row r="66" spans="1:9" x14ac:dyDescent="0.25">
      <c r="A66" t="str">
        <f t="shared" si="0"/>
        <v>insert into Shift values('LLCH1600', 'LoopLineClockwise', '校园巴士顺时针', '寒暑假', '0.666666666666667', '50', '');</v>
      </c>
      <c r="B66" s="7" t="s">
        <v>109</v>
      </c>
      <c r="C66" s="7" t="s">
        <v>197</v>
      </c>
      <c r="D66" t="s">
        <v>199</v>
      </c>
      <c r="E66" t="s">
        <v>202</v>
      </c>
      <c r="F66" s="7">
        <v>0.66666666666666663</v>
      </c>
      <c r="G66" s="3">
        <v>50</v>
      </c>
      <c r="I66" s="12">
        <v>0.66666666666666663</v>
      </c>
    </row>
    <row r="67" spans="1:9" x14ac:dyDescent="0.25">
      <c r="A67" t="str">
        <f t="shared" si="0"/>
        <v>insert into Shift values('LLCH1715', 'LoopLineClockwise', '校园巴士顺时针', '寒暑假', '0.71875', '50', '');</v>
      </c>
      <c r="B67" s="7" t="s">
        <v>110</v>
      </c>
      <c r="C67" s="7" t="s">
        <v>197</v>
      </c>
      <c r="D67" t="s">
        <v>199</v>
      </c>
      <c r="E67" t="s">
        <v>202</v>
      </c>
      <c r="F67" s="7">
        <v>0.71875</v>
      </c>
      <c r="G67" s="3">
        <v>50</v>
      </c>
      <c r="I67" s="12">
        <v>0.71875</v>
      </c>
    </row>
    <row r="68" spans="1:9" x14ac:dyDescent="0.25">
      <c r="A68" t="str">
        <f t="shared" ref="A68:A131" si="1">CONCATENATE("insert into Shift values('",B68,"', '",C68,"', '",D68,"', '",E68,"', '",F68,"', '",G68,"', '",H68,"');")</f>
        <v>insert into Shift values('MXWD0640A', 'MinHangToXuHui', '闵行到徐汇', '工作日周一至周五', '6:40:00', '50', '');</v>
      </c>
      <c r="B68" s="7" t="s">
        <v>111</v>
      </c>
      <c r="C68" s="10" t="s">
        <v>200</v>
      </c>
      <c r="D68" t="s">
        <v>203</v>
      </c>
      <c r="E68" t="s">
        <v>204</v>
      </c>
      <c r="F68" s="7" t="s">
        <v>241</v>
      </c>
      <c r="G68" s="3">
        <v>50</v>
      </c>
      <c r="I68" s="12">
        <v>0.27777777777777779</v>
      </c>
    </row>
    <row r="69" spans="1:9" x14ac:dyDescent="0.25">
      <c r="A69" t="str">
        <f t="shared" si="1"/>
        <v>insert into Shift values('MXWD0640B', 'MinHangToXuHui', '闵行到徐汇', '工作日周一至周五', '6:40:00', '50', '');</v>
      </c>
      <c r="B69" s="7" t="s">
        <v>112</v>
      </c>
      <c r="C69" s="10" t="s">
        <v>200</v>
      </c>
      <c r="D69" t="s">
        <v>203</v>
      </c>
      <c r="E69" t="s">
        <v>204</v>
      </c>
      <c r="F69" s="7" t="s">
        <v>241</v>
      </c>
      <c r="G69" s="3">
        <v>50</v>
      </c>
      <c r="I69" s="12">
        <v>0.27777777777777779</v>
      </c>
    </row>
    <row r="70" spans="1:9" x14ac:dyDescent="0.25">
      <c r="A70" t="str">
        <f t="shared" si="1"/>
        <v>insert into Shift values('MXWD0715A', 'MinHangToXuHui', '闵行到徐汇', '工作日周一至周五', '0.302083333333333', '50', '');</v>
      </c>
      <c r="B70" s="7" t="s">
        <v>113</v>
      </c>
      <c r="C70" s="10" t="s">
        <v>200</v>
      </c>
      <c r="D70" t="s">
        <v>203</v>
      </c>
      <c r="E70" t="s">
        <v>204</v>
      </c>
      <c r="F70" s="7">
        <v>0.30208333333333331</v>
      </c>
      <c r="G70" s="3">
        <v>50</v>
      </c>
      <c r="I70" s="12">
        <v>0.30208333333333331</v>
      </c>
    </row>
    <row r="71" spans="1:9" x14ac:dyDescent="0.25">
      <c r="A71" t="str">
        <f t="shared" si="1"/>
        <v>insert into Shift values('MXWD0715B', 'MinHangToXuHui', '闵行到徐汇', '工作日周一至周五', '0.302083333333333', '50', '');</v>
      </c>
      <c r="B71" s="7" t="s">
        <v>114</v>
      </c>
      <c r="C71" s="10" t="s">
        <v>200</v>
      </c>
      <c r="D71" t="s">
        <v>203</v>
      </c>
      <c r="E71" t="s">
        <v>204</v>
      </c>
      <c r="F71" s="7">
        <v>0.30208333333333331</v>
      </c>
      <c r="G71" s="3">
        <v>50</v>
      </c>
      <c r="I71" s="12">
        <v>0.30208333333333331</v>
      </c>
    </row>
    <row r="72" spans="1:9" x14ac:dyDescent="0.25">
      <c r="A72" t="str">
        <f t="shared" si="1"/>
        <v>insert into Shift values('MXWD0830', 'MinHangToXuHui', '闵行到徐汇', '工作日周一至周五', '0.354166666666667', '50', '');</v>
      </c>
      <c r="B72" s="7" t="s">
        <v>115</v>
      </c>
      <c r="C72" s="10" t="s">
        <v>200</v>
      </c>
      <c r="D72" t="s">
        <v>203</v>
      </c>
      <c r="E72" t="s">
        <v>204</v>
      </c>
      <c r="F72" s="7">
        <v>0.35416666666666669</v>
      </c>
      <c r="G72" s="3">
        <v>50</v>
      </c>
      <c r="I72" s="12">
        <v>0.35416666666666669</v>
      </c>
    </row>
    <row r="73" spans="1:9" x14ac:dyDescent="0.25">
      <c r="A73" t="str">
        <f t="shared" si="1"/>
        <v>insert into Shift values('MXWD1010A', 'MinHangToXuHui', '闵行到徐汇', '工作日周一至周五', '0.423611111111111', '50', '');</v>
      </c>
      <c r="B73" s="7" t="s">
        <v>116</v>
      </c>
      <c r="C73" s="10" t="s">
        <v>200</v>
      </c>
      <c r="D73" t="s">
        <v>203</v>
      </c>
      <c r="E73" t="s">
        <v>204</v>
      </c>
      <c r="F73" s="7">
        <v>0.4236111111111111</v>
      </c>
      <c r="G73" s="3">
        <v>50</v>
      </c>
      <c r="I73" s="12">
        <v>0.4236111111111111</v>
      </c>
    </row>
    <row r="74" spans="1:9" x14ac:dyDescent="0.25">
      <c r="A74" t="str">
        <f t="shared" si="1"/>
        <v>insert into Shift values('MXWD1010B', 'MinHangToXuHui', '闵行到徐汇', '工作日周一至周五', '0.423611111111111', '50', '');</v>
      </c>
      <c r="B74" s="7" t="s">
        <v>117</v>
      </c>
      <c r="C74" s="10" t="s">
        <v>200</v>
      </c>
      <c r="D74" t="s">
        <v>203</v>
      </c>
      <c r="E74" t="s">
        <v>204</v>
      </c>
      <c r="F74" s="7">
        <v>0.4236111111111111</v>
      </c>
      <c r="G74" s="3">
        <v>50</v>
      </c>
      <c r="I74" s="12">
        <v>0.4236111111111111</v>
      </c>
    </row>
    <row r="75" spans="1:9" x14ac:dyDescent="0.25">
      <c r="A75" t="str">
        <f t="shared" si="1"/>
        <v>insert into Shift values('MXWD1215A', 'MinHangToXuHui', '闵行到徐汇', '工作日周一至周五', '0.510416666666667', '50', '');</v>
      </c>
      <c r="B75" s="7" t="s">
        <v>118</v>
      </c>
      <c r="C75" s="10" t="s">
        <v>200</v>
      </c>
      <c r="D75" t="s">
        <v>203</v>
      </c>
      <c r="E75" t="s">
        <v>204</v>
      </c>
      <c r="F75" s="7">
        <v>0.51041666666666663</v>
      </c>
      <c r="G75" s="3">
        <v>50</v>
      </c>
      <c r="I75" s="12">
        <v>0.51041666666666663</v>
      </c>
    </row>
    <row r="76" spans="1:9" x14ac:dyDescent="0.25">
      <c r="A76" t="str">
        <f t="shared" si="1"/>
        <v>insert into Shift values('MXWD1215B', 'MinHangToXuHui', '闵行到徐汇', '工作日周一至周五', '0.510416666666667', '50', '');</v>
      </c>
      <c r="B76" s="7" t="s">
        <v>119</v>
      </c>
      <c r="C76" s="10" t="s">
        <v>200</v>
      </c>
      <c r="D76" t="s">
        <v>203</v>
      </c>
      <c r="E76" t="s">
        <v>204</v>
      </c>
      <c r="F76" s="7">
        <v>0.51041666666666663</v>
      </c>
      <c r="G76" s="3">
        <v>50</v>
      </c>
      <c r="I76" s="12">
        <v>0.51041666666666663</v>
      </c>
    </row>
    <row r="77" spans="1:9" x14ac:dyDescent="0.25">
      <c r="A77" t="str">
        <f t="shared" si="1"/>
        <v>insert into Shift values('MXWD1215C', 'MinHangToXuHui', '闵行到徐汇', '工作日周一至周五', '0.510416666666667', '50', '');</v>
      </c>
      <c r="B77" s="7" t="s">
        <v>120</v>
      </c>
      <c r="C77" s="10" t="s">
        <v>200</v>
      </c>
      <c r="D77" t="s">
        <v>203</v>
      </c>
      <c r="E77" t="s">
        <v>204</v>
      </c>
      <c r="F77" s="7">
        <v>0.51041666666666663</v>
      </c>
      <c r="G77" s="3">
        <v>50</v>
      </c>
      <c r="I77" s="12">
        <v>0.51041666666666663</v>
      </c>
    </row>
    <row r="78" spans="1:9" x14ac:dyDescent="0.25">
      <c r="A78" t="str">
        <f t="shared" si="1"/>
        <v>insert into Shift values('MXWD1410A', 'MinHangToXuHui', '闵行到徐汇', '工作日周一至周五', '0.590277777777778', '50', '');</v>
      </c>
      <c r="B78" s="7" t="s">
        <v>121</v>
      </c>
      <c r="C78" s="10" t="s">
        <v>200</v>
      </c>
      <c r="D78" t="s">
        <v>203</v>
      </c>
      <c r="E78" t="s">
        <v>204</v>
      </c>
      <c r="F78" s="7">
        <v>0.59027777777777779</v>
      </c>
      <c r="G78" s="3">
        <v>50</v>
      </c>
      <c r="I78" s="12">
        <v>0.59027777777777779</v>
      </c>
    </row>
    <row r="79" spans="1:9" x14ac:dyDescent="0.25">
      <c r="A79" t="str">
        <f t="shared" si="1"/>
        <v>insert into Shift values('MXWD1410B', 'MinHangToXuHui', '闵行到徐汇', '工作日周一至周五', '0.590277777777778', '50', '');</v>
      </c>
      <c r="B79" s="7" t="s">
        <v>122</v>
      </c>
      <c r="C79" s="10" t="s">
        <v>200</v>
      </c>
      <c r="D79" t="s">
        <v>203</v>
      </c>
      <c r="E79" t="s">
        <v>204</v>
      </c>
      <c r="F79" s="7">
        <v>0.59027777777777779</v>
      </c>
      <c r="G79" s="3">
        <v>50</v>
      </c>
      <c r="I79" s="12">
        <v>0.59027777777777779</v>
      </c>
    </row>
    <row r="80" spans="1:9" x14ac:dyDescent="0.25">
      <c r="A80" t="str">
        <f t="shared" si="1"/>
        <v>insert into Shift values('MXWD1600A', 'MinHangToXuHui', '闵行到徐汇', '工作日周一至周五', '0.666666666666667', '50', '');</v>
      </c>
      <c r="B80" s="7" t="s">
        <v>123</v>
      </c>
      <c r="C80" s="10" t="s">
        <v>200</v>
      </c>
      <c r="D80" t="s">
        <v>203</v>
      </c>
      <c r="E80" t="s">
        <v>204</v>
      </c>
      <c r="F80" s="7">
        <v>0.66666666666666663</v>
      </c>
      <c r="G80" s="3">
        <v>50</v>
      </c>
      <c r="I80" s="12">
        <v>0.66666666666666663</v>
      </c>
    </row>
    <row r="81" spans="1:9" x14ac:dyDescent="0.25">
      <c r="A81" t="str">
        <f t="shared" si="1"/>
        <v>insert into Shift values('MXWD1600B', 'MinHangToXuHui', '闵行到徐汇', '工作日周一至周五', '0.666666666666667', '50', '');</v>
      </c>
      <c r="B81" s="7" t="s">
        <v>124</v>
      </c>
      <c r="C81" s="10" t="s">
        <v>200</v>
      </c>
      <c r="D81" t="s">
        <v>203</v>
      </c>
      <c r="E81" t="s">
        <v>204</v>
      </c>
      <c r="F81" s="7">
        <v>0.66666666666666663</v>
      </c>
      <c r="G81" s="3">
        <v>50</v>
      </c>
      <c r="I81" s="12">
        <v>0.66666666666666663</v>
      </c>
    </row>
    <row r="82" spans="1:9" x14ac:dyDescent="0.25">
      <c r="A82" t="str">
        <f t="shared" si="1"/>
        <v>insert into Shift values('MXWD1600C', 'MinHangToXuHui', '闵行到徐汇', '工作日周一至周五', '0.666666666666667', '50', '');</v>
      </c>
      <c r="B82" s="7" t="s">
        <v>125</v>
      </c>
      <c r="C82" s="10" t="s">
        <v>200</v>
      </c>
      <c r="D82" t="s">
        <v>203</v>
      </c>
      <c r="E82" t="s">
        <v>204</v>
      </c>
      <c r="F82" s="7">
        <v>0.66666666666666663</v>
      </c>
      <c r="G82" s="3">
        <v>50</v>
      </c>
      <c r="I82" s="12">
        <v>0.66666666666666663</v>
      </c>
    </row>
    <row r="83" spans="1:9" x14ac:dyDescent="0.25">
      <c r="A83" t="str">
        <f t="shared" si="1"/>
        <v>insert into Shift values('MXWD1700A', 'MinHangToXuHui', '闵行到徐汇', '工作日周一至周五', '0.708333333333333', '50', '直达徐汇校区,途径罗阳、上中、天钥、交大新村 ');</v>
      </c>
      <c r="B83" s="7" t="s">
        <v>126</v>
      </c>
      <c r="C83" s="10" t="s">
        <v>200</v>
      </c>
      <c r="D83" t="s">
        <v>203</v>
      </c>
      <c r="E83" t="s">
        <v>204</v>
      </c>
      <c r="F83" s="7">
        <v>0.70833333333333337</v>
      </c>
      <c r="G83" s="3">
        <v>50</v>
      </c>
      <c r="H83" s="10" t="s">
        <v>223</v>
      </c>
      <c r="I83" s="12">
        <v>0.70833333333333337</v>
      </c>
    </row>
    <row r="84" spans="1:9" x14ac:dyDescent="0.25">
      <c r="A84" t="str">
        <f t="shared" si="1"/>
        <v>insert into Shift values('MXWD1700B', 'MinHangToXuHui', '闵行到徐汇', '工作日周一至周五', '0.708333333333333', '50', '直达田林');</v>
      </c>
      <c r="B84" s="7" t="s">
        <v>127</v>
      </c>
      <c r="C84" s="10" t="s">
        <v>200</v>
      </c>
      <c r="D84" t="s">
        <v>203</v>
      </c>
      <c r="E84" t="s">
        <v>204</v>
      </c>
      <c r="F84" s="7">
        <v>0.70833333333333337</v>
      </c>
      <c r="G84" s="3">
        <v>50</v>
      </c>
      <c r="H84" s="10" t="s">
        <v>215</v>
      </c>
      <c r="I84" s="12">
        <v>0.70833333333333337</v>
      </c>
    </row>
    <row r="85" spans="1:9" x14ac:dyDescent="0.25">
      <c r="A85" t="str">
        <f t="shared" si="1"/>
        <v>insert into Shift values('MXWD1700C', 'MinHangToXuHui', '闵行到徐汇', '工作日周一至周五', '0.708333333333333', '50', '直达古美');</v>
      </c>
      <c r="B85" s="7" t="s">
        <v>128</v>
      </c>
      <c r="C85" s="10" t="s">
        <v>200</v>
      </c>
      <c r="D85" t="s">
        <v>203</v>
      </c>
      <c r="E85" t="s">
        <v>204</v>
      </c>
      <c r="F85" s="7">
        <v>0.70833333333333337</v>
      </c>
      <c r="G85" s="3">
        <v>50</v>
      </c>
      <c r="H85" s="10" t="s">
        <v>216</v>
      </c>
      <c r="I85" s="12">
        <v>0.70833333333333337</v>
      </c>
    </row>
    <row r="86" spans="1:9" x14ac:dyDescent="0.25">
      <c r="A86" t="str">
        <f t="shared" si="1"/>
        <v>insert into Shift values('MXWD1830A', 'MinHangToXuHui', '闵行到徐汇', '工作日周一至周五', '0.770833333333333', '50', '');</v>
      </c>
      <c r="B86" s="7" t="s">
        <v>129</v>
      </c>
      <c r="C86" s="10" t="s">
        <v>200</v>
      </c>
      <c r="D86" t="s">
        <v>203</v>
      </c>
      <c r="E86" t="s">
        <v>204</v>
      </c>
      <c r="F86" s="7">
        <v>0.77083333333333337</v>
      </c>
      <c r="G86" s="3">
        <v>50</v>
      </c>
      <c r="I86" s="12">
        <v>0.77083333333333337</v>
      </c>
    </row>
    <row r="87" spans="1:9" x14ac:dyDescent="0.25">
      <c r="A87" t="str">
        <f t="shared" si="1"/>
        <v>insert into Shift values('MXWD1830B', 'MinHangToXuHui', '闵行到徐汇', '工作日周一至周五', '0.770833333333333', '50', '');</v>
      </c>
      <c r="B87" s="7" t="s">
        <v>130</v>
      </c>
      <c r="C87" s="10" t="s">
        <v>200</v>
      </c>
      <c r="D87" t="s">
        <v>203</v>
      </c>
      <c r="E87" t="s">
        <v>204</v>
      </c>
      <c r="F87" s="7">
        <v>0.77083333333333337</v>
      </c>
      <c r="G87" s="3">
        <v>50</v>
      </c>
      <c r="I87" s="12">
        <v>0.77083333333333337</v>
      </c>
    </row>
    <row r="88" spans="1:9" x14ac:dyDescent="0.25">
      <c r="A88" t="str">
        <f t="shared" si="1"/>
        <v>insert into Shift values('MXWD2040A', 'MinHangToXuHui', '闵行到徐汇', '工作日周一至周五', '0.861111111111111', '50', '');</v>
      </c>
      <c r="B88" s="7" t="s">
        <v>131</v>
      </c>
      <c r="C88" s="10" t="s">
        <v>200</v>
      </c>
      <c r="D88" t="s">
        <v>203</v>
      </c>
      <c r="E88" t="s">
        <v>204</v>
      </c>
      <c r="F88" s="7">
        <v>0.86111111111111116</v>
      </c>
      <c r="G88" s="3">
        <v>50</v>
      </c>
      <c r="I88" s="12">
        <v>0.86111111111111116</v>
      </c>
    </row>
    <row r="89" spans="1:9" x14ac:dyDescent="0.25">
      <c r="A89" t="str">
        <f t="shared" si="1"/>
        <v>insert into Shift values('MXWD204B', 'MinHangToXuHui', '闵行到徐汇', '工作日周一至周五', '0.861111111111111', '50', '');</v>
      </c>
      <c r="B89" s="7" t="s">
        <v>132</v>
      </c>
      <c r="C89" s="10" t="s">
        <v>200</v>
      </c>
      <c r="D89" t="s">
        <v>203</v>
      </c>
      <c r="E89" t="s">
        <v>204</v>
      </c>
      <c r="F89" s="7">
        <v>0.86111111111111116</v>
      </c>
      <c r="G89" s="3">
        <v>50</v>
      </c>
      <c r="I89" s="12">
        <v>0.86111111111111116</v>
      </c>
    </row>
    <row r="90" spans="1:9" x14ac:dyDescent="0.25">
      <c r="A90" t="str">
        <f t="shared" si="1"/>
        <v>insert into Shift values('MXWE0730', 'MinHangToXuHui', '闵行到徐汇', '工作日周六周日', '7:30:00', '50', '');</v>
      </c>
      <c r="B90" s="7" t="s">
        <v>133</v>
      </c>
      <c r="C90" s="10" t="s">
        <v>200</v>
      </c>
      <c r="D90" t="s">
        <v>203</v>
      </c>
      <c r="E90" t="s">
        <v>205</v>
      </c>
      <c r="F90" s="7" t="s">
        <v>227</v>
      </c>
      <c r="G90" s="3">
        <v>50</v>
      </c>
      <c r="I90" s="12">
        <v>0.3125</v>
      </c>
    </row>
    <row r="91" spans="1:9" x14ac:dyDescent="0.25">
      <c r="A91" t="str">
        <f t="shared" si="1"/>
        <v>insert into Shift values('MXWE1630', 'MinHangToXuHui', '闵行到徐汇', '工作日周六周日', '12:15:00', '50', '');</v>
      </c>
      <c r="B91" s="7" t="s">
        <v>134</v>
      </c>
      <c r="C91" s="10" t="s">
        <v>200</v>
      </c>
      <c r="D91" t="s">
        <v>203</v>
      </c>
      <c r="E91" t="s">
        <v>205</v>
      </c>
      <c r="F91" s="7" t="s">
        <v>242</v>
      </c>
      <c r="G91" s="3">
        <v>50</v>
      </c>
      <c r="I91" s="12">
        <v>0.6875</v>
      </c>
    </row>
    <row r="92" spans="1:9" x14ac:dyDescent="0.25">
      <c r="A92" t="str">
        <f t="shared" si="1"/>
        <v>insert into Shift values('MXHD0730', 'MinHangToXuHui', '闵行到徐汇', '寒暑假周一至周五', '7:30:00', '50', '');</v>
      </c>
      <c r="B92" s="7" t="s">
        <v>135</v>
      </c>
      <c r="C92" s="10" t="s">
        <v>200</v>
      </c>
      <c r="D92" t="s">
        <v>203</v>
      </c>
      <c r="E92" t="s">
        <v>206</v>
      </c>
      <c r="F92" s="7" t="s">
        <v>227</v>
      </c>
      <c r="G92" s="3">
        <v>50</v>
      </c>
      <c r="I92" s="12">
        <v>0.3125</v>
      </c>
    </row>
    <row r="93" spans="1:9" x14ac:dyDescent="0.25">
      <c r="A93" t="str">
        <f t="shared" si="1"/>
        <v>insert into Shift values('MXHD1215', 'MinHangToXuHui', '闵行到徐汇', '寒暑假周一至周五', '12:15:00', '50', '');</v>
      </c>
      <c r="B93" s="7" t="s">
        <v>136</v>
      </c>
      <c r="C93" s="10" t="s">
        <v>200</v>
      </c>
      <c r="D93" t="s">
        <v>203</v>
      </c>
      <c r="E93" t="s">
        <v>206</v>
      </c>
      <c r="F93" s="7" t="s">
        <v>242</v>
      </c>
      <c r="G93" s="3">
        <v>50</v>
      </c>
      <c r="I93" s="12">
        <v>0.51041666666666663</v>
      </c>
    </row>
    <row r="94" spans="1:9" x14ac:dyDescent="0.25">
      <c r="A94" t="str">
        <f t="shared" si="1"/>
        <v>insert into Shift values('MXHD1630A', 'MinHangToXuHui', '闵行到徐汇', '寒暑假周一至周五', '0.6875', '50', '直达徐汇校区,途径罗阳、上中、天钥、交大新村');</v>
      </c>
      <c r="B94" s="7" t="s">
        <v>137</v>
      </c>
      <c r="C94" s="10" t="s">
        <v>200</v>
      </c>
      <c r="D94" t="s">
        <v>203</v>
      </c>
      <c r="E94" t="s">
        <v>206</v>
      </c>
      <c r="F94" s="7">
        <v>0.6875</v>
      </c>
      <c r="G94" s="3">
        <v>50</v>
      </c>
      <c r="H94" s="10" t="s">
        <v>214</v>
      </c>
      <c r="I94" s="12">
        <v>0.6875</v>
      </c>
    </row>
    <row r="95" spans="1:9" x14ac:dyDescent="0.25">
      <c r="A95" t="str">
        <f t="shared" si="1"/>
        <v>insert into Shift values('MXHD1630B', 'MinHangToXuHui', '闵行到徐汇', '寒暑假周一至周五', '0.6875', '50', '直达田林');</v>
      </c>
      <c r="B95" s="7" t="s">
        <v>138</v>
      </c>
      <c r="C95" s="10" t="s">
        <v>200</v>
      </c>
      <c r="D95" t="s">
        <v>203</v>
      </c>
      <c r="E95" t="s">
        <v>206</v>
      </c>
      <c r="F95" s="7">
        <v>0.6875</v>
      </c>
      <c r="G95" s="3">
        <v>50</v>
      </c>
      <c r="H95" s="10" t="s">
        <v>215</v>
      </c>
      <c r="I95" s="12">
        <v>0.6875</v>
      </c>
    </row>
    <row r="96" spans="1:9" x14ac:dyDescent="0.25">
      <c r="A96" t="str">
        <f t="shared" si="1"/>
        <v>insert into Shift values('MXHD1630C', 'MinHangToXuHui', '闵行到徐汇', '寒暑假周一至周五', '0.6875', '50', '直达古美');</v>
      </c>
      <c r="B96" s="7" t="s">
        <v>139</v>
      </c>
      <c r="C96" s="10" t="s">
        <v>200</v>
      </c>
      <c r="D96" t="s">
        <v>203</v>
      </c>
      <c r="E96" t="s">
        <v>206</v>
      </c>
      <c r="F96" s="7">
        <v>0.6875</v>
      </c>
      <c r="G96" s="3">
        <v>50</v>
      </c>
      <c r="H96" s="10" t="s">
        <v>216</v>
      </c>
      <c r="I96" s="12">
        <v>0.6875</v>
      </c>
    </row>
    <row r="97" spans="1:9" x14ac:dyDescent="0.25">
      <c r="A97" t="str">
        <f t="shared" si="1"/>
        <v>insert into Shift values('MXHD1730', 'MinHangToXuHui', '闵行到徐汇', '寒暑假周一至周五', '0.729166666666667', '50', '');</v>
      </c>
      <c r="B97" s="7" t="s">
        <v>140</v>
      </c>
      <c r="C97" s="10" t="s">
        <v>200</v>
      </c>
      <c r="D97" t="s">
        <v>203</v>
      </c>
      <c r="E97" t="s">
        <v>206</v>
      </c>
      <c r="F97" s="7">
        <v>0.72916666666666663</v>
      </c>
      <c r="G97" s="3">
        <v>50</v>
      </c>
      <c r="I97" s="12">
        <v>0.72916666666666663</v>
      </c>
    </row>
    <row r="98" spans="1:9" x14ac:dyDescent="0.25">
      <c r="A98" t="str">
        <f t="shared" si="1"/>
        <v>insert into Shift values('MXHD2000', 'MinHangToXuHui', '闵行到徐汇', '寒暑假周一至周五', '0.833333333333333', '50', '');</v>
      </c>
      <c r="B98" s="7" t="s">
        <v>141</v>
      </c>
      <c r="C98" s="10" t="s">
        <v>200</v>
      </c>
      <c r="D98" t="s">
        <v>203</v>
      </c>
      <c r="E98" t="s">
        <v>206</v>
      </c>
      <c r="F98" s="7">
        <v>0.83333333333333337</v>
      </c>
      <c r="G98" s="3">
        <v>50</v>
      </c>
      <c r="I98" s="12">
        <v>0.83333333333333337</v>
      </c>
    </row>
    <row r="99" spans="1:9" x14ac:dyDescent="0.25">
      <c r="A99" t="str">
        <f t="shared" si="1"/>
        <v>insert into Shift values('MXHE0730', 'MinHangToXuHui', '闵行到徐汇', '寒暑假周六周日', '7:30:00', '50', '');</v>
      </c>
      <c r="B99" s="8" t="s">
        <v>142</v>
      </c>
      <c r="C99" s="10" t="s">
        <v>200</v>
      </c>
      <c r="D99" t="s">
        <v>203</v>
      </c>
      <c r="E99" t="s">
        <v>207</v>
      </c>
      <c r="F99" s="8" t="s">
        <v>227</v>
      </c>
      <c r="G99" s="3">
        <v>50</v>
      </c>
      <c r="I99" s="13">
        <v>0.3125</v>
      </c>
    </row>
    <row r="100" spans="1:9" x14ac:dyDescent="0.25">
      <c r="A100" t="str">
        <f t="shared" si="1"/>
        <v>insert into Shift values('MXHE1630', 'MinHangToXuHui', '闵行到徐汇', '寒暑假周六周日', '16:30:00', '50', '');</v>
      </c>
      <c r="B100" s="8" t="s">
        <v>143</v>
      </c>
      <c r="C100" s="10" t="s">
        <v>200</v>
      </c>
      <c r="D100" t="s">
        <v>203</v>
      </c>
      <c r="E100" t="s">
        <v>207</v>
      </c>
      <c r="F100" s="8" t="s">
        <v>243</v>
      </c>
      <c r="G100" s="3">
        <v>50</v>
      </c>
      <c r="I100" s="13">
        <v>0.6875</v>
      </c>
    </row>
    <row r="101" spans="1:9" x14ac:dyDescent="0.25">
      <c r="A101" t="str">
        <f t="shared" si="1"/>
        <v>insert into Shift values('XMWD0645A', 'XuHuiToMinHang', '徐汇到闵行', '工作日周一至周五', '6:45:00', '50', '天钥路始发，途径上中、罗阳至闵行 ');</v>
      </c>
      <c r="B101" s="7" t="s">
        <v>144</v>
      </c>
      <c r="C101" s="10" t="s">
        <v>208</v>
      </c>
      <c r="D101" t="s">
        <v>209</v>
      </c>
      <c r="E101" t="s">
        <v>204</v>
      </c>
      <c r="F101" s="7" t="s">
        <v>244</v>
      </c>
      <c r="G101" s="3">
        <v>50</v>
      </c>
      <c r="H101" s="10" t="s">
        <v>222</v>
      </c>
      <c r="I101" s="12">
        <v>0.28125</v>
      </c>
    </row>
    <row r="102" spans="1:9" x14ac:dyDescent="0.25">
      <c r="A102" t="str">
        <f t="shared" si="1"/>
        <v>insert into Shift values('XMWD0645B', 'XuHuiToMinHang', '徐汇到闵行', '工作日周一至周五', '6:45:00', '50', '田林始发，途径古美至闵行');</v>
      </c>
      <c r="B102" s="7" t="s">
        <v>145</v>
      </c>
      <c r="C102" s="10" t="s">
        <v>208</v>
      </c>
      <c r="D102" t="s">
        <v>209</v>
      </c>
      <c r="E102" t="s">
        <v>204</v>
      </c>
      <c r="F102" s="7" t="s">
        <v>244</v>
      </c>
      <c r="G102" s="3">
        <v>50</v>
      </c>
      <c r="H102" s="10" t="s">
        <v>217</v>
      </c>
      <c r="I102" s="12">
        <v>0.28125</v>
      </c>
    </row>
    <row r="103" spans="1:9" x14ac:dyDescent="0.25">
      <c r="A103" t="str">
        <f t="shared" si="1"/>
        <v>insert into Shift values('XMWD0700A', 'XuHuiToMinHang', '徐汇到闵行', '工作日周一至周五', '7:00:00', '50', '徐汇校区始发');</v>
      </c>
      <c r="B103" s="7" t="s">
        <v>146</v>
      </c>
      <c r="C103" s="10" t="s">
        <v>208</v>
      </c>
      <c r="D103" t="s">
        <v>209</v>
      </c>
      <c r="E103" t="s">
        <v>204</v>
      </c>
      <c r="F103" s="7" t="s">
        <v>245</v>
      </c>
      <c r="G103" s="3">
        <v>50</v>
      </c>
      <c r="H103" s="10" t="s">
        <v>218</v>
      </c>
      <c r="I103" s="12">
        <v>0.29166666666666669</v>
      </c>
    </row>
    <row r="104" spans="1:9" x14ac:dyDescent="0.25">
      <c r="A104" t="str">
        <f t="shared" si="1"/>
        <v>insert into Shift values('XMWD0700B', 'XuHuiToMinHang', '徐汇到闵行', '工作日周一至周五', '7:00:00', '50', '交大新村始发');</v>
      </c>
      <c r="B104" s="7" t="s">
        <v>147</v>
      </c>
      <c r="C104" s="10" t="s">
        <v>208</v>
      </c>
      <c r="D104" t="s">
        <v>209</v>
      </c>
      <c r="E104" t="s">
        <v>204</v>
      </c>
      <c r="F104" s="7" t="s">
        <v>245</v>
      </c>
      <c r="G104" s="3">
        <v>50</v>
      </c>
      <c r="H104" s="10" t="s">
        <v>219</v>
      </c>
      <c r="I104" s="12">
        <v>0.29166666666666669</v>
      </c>
    </row>
    <row r="105" spans="1:9" x14ac:dyDescent="0.25">
      <c r="A105" t="str">
        <f t="shared" si="1"/>
        <v>insert into Shift values('XMWD0730A', 'XuHuiToMinHang', '徐汇到闵行', '工作日周一至周五', '0.3125', '50', '徐汇校区始发');</v>
      </c>
      <c r="B105" s="7" t="s">
        <v>148</v>
      </c>
      <c r="C105" s="10" t="s">
        <v>208</v>
      </c>
      <c r="D105" t="s">
        <v>209</v>
      </c>
      <c r="E105" t="s">
        <v>204</v>
      </c>
      <c r="F105" s="7">
        <v>0.3125</v>
      </c>
      <c r="G105" s="3">
        <v>50</v>
      </c>
      <c r="H105" s="10" t="s">
        <v>218</v>
      </c>
      <c r="I105" s="12">
        <v>0.3125</v>
      </c>
    </row>
    <row r="106" spans="1:9" x14ac:dyDescent="0.25">
      <c r="A106" t="str">
        <f t="shared" si="1"/>
        <v>insert into Shift values('XMWD0730B', 'XuHuiToMinHang', '徐汇到闵行', '工作日周一至周五', '0.3125', '50', '交大新村始发');</v>
      </c>
      <c r="B106" s="7" t="s">
        <v>149</v>
      </c>
      <c r="C106" s="10" t="s">
        <v>208</v>
      </c>
      <c r="D106" t="s">
        <v>209</v>
      </c>
      <c r="E106" t="s">
        <v>204</v>
      </c>
      <c r="F106" s="7">
        <v>0.3125</v>
      </c>
      <c r="G106" s="3">
        <v>50</v>
      </c>
      <c r="H106" s="10" t="s">
        <v>219</v>
      </c>
      <c r="I106" s="12">
        <v>0.3125</v>
      </c>
    </row>
    <row r="107" spans="1:9" x14ac:dyDescent="0.25">
      <c r="A107" t="str">
        <f t="shared" si="1"/>
        <v>insert into Shift values('XMWD0730C', 'XuHuiToMinHang', '徐汇到闵行', '工作日周一至周五', '0.3125', '50', '田林始发');</v>
      </c>
      <c r="B107" s="7" t="s">
        <v>150</v>
      </c>
      <c r="C107" s="10" t="s">
        <v>208</v>
      </c>
      <c r="D107" t="s">
        <v>209</v>
      </c>
      <c r="E107" t="s">
        <v>204</v>
      </c>
      <c r="F107" s="7">
        <v>0.3125</v>
      </c>
      <c r="G107" s="3">
        <v>50</v>
      </c>
      <c r="H107" s="10" t="s">
        <v>220</v>
      </c>
      <c r="I107" s="12">
        <v>0.3125</v>
      </c>
    </row>
    <row r="108" spans="1:9" x14ac:dyDescent="0.25">
      <c r="A108" t="str">
        <f t="shared" si="1"/>
        <v>insert into Shift values('XMWD0730D', 'XuHuiToMinHang', '徐汇到闵行', '工作日周一至周五', '0.3125', '50', '古美始发');</v>
      </c>
      <c r="B108" s="7" t="s">
        <v>151</v>
      </c>
      <c r="C108" s="10" t="s">
        <v>208</v>
      </c>
      <c r="D108" t="s">
        <v>209</v>
      </c>
      <c r="E108" t="s">
        <v>204</v>
      </c>
      <c r="F108" s="7">
        <v>0.3125</v>
      </c>
      <c r="G108" s="3">
        <v>50</v>
      </c>
      <c r="H108" s="10" t="s">
        <v>221</v>
      </c>
      <c r="I108" s="12">
        <v>0.3125</v>
      </c>
    </row>
    <row r="109" spans="1:9" x14ac:dyDescent="0.25">
      <c r="A109" t="str">
        <f t="shared" si="1"/>
        <v>insert into Shift values('XMWD0900A', 'XuHuiToMinHang', '徐汇到闵行', '工作日周一至周五', '0.375', '50', '');</v>
      </c>
      <c r="B109" s="7" t="s">
        <v>152</v>
      </c>
      <c r="C109" s="10" t="s">
        <v>208</v>
      </c>
      <c r="D109" t="s">
        <v>209</v>
      </c>
      <c r="E109" t="s">
        <v>204</v>
      </c>
      <c r="F109" s="7">
        <v>0.375</v>
      </c>
      <c r="G109" s="3">
        <v>50</v>
      </c>
      <c r="I109" s="12">
        <v>0.375</v>
      </c>
    </row>
    <row r="110" spans="1:9" x14ac:dyDescent="0.25">
      <c r="A110" t="str">
        <f t="shared" si="1"/>
        <v>insert into Shift values('XMWD0900B', 'XuHuiToMinHang', '徐汇到闵行', '工作日周一至周五', '0.375', '50', '');</v>
      </c>
      <c r="B110" s="7" t="s">
        <v>153</v>
      </c>
      <c r="C110" s="10" t="s">
        <v>208</v>
      </c>
      <c r="D110" t="s">
        <v>209</v>
      </c>
      <c r="E110" t="s">
        <v>204</v>
      </c>
      <c r="F110" s="7">
        <v>0.375</v>
      </c>
      <c r="G110" s="3">
        <v>50</v>
      </c>
      <c r="I110" s="12">
        <v>0.375</v>
      </c>
    </row>
    <row r="111" spans="1:9" x14ac:dyDescent="0.25">
      <c r="A111" t="str">
        <f t="shared" si="1"/>
        <v>insert into Shift values('XMWD0900C', 'XuHuiToMinHang', '徐汇到闵行', '工作日周一至周五', '0.375', '50', '');</v>
      </c>
      <c r="B111" s="7" t="s">
        <v>154</v>
      </c>
      <c r="C111" s="10" t="s">
        <v>208</v>
      </c>
      <c r="D111" t="s">
        <v>209</v>
      </c>
      <c r="E111" t="s">
        <v>204</v>
      </c>
      <c r="F111" s="7">
        <v>0.375</v>
      </c>
      <c r="G111" s="3">
        <v>50</v>
      </c>
      <c r="I111" s="12">
        <v>0.375</v>
      </c>
    </row>
    <row r="112" spans="1:9" x14ac:dyDescent="0.25">
      <c r="A112" t="str">
        <f t="shared" si="1"/>
        <v>insert into Shift values('XMWD1010', 'XuHuiToMinHang', '徐汇到闵行', '工作日周一至周五', '0.423611111111111', '50', '');</v>
      </c>
      <c r="B112" s="7" t="s">
        <v>155</v>
      </c>
      <c r="C112" s="10" t="s">
        <v>208</v>
      </c>
      <c r="D112" t="s">
        <v>209</v>
      </c>
      <c r="E112" t="s">
        <v>204</v>
      </c>
      <c r="F112" s="7">
        <v>0.4236111111111111</v>
      </c>
      <c r="G112" s="3">
        <v>50</v>
      </c>
      <c r="I112" s="12">
        <v>0.4236111111111111</v>
      </c>
    </row>
    <row r="113" spans="1:9" x14ac:dyDescent="0.25">
      <c r="A113" t="str">
        <f t="shared" si="1"/>
        <v>insert into Shift values('XMWD1200A', 'XuHuiToMinHang', '徐汇到闵行', '工作日周一至周五', '0.5', '50', '直达，途径交大新村');</v>
      </c>
      <c r="B113" s="7" t="s">
        <v>156</v>
      </c>
      <c r="C113" s="10" t="s">
        <v>208</v>
      </c>
      <c r="D113" t="s">
        <v>209</v>
      </c>
      <c r="E113" t="s">
        <v>204</v>
      </c>
      <c r="F113" s="7">
        <v>0.5</v>
      </c>
      <c r="G113" s="3">
        <v>50</v>
      </c>
      <c r="H113" s="10" t="s">
        <v>224</v>
      </c>
      <c r="I113" s="12">
        <v>0.5</v>
      </c>
    </row>
    <row r="114" spans="1:9" x14ac:dyDescent="0.25">
      <c r="A114" t="str">
        <f t="shared" si="1"/>
        <v>insert into Shift values('XMWD1200B', 'XuHuiToMinHang', '徐汇到闵行', '工作日周一至周五', '0.5', '50', '直达，途径交大新村');</v>
      </c>
      <c r="B114" s="7" t="s">
        <v>157</v>
      </c>
      <c r="C114" s="10" t="s">
        <v>208</v>
      </c>
      <c r="D114" t="s">
        <v>209</v>
      </c>
      <c r="E114" t="s">
        <v>204</v>
      </c>
      <c r="F114" s="7">
        <v>0.5</v>
      </c>
      <c r="G114" s="3">
        <v>50</v>
      </c>
      <c r="H114" s="10" t="s">
        <v>224</v>
      </c>
      <c r="I114" s="12">
        <v>0.5</v>
      </c>
    </row>
    <row r="115" spans="1:9" x14ac:dyDescent="0.25">
      <c r="A115" t="str">
        <f t="shared" si="1"/>
        <v>insert into Shift values('XMWD1300A', 'XuHuiToMinHang', '徐汇到闵行', '工作日周一至周五', '0.541666666666667', '50', '');</v>
      </c>
      <c r="B115" s="7" t="s">
        <v>158</v>
      </c>
      <c r="C115" s="10" t="s">
        <v>208</v>
      </c>
      <c r="D115" t="s">
        <v>209</v>
      </c>
      <c r="E115" t="s">
        <v>204</v>
      </c>
      <c r="F115" s="7">
        <v>0.54166666666666663</v>
      </c>
      <c r="G115" s="3">
        <v>50</v>
      </c>
      <c r="I115" s="12">
        <v>0.54166666666666663</v>
      </c>
    </row>
    <row r="116" spans="1:9" x14ac:dyDescent="0.25">
      <c r="A116" t="str">
        <f t="shared" si="1"/>
        <v>insert into Shift values('XMWD1300B', 'XuHuiToMinHang', '徐汇到闵行', '工作日周一至周五', '0.541666666666667', '50', '');</v>
      </c>
      <c r="B116" s="7" t="s">
        <v>159</v>
      </c>
      <c r="C116" s="10" t="s">
        <v>208</v>
      </c>
      <c r="D116" t="s">
        <v>209</v>
      </c>
      <c r="E116" t="s">
        <v>204</v>
      </c>
      <c r="F116" s="7">
        <v>0.54166666666666663</v>
      </c>
      <c r="G116" s="3">
        <v>50</v>
      </c>
      <c r="I116" s="12">
        <v>0.54166666666666663</v>
      </c>
    </row>
    <row r="117" spans="1:9" x14ac:dyDescent="0.25">
      <c r="A117" t="str">
        <f t="shared" si="1"/>
        <v>insert into Shift values('XMWD1300C', 'XuHuiToMinHang', '徐汇到闵行', '工作日周一至周五', '0.541666666666667', '50', '');</v>
      </c>
      <c r="B117" s="7" t="s">
        <v>160</v>
      </c>
      <c r="C117" s="10" t="s">
        <v>208</v>
      </c>
      <c r="D117" t="s">
        <v>209</v>
      </c>
      <c r="E117" t="s">
        <v>204</v>
      </c>
      <c r="F117" s="7">
        <v>0.54166666666666663</v>
      </c>
      <c r="G117" s="3">
        <v>50</v>
      </c>
      <c r="I117" s="12">
        <v>0.54166666666666663</v>
      </c>
    </row>
    <row r="118" spans="1:9" x14ac:dyDescent="0.25">
      <c r="A118" t="str">
        <f t="shared" si="1"/>
        <v>insert into Shift values('XMWD1500A', 'XuHuiToMinHang', '徐汇到闵行', '工作日周一至周五', '0.625', '50', '');</v>
      </c>
      <c r="B118" s="7" t="s">
        <v>161</v>
      </c>
      <c r="C118" s="10" t="s">
        <v>208</v>
      </c>
      <c r="D118" t="s">
        <v>209</v>
      </c>
      <c r="E118" t="s">
        <v>204</v>
      </c>
      <c r="F118" s="7">
        <v>0.625</v>
      </c>
      <c r="G118" s="3">
        <v>50</v>
      </c>
      <c r="I118" s="12">
        <v>0.625</v>
      </c>
    </row>
    <row r="119" spans="1:9" x14ac:dyDescent="0.25">
      <c r="A119" t="str">
        <f t="shared" si="1"/>
        <v>insert into Shift values('XMWD1500B', 'XuHuiToMinHang', '徐汇到闵行', '工作日周一至周五', '0.625', '50', '');</v>
      </c>
      <c r="B119" s="7" t="s">
        <v>162</v>
      </c>
      <c r="C119" s="10" t="s">
        <v>208</v>
      </c>
      <c r="D119" t="s">
        <v>209</v>
      </c>
      <c r="E119" t="s">
        <v>204</v>
      </c>
      <c r="F119" s="7">
        <v>0.625</v>
      </c>
      <c r="G119" s="3">
        <v>50</v>
      </c>
      <c r="I119" s="12">
        <v>0.625</v>
      </c>
    </row>
    <row r="120" spans="1:9" x14ac:dyDescent="0.25">
      <c r="A120" t="str">
        <f t="shared" si="1"/>
        <v>insert into Shift values('XMWD1700A', 'XuHuiToMinHang', '徐汇到闵行', '工作日周一至周五', '0.708333333333333', '50', '');</v>
      </c>
      <c r="B120" s="7" t="s">
        <v>163</v>
      </c>
      <c r="C120" s="10" t="s">
        <v>208</v>
      </c>
      <c r="D120" t="s">
        <v>209</v>
      </c>
      <c r="E120" t="s">
        <v>204</v>
      </c>
      <c r="F120" s="7">
        <v>0.70833333333333337</v>
      </c>
      <c r="G120" s="3">
        <v>50</v>
      </c>
      <c r="I120" s="12">
        <v>0.70833333333333337</v>
      </c>
    </row>
    <row r="121" spans="1:9" x14ac:dyDescent="0.25">
      <c r="A121" t="str">
        <f t="shared" si="1"/>
        <v>insert into Shift values('XMWD1700B', 'XuHuiToMinHang', '徐汇到闵行', '工作日周一至周五', '0.708333333333333', '50', '');</v>
      </c>
      <c r="B121" s="7" t="s">
        <v>164</v>
      </c>
      <c r="C121" s="10" t="s">
        <v>208</v>
      </c>
      <c r="D121" t="s">
        <v>209</v>
      </c>
      <c r="E121" t="s">
        <v>204</v>
      </c>
      <c r="F121" s="7">
        <v>0.70833333333333337</v>
      </c>
      <c r="G121" s="3">
        <v>50</v>
      </c>
      <c r="I121" s="12">
        <v>0.70833333333333337</v>
      </c>
    </row>
    <row r="122" spans="1:9" x14ac:dyDescent="0.25">
      <c r="A122" t="str">
        <f t="shared" si="1"/>
        <v>insert into Shift values('XMWD1700C', 'XuHuiToMinHang', '徐汇到闵行', '工作日周一至周五', '0.708333333333333', '50', '');</v>
      </c>
      <c r="B122" s="7" t="s">
        <v>165</v>
      </c>
      <c r="C122" s="10" t="s">
        <v>208</v>
      </c>
      <c r="D122" t="s">
        <v>209</v>
      </c>
      <c r="E122" t="s">
        <v>204</v>
      </c>
      <c r="F122" s="7">
        <v>0.70833333333333337</v>
      </c>
      <c r="G122" s="3">
        <v>50</v>
      </c>
      <c r="I122" s="12">
        <v>0.70833333333333337</v>
      </c>
    </row>
    <row r="123" spans="1:9" x14ac:dyDescent="0.25">
      <c r="A123" t="str">
        <f t="shared" si="1"/>
        <v>insert into Shift values('XMWD1800A', 'XuHuiToMinHang', '徐汇到闵行', '工作日周一至周五', '0.75', '50', '');</v>
      </c>
      <c r="B123" s="7" t="s">
        <v>166</v>
      </c>
      <c r="C123" s="10" t="s">
        <v>208</v>
      </c>
      <c r="D123" t="s">
        <v>209</v>
      </c>
      <c r="E123" t="s">
        <v>204</v>
      </c>
      <c r="F123" s="7">
        <v>0.75</v>
      </c>
      <c r="G123" s="3">
        <v>50</v>
      </c>
      <c r="I123" s="12">
        <v>0.75</v>
      </c>
    </row>
    <row r="124" spans="1:9" x14ac:dyDescent="0.25">
      <c r="A124" t="str">
        <f t="shared" si="1"/>
        <v>insert into Shift values('XMWD1800B', 'XuHuiToMinHang', '徐汇到闵行', '工作日周一至周五', '0.75', '50', '');</v>
      </c>
      <c r="B124" s="7" t="s">
        <v>167</v>
      </c>
      <c r="C124" s="10" t="s">
        <v>208</v>
      </c>
      <c r="D124" t="s">
        <v>209</v>
      </c>
      <c r="E124" t="s">
        <v>204</v>
      </c>
      <c r="F124" s="7">
        <v>0.75</v>
      </c>
      <c r="G124" s="3">
        <v>50</v>
      </c>
      <c r="I124" s="12">
        <v>0.75</v>
      </c>
    </row>
    <row r="125" spans="1:9" x14ac:dyDescent="0.25">
      <c r="A125" t="str">
        <f t="shared" si="1"/>
        <v>insert into Shift values('XMWD2000A', 'XuHuiToMinHang', '徐汇到闵行', '工作日周一至周五', '0.833333333333333', '50', '');</v>
      </c>
      <c r="B125" s="7" t="s">
        <v>168</v>
      </c>
      <c r="C125" s="10" t="s">
        <v>208</v>
      </c>
      <c r="D125" t="s">
        <v>209</v>
      </c>
      <c r="E125" t="s">
        <v>204</v>
      </c>
      <c r="F125" s="7">
        <v>0.83333333333333337</v>
      </c>
      <c r="G125" s="3">
        <v>50</v>
      </c>
      <c r="I125" s="12">
        <v>0.83333333333333337</v>
      </c>
    </row>
    <row r="126" spans="1:9" x14ac:dyDescent="0.25">
      <c r="A126" t="str">
        <f t="shared" si="1"/>
        <v>insert into Shift values('XMWD2000B', 'XuHuiToMinHang', '徐汇到闵行', '工作日周一至周五', '0.833333333333333', '50', '');</v>
      </c>
      <c r="B126" s="7" t="s">
        <v>169</v>
      </c>
      <c r="C126" s="10" t="s">
        <v>208</v>
      </c>
      <c r="D126" t="s">
        <v>209</v>
      </c>
      <c r="E126" t="s">
        <v>204</v>
      </c>
      <c r="F126" s="7">
        <v>0.83333333333333337</v>
      </c>
      <c r="G126" s="3">
        <v>50</v>
      </c>
      <c r="I126" s="12">
        <v>0.83333333333333337</v>
      </c>
    </row>
    <row r="127" spans="1:9" x14ac:dyDescent="0.25">
      <c r="A127" t="str">
        <f t="shared" si="1"/>
        <v>insert into Shift values('XMWD2130A', 'XuHuiToMinHang', '徐汇到闵行', '工作日周一至周五', '0.895833333333333', '50', '');</v>
      </c>
      <c r="B127" s="7" t="s">
        <v>170</v>
      </c>
      <c r="C127" s="10" t="s">
        <v>208</v>
      </c>
      <c r="D127" t="s">
        <v>209</v>
      </c>
      <c r="E127" t="s">
        <v>204</v>
      </c>
      <c r="F127" s="7">
        <v>0.89583333333333337</v>
      </c>
      <c r="G127" s="3">
        <v>50</v>
      </c>
      <c r="I127" s="12">
        <v>0.89583333333333337</v>
      </c>
    </row>
    <row r="128" spans="1:9" x14ac:dyDescent="0.25">
      <c r="A128" t="str">
        <f t="shared" si="1"/>
        <v>insert into Shift values('XMWD2130B', 'XuHuiToMinHang', '徐汇到闵行', '工作日周一至周五', '0.895833333333333', '50', '');</v>
      </c>
      <c r="B128" s="7" t="s">
        <v>171</v>
      </c>
      <c r="C128" s="10" t="s">
        <v>208</v>
      </c>
      <c r="D128" t="s">
        <v>209</v>
      </c>
      <c r="E128" t="s">
        <v>204</v>
      </c>
      <c r="F128" s="7">
        <v>0.89583333333333337</v>
      </c>
      <c r="G128" s="3">
        <v>50</v>
      </c>
      <c r="I128" s="12">
        <v>0.89583333333333337</v>
      </c>
    </row>
    <row r="129" spans="1:9" x14ac:dyDescent="0.25">
      <c r="A129" t="str">
        <f t="shared" si="1"/>
        <v>insert into Shift values('XMWE0830', 'XuHuiToMinHang', '徐汇到闵行', '工作日周六周日', '8:30:00', '50', '');</v>
      </c>
      <c r="B129" s="7" t="s">
        <v>172</v>
      </c>
      <c r="C129" s="10" t="s">
        <v>208</v>
      </c>
      <c r="D129" t="s">
        <v>209</v>
      </c>
      <c r="E129" t="s">
        <v>205</v>
      </c>
      <c r="F129" s="7" t="s">
        <v>233</v>
      </c>
      <c r="G129" s="3">
        <v>50</v>
      </c>
      <c r="I129" s="12">
        <v>0.35416666666666669</v>
      </c>
    </row>
    <row r="130" spans="1:9" x14ac:dyDescent="0.25">
      <c r="A130" t="str">
        <f t="shared" si="1"/>
        <v>insert into Shift values('XMWE1730', 'XuHuiToMinHang', '徐汇到闵行', '工作日周六周日', '17:30:00', '50', '');</v>
      </c>
      <c r="B130" s="7" t="s">
        <v>173</v>
      </c>
      <c r="C130" s="10" t="s">
        <v>208</v>
      </c>
      <c r="D130" t="s">
        <v>209</v>
      </c>
      <c r="E130" t="s">
        <v>205</v>
      </c>
      <c r="F130" s="7" t="s">
        <v>246</v>
      </c>
      <c r="G130" s="3">
        <v>50</v>
      </c>
      <c r="I130" s="12">
        <v>0.72916666666666663</v>
      </c>
    </row>
    <row r="131" spans="1:9" x14ac:dyDescent="0.25">
      <c r="A131" t="str">
        <f t="shared" si="1"/>
        <v>insert into Shift values('XMHD0730A', 'XuHuiToMinHang', '徐汇到闵行', '寒暑假周一至周五', '7:30:00', '50', '直达闵行，途径天钥、上中、罗阳');</v>
      </c>
      <c r="B131" s="7" t="s">
        <v>174</v>
      </c>
      <c r="C131" s="10" t="s">
        <v>208</v>
      </c>
      <c r="D131" t="s">
        <v>209</v>
      </c>
      <c r="E131" t="s">
        <v>206</v>
      </c>
      <c r="F131" s="7" t="s">
        <v>227</v>
      </c>
      <c r="G131" s="3">
        <v>50</v>
      </c>
      <c r="H131" s="10" t="s">
        <v>225</v>
      </c>
      <c r="I131" s="12">
        <v>0.3125</v>
      </c>
    </row>
    <row r="132" spans="1:9" x14ac:dyDescent="0.25">
      <c r="A132" t="str">
        <f t="shared" ref="A132:A151" si="2">CONCATENATE("insert into Shift values('",B132,"', '",C132,"', '",D132,"', '",E132,"', '",F132,"', '",G132,"', '",H132,"');")</f>
        <v>insert into Shift values('XMHD0730B', 'XuHuiToMinHang', '徐汇到闵行', '寒暑假周一至周五', '7:30:00', '50', '交大新村始发');</v>
      </c>
      <c r="B132" s="7" t="s">
        <v>175</v>
      </c>
      <c r="C132" s="10" t="s">
        <v>208</v>
      </c>
      <c r="D132" t="s">
        <v>209</v>
      </c>
      <c r="E132" t="s">
        <v>206</v>
      </c>
      <c r="F132" s="7" t="s">
        <v>227</v>
      </c>
      <c r="G132" s="3">
        <v>50</v>
      </c>
      <c r="H132" s="10" t="s">
        <v>219</v>
      </c>
      <c r="I132" s="12">
        <v>0.3125</v>
      </c>
    </row>
    <row r="133" spans="1:9" x14ac:dyDescent="0.25">
      <c r="A133" t="str">
        <f t="shared" si="2"/>
        <v>insert into Shift values('XMHD0730C', 'XuHuiToMinHang', '徐汇到闵行', '寒暑假周一至周五', '7:30:00', '50', '田林始发');</v>
      </c>
      <c r="B133" s="7" t="s">
        <v>176</v>
      </c>
      <c r="C133" s="10" t="s">
        <v>208</v>
      </c>
      <c r="D133" t="s">
        <v>209</v>
      </c>
      <c r="E133" t="s">
        <v>206</v>
      </c>
      <c r="F133" s="7" t="s">
        <v>226</v>
      </c>
      <c r="G133" s="3">
        <v>50</v>
      </c>
      <c r="H133" s="10" t="s">
        <v>220</v>
      </c>
      <c r="I133" s="12">
        <v>0.3125</v>
      </c>
    </row>
    <row r="134" spans="1:9" x14ac:dyDescent="0.25">
      <c r="A134" t="str">
        <f t="shared" si="2"/>
        <v>insert into Shift values('XMHD0730D', 'XuHuiToMinHang', '徐汇到闵行', '寒暑假周一至周五', '7:30:00', '50', '古美始发');</v>
      </c>
      <c r="B134" s="7" t="s">
        <v>177</v>
      </c>
      <c r="C134" s="10" t="s">
        <v>208</v>
      </c>
      <c r="D134" t="s">
        <v>209</v>
      </c>
      <c r="E134" t="s">
        <v>206</v>
      </c>
      <c r="F134" s="7" t="s">
        <v>226</v>
      </c>
      <c r="G134" s="3">
        <v>50</v>
      </c>
      <c r="H134" s="10" t="s">
        <v>221</v>
      </c>
      <c r="I134" s="12">
        <v>0.3125</v>
      </c>
    </row>
    <row r="135" spans="1:9" x14ac:dyDescent="0.25">
      <c r="A135" t="str">
        <f t="shared" si="2"/>
        <v>insert into Shift values('XMHD0830', 'XuHuiToMinHang', '徐汇到闵行', '寒暑假周一至周五', '0.354166666666667', '50', '古美始发');</v>
      </c>
      <c r="B135" s="7" t="s">
        <v>178</v>
      </c>
      <c r="C135" s="10" t="s">
        <v>208</v>
      </c>
      <c r="D135" t="s">
        <v>209</v>
      </c>
      <c r="E135" t="s">
        <v>206</v>
      </c>
      <c r="F135" s="7">
        <v>0.35416666666666669</v>
      </c>
      <c r="G135" s="3">
        <v>50</v>
      </c>
      <c r="H135" s="10" t="s">
        <v>221</v>
      </c>
      <c r="I135" s="12">
        <v>0.35416666666666669</v>
      </c>
    </row>
    <row r="136" spans="1:9" x14ac:dyDescent="0.25">
      <c r="A136" t="str">
        <f t="shared" si="2"/>
        <v>insert into Shift values('XMHD1315', 'XuHuiToMinHang', '徐汇到闵行', '寒暑假周一至周五', '0.552083333333333', '50', '');</v>
      </c>
      <c r="B136" s="7" t="s">
        <v>179</v>
      </c>
      <c r="C136" s="10" t="s">
        <v>208</v>
      </c>
      <c r="D136" t="s">
        <v>209</v>
      </c>
      <c r="E136" t="s">
        <v>206</v>
      </c>
      <c r="F136" s="7">
        <v>0.55208333333333337</v>
      </c>
      <c r="G136" s="3">
        <v>50</v>
      </c>
      <c r="I136" s="12">
        <v>0.55208333333333337</v>
      </c>
    </row>
    <row r="137" spans="1:9" x14ac:dyDescent="0.25">
      <c r="A137" t="str">
        <f t="shared" si="2"/>
        <v>insert into Shift values('XMHD1630', 'XuHuiToMinHang', '徐汇到闵行', '寒暑假周一至周五', '0.6875', '50', '');</v>
      </c>
      <c r="B137" s="7" t="s">
        <v>180</v>
      </c>
      <c r="C137" s="10" t="s">
        <v>208</v>
      </c>
      <c r="D137" t="s">
        <v>209</v>
      </c>
      <c r="E137" t="s">
        <v>206</v>
      </c>
      <c r="F137" s="7">
        <v>0.6875</v>
      </c>
      <c r="G137" s="3">
        <v>50</v>
      </c>
      <c r="I137" s="12">
        <v>0.6875</v>
      </c>
    </row>
    <row r="138" spans="1:9" x14ac:dyDescent="0.25">
      <c r="A138" t="str">
        <f t="shared" si="2"/>
        <v>insert into Shift values('XMHD2100', 'XuHuiToMinHang', '徐汇到闵行', '寒暑假周一至周五', '0.875', '50', '');</v>
      </c>
      <c r="B138" s="7" t="s">
        <v>181</v>
      </c>
      <c r="C138" s="10" t="s">
        <v>208</v>
      </c>
      <c r="D138" t="s">
        <v>209</v>
      </c>
      <c r="E138" t="s">
        <v>206</v>
      </c>
      <c r="F138" s="7">
        <v>0.875</v>
      </c>
      <c r="G138" s="3">
        <v>50</v>
      </c>
      <c r="I138" s="12">
        <v>0.875</v>
      </c>
    </row>
    <row r="139" spans="1:9" x14ac:dyDescent="0.25">
      <c r="A139" t="str">
        <f t="shared" si="2"/>
        <v>insert into Shift values('XMHE0830', 'XuHuiToMinHang', '徐汇到闵行', '寒暑假周六周日', '8:30:00', '50', '');</v>
      </c>
      <c r="B139" s="7" t="s">
        <v>182</v>
      </c>
      <c r="C139" s="10" t="s">
        <v>208</v>
      </c>
      <c r="D139" t="s">
        <v>209</v>
      </c>
      <c r="E139" t="s">
        <v>207</v>
      </c>
      <c r="F139" s="7" t="s">
        <v>233</v>
      </c>
      <c r="G139" s="3">
        <v>50</v>
      </c>
      <c r="I139" s="12">
        <v>0.35416666666666669</v>
      </c>
    </row>
    <row r="140" spans="1:9" x14ac:dyDescent="0.25">
      <c r="A140" t="str">
        <f t="shared" si="2"/>
        <v>insert into Shift values('XMHE1730', 'XuHuiToMinHang', '徐汇到闵行', '寒暑假周六周日', '17:30:00', '50', '');</v>
      </c>
      <c r="B140" s="7" t="s">
        <v>183</v>
      </c>
      <c r="C140" s="10" t="s">
        <v>208</v>
      </c>
      <c r="D140" t="s">
        <v>209</v>
      </c>
      <c r="E140" t="s">
        <v>207</v>
      </c>
      <c r="F140" s="7" t="s">
        <v>246</v>
      </c>
      <c r="G140" s="3">
        <v>50</v>
      </c>
      <c r="I140" s="12">
        <v>0.72916666666666663</v>
      </c>
    </row>
    <row r="141" spans="1:9" x14ac:dyDescent="0.25">
      <c r="A141" t="str">
        <f t="shared" si="2"/>
        <v>insert into Shift values('QMWD0700', 'QiBaoToMinHang', '七宝到闵行', '工作日', '7:00:00', '50', '');</v>
      </c>
      <c r="B141" s="7" t="s">
        <v>184</v>
      </c>
      <c r="C141" s="10" t="s">
        <v>210</v>
      </c>
      <c r="D141" t="s">
        <v>211</v>
      </c>
      <c r="E141" t="s">
        <v>201</v>
      </c>
      <c r="F141" s="7" t="s">
        <v>245</v>
      </c>
      <c r="G141" s="3">
        <v>50</v>
      </c>
      <c r="I141" s="12">
        <v>0.29166666666666669</v>
      </c>
    </row>
    <row r="142" spans="1:9" x14ac:dyDescent="0.25">
      <c r="A142" t="str">
        <f t="shared" si="2"/>
        <v>insert into Shift values('QMWD1110', 'QiBaoToMinHang', '七宝到闵行', '工作日', '11:10:00', '50', '');</v>
      </c>
      <c r="B142" s="7" t="s">
        <v>185</v>
      </c>
      <c r="C142" s="10" t="s">
        <v>210</v>
      </c>
      <c r="D142" t="s">
        <v>211</v>
      </c>
      <c r="E142" t="s">
        <v>201</v>
      </c>
      <c r="F142" s="7" t="s">
        <v>247</v>
      </c>
      <c r="G142" s="3">
        <v>50</v>
      </c>
      <c r="I142" s="12">
        <v>0.46527777777777773</v>
      </c>
    </row>
    <row r="143" spans="1:9" x14ac:dyDescent="0.25">
      <c r="A143" t="str">
        <f t="shared" si="2"/>
        <v>insert into Shift values('QMWD1610', 'QiBaoToMinHang', '七宝到闵行', '工作日', '16:10:00', '50', '');</v>
      </c>
      <c r="B143" s="7" t="s">
        <v>186</v>
      </c>
      <c r="C143" s="10" t="s">
        <v>210</v>
      </c>
      <c r="D143" t="s">
        <v>211</v>
      </c>
      <c r="E143" t="s">
        <v>201</v>
      </c>
      <c r="F143" s="7" t="s">
        <v>248</v>
      </c>
      <c r="G143" s="3">
        <v>50</v>
      </c>
      <c r="I143" s="12">
        <v>0.67361111111111116</v>
      </c>
    </row>
    <row r="144" spans="1:9" x14ac:dyDescent="0.25">
      <c r="A144" t="str">
        <f t="shared" si="2"/>
        <v>insert into Shift values('QMWD1950', 'QiBaoToMinHang', '七宝到闵行', '工作日', '19:50:00', '50', '');</v>
      </c>
      <c r="B144" s="7" t="s">
        <v>187</v>
      </c>
      <c r="C144" s="10" t="s">
        <v>210</v>
      </c>
      <c r="D144" t="s">
        <v>211</v>
      </c>
      <c r="E144" t="s">
        <v>201</v>
      </c>
      <c r="F144" s="7" t="s">
        <v>249</v>
      </c>
      <c r="G144" s="3">
        <v>50</v>
      </c>
      <c r="I144" s="12">
        <v>0.82638888888888884</v>
      </c>
    </row>
    <row r="145" spans="1:9" x14ac:dyDescent="0.25">
      <c r="A145" t="str">
        <f t="shared" si="2"/>
        <v>insert into Shift values('QMWE0800', 'QiBaoToMinHang', '七宝到闵行', '寒暑假', '8:00:00', '50', '');</v>
      </c>
      <c r="B145" s="7" t="s">
        <v>188</v>
      </c>
      <c r="C145" s="10" t="s">
        <v>210</v>
      </c>
      <c r="D145" t="s">
        <v>211</v>
      </c>
      <c r="E145" t="s">
        <v>202</v>
      </c>
      <c r="F145" s="7" t="s">
        <v>229</v>
      </c>
      <c r="G145" s="3">
        <v>50</v>
      </c>
      <c r="I145" s="12">
        <v>0.33333333333333331</v>
      </c>
    </row>
    <row r="146" spans="1:9" x14ac:dyDescent="0.25">
      <c r="A146" t="str">
        <f t="shared" si="2"/>
        <v>insert into Shift values('QMWE1610', 'QiBaoToMinHang', '七宝到闵行', '寒暑假', '16:10:00', '50', '');</v>
      </c>
      <c r="B146" s="7" t="s">
        <v>189</v>
      </c>
      <c r="C146" s="10" t="s">
        <v>210</v>
      </c>
      <c r="D146" t="s">
        <v>211</v>
      </c>
      <c r="E146" t="s">
        <v>202</v>
      </c>
      <c r="F146" s="7" t="s">
        <v>248</v>
      </c>
      <c r="G146" s="3">
        <v>50</v>
      </c>
      <c r="I146" s="12">
        <v>0.67361111111111116</v>
      </c>
    </row>
    <row r="147" spans="1:9" x14ac:dyDescent="0.25">
      <c r="A147" t="str">
        <f t="shared" si="2"/>
        <v>insert into Shift values('MQWD0800', 'MinHangToQiBao', '闵行到七宝', '工作日', '8:00:00', '50', '');</v>
      </c>
      <c r="B147" s="7" t="s">
        <v>190</v>
      </c>
      <c r="C147" s="10" t="s">
        <v>213</v>
      </c>
      <c r="D147" t="s">
        <v>212</v>
      </c>
      <c r="E147" t="s">
        <v>201</v>
      </c>
      <c r="F147" s="7" t="s">
        <v>229</v>
      </c>
      <c r="G147" s="3">
        <v>50</v>
      </c>
      <c r="I147" s="12">
        <v>0.33333333333333331</v>
      </c>
    </row>
    <row r="148" spans="1:9" x14ac:dyDescent="0.25">
      <c r="A148" t="str">
        <f t="shared" si="2"/>
        <v>insert into Shift values('MQWD1220', 'MinHangToQiBao', '闵行到七宝', '工作日', '12:20:00', '50', '');</v>
      </c>
      <c r="B148" s="7" t="s">
        <v>191</v>
      </c>
      <c r="C148" s="10" t="s">
        <v>213</v>
      </c>
      <c r="D148" t="s">
        <v>212</v>
      </c>
      <c r="E148" t="s">
        <v>201</v>
      </c>
      <c r="F148" s="7" t="s">
        <v>250</v>
      </c>
      <c r="G148" s="3">
        <v>50</v>
      </c>
      <c r="I148" s="12">
        <v>0.51388888888888895</v>
      </c>
    </row>
    <row r="149" spans="1:9" x14ac:dyDescent="0.25">
      <c r="A149" t="str">
        <f t="shared" si="2"/>
        <v>insert into Shift values('MQWD1700', 'MinHangToQiBao', '闵行到七宝', '工作日', '17:00:00', '50', '');</v>
      </c>
      <c r="B149" s="7" t="s">
        <v>192</v>
      </c>
      <c r="C149" s="10" t="s">
        <v>213</v>
      </c>
      <c r="D149" t="s">
        <v>212</v>
      </c>
      <c r="E149" t="s">
        <v>201</v>
      </c>
      <c r="F149" s="7" t="s">
        <v>251</v>
      </c>
      <c r="G149" s="3">
        <v>50</v>
      </c>
      <c r="I149" s="12">
        <v>0.70833333333333337</v>
      </c>
    </row>
    <row r="150" spans="1:9" x14ac:dyDescent="0.25">
      <c r="A150" t="str">
        <f t="shared" si="2"/>
        <v>insert into Shift values('MQWD2030', 'MinHangToQiBao', '闵行到七宝', '工作日', '20:30:00', '50', '');</v>
      </c>
      <c r="B150" s="7" t="s">
        <v>193</v>
      </c>
      <c r="C150" s="10" t="s">
        <v>213</v>
      </c>
      <c r="D150" t="s">
        <v>212</v>
      </c>
      <c r="E150" t="s">
        <v>201</v>
      </c>
      <c r="F150" s="7" t="s">
        <v>252</v>
      </c>
      <c r="G150" s="3">
        <v>50</v>
      </c>
      <c r="I150" s="12">
        <v>0.85416666666666663</v>
      </c>
    </row>
    <row r="151" spans="1:9" x14ac:dyDescent="0.25">
      <c r="A151" t="str">
        <f t="shared" si="2"/>
        <v>insert into Shift values('MQWE0850', 'MinHangToQiBao', '闵行到七宝', '寒暑假', '8:50:00', '50', '');</v>
      </c>
      <c r="B151" s="7" t="s">
        <v>194</v>
      </c>
      <c r="C151" s="10" t="s">
        <v>213</v>
      </c>
      <c r="D151" t="s">
        <v>212</v>
      </c>
      <c r="E151" t="s">
        <v>202</v>
      </c>
      <c r="F151" s="7" t="s">
        <v>234</v>
      </c>
      <c r="G151" s="3">
        <v>50</v>
      </c>
      <c r="I151" s="12">
        <v>0.36805555555555558</v>
      </c>
    </row>
    <row r="152" spans="1:9" x14ac:dyDescent="0.25">
      <c r="A152" t="str">
        <f>CONCATENATE("insert into Shift values('",B152,"', '",C152,"', '",D152,"', '",E152,"', '",F152,"', '",G152,"', '",H152,"');")</f>
        <v>insert into Shift values('MQWE1700', 'MinHangToQiBao', '闵行到七宝', '寒暑假', '17:00:00', '50', '');</v>
      </c>
      <c r="B152" s="7" t="s">
        <v>195</v>
      </c>
      <c r="C152" s="10" t="s">
        <v>213</v>
      </c>
      <c r="D152" t="s">
        <v>212</v>
      </c>
      <c r="E152" t="s">
        <v>202</v>
      </c>
      <c r="F152" s="7" t="s">
        <v>251</v>
      </c>
      <c r="G152" s="3">
        <v>50</v>
      </c>
      <c r="I152" s="12">
        <v>0.70833333333333337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D29-341C-431E-94E5-987779FAE256}">
  <dimension ref="A1:F6"/>
  <sheetViews>
    <sheetView workbookViewId="0">
      <selection activeCell="A16" sqref="A16"/>
    </sheetView>
  </sheetViews>
  <sheetFormatPr defaultRowHeight="13.8" x14ac:dyDescent="0.25"/>
  <cols>
    <col min="1" max="1" width="69.44140625" customWidth="1"/>
    <col min="2" max="2" width="10.6640625" style="3" customWidth="1"/>
    <col min="4" max="4" width="10.77734375" customWidth="1"/>
    <col min="5" max="5" width="8.88671875" style="3"/>
    <col min="6" max="6" width="15" customWidth="1"/>
  </cols>
  <sheetData>
    <row r="1" spans="1:6" x14ac:dyDescent="0.25">
      <c r="B1" s="19" t="s">
        <v>253</v>
      </c>
      <c r="C1" s="19"/>
      <c r="D1" s="19"/>
      <c r="E1" s="19"/>
      <c r="F1" s="19"/>
    </row>
    <row r="2" spans="1:6" x14ac:dyDescent="0.25">
      <c r="B2" s="4" t="s">
        <v>254</v>
      </c>
      <c r="C2" s="5" t="s">
        <v>31</v>
      </c>
      <c r="D2" s="5" t="s">
        <v>2</v>
      </c>
      <c r="E2" s="6" t="s">
        <v>255</v>
      </c>
      <c r="F2" s="5" t="s">
        <v>256</v>
      </c>
    </row>
    <row r="3" spans="1:6" x14ac:dyDescent="0.25">
      <c r="A3" t="str">
        <f>CONCATENATE("insert into Bus values('",B3,"', '",C3,"', '",D3,"', '",E3,"', '",F3,"');")</f>
        <v>insert into Bus values('400001', '200001', 'LLAW0730', '50', '沪AB2333');</v>
      </c>
      <c r="B3" s="3">
        <v>400001</v>
      </c>
      <c r="C3" s="3" t="s">
        <v>33</v>
      </c>
      <c r="D3" s="7" t="s">
        <v>46</v>
      </c>
      <c r="E3" s="3" t="s">
        <v>257</v>
      </c>
      <c r="F3" t="s">
        <v>259</v>
      </c>
    </row>
    <row r="4" spans="1:6" x14ac:dyDescent="0.25">
      <c r="A4" t="str">
        <f t="shared" ref="A4:A6" si="0">CONCATENATE("insert into Bus values('",B4,"', '",C4,"', '",D4,"', '",E4,"', '",F4,"');")</f>
        <v>insert into Bus values('400002', '200002', 'LLAW0745', '50', '沪AB2334');</v>
      </c>
      <c r="B4" s="3">
        <v>400002</v>
      </c>
      <c r="C4" s="3" t="s">
        <v>34</v>
      </c>
      <c r="D4" s="7" t="s">
        <v>47</v>
      </c>
      <c r="E4" s="3" t="s">
        <v>257</v>
      </c>
      <c r="F4" t="s">
        <v>260</v>
      </c>
    </row>
    <row r="5" spans="1:6" x14ac:dyDescent="0.25">
      <c r="A5" t="str">
        <f t="shared" si="0"/>
        <v>insert into Bus values('400003', '200001', 'LLAW0800', '50', '沪AB2335');</v>
      </c>
      <c r="B5" s="3">
        <v>400003</v>
      </c>
      <c r="C5" s="3" t="s">
        <v>33</v>
      </c>
      <c r="D5" s="7" t="s">
        <v>48</v>
      </c>
      <c r="E5" s="3" t="s">
        <v>257</v>
      </c>
      <c r="F5" t="s">
        <v>261</v>
      </c>
    </row>
    <row r="6" spans="1:6" x14ac:dyDescent="0.25">
      <c r="A6" t="str">
        <f t="shared" si="0"/>
        <v>insert into Bus values('400004', '200002', 'LLAW0815', '50', '沪AB2336');</v>
      </c>
      <c r="B6" s="3" t="s">
        <v>258</v>
      </c>
      <c r="C6" s="3" t="s">
        <v>34</v>
      </c>
      <c r="D6" s="7" t="s">
        <v>49</v>
      </c>
      <c r="E6" s="3" t="s">
        <v>257</v>
      </c>
      <c r="F6" t="s">
        <v>262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99EF-93F5-4127-BC61-2E8E73D755DF}">
  <dimension ref="A1:G9"/>
  <sheetViews>
    <sheetView tabSelected="1" workbookViewId="0">
      <selection activeCell="A3" sqref="A3:A9"/>
    </sheetView>
  </sheetViews>
  <sheetFormatPr defaultRowHeight="13.8" x14ac:dyDescent="0.25"/>
  <cols>
    <col min="1" max="1" width="56.6640625" customWidth="1"/>
    <col min="2" max="2" width="14.21875" style="3" customWidth="1"/>
    <col min="3" max="3" width="8.88671875" style="3"/>
    <col min="4" max="4" width="15" style="7" customWidth="1"/>
    <col min="5" max="5" width="14" style="3" customWidth="1"/>
    <col min="6" max="6" width="17.5546875" customWidth="1"/>
  </cols>
  <sheetData>
    <row r="1" spans="1:7" x14ac:dyDescent="0.25">
      <c r="B1" s="19" t="s">
        <v>263</v>
      </c>
      <c r="C1" s="19"/>
      <c r="D1" s="19"/>
      <c r="E1" s="19"/>
      <c r="F1" s="19"/>
      <c r="G1" s="19"/>
    </row>
    <row r="2" spans="1:7" x14ac:dyDescent="0.25">
      <c r="B2" s="4" t="s">
        <v>0</v>
      </c>
      <c r="C2" s="6" t="s">
        <v>1</v>
      </c>
      <c r="D2" s="16" t="s">
        <v>2</v>
      </c>
      <c r="E2" s="6" t="s">
        <v>264</v>
      </c>
      <c r="F2" s="5" t="s">
        <v>39</v>
      </c>
      <c r="G2" s="5" t="s">
        <v>265</v>
      </c>
    </row>
    <row r="3" spans="1:7" x14ac:dyDescent="0.25">
      <c r="A3" t="str">
        <f>CONCATENATE("insert into Appointment values('",B3,"', '",C3,"', '",D3,"', '",E3,"', '",F3,"', '",G3,"');")</f>
        <v>insert into Appointment values('500001', '100001', 'LLAW0825', '2018-07-09', '校园巴士逆时针', '1');</v>
      </c>
      <c r="B3" s="3">
        <v>500001</v>
      </c>
      <c r="C3" s="3" t="s">
        <v>16</v>
      </c>
      <c r="D3" s="7" t="s">
        <v>50</v>
      </c>
      <c r="E3" s="3" t="s">
        <v>282</v>
      </c>
      <c r="F3" t="s">
        <v>198</v>
      </c>
      <c r="G3">
        <v>1</v>
      </c>
    </row>
    <row r="4" spans="1:7" x14ac:dyDescent="0.25">
      <c r="A4" t="str">
        <f t="shared" ref="A4:A8" si="0">CONCATENATE("insert into Appointment values('",B4,"', '",C4,"', '",D4,"', '",E4,"', '",F4,"', '",G4,"');")</f>
        <v>insert into Appointment values('500002', '100002', 'LLAW0840', '2018-07-10', '校园巴士逆时针', '1');</v>
      </c>
      <c r="B4" s="3" t="s">
        <v>266</v>
      </c>
      <c r="C4" s="3" t="s">
        <v>17</v>
      </c>
      <c r="D4" s="7" t="s">
        <v>51</v>
      </c>
      <c r="E4" s="3" t="s">
        <v>283</v>
      </c>
      <c r="F4" t="s">
        <v>198</v>
      </c>
      <c r="G4">
        <v>1</v>
      </c>
    </row>
    <row r="5" spans="1:7" x14ac:dyDescent="0.25">
      <c r="A5" t="str">
        <f t="shared" si="0"/>
        <v>insert into Appointment values('500003', '100003', 'MQWD0800', '2018-07-11', '校园巴士逆时针', '1');</v>
      </c>
      <c r="B5" s="3" t="s">
        <v>267</v>
      </c>
      <c r="C5" s="3" t="s">
        <v>18</v>
      </c>
      <c r="D5" s="7" t="s">
        <v>190</v>
      </c>
      <c r="E5" s="3" t="s">
        <v>284</v>
      </c>
      <c r="F5" t="s">
        <v>198</v>
      </c>
      <c r="G5">
        <v>1</v>
      </c>
    </row>
    <row r="6" spans="1:7" x14ac:dyDescent="0.25">
      <c r="A6" t="str">
        <f t="shared" si="0"/>
        <v>insert into Appointment values('500004', '100004', 'MQWD1220', '2018-07-12', '校园巴士逆时针', '1');</v>
      </c>
      <c r="B6" s="3" t="s">
        <v>268</v>
      </c>
      <c r="C6" s="3" t="s">
        <v>25</v>
      </c>
      <c r="D6" s="7" t="s">
        <v>191</v>
      </c>
      <c r="E6" s="3" t="s">
        <v>285</v>
      </c>
      <c r="F6" t="s">
        <v>198</v>
      </c>
      <c r="G6">
        <v>1</v>
      </c>
    </row>
    <row r="7" spans="1:7" x14ac:dyDescent="0.25">
      <c r="A7" t="str">
        <f t="shared" si="0"/>
        <v>insert into Appointment values('500005', '100005', 'MQWD1700', '2018-07-13', '校园巴士逆时针', '1');</v>
      </c>
      <c r="B7" s="3" t="s">
        <v>269</v>
      </c>
      <c r="C7" s="3" t="s">
        <v>26</v>
      </c>
      <c r="D7" s="7" t="s">
        <v>192</v>
      </c>
      <c r="E7" s="3" t="s">
        <v>286</v>
      </c>
      <c r="F7" t="s">
        <v>198</v>
      </c>
      <c r="G7">
        <v>1</v>
      </c>
    </row>
    <row r="8" spans="1:7" x14ac:dyDescent="0.25">
      <c r="A8" t="str">
        <f t="shared" si="0"/>
        <v>insert into Appointment values('500006', '100006', 'MQWD2030', '2018-07-14', '校园巴士逆时针', '1');</v>
      </c>
      <c r="B8" s="3" t="s">
        <v>270</v>
      </c>
      <c r="C8" s="3" t="s">
        <v>27</v>
      </c>
      <c r="D8" s="7" t="s">
        <v>193</v>
      </c>
      <c r="E8" s="3" t="s">
        <v>287</v>
      </c>
      <c r="F8" t="s">
        <v>198</v>
      </c>
      <c r="G8">
        <v>1</v>
      </c>
    </row>
    <row r="9" spans="1:7" x14ac:dyDescent="0.25">
      <c r="A9" t="str">
        <f>CONCATENATE("insert into Appointment values('",B9,"', '",C9,"', '",D9,"', '",E9,"', '",F9,"', '",G9,"');")</f>
        <v>insert into Appointment values('500007', '100007', 'MQWE0850', '2018-07-15', '校园巴士逆时针', '0');</v>
      </c>
      <c r="B9" s="3" t="s">
        <v>271</v>
      </c>
      <c r="C9" s="3" t="s">
        <v>29</v>
      </c>
      <c r="D9" s="7" t="s">
        <v>194</v>
      </c>
      <c r="E9" s="3" t="s">
        <v>288</v>
      </c>
      <c r="F9" t="s">
        <v>198</v>
      </c>
      <c r="G9">
        <v>0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91F-6661-4F48-B561-AFEF7B4552E7}">
  <dimension ref="A1:L3"/>
  <sheetViews>
    <sheetView workbookViewId="0">
      <selection activeCell="A3" sqref="A3"/>
    </sheetView>
  </sheetViews>
  <sheetFormatPr defaultRowHeight="13.8" x14ac:dyDescent="0.25"/>
  <cols>
    <col min="1" max="1" width="28.88671875" customWidth="1"/>
    <col min="2" max="3" width="8.88671875" style="7"/>
    <col min="4" max="4" width="11.33203125" style="7" customWidth="1"/>
    <col min="5" max="5" width="8.88671875" style="7"/>
    <col min="7" max="7" width="10" customWidth="1"/>
    <col min="8" max="8" width="13.5546875" customWidth="1"/>
    <col min="9" max="9" width="12.77734375" customWidth="1"/>
    <col min="10" max="10" width="12.5546875" customWidth="1"/>
    <col min="11" max="11" width="14.5546875" customWidth="1"/>
    <col min="12" max="12" width="14.21875" customWidth="1"/>
  </cols>
  <sheetData>
    <row r="1" spans="1:12" x14ac:dyDescent="0.25">
      <c r="B1" s="19" t="s">
        <v>272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s="10" customFormat="1" x14ac:dyDescent="0.25">
      <c r="B2" s="9" t="s">
        <v>273</v>
      </c>
      <c r="C2" s="16" t="s">
        <v>274</v>
      </c>
      <c r="D2" s="16" t="s">
        <v>2</v>
      </c>
      <c r="E2" s="16" t="s">
        <v>254</v>
      </c>
      <c r="F2" s="11" t="s">
        <v>275</v>
      </c>
      <c r="G2" s="11" t="s">
        <v>276</v>
      </c>
      <c r="H2" s="16" t="s">
        <v>43</v>
      </c>
      <c r="I2" s="16" t="s">
        <v>277</v>
      </c>
      <c r="J2" s="16" t="s">
        <v>278</v>
      </c>
      <c r="K2" s="16" t="s">
        <v>279</v>
      </c>
      <c r="L2" s="16" t="s">
        <v>280</v>
      </c>
    </row>
    <row r="3" spans="1:12" x14ac:dyDescent="0.25">
      <c r="A3" t="str">
        <f>CONCATENATE("insert into RideBusInfo values('",B3,"', '",C3,"', '",D3,"', '",E3,"', '",F3,"', '",G3,"', '",H3,"', '",I3,"', '",J3,"', '",K3,"', '",L3,"');")</f>
        <v>insert into RideBusInfo values('600001', '2018-07-09', 'LLAW0730', '400001', '0', '1', '50', '45', '5', '40', '0');</v>
      </c>
      <c r="B3" s="7" t="s">
        <v>281</v>
      </c>
      <c r="C3" s="3" t="s">
        <v>282</v>
      </c>
      <c r="D3" s="7" t="s">
        <v>46</v>
      </c>
      <c r="E3" s="3">
        <v>400001</v>
      </c>
      <c r="F3">
        <v>0</v>
      </c>
      <c r="G3" s="17" t="s">
        <v>289</v>
      </c>
      <c r="H3">
        <v>50</v>
      </c>
      <c r="I3">
        <v>45</v>
      </c>
      <c r="J3">
        <v>5</v>
      </c>
      <c r="K3">
        <v>40</v>
      </c>
      <c r="L3">
        <v>0</v>
      </c>
    </row>
  </sheetData>
  <mergeCells count="1">
    <mergeCell ref="B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Administrator</vt:lpstr>
      <vt:lpstr>Users</vt:lpstr>
      <vt:lpstr>Driver</vt:lpstr>
      <vt:lpstr>Shift</vt:lpstr>
      <vt:lpstr>Bus</vt:lpstr>
      <vt:lpstr>Appointment</vt:lpstr>
      <vt:lpstr>RideBusInfo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2018-07-09T03:38:08Z</dcterms:modified>
</cp:coreProperties>
</file>