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E65B38E3-EEB5-40EF-BBEF-B4A4AD4F4B7B}" xr6:coauthVersionLast="47" xr6:coauthVersionMax="47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2" l="1"/>
  <c r="I73" i="2" s="1"/>
  <c r="I76" i="2"/>
  <c r="I77" i="2"/>
  <c r="I78" i="2"/>
  <c r="I79" i="2"/>
  <c r="I80" i="2"/>
  <c r="I74" i="2"/>
  <c r="I71" i="2"/>
  <c r="I69" i="2" s="1"/>
  <c r="I72" i="2"/>
  <c r="I70" i="2"/>
  <c r="I63" i="2"/>
  <c r="I61" i="2" s="1"/>
  <c r="I64" i="2"/>
  <c r="I65" i="2"/>
  <c r="I66" i="2"/>
  <c r="I67" i="2"/>
  <c r="I68" i="2"/>
  <c r="I62" i="2"/>
  <c r="I59" i="2"/>
  <c r="I60" i="2"/>
  <c r="I58" i="2"/>
  <c r="I49" i="2"/>
  <c r="I50" i="2"/>
  <c r="I51" i="2"/>
  <c r="I52" i="2"/>
  <c r="I54" i="2"/>
  <c r="I55" i="2"/>
  <c r="I56" i="2"/>
  <c r="I48" i="2"/>
  <c r="I39" i="2"/>
  <c r="I40" i="2"/>
  <c r="I41" i="2"/>
  <c r="I42" i="2"/>
  <c r="I43" i="2"/>
  <c r="I44" i="2"/>
  <c r="I45" i="2"/>
  <c r="I46" i="2"/>
  <c r="I38" i="2"/>
  <c r="I33" i="2"/>
  <c r="I20" i="2"/>
  <c r="I25" i="2"/>
  <c r="I16" i="2"/>
  <c r="F75" i="2"/>
  <c r="F76" i="2"/>
  <c r="F73" i="2" s="1"/>
  <c r="F77" i="2"/>
  <c r="F78" i="2"/>
  <c r="F79" i="2"/>
  <c r="F80" i="2"/>
  <c r="F74" i="2"/>
  <c r="F71" i="2"/>
  <c r="F72" i="2"/>
  <c r="F70" i="2"/>
  <c r="F63" i="2"/>
  <c r="F64" i="2"/>
  <c r="F65" i="2"/>
  <c r="F66" i="2"/>
  <c r="F67" i="2"/>
  <c r="F68" i="2"/>
  <c r="F62" i="2"/>
  <c r="F59" i="2"/>
  <c r="F60" i="2"/>
  <c r="F58" i="2"/>
  <c r="F57" i="2" s="1"/>
  <c r="F49" i="2"/>
  <c r="F50" i="2"/>
  <c r="F51" i="2"/>
  <c r="F52" i="2"/>
  <c r="F53" i="2"/>
  <c r="I53" i="2" s="1"/>
  <c r="F54" i="2"/>
  <c r="F55" i="2"/>
  <c r="F56" i="2"/>
  <c r="F48" i="2"/>
  <c r="F39" i="2"/>
  <c r="F40" i="2"/>
  <c r="F41" i="2"/>
  <c r="F42" i="2"/>
  <c r="F43" i="2"/>
  <c r="F44" i="2"/>
  <c r="F45" i="2"/>
  <c r="F46" i="2"/>
  <c r="F38" i="2"/>
  <c r="F29" i="2"/>
  <c r="I29" i="2" s="1"/>
  <c r="F30" i="2"/>
  <c r="I30" i="2" s="1"/>
  <c r="F31" i="2"/>
  <c r="I31" i="2" s="1"/>
  <c r="F32" i="2"/>
  <c r="I32" i="2" s="1"/>
  <c r="F33" i="2"/>
  <c r="F34" i="2"/>
  <c r="I34" i="2" s="1"/>
  <c r="F35" i="2"/>
  <c r="I35" i="2" s="1"/>
  <c r="F36" i="2"/>
  <c r="I36" i="2" s="1"/>
  <c r="F28" i="2"/>
  <c r="I28" i="2" s="1"/>
  <c r="F19" i="2"/>
  <c r="I19" i="2" s="1"/>
  <c r="F20" i="2"/>
  <c r="F21" i="2"/>
  <c r="I21" i="2" s="1"/>
  <c r="F22" i="2"/>
  <c r="I22" i="2" s="1"/>
  <c r="F23" i="2"/>
  <c r="I23" i="2" s="1"/>
  <c r="F24" i="2"/>
  <c r="I24" i="2" s="1"/>
  <c r="F25" i="2"/>
  <c r="F26" i="2"/>
  <c r="I26" i="2" s="1"/>
  <c r="F18" i="2"/>
  <c r="I18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F10" i="2"/>
  <c r="I10" i="2" s="1"/>
  <c r="H73" i="2"/>
  <c r="G73" i="2"/>
  <c r="E73" i="2"/>
  <c r="D73" i="2"/>
  <c r="H69" i="2"/>
  <c r="G69" i="2"/>
  <c r="E69" i="2"/>
  <c r="D69" i="2"/>
  <c r="H61" i="2"/>
  <c r="G61" i="2"/>
  <c r="E61" i="2"/>
  <c r="D61" i="2"/>
  <c r="H57" i="2"/>
  <c r="G57" i="2"/>
  <c r="E57" i="2"/>
  <c r="D57" i="2"/>
  <c r="H47" i="2"/>
  <c r="G47" i="2"/>
  <c r="E47" i="2"/>
  <c r="D47" i="2"/>
  <c r="H37" i="2"/>
  <c r="G37" i="2"/>
  <c r="E37" i="2"/>
  <c r="D37" i="2"/>
  <c r="H27" i="2"/>
  <c r="G27" i="2"/>
  <c r="E27" i="2"/>
  <c r="D27" i="2"/>
  <c r="H17" i="2"/>
  <c r="G17" i="2"/>
  <c r="E17" i="2"/>
  <c r="D17" i="2"/>
  <c r="H9" i="2"/>
  <c r="G9" i="2"/>
  <c r="E9" i="2"/>
  <c r="D9" i="2"/>
  <c r="H81" i="2" l="1"/>
  <c r="G81" i="2"/>
  <c r="E81" i="2"/>
  <c r="D81" i="2"/>
  <c r="I57" i="2"/>
  <c r="I47" i="2"/>
  <c r="I37" i="2"/>
  <c r="I27" i="2"/>
  <c r="I17" i="2"/>
  <c r="I9" i="2"/>
  <c r="F69" i="2"/>
  <c r="F61" i="2"/>
  <c r="F47" i="2"/>
  <c r="F37" i="2"/>
  <c r="F27" i="2"/>
  <c r="F17" i="2"/>
  <c r="F9" i="2"/>
  <c r="I81" i="2" l="1"/>
  <c r="F81" i="2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<sst xmlns="http://schemas.openxmlformats.org/spreadsheetml/2006/main" count="92" uniqueCount="92">
  <si>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</si>
  <si>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</si>
  <si>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</si>
  <si>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</si>
  <si>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</si>
  <si>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</si>
  <si>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</si>
  <si>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</si>
  <si>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</si>
  <si>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</si>
  <si>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</si>
  <si>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</si>
  <si>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</si>
  <si>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</si>
  <si>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</si>
  <si>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</si>
  <si>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</si>
  <si>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</si>
  <si>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</si>
  <si>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</si>
  <si>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</si>
  <si>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</si>
  <si>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</si>
  <si>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</si>
  <si>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</si>
  <si>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</si>
  <si>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</si>
  <si>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</si>
  <si>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</si>
  <si>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</si>
  <si>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</si>
  <si>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</si>
  <si>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</si>
  <si>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</si>
  <si>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</si>
  <si>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</si>
  <si>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</si>
  <si>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</si>
  <si>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</si>
  <si>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</si>
  <si>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</si>
  <si>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</si>
  <si>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</si>
  <si>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</si>
  <si>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</si>
  <si>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</si>
  <si>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</si>
  <si>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</si>
  <si>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</si>
  <si>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</si>
  <si>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</si>
  <si>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</si>
  <si>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</si>
  <si>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</si>
  <si>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</si>
  <si>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</si>
  <si>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</si>
  <si>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</si>
  <si>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</si>
  <si>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</si>
  <si>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</si>
  <si>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</si>
  <si>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</si>
  <si>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</si>
  <si>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</si>
  <si>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</si>
  <si>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</si>
  <si>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</si>
  <si>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</si>
  <si>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</si>
  <si>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</si>
  <si>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</si>
  <si>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</si>
  <si>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</si>
  <si>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</si>
  <si>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</si>
  <si>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</si>
  <si>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</si>
  <si>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</si>
  <si>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</si>
  <si>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</si>
  <si>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</si>
  <si>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</si>
  <si>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</si>
  <si>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</si>
  <si>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</si>
  <si>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</si>
  <si>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</si>
  <si>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</si>
  <si>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ASEC_EAEPECOG_4toTRIM_T98</t>
  </si>
  <si>
    <t>Del 01 de enero al 31 de diciembre de 2021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</si>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</sst>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zoomScale="90" zoomScaleNormal="90" workbookViewId="0">
      <selection activeCell="I92" sqref="I92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6384" width="11.44140625" style="1"/>
  </cols>
  <sheetData>
    <row r="1" spans="2:11" ht="4.5" customHeight="1" thickBot="1" x14ac:dyDescent="0.25"/>
    <row r="2" spans="2:11" ht="14.4" x14ac:dyDescent="0.3">
      <c r="B2" s="18" t="s">
        <v>91</v>
      </c>
      <c r="C2" s="19"/>
      <c r="D2" s="19"/>
      <c r="E2" s="19"/>
      <c r="F2" s="19"/>
      <c r="G2" s="19"/>
      <c r="H2" s="19"/>
      <c r="I2" s="20"/>
      <c r="K2" s="2" t="s">
        <v>89</v>
      </c>
    </row>
    <row r="3" spans="2:11" ht="12" x14ac:dyDescent="0.2">
      <c r="B3" s="21" t="s">
        <v>0</v>
      </c>
      <c r="C3" s="22"/>
      <c r="D3" s="22"/>
      <c r="E3" s="22"/>
      <c r="F3" s="22"/>
      <c r="G3" s="22"/>
      <c r="H3" s="22"/>
      <c r="I3" s="23"/>
    </row>
    <row r="4" spans="2:11" ht="12" x14ac:dyDescent="0.2">
      <c r="B4" s="21" t="s">
        <v>1</v>
      </c>
      <c r="C4" s="22"/>
      <c r="D4" s="22"/>
      <c r="E4" s="22"/>
      <c r="F4" s="22"/>
      <c r="G4" s="22"/>
      <c r="H4" s="22"/>
      <c r="I4" s="23"/>
    </row>
    <row r="5" spans="2:11" ht="12.6" thickBot="1" x14ac:dyDescent="0.25">
      <c r="B5" s="24" t="s">
        <v>90</v>
      </c>
      <c r="C5" s="25"/>
      <c r="D5" s="25"/>
      <c r="E5" s="25"/>
      <c r="F5" s="25"/>
      <c r="G5" s="25"/>
      <c r="H5" s="25"/>
      <c r="I5" s="26"/>
    </row>
    <row r="6" spans="2:11" ht="12.6" thickBot="1" x14ac:dyDescent="0.25">
      <c r="B6" s="27" t="s">
        <v>2</v>
      </c>
      <c r="C6" s="28"/>
      <c r="D6" s="33" t="s">
        <v>3</v>
      </c>
      <c r="E6" s="34"/>
      <c r="F6" s="34"/>
      <c r="G6" s="34"/>
      <c r="H6" s="35"/>
      <c r="I6" s="36" t="s">
        <v>4</v>
      </c>
    </row>
    <row r="7" spans="2:11" ht="24.6" thickBot="1" x14ac:dyDescent="0.25">
      <c r="B7" s="29"/>
      <c r="C7" s="30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7"/>
    </row>
    <row r="8" spans="2:11" ht="12.6" thickBot="1" x14ac:dyDescent="0.25">
      <c r="B8" s="31"/>
      <c r="C8" s="3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ht="12" x14ac:dyDescent="0.25">
      <c r="B9" s="16" t="s">
        <v>16</v>
      </c>
      <c r="C9" s="17"/>
      <c r="D9" s="4">
        <f>SUM(D10:D16)</f>
        <v>22567265</v>
      </c>
      <c r="E9" s="4">
        <f>SUM(E10:E16)</f>
        <v>-1345475.0399999998</v>
      </c>
      <c r="F9" s="4">
        <f>SUM(F10:F16)</f>
        <v>21221789.960000001</v>
      </c>
      <c r="G9" s="4">
        <f>SUM(G10:G16)</f>
        <v>21044268.370000001</v>
      </c>
      <c r="H9" s="4">
        <f>SUM(H10:H16)</f>
        <v>20734353.969999999</v>
      </c>
      <c r="I9" s="4">
        <f>SUM(I10:I16)</f>
        <v>177521.58999999939</v>
      </c>
    </row>
    <row r="10" spans="2:11" x14ac:dyDescent="0.2">
      <c r="B10" s="6"/>
      <c r="C10" s="7" t="s">
        <v>17</v>
      </c>
      <c r="D10" s="8">
        <v>9509635.0800000001</v>
      </c>
      <c r="E10" s="8">
        <v>233898.43</v>
      </c>
      <c r="F10" s="8">
        <f>D10+E10</f>
        <v>9743533.5099999998</v>
      </c>
      <c r="G10" s="8">
        <v>9738348.6400000006</v>
      </c>
      <c r="H10" s="8">
        <v>9738348.6400000006</v>
      </c>
      <c r="I10" s="8">
        <f>F10-G10</f>
        <v>5184.8699999991804</v>
      </c>
    </row>
    <row r="11" spans="2:11" x14ac:dyDescent="0.2">
      <c r="B11" s="6"/>
      <c r="C11" s="7" t="s">
        <v>18</v>
      </c>
      <c r="D11" s="8">
        <v>7858946</v>
      </c>
      <c r="E11" s="8">
        <v>940.1</v>
      </c>
      <c r="F11" s="8">
        <f t="shared" ref="F11:F16" si="0">D11+E11</f>
        <v>7859886.0999999996</v>
      </c>
      <c r="G11" s="8">
        <v>7859866.0999999996</v>
      </c>
      <c r="H11" s="8">
        <v>7549951.7000000002</v>
      </c>
      <c r="I11" s="8">
        <f t="shared" ref="I11:I16" si="1">F11-G11</f>
        <v>20</v>
      </c>
    </row>
    <row r="12" spans="2:11" x14ac:dyDescent="0.2">
      <c r="B12" s="6"/>
      <c r="C12" s="7" t="s">
        <v>19</v>
      </c>
      <c r="D12" s="8">
        <v>1501057.92</v>
      </c>
      <c r="E12" s="8">
        <v>-130297.46</v>
      </c>
      <c r="F12" s="8">
        <f t="shared" si="0"/>
        <v>1370760.46</v>
      </c>
      <c r="G12" s="8">
        <v>1370760.46</v>
      </c>
      <c r="H12" s="8">
        <v>1370760.46</v>
      </c>
      <c r="I12" s="8">
        <f t="shared" si="1"/>
        <v>0</v>
      </c>
    </row>
    <row r="13" spans="2:11" x14ac:dyDescent="0.2">
      <c r="B13" s="6"/>
      <c r="C13" s="7" t="s">
        <v>20</v>
      </c>
      <c r="D13" s="8">
        <v>2434326.96</v>
      </c>
      <c r="E13" s="8">
        <v>-1400111.69</v>
      </c>
      <c r="F13" s="8">
        <f t="shared" si="0"/>
        <v>1034215.27</v>
      </c>
      <c r="G13" s="8">
        <v>959808.47</v>
      </c>
      <c r="H13" s="8">
        <v>959808.47</v>
      </c>
      <c r="I13" s="8">
        <f t="shared" si="1"/>
        <v>74406.800000000047</v>
      </c>
    </row>
    <row r="14" spans="2:11" x14ac:dyDescent="0.2">
      <c r="B14" s="6"/>
      <c r="C14" s="7" t="s">
        <v>21</v>
      </c>
      <c r="D14" s="8">
        <v>963299.04</v>
      </c>
      <c r="E14" s="8">
        <v>165695.57999999999</v>
      </c>
      <c r="F14" s="8">
        <f t="shared" si="0"/>
        <v>1128994.6200000001</v>
      </c>
      <c r="G14" s="8">
        <v>1115484.7</v>
      </c>
      <c r="H14" s="8">
        <v>1115484.7</v>
      </c>
      <c r="I14" s="8">
        <f t="shared" si="1"/>
        <v>13509.920000000158</v>
      </c>
    </row>
    <row r="15" spans="2:11" x14ac:dyDescent="0.2">
      <c r="B15" s="6"/>
      <c r="C15" s="7" t="s">
        <v>22</v>
      </c>
      <c r="D15" s="8">
        <v>300000</v>
      </c>
      <c r="E15" s="8">
        <v>-215600</v>
      </c>
      <c r="F15" s="8">
        <f t="shared" si="0"/>
        <v>84400</v>
      </c>
      <c r="G15" s="8">
        <v>0</v>
      </c>
      <c r="H15" s="8">
        <v>0</v>
      </c>
      <c r="I15" s="8">
        <f t="shared" si="1"/>
        <v>84400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0"/>
        <v>0</v>
      </c>
      <c r="G16" s="8">
        <v>0</v>
      </c>
      <c r="H16" s="8">
        <v>0</v>
      </c>
      <c r="I16" s="8">
        <f t="shared" si="1"/>
        <v>0</v>
      </c>
    </row>
    <row r="17" spans="2:9" s="5" customFormat="1" ht="12" x14ac:dyDescent="0.25">
      <c r="B17" s="12" t="s">
        <v>24</v>
      </c>
      <c r="C17" s="13"/>
      <c r="D17" s="4">
        <f>SUM(D18:D26)</f>
        <v>1050000</v>
      </c>
      <c r="E17" s="4">
        <f>SUM(E18:E26)</f>
        <v>0</v>
      </c>
      <c r="F17" s="4">
        <f>SUM(F18:F26)</f>
        <v>1050000.0000000002</v>
      </c>
      <c r="G17" s="4">
        <f>SUM(G18:G26)</f>
        <v>1038938.85</v>
      </c>
      <c r="H17" s="4">
        <f>SUM(H18:H26)</f>
        <v>1038089.85</v>
      </c>
      <c r="I17" s="4">
        <f>SUM(I18:I26)</f>
        <v>11061.150000000085</v>
      </c>
    </row>
    <row r="18" spans="2:9" x14ac:dyDescent="0.2">
      <c r="B18" s="6"/>
      <c r="C18" s="7" t="s">
        <v>25</v>
      </c>
      <c r="D18" s="8">
        <v>215034.95</v>
      </c>
      <c r="E18" s="8">
        <v>84298.1</v>
      </c>
      <c r="F18" s="8">
        <f>D18+E18</f>
        <v>299333.05000000005</v>
      </c>
      <c r="G18" s="8">
        <v>293205.08</v>
      </c>
      <c r="H18" s="8">
        <v>293205.08</v>
      </c>
      <c r="I18" s="8">
        <f>F18-G18</f>
        <v>6127.9700000000303</v>
      </c>
    </row>
    <row r="19" spans="2:9" x14ac:dyDescent="0.2">
      <c r="B19" s="6"/>
      <c r="C19" s="7" t="s">
        <v>26</v>
      </c>
      <c r="D19" s="8">
        <v>325590.51</v>
      </c>
      <c r="E19" s="8">
        <v>63867.02</v>
      </c>
      <c r="F19" s="8">
        <f t="shared" ref="F19:F26" si="2">D19+E19</f>
        <v>389457.53</v>
      </c>
      <c r="G19" s="8">
        <v>384581.97</v>
      </c>
      <c r="H19" s="8">
        <v>383732.97</v>
      </c>
      <c r="I19" s="8">
        <f t="shared" ref="I19:I26" si="3">F19-G19</f>
        <v>4875.5600000000559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2"/>
        <v>0</v>
      </c>
      <c r="G20" s="8">
        <v>0</v>
      </c>
      <c r="H20" s="8">
        <v>0</v>
      </c>
      <c r="I20" s="8">
        <f t="shared" si="3"/>
        <v>0</v>
      </c>
    </row>
    <row r="21" spans="2:9" x14ac:dyDescent="0.2">
      <c r="B21" s="6"/>
      <c r="C21" s="7" t="s">
        <v>28</v>
      </c>
      <c r="D21" s="8">
        <v>112745.56</v>
      </c>
      <c r="E21" s="8">
        <v>-82028.759999999995</v>
      </c>
      <c r="F21" s="8">
        <f t="shared" si="2"/>
        <v>30716.800000000003</v>
      </c>
      <c r="G21" s="8">
        <v>30716.799999999999</v>
      </c>
      <c r="H21" s="8">
        <v>30716.799999999999</v>
      </c>
      <c r="I21" s="8">
        <f t="shared" si="3"/>
        <v>0</v>
      </c>
    </row>
    <row r="22" spans="2:9" x14ac:dyDescent="0.2">
      <c r="B22" s="6"/>
      <c r="C22" s="7" t="s">
        <v>29</v>
      </c>
      <c r="D22" s="8">
        <v>3975.21</v>
      </c>
      <c r="E22" s="8">
        <v>493.04</v>
      </c>
      <c r="F22" s="8">
        <f t="shared" si="2"/>
        <v>4468.25</v>
      </c>
      <c r="G22" s="8">
        <v>4410.63</v>
      </c>
      <c r="H22" s="8">
        <v>4410.63</v>
      </c>
      <c r="I22" s="8">
        <f t="shared" si="3"/>
        <v>57.619999999999891</v>
      </c>
    </row>
    <row r="23" spans="2:9" x14ac:dyDescent="0.2">
      <c r="B23" s="6"/>
      <c r="C23" s="7" t="s">
        <v>30</v>
      </c>
      <c r="D23" s="8">
        <v>295703.93</v>
      </c>
      <c r="E23" s="8">
        <v>-22965.35</v>
      </c>
      <c r="F23" s="8">
        <f t="shared" si="2"/>
        <v>272738.58</v>
      </c>
      <c r="G23" s="8">
        <v>272738.58</v>
      </c>
      <c r="H23" s="8">
        <v>272738.58</v>
      </c>
      <c r="I23" s="8">
        <f t="shared" si="3"/>
        <v>0</v>
      </c>
    </row>
    <row r="24" spans="2:9" x14ac:dyDescent="0.2">
      <c r="B24" s="6"/>
      <c r="C24" s="7" t="s">
        <v>31</v>
      </c>
      <c r="D24" s="8">
        <v>16461.560000000001</v>
      </c>
      <c r="E24" s="8">
        <v>-11798.36</v>
      </c>
      <c r="F24" s="8">
        <f t="shared" si="2"/>
        <v>4663.2000000000007</v>
      </c>
      <c r="G24" s="8">
        <v>4663.2</v>
      </c>
      <c r="H24" s="8">
        <v>4663.2</v>
      </c>
      <c r="I24" s="8">
        <f t="shared" si="3"/>
        <v>0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2"/>
        <v>0</v>
      </c>
      <c r="G25" s="8">
        <v>0</v>
      </c>
      <c r="H25" s="8">
        <v>0</v>
      </c>
      <c r="I25" s="8">
        <f t="shared" si="3"/>
        <v>0</v>
      </c>
    </row>
    <row r="26" spans="2:9" x14ac:dyDescent="0.2">
      <c r="B26" s="6"/>
      <c r="C26" s="7" t="s">
        <v>33</v>
      </c>
      <c r="D26" s="8">
        <v>80488.28</v>
      </c>
      <c r="E26" s="8">
        <v>-31865.69</v>
      </c>
      <c r="F26" s="8">
        <f t="shared" si="2"/>
        <v>48622.59</v>
      </c>
      <c r="G26" s="8">
        <v>48622.59</v>
      </c>
      <c r="H26" s="8">
        <v>48622.59</v>
      </c>
      <c r="I26" s="8">
        <f t="shared" si="3"/>
        <v>0</v>
      </c>
    </row>
    <row r="27" spans="2:9" s="5" customFormat="1" ht="12" x14ac:dyDescent="0.25">
      <c r="B27" s="12" t="s">
        <v>34</v>
      </c>
      <c r="C27" s="13"/>
      <c r="D27" s="4">
        <f>SUM(D28:D36)</f>
        <v>4757135.0000000009</v>
      </c>
      <c r="E27" s="4">
        <f>SUM(E28:E36)</f>
        <v>1239730.0100000002</v>
      </c>
      <c r="F27" s="4">
        <f>SUM(F28:F36)</f>
        <v>5996865.0099999998</v>
      </c>
      <c r="G27" s="4">
        <f>SUM(G28:G36)</f>
        <v>5967304.1400000006</v>
      </c>
      <c r="H27" s="4">
        <f>SUM(H28:H36)</f>
        <v>5444026.9399999995</v>
      </c>
      <c r="I27" s="4">
        <f>SUM(I28:I36)</f>
        <v>29560.870000000024</v>
      </c>
    </row>
    <row r="28" spans="2:9" x14ac:dyDescent="0.2">
      <c r="B28" s="6"/>
      <c r="C28" s="7" t="s">
        <v>35</v>
      </c>
      <c r="D28" s="8">
        <v>228405.19</v>
      </c>
      <c r="E28" s="8">
        <v>207353.61</v>
      </c>
      <c r="F28" s="8">
        <f>D28+E28</f>
        <v>435758.8</v>
      </c>
      <c r="G28" s="8">
        <v>417723.89</v>
      </c>
      <c r="H28" s="8">
        <v>417723.89</v>
      </c>
      <c r="I28" s="8">
        <f>F28-G28</f>
        <v>18034.909999999974</v>
      </c>
    </row>
    <row r="29" spans="2:9" x14ac:dyDescent="0.2">
      <c r="B29" s="6"/>
      <c r="C29" s="7" t="s">
        <v>36</v>
      </c>
      <c r="D29" s="8">
        <v>985685.61</v>
      </c>
      <c r="E29" s="8">
        <v>389168.12</v>
      </c>
      <c r="F29" s="8">
        <f t="shared" ref="F29:F36" si="4">D29+E29</f>
        <v>1374853.73</v>
      </c>
      <c r="G29" s="8">
        <v>1374741.04</v>
      </c>
      <c r="H29" s="8">
        <v>1302241.04</v>
      </c>
      <c r="I29" s="8">
        <f t="shared" ref="I29:I36" si="5">F29-G29</f>
        <v>112.68999999994412</v>
      </c>
    </row>
    <row r="30" spans="2:9" x14ac:dyDescent="0.2">
      <c r="B30" s="6"/>
      <c r="C30" s="7" t="s">
        <v>37</v>
      </c>
      <c r="D30" s="8">
        <v>1628676.69</v>
      </c>
      <c r="E30" s="8">
        <v>757936.83</v>
      </c>
      <c r="F30" s="8">
        <f t="shared" si="4"/>
        <v>2386613.52</v>
      </c>
      <c r="G30" s="8">
        <v>2386517.4</v>
      </c>
      <c r="H30" s="8">
        <v>2106957.4</v>
      </c>
      <c r="I30" s="8">
        <f t="shared" si="5"/>
        <v>96.120000000111759</v>
      </c>
    </row>
    <row r="31" spans="2:9" x14ac:dyDescent="0.2">
      <c r="B31" s="6"/>
      <c r="C31" s="7" t="s">
        <v>38</v>
      </c>
      <c r="D31" s="8">
        <v>38341.81</v>
      </c>
      <c r="E31" s="8">
        <v>24773.91</v>
      </c>
      <c r="F31" s="8">
        <f t="shared" si="4"/>
        <v>63115.72</v>
      </c>
      <c r="G31" s="8">
        <v>58080.94</v>
      </c>
      <c r="H31" s="8">
        <v>58080.94</v>
      </c>
      <c r="I31" s="8">
        <f t="shared" si="5"/>
        <v>5034.7799999999988</v>
      </c>
    </row>
    <row r="32" spans="2:9" x14ac:dyDescent="0.2">
      <c r="B32" s="6"/>
      <c r="C32" s="7" t="s">
        <v>39</v>
      </c>
      <c r="D32" s="8">
        <v>281715.15999999997</v>
      </c>
      <c r="E32" s="8">
        <v>821171.65</v>
      </c>
      <c r="F32" s="8">
        <f t="shared" si="4"/>
        <v>1102886.81</v>
      </c>
      <c r="G32" s="8">
        <v>1101711.49</v>
      </c>
      <c r="H32" s="8">
        <v>956711.49</v>
      </c>
      <c r="I32" s="8">
        <f t="shared" si="5"/>
        <v>1175.3200000000652</v>
      </c>
    </row>
    <row r="33" spans="2:9" x14ac:dyDescent="0.2">
      <c r="B33" s="6"/>
      <c r="C33" s="7" t="s">
        <v>40</v>
      </c>
      <c r="D33" s="8">
        <v>537197.76</v>
      </c>
      <c r="E33" s="8">
        <v>-277937.76</v>
      </c>
      <c r="F33" s="8">
        <f t="shared" si="4"/>
        <v>259260</v>
      </c>
      <c r="G33" s="8">
        <v>259260</v>
      </c>
      <c r="H33" s="8">
        <v>259260</v>
      </c>
      <c r="I33" s="8">
        <f t="shared" si="5"/>
        <v>0</v>
      </c>
    </row>
    <row r="34" spans="2:9" x14ac:dyDescent="0.2">
      <c r="B34" s="6"/>
      <c r="C34" s="7" t="s">
        <v>41</v>
      </c>
      <c r="D34" s="8">
        <v>459271.41</v>
      </c>
      <c r="E34" s="8">
        <v>-436657.94</v>
      </c>
      <c r="F34" s="8">
        <f t="shared" si="4"/>
        <v>22613.469999999972</v>
      </c>
      <c r="G34" s="8">
        <v>17900</v>
      </c>
      <c r="H34" s="8">
        <v>17900</v>
      </c>
      <c r="I34" s="8">
        <f t="shared" si="5"/>
        <v>4713.4699999999721</v>
      </c>
    </row>
    <row r="35" spans="2:9" x14ac:dyDescent="0.2">
      <c r="B35" s="6"/>
      <c r="C35" s="7" t="s">
        <v>42</v>
      </c>
      <c r="D35" s="8">
        <v>376225.82</v>
      </c>
      <c r="E35" s="8">
        <v>-342068.22</v>
      </c>
      <c r="F35" s="8">
        <f t="shared" si="4"/>
        <v>34157.600000000035</v>
      </c>
      <c r="G35" s="8">
        <v>34157.599999999999</v>
      </c>
      <c r="H35" s="8">
        <v>34157.599999999999</v>
      </c>
      <c r="I35" s="8">
        <f t="shared" si="5"/>
        <v>0</v>
      </c>
    </row>
    <row r="36" spans="2:9" x14ac:dyDescent="0.2">
      <c r="B36" s="6"/>
      <c r="C36" s="7" t="s">
        <v>43</v>
      </c>
      <c r="D36" s="8">
        <v>221615.55</v>
      </c>
      <c r="E36" s="8">
        <v>95989.81</v>
      </c>
      <c r="F36" s="8">
        <f t="shared" si="4"/>
        <v>317605.36</v>
      </c>
      <c r="G36" s="8">
        <v>317211.78000000003</v>
      </c>
      <c r="H36" s="8">
        <v>290994.58</v>
      </c>
      <c r="I36" s="8">
        <f t="shared" si="5"/>
        <v>393.57999999995809</v>
      </c>
    </row>
    <row r="37" spans="2:9" s="5" customFormat="1" ht="12" x14ac:dyDescent="0.25">
      <c r="B37" s="12" t="s">
        <v>44</v>
      </c>
      <c r="C37" s="13"/>
      <c r="D37" s="4">
        <f>SUM(D38:D46)</f>
        <v>0</v>
      </c>
      <c r="E37" s="4">
        <f>SUM(E38:E46)</f>
        <v>0</v>
      </c>
      <c r="F37" s="4">
        <f>SUM(F38:F46)</f>
        <v>0</v>
      </c>
      <c r="G37" s="4">
        <f>SUM(G38:G46)</f>
        <v>0</v>
      </c>
      <c r="H37" s="4">
        <f>SUM(H38:H46)</f>
        <v>0</v>
      </c>
      <c r="I37" s="4">
        <f>SUM(I38:I46)</f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f>D38+E38</f>
        <v>0</v>
      </c>
      <c r="G38" s="8">
        <v>0</v>
      </c>
      <c r="H38" s="8">
        <v>0</v>
      </c>
      <c r="I38" s="8">
        <f>F38-G38</f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f t="shared" ref="F39:F46" si="6">D39+E39</f>
        <v>0</v>
      </c>
      <c r="G39" s="8">
        <v>0</v>
      </c>
      <c r="H39" s="8">
        <v>0</v>
      </c>
      <c r="I39" s="8">
        <f t="shared" ref="I39:I46" si="7">F39-G39</f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f t="shared" si="6"/>
        <v>0</v>
      </c>
      <c r="G40" s="8">
        <v>0</v>
      </c>
      <c r="H40" s="8">
        <v>0</v>
      </c>
      <c r="I40" s="8">
        <f t="shared" si="7"/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f t="shared" si="6"/>
        <v>0</v>
      </c>
      <c r="G41" s="8">
        <v>0</v>
      </c>
      <c r="H41" s="8">
        <v>0</v>
      </c>
      <c r="I41" s="8">
        <f t="shared" si="7"/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f t="shared" si="6"/>
        <v>0</v>
      </c>
      <c r="G42" s="8">
        <v>0</v>
      </c>
      <c r="H42" s="8">
        <v>0</v>
      </c>
      <c r="I42" s="8">
        <f t="shared" si="7"/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f t="shared" si="6"/>
        <v>0</v>
      </c>
      <c r="G43" s="8">
        <v>0</v>
      </c>
      <c r="H43" s="8">
        <v>0</v>
      </c>
      <c r="I43" s="8">
        <f t="shared" si="7"/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f t="shared" si="6"/>
        <v>0</v>
      </c>
      <c r="G44" s="8">
        <v>0</v>
      </c>
      <c r="H44" s="8">
        <v>0</v>
      </c>
      <c r="I44" s="8">
        <f t="shared" si="7"/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f t="shared" si="6"/>
        <v>0</v>
      </c>
      <c r="G45" s="8">
        <v>0</v>
      </c>
      <c r="H45" s="8">
        <v>0</v>
      </c>
      <c r="I45" s="8">
        <f t="shared" si="7"/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f t="shared" si="6"/>
        <v>0</v>
      </c>
      <c r="G46" s="8">
        <v>0</v>
      </c>
      <c r="H46" s="8">
        <v>0</v>
      </c>
      <c r="I46" s="8">
        <f t="shared" si="7"/>
        <v>0</v>
      </c>
    </row>
    <row r="47" spans="2:9" s="5" customFormat="1" ht="12" x14ac:dyDescent="0.25">
      <c r="B47" s="12" t="s">
        <v>54</v>
      </c>
      <c r="C47" s="13"/>
      <c r="D47" s="4">
        <f>SUM(D48:D56)</f>
        <v>0</v>
      </c>
      <c r="E47" s="4">
        <f>SUM(E48:E56)</f>
        <v>872964</v>
      </c>
      <c r="F47" s="4">
        <f>SUM(F48:F56)</f>
        <v>872964</v>
      </c>
      <c r="G47" s="4">
        <f>SUM(G48:G56)</f>
        <v>872964</v>
      </c>
      <c r="H47" s="4">
        <f>SUM(H48:H56)</f>
        <v>783464</v>
      </c>
      <c r="I47" s="4">
        <f>SUM(I48:I56)</f>
        <v>0</v>
      </c>
    </row>
    <row r="48" spans="2:9" x14ac:dyDescent="0.2">
      <c r="B48" s="6"/>
      <c r="C48" s="7" t="s">
        <v>55</v>
      </c>
      <c r="D48" s="8">
        <v>0</v>
      </c>
      <c r="E48" s="8">
        <v>89500</v>
      </c>
      <c r="F48" s="8">
        <f>D48+E48</f>
        <v>89500</v>
      </c>
      <c r="G48" s="8">
        <v>89500</v>
      </c>
      <c r="H48" s="8">
        <v>0</v>
      </c>
      <c r="I48" s="8">
        <f>F48-G48</f>
        <v>0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ref="F49:F56" si="8">D49+E49</f>
        <v>0</v>
      </c>
      <c r="G49" s="8">
        <v>0</v>
      </c>
      <c r="H49" s="8">
        <v>0</v>
      </c>
      <c r="I49" s="8">
        <f t="shared" ref="I49:I56" si="9">F49-G49</f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8"/>
        <v>0</v>
      </c>
      <c r="G50" s="8">
        <v>0</v>
      </c>
      <c r="H50" s="8">
        <v>0</v>
      </c>
      <c r="I50" s="8">
        <f t="shared" si="9"/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8"/>
        <v>0</v>
      </c>
      <c r="G51" s="8">
        <v>0</v>
      </c>
      <c r="H51" s="8">
        <v>0</v>
      </c>
      <c r="I51" s="8">
        <f t="shared" si="9"/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8"/>
        <v>0</v>
      </c>
      <c r="G52" s="8">
        <v>0</v>
      </c>
      <c r="H52" s="8">
        <v>0</v>
      </c>
      <c r="I52" s="8">
        <f t="shared" si="9"/>
        <v>0</v>
      </c>
    </row>
    <row r="53" spans="2:9" x14ac:dyDescent="0.2">
      <c r="B53" s="6"/>
      <c r="C53" s="7" t="s">
        <v>60</v>
      </c>
      <c r="D53" s="8">
        <v>0</v>
      </c>
      <c r="E53" s="8">
        <v>25288</v>
      </c>
      <c r="F53" s="8">
        <f t="shared" si="8"/>
        <v>25288</v>
      </c>
      <c r="G53" s="8">
        <v>25288</v>
      </c>
      <c r="H53" s="8">
        <v>25288</v>
      </c>
      <c r="I53" s="8">
        <f t="shared" si="9"/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8"/>
        <v>0</v>
      </c>
      <c r="G54" s="8">
        <v>0</v>
      </c>
      <c r="H54" s="8">
        <v>0</v>
      </c>
      <c r="I54" s="8">
        <f t="shared" si="9"/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8"/>
        <v>0</v>
      </c>
      <c r="G55" s="8">
        <v>0</v>
      </c>
      <c r="H55" s="8">
        <v>0</v>
      </c>
      <c r="I55" s="8">
        <f t="shared" si="9"/>
        <v>0</v>
      </c>
    </row>
    <row r="56" spans="2:9" x14ac:dyDescent="0.2">
      <c r="B56" s="6"/>
      <c r="C56" s="7" t="s">
        <v>63</v>
      </c>
      <c r="D56" s="8">
        <v>0</v>
      </c>
      <c r="E56" s="8">
        <v>758176</v>
      </c>
      <c r="F56" s="8">
        <f t="shared" si="8"/>
        <v>758176</v>
      </c>
      <c r="G56" s="8">
        <v>758176</v>
      </c>
      <c r="H56" s="8">
        <v>758176</v>
      </c>
      <c r="I56" s="8">
        <f t="shared" si="9"/>
        <v>0</v>
      </c>
    </row>
    <row r="57" spans="2:9" s="5" customFormat="1" ht="12" x14ac:dyDescent="0.25">
      <c r="B57" s="12" t="s">
        <v>64</v>
      </c>
      <c r="C57" s="13"/>
      <c r="D57" s="4">
        <f>SUM(D58:D60)</f>
        <v>0</v>
      </c>
      <c r="E57" s="4">
        <f>SUM(E58:E60)</f>
        <v>0</v>
      </c>
      <c r="F57" s="4">
        <f>SUM(F58:F60)</f>
        <v>0</v>
      </c>
      <c r="G57" s="4">
        <f>SUM(G58:G60)</f>
        <v>0</v>
      </c>
      <c r="H57" s="4">
        <f>SUM(H58:H60)</f>
        <v>0</v>
      </c>
      <c r="I57" s="4">
        <f>SUM(I58:I60)</f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f>D58+E58</f>
        <v>0</v>
      </c>
      <c r="G58" s="8">
        <v>0</v>
      </c>
      <c r="H58" s="8">
        <v>0</v>
      </c>
      <c r="I58" s="8">
        <f>F58-G58</f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f t="shared" ref="F59:F60" si="10">D59+E59</f>
        <v>0</v>
      </c>
      <c r="G59" s="8">
        <v>0</v>
      </c>
      <c r="H59" s="8">
        <v>0</v>
      </c>
      <c r="I59" s="8">
        <f t="shared" ref="I59:I60" si="11">F59-G59</f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f t="shared" si="10"/>
        <v>0</v>
      </c>
      <c r="G60" s="8">
        <v>0</v>
      </c>
      <c r="H60" s="8">
        <v>0</v>
      </c>
      <c r="I60" s="8">
        <f t="shared" si="11"/>
        <v>0</v>
      </c>
    </row>
    <row r="61" spans="2:9" s="5" customFormat="1" ht="12" x14ac:dyDescent="0.25">
      <c r="B61" s="12" t="s">
        <v>68</v>
      </c>
      <c r="C61" s="13"/>
      <c r="D61" s="4">
        <f>SUM(D62:D68)</f>
        <v>0</v>
      </c>
      <c r="E61" s="4">
        <f>SUM(E62:E68)</f>
        <v>0</v>
      </c>
      <c r="F61" s="4">
        <f>SUM(F62:F68)</f>
        <v>0</v>
      </c>
      <c r="G61" s="4">
        <f>SUM(G62:G68)</f>
        <v>0</v>
      </c>
      <c r="H61" s="4">
        <f>SUM(H62:H68)</f>
        <v>0</v>
      </c>
      <c r="I61" s="4">
        <f>SUM(I62:I68)</f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f>D62+E62</f>
        <v>0</v>
      </c>
      <c r="G62" s="8">
        <v>0</v>
      </c>
      <c r="H62" s="8">
        <v>0</v>
      </c>
      <c r="I62" s="8">
        <f>F62-G62</f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f t="shared" ref="F63:F68" si="12">D63+E63</f>
        <v>0</v>
      </c>
      <c r="G63" s="8">
        <v>0</v>
      </c>
      <c r="H63" s="8">
        <v>0</v>
      </c>
      <c r="I63" s="8">
        <f t="shared" ref="I63:I68" si="13">F63-G63</f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f t="shared" si="12"/>
        <v>0</v>
      </c>
      <c r="G64" s="8">
        <v>0</v>
      </c>
      <c r="H64" s="8">
        <v>0</v>
      </c>
      <c r="I64" s="8">
        <f t="shared" si="13"/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f t="shared" si="12"/>
        <v>0</v>
      </c>
      <c r="G65" s="8">
        <v>0</v>
      </c>
      <c r="H65" s="8">
        <v>0</v>
      </c>
      <c r="I65" s="8">
        <f t="shared" si="13"/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f t="shared" si="12"/>
        <v>0</v>
      </c>
      <c r="G66" s="8">
        <v>0</v>
      </c>
      <c r="H66" s="8">
        <v>0</v>
      </c>
      <c r="I66" s="8">
        <f t="shared" si="13"/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f t="shared" si="12"/>
        <v>0</v>
      </c>
      <c r="G67" s="8">
        <v>0</v>
      </c>
      <c r="H67" s="8">
        <v>0</v>
      </c>
      <c r="I67" s="8">
        <f t="shared" si="13"/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f t="shared" si="12"/>
        <v>0</v>
      </c>
      <c r="G68" s="8">
        <v>0</v>
      </c>
      <c r="H68" s="8">
        <v>0</v>
      </c>
      <c r="I68" s="8">
        <f t="shared" si="13"/>
        <v>0</v>
      </c>
    </row>
    <row r="69" spans="2:9" s="5" customFormat="1" ht="12" x14ac:dyDescent="0.25">
      <c r="B69" s="12" t="s">
        <v>76</v>
      </c>
      <c r="C69" s="13"/>
      <c r="D69" s="4">
        <f>SUM(D70:D72)</f>
        <v>0</v>
      </c>
      <c r="E69" s="4">
        <f>SUM(E70:E72)</f>
        <v>0</v>
      </c>
      <c r="F69" s="4">
        <f>SUM(F70:F72)</f>
        <v>0</v>
      </c>
      <c r="G69" s="4">
        <f>SUM(G70:G72)</f>
        <v>0</v>
      </c>
      <c r="H69" s="4">
        <f>SUM(H70:H72)</f>
        <v>0</v>
      </c>
      <c r="I69" s="4">
        <f>SUM(I70:I72)</f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f>D70+E70</f>
        <v>0</v>
      </c>
      <c r="G70" s="8">
        <v>0</v>
      </c>
      <c r="H70" s="8">
        <v>0</v>
      </c>
      <c r="I70" s="8">
        <f>F70-G70</f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f t="shared" ref="F71:F72" si="14">D71+E71</f>
        <v>0</v>
      </c>
      <c r="G71" s="8">
        <v>0</v>
      </c>
      <c r="H71" s="8">
        <v>0</v>
      </c>
      <c r="I71" s="8">
        <f t="shared" ref="I71:I72" si="15">F71-G71</f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f t="shared" si="14"/>
        <v>0</v>
      </c>
      <c r="G72" s="8">
        <v>0</v>
      </c>
      <c r="H72" s="8">
        <v>0</v>
      </c>
      <c r="I72" s="8">
        <f t="shared" si="15"/>
        <v>0</v>
      </c>
    </row>
    <row r="73" spans="2:9" s="5" customFormat="1" ht="12" x14ac:dyDescent="0.25">
      <c r="B73" s="12" t="s">
        <v>80</v>
      </c>
      <c r="C73" s="13"/>
      <c r="D73" s="4">
        <f>SUM(D74:D80)</f>
        <v>0</v>
      </c>
      <c r="E73" s="4">
        <f>SUM(E74:E80)</f>
        <v>0</v>
      </c>
      <c r="F73" s="4">
        <f>SUM(F74:F80)</f>
        <v>0</v>
      </c>
      <c r="G73" s="4">
        <f>SUM(G74:G80)</f>
        <v>0</v>
      </c>
      <c r="H73" s="4">
        <f>SUM(H74:H80)</f>
        <v>0</v>
      </c>
      <c r="I73" s="4">
        <f>SUM(I74:I80)</f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f>D74+E74</f>
        <v>0</v>
      </c>
      <c r="G74" s="8">
        <v>0</v>
      </c>
      <c r="H74" s="8">
        <v>0</v>
      </c>
      <c r="I74" s="8">
        <f>F74-G74</f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f t="shared" ref="F75:F80" si="16">D75+E75</f>
        <v>0</v>
      </c>
      <c r="G75" s="8">
        <v>0</v>
      </c>
      <c r="H75" s="8">
        <v>0</v>
      </c>
      <c r="I75" s="8">
        <f t="shared" ref="I75:I80" si="17">F75-G75</f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f t="shared" si="16"/>
        <v>0</v>
      </c>
      <c r="G76" s="8">
        <v>0</v>
      </c>
      <c r="H76" s="8">
        <v>0</v>
      </c>
      <c r="I76" s="8">
        <f t="shared" si="17"/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f t="shared" si="16"/>
        <v>0</v>
      </c>
      <c r="G77" s="8">
        <v>0</v>
      </c>
      <c r="H77" s="8">
        <v>0</v>
      </c>
      <c r="I77" s="8">
        <f t="shared" si="17"/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f t="shared" si="16"/>
        <v>0</v>
      </c>
      <c r="G78" s="8">
        <v>0</v>
      </c>
      <c r="H78" s="8">
        <v>0</v>
      </c>
      <c r="I78" s="8">
        <f t="shared" si="17"/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f t="shared" si="16"/>
        <v>0</v>
      </c>
      <c r="G79" s="8">
        <v>0</v>
      </c>
      <c r="H79" s="8">
        <v>0</v>
      </c>
      <c r="I79" s="8">
        <f t="shared" si="17"/>
        <v>0</v>
      </c>
    </row>
    <row r="80" spans="2:9" ht="12" thickBot="1" x14ac:dyDescent="0.25">
      <c r="B80" s="9"/>
      <c r="C80" s="10" t="s">
        <v>87</v>
      </c>
      <c r="D80" s="8">
        <v>0</v>
      </c>
      <c r="E80" s="8">
        <v>0</v>
      </c>
      <c r="F80" s="8">
        <f t="shared" si="16"/>
        <v>0</v>
      </c>
      <c r="G80" s="8">
        <v>0</v>
      </c>
      <c r="H80" s="8">
        <v>0</v>
      </c>
      <c r="I80" s="8">
        <f t="shared" si="17"/>
        <v>0</v>
      </c>
    </row>
    <row r="81" spans="2:9" ht="12.6" thickBot="1" x14ac:dyDescent="0.25">
      <c r="B81" s="14" t="s">
        <v>88</v>
      </c>
      <c r="C81" s="15"/>
      <c r="D81" s="11">
        <f>D9+D17+D27+D37+D47+D57+D61+D69+D73</f>
        <v>28374400</v>
      </c>
      <c r="E81" s="11">
        <f t="shared" ref="E81:I81" si="18">E9+E17+E27+E37+E47+E57+E61+E69+E73</f>
        <v>767218.97000000044</v>
      </c>
      <c r="F81" s="11">
        <f t="shared" si="18"/>
        <v>29141618.969999999</v>
      </c>
      <c r="G81" s="11">
        <f t="shared" si="18"/>
        <v>28923475.360000003</v>
      </c>
      <c r="H81" s="11">
        <f t="shared" si="18"/>
        <v>27999934.759999998</v>
      </c>
      <c r="I81" s="11">
        <f t="shared" si="18"/>
        <v>218143.60999999949</v>
      </c>
    </row>
  </sheetData>
  <mergeCells count="17">
    <mergeCell ref="B2:I2"/>
    <mergeCell ref="B3:I3"/>
    <mergeCell ref="B4:I4"/>
    <mergeCell ref="B5:I5"/>
    <mergeCell ref="B6:C8"/>
    <mergeCell ref="D6:H6"/>
    <mergeCell ref="I6:I7"/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cp:lastPrinted>2022-01-17T22:33:08Z</cp:lastPrinted>
  <dcterms:created xsi:type="dcterms:W3CDTF">2019-02-28T18:42:01Z</dcterms:created>
  <dcterms:modified xsi:type="dcterms:W3CDTF">2022-01-17T22:36:36Z</dcterms:modified>
</cp:coreProperties>
</file>