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RESPALDO LAPTOP DELL 01 12 2021\SESAEC\2022\INFORMES DE AVANCE DE GESTIÓN FINANCIERA\IAGF 1ER TRIMESTRE 2022\"/>
    </mc:Choice>
  </mc:AlternateContent>
  <xr:revisionPtr revIDLastSave="0" documentId="13_ncr:1_{7C8E8287-42E7-42AF-98E4-A8D5C83E5247}" xr6:coauthVersionLast="47" xr6:coauthVersionMax="47" xr10:uidLastSave="{00000000-0000-0000-0000-000000000000}"/>
  <bookViews>
    <workbookView xWindow="-108" yWindow="-108" windowWidth="23256" windowHeight="12576" xr2:uid="{C6D9A78C-C664-49DE-8551-8F646228A213}"/>
  </bookViews>
  <sheets>
    <sheet name="EAE COG" sheetId="2" r:id="rId1"/>
  </sheets>
  <definedNames>
    <definedName name="_xlnm.Print_Area" localSheetId="0">'EAE COG'!$B$2:$I$81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5" i="2" l="1"/>
  <c r="I76" i="2"/>
  <c r="I77" i="2"/>
  <c r="I78" i="2"/>
  <c r="I79" i="2"/>
  <c r="I80" i="2"/>
  <c r="I74" i="2"/>
  <c r="I71" i="2"/>
  <c r="I72" i="2"/>
  <c r="I70" i="2"/>
  <c r="I63" i="2"/>
  <c r="I64" i="2"/>
  <c r="I65" i="2"/>
  <c r="I66" i="2"/>
  <c r="I67" i="2"/>
  <c r="I68" i="2"/>
  <c r="I62" i="2"/>
  <c r="I59" i="2"/>
  <c r="I60" i="2"/>
  <c r="I58" i="2"/>
  <c r="I57" i="2" s="1"/>
  <c r="I49" i="2"/>
  <c r="I50" i="2"/>
  <c r="I51" i="2"/>
  <c r="I52" i="2"/>
  <c r="I53" i="2"/>
  <c r="I54" i="2"/>
  <c r="I55" i="2"/>
  <c r="I56" i="2"/>
  <c r="I39" i="2"/>
  <c r="I40" i="2"/>
  <c r="I41" i="2"/>
  <c r="I42" i="2"/>
  <c r="I43" i="2"/>
  <c r="I44" i="2"/>
  <c r="I45" i="2"/>
  <c r="I46" i="2"/>
  <c r="I38" i="2"/>
  <c r="I20" i="2"/>
  <c r="I25" i="2"/>
  <c r="I16" i="2"/>
  <c r="F75" i="2"/>
  <c r="F73" i="2" s="1"/>
  <c r="F76" i="2"/>
  <c r="F77" i="2"/>
  <c r="F78" i="2"/>
  <c r="F79" i="2"/>
  <c r="F80" i="2"/>
  <c r="F74" i="2"/>
  <c r="F71" i="2"/>
  <c r="F69" i="2" s="1"/>
  <c r="F72" i="2"/>
  <c r="F70" i="2"/>
  <c r="F63" i="2"/>
  <c r="F64" i="2"/>
  <c r="F65" i="2"/>
  <c r="F61" i="2" s="1"/>
  <c r="F66" i="2"/>
  <c r="F67" i="2"/>
  <c r="F68" i="2"/>
  <c r="F62" i="2"/>
  <c r="F59" i="2"/>
  <c r="F57" i="2" s="1"/>
  <c r="F60" i="2"/>
  <c r="F58" i="2"/>
  <c r="F49" i="2"/>
  <c r="F50" i="2"/>
  <c r="F51" i="2"/>
  <c r="F52" i="2"/>
  <c r="F53" i="2"/>
  <c r="F54" i="2"/>
  <c r="F55" i="2"/>
  <c r="F56" i="2"/>
  <c r="F48" i="2"/>
  <c r="I48" i="2" s="1"/>
  <c r="F39" i="2"/>
  <c r="F40" i="2"/>
  <c r="F41" i="2"/>
  <c r="F42" i="2"/>
  <c r="F43" i="2"/>
  <c r="F44" i="2"/>
  <c r="F45" i="2"/>
  <c r="F46" i="2"/>
  <c r="F38" i="2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28" i="2"/>
  <c r="I28" i="2" s="1"/>
  <c r="F19" i="2"/>
  <c r="I19" i="2" s="1"/>
  <c r="F20" i="2"/>
  <c r="F21" i="2"/>
  <c r="I21" i="2" s="1"/>
  <c r="F22" i="2"/>
  <c r="I22" i="2" s="1"/>
  <c r="F23" i="2"/>
  <c r="I23" i="2" s="1"/>
  <c r="F24" i="2"/>
  <c r="I24" i="2" s="1"/>
  <c r="F25" i="2"/>
  <c r="F26" i="2"/>
  <c r="I26" i="2" s="1"/>
  <c r="F18" i="2"/>
  <c r="I18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F10" i="2"/>
  <c r="I10" i="2" s="1"/>
  <c r="E73" i="2"/>
  <c r="G73" i="2"/>
  <c r="H73" i="2"/>
  <c r="D73" i="2"/>
  <c r="E69" i="2"/>
  <c r="G69" i="2"/>
  <c r="H69" i="2"/>
  <c r="D69" i="2"/>
  <c r="E61" i="2"/>
  <c r="G61" i="2"/>
  <c r="H61" i="2"/>
  <c r="D61" i="2"/>
  <c r="E57" i="2"/>
  <c r="G57" i="2"/>
  <c r="H57" i="2"/>
  <c r="D57" i="2"/>
  <c r="E47" i="2"/>
  <c r="G47" i="2"/>
  <c r="H47" i="2"/>
  <c r="D47" i="2"/>
  <c r="E37" i="2"/>
  <c r="G37" i="2"/>
  <c r="H37" i="2"/>
  <c r="D37" i="2"/>
  <c r="E27" i="2"/>
  <c r="G27" i="2"/>
  <c r="H27" i="2"/>
  <c r="D27" i="2"/>
  <c r="E17" i="2"/>
  <c r="G17" i="2"/>
  <c r="H17" i="2"/>
  <c r="D17" i="2"/>
  <c r="E9" i="2"/>
  <c r="G9" i="2"/>
  <c r="H9" i="2"/>
  <c r="D9" i="2"/>
  <c r="H81" i="2" l="1"/>
  <c r="G81" i="2"/>
  <c r="F47" i="2"/>
  <c r="E81" i="2"/>
  <c r="F27" i="2"/>
  <c r="D81" i="2"/>
  <c r="I9" i="2"/>
  <c r="I73" i="2"/>
  <c r="I69" i="2"/>
  <c r="I61" i="2"/>
  <c r="I47" i="2"/>
  <c r="I37" i="2"/>
  <c r="I27" i="2"/>
  <c r="I17" i="2"/>
  <c r="F37" i="2"/>
  <c r="F17" i="2"/>
  <c r="F9" i="2"/>
  <c r="F81" i="2" l="1"/>
  <c r="I81" i="2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<sst xmlns="http://schemas.openxmlformats.org/spreadsheetml/2006/main" count="92" uniqueCount="92">
  <si>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</si>
  <si>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</si>
  <si>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</si>
  <si>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</si>
  <si>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</si>
  <si>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</si>
  <si>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</si>
  <si>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</si>
  <si>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</si>
  <si>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</si>
  <si>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</si>
  <si>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</si>
  <si>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</si>
  <si>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</si>
  <si>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</si>
  <si>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</si>
  <si>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</si>
  <si>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</si>
  <si>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</si>
  <si>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</si>
  <si>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</si>
  <si>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</si>
  <si>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</si>
  <si>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</si>
  <si>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</si>
  <si>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</si>
  <si>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</si>
  <si>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</si>
  <si>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</si>
  <si>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</si>
  <si>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</si>
  <si>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</si>
  <si>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</si>
  <si>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</si>
  <si>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</si>
  <si>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</si>
  <si>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</si>
  <si>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</si>
  <si>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</si>
  <si>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</si>
  <si>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</si>
  <si>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</si>
  <si>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</si>
  <si>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</si>
  <si>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</si>
  <si>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</si>
  <si>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</si>
  <si>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</si>
  <si>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</si>
  <si>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</si>
  <si>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</si>
  <si>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</si>
  <si>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</si>
  <si>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</si>
  <si>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</si>
  <si>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</si>
  <si>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</si>
  <si>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</si>
  <si>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</si>
  <si>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</si>
  <si>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</si>
  <si>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</si>
  <si>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</si>
  <si>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</si>
  <si>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</si>
  <si>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</si>
  <si>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</si>
  <si>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</si>
  <si>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</si>
  <si>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</si>
  <si>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</si>
  <si>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</si>
  <si>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</si>
  <si>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</si>
  <si>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</si>
  <si>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</si>
  <si>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</si>
  <si>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</si>
  <si>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</si>
  <si>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</si>
  <si>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</si>
  <si>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</si>
  <si>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</si>
  <si>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</si>
  <si>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</si>
  <si>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</si>
  <si>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</si>
  <si>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</si>
  <si>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</si>
  <si>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Del 01 de enero al 31 de marzo de 2022</t>
  </si>
  <si>
    <t>ASEC_EAEPECOG_1erTRIM_P4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</si>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</sst>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0B5-84B9-4271-9800-28F81663B9CC}">
  <sheetPr>
    <pageSetUpPr fitToPage="1"/>
  </sheetPr>
  <dimension ref="B1:K81"/>
  <sheetViews>
    <sheetView showGridLines="0" tabSelected="1" zoomScale="90" zoomScaleNormal="90" workbookViewId="0">
      <selection activeCell="C21" sqref="C21"/>
    </sheetView>
  </sheetViews>
  <sheetFormatPr baseColWidth="10" defaultColWidth="11.44140625" defaultRowHeight="11.4" x14ac:dyDescent="0.2"/>
  <cols>
    <col min="1" max="1" width="0.88671875" style="1" customWidth="1"/>
    <col min="2" max="2" width="3.109375" style="1" customWidth="1"/>
    <col min="3" max="3" width="65.44140625" style="1" customWidth="1"/>
    <col min="4" max="9" width="15.88671875" style="1" customWidth="1"/>
    <col min="10" max="16384" width="11.44140625" style="1"/>
  </cols>
  <sheetData>
    <row r="1" spans="2:11" ht="4.5" customHeight="1" thickBot="1" x14ac:dyDescent="0.25"/>
    <row r="2" spans="2:11" ht="14.4" x14ac:dyDescent="0.3">
      <c r="B2" s="12" t="s">
        <v>91</v>
      </c>
      <c r="C2" s="13"/>
      <c r="D2" s="13"/>
      <c r="E2" s="13"/>
      <c r="F2" s="13"/>
      <c r="G2" s="13"/>
      <c r="H2" s="13"/>
      <c r="I2" s="14"/>
      <c r="K2" s="2" t="s">
        <v>90</v>
      </c>
    </row>
    <row r="3" spans="2:11" ht="12" x14ac:dyDescent="0.2">
      <c r="B3" s="15" t="s">
        <v>0</v>
      </c>
      <c r="C3" s="16"/>
      <c r="D3" s="16"/>
      <c r="E3" s="16"/>
      <c r="F3" s="16"/>
      <c r="G3" s="16"/>
      <c r="H3" s="16"/>
      <c r="I3" s="17"/>
    </row>
    <row r="4" spans="2:11" ht="12" x14ac:dyDescent="0.2">
      <c r="B4" s="15" t="s">
        <v>1</v>
      </c>
      <c r="C4" s="16"/>
      <c r="D4" s="16"/>
      <c r="E4" s="16"/>
      <c r="F4" s="16"/>
      <c r="G4" s="16"/>
      <c r="H4" s="16"/>
      <c r="I4" s="17"/>
    </row>
    <row r="5" spans="2:11" ht="12.6" thickBot="1" x14ac:dyDescent="0.25">
      <c r="B5" s="18" t="s">
        <v>89</v>
      </c>
      <c r="C5" s="19"/>
      <c r="D5" s="19"/>
      <c r="E5" s="19"/>
      <c r="F5" s="19"/>
      <c r="G5" s="19"/>
      <c r="H5" s="19"/>
      <c r="I5" s="20"/>
    </row>
    <row r="6" spans="2:11" ht="12.6" thickBot="1" x14ac:dyDescent="0.25">
      <c r="B6" s="21" t="s">
        <v>2</v>
      </c>
      <c r="C6" s="22"/>
      <c r="D6" s="27" t="s">
        <v>3</v>
      </c>
      <c r="E6" s="28"/>
      <c r="F6" s="28"/>
      <c r="G6" s="28"/>
      <c r="H6" s="29"/>
      <c r="I6" s="30" t="s">
        <v>4</v>
      </c>
    </row>
    <row r="7" spans="2:11" ht="24.6" thickBot="1" x14ac:dyDescent="0.25">
      <c r="B7" s="23"/>
      <c r="C7" s="24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1"/>
    </row>
    <row r="8" spans="2:11" ht="12.6" thickBot="1" x14ac:dyDescent="0.25">
      <c r="B8" s="25"/>
      <c r="C8" s="26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ht="12" x14ac:dyDescent="0.25">
      <c r="B9" s="36" t="s">
        <v>16</v>
      </c>
      <c r="C9" s="37"/>
      <c r="D9" s="4">
        <f>SUM(D10:D16)</f>
        <v>22567265</v>
      </c>
      <c r="E9" s="4">
        <f t="shared" ref="E9:I9" si="0">SUM(E10:E16)</f>
        <v>0</v>
      </c>
      <c r="F9" s="4">
        <f t="shared" si="0"/>
        <v>22567265</v>
      </c>
      <c r="G9" s="4">
        <f t="shared" si="0"/>
        <v>4748002.9799999995</v>
      </c>
      <c r="H9" s="4">
        <f t="shared" si="0"/>
        <v>4421163.33</v>
      </c>
      <c r="I9" s="4">
        <f t="shared" si="0"/>
        <v>17819262.02</v>
      </c>
    </row>
    <row r="10" spans="2:11" x14ac:dyDescent="0.2">
      <c r="B10" s="6"/>
      <c r="C10" s="7" t="s">
        <v>17</v>
      </c>
      <c r="D10" s="8">
        <v>9509635.0800000001</v>
      </c>
      <c r="E10" s="8">
        <v>0</v>
      </c>
      <c r="F10" s="8">
        <f>D10+E10</f>
        <v>9509635.0800000001</v>
      </c>
      <c r="G10" s="8">
        <v>2292986.4700000002</v>
      </c>
      <c r="H10" s="8">
        <v>2292986.4700000002</v>
      </c>
      <c r="I10" s="8">
        <f>F10-G10</f>
        <v>7216648.6099999994</v>
      </c>
    </row>
    <row r="11" spans="2:11" x14ac:dyDescent="0.2">
      <c r="B11" s="6"/>
      <c r="C11" s="7" t="s">
        <v>18</v>
      </c>
      <c r="D11" s="8">
        <v>7858946</v>
      </c>
      <c r="E11" s="8">
        <v>0</v>
      </c>
      <c r="F11" s="8">
        <f t="shared" ref="F11:F16" si="1">D11+E11</f>
        <v>7858946</v>
      </c>
      <c r="G11" s="8">
        <v>1549572</v>
      </c>
      <c r="H11" s="8">
        <v>1549572</v>
      </c>
      <c r="I11" s="8">
        <f t="shared" ref="I11:I16" si="2">F11-G11</f>
        <v>6309374</v>
      </c>
    </row>
    <row r="12" spans="2:11" x14ac:dyDescent="0.2">
      <c r="B12" s="6"/>
      <c r="C12" s="7" t="s">
        <v>19</v>
      </c>
      <c r="D12" s="8">
        <v>1501057.92</v>
      </c>
      <c r="E12" s="8">
        <v>0</v>
      </c>
      <c r="F12" s="8">
        <f t="shared" si="1"/>
        <v>1501057.92</v>
      </c>
      <c r="G12" s="8">
        <v>326839.65000000002</v>
      </c>
      <c r="H12" s="8">
        <v>0</v>
      </c>
      <c r="I12" s="8">
        <f t="shared" si="2"/>
        <v>1174218.27</v>
      </c>
    </row>
    <row r="13" spans="2:11" x14ac:dyDescent="0.2">
      <c r="B13" s="6"/>
      <c r="C13" s="7" t="s">
        <v>20</v>
      </c>
      <c r="D13" s="8">
        <v>2434326.96</v>
      </c>
      <c r="E13" s="8">
        <v>0</v>
      </c>
      <c r="F13" s="8">
        <f t="shared" si="1"/>
        <v>2434326.96</v>
      </c>
      <c r="G13" s="8">
        <v>345725.59</v>
      </c>
      <c r="H13" s="8">
        <v>345725.59</v>
      </c>
      <c r="I13" s="8">
        <f t="shared" si="2"/>
        <v>2088601.3699999999</v>
      </c>
    </row>
    <row r="14" spans="2:11" x14ac:dyDescent="0.2">
      <c r="B14" s="6"/>
      <c r="C14" s="7" t="s">
        <v>21</v>
      </c>
      <c r="D14" s="8">
        <v>963299.04</v>
      </c>
      <c r="E14" s="8">
        <v>0</v>
      </c>
      <c r="F14" s="8">
        <f t="shared" si="1"/>
        <v>963299.04</v>
      </c>
      <c r="G14" s="8">
        <v>232879.27</v>
      </c>
      <c r="H14" s="8">
        <v>232879.27</v>
      </c>
      <c r="I14" s="8">
        <f t="shared" si="2"/>
        <v>730419.77</v>
      </c>
    </row>
    <row r="15" spans="2:11" x14ac:dyDescent="0.2">
      <c r="B15" s="6"/>
      <c r="C15" s="7" t="s">
        <v>22</v>
      </c>
      <c r="D15" s="8">
        <v>300000</v>
      </c>
      <c r="E15" s="8">
        <v>0</v>
      </c>
      <c r="F15" s="8">
        <f t="shared" si="1"/>
        <v>300000</v>
      </c>
      <c r="G15" s="8">
        <v>0</v>
      </c>
      <c r="H15" s="8">
        <v>0</v>
      </c>
      <c r="I15" s="8">
        <f t="shared" si="2"/>
        <v>300000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f t="shared" si="1"/>
        <v>0</v>
      </c>
      <c r="G16" s="8">
        <v>0</v>
      </c>
      <c r="H16" s="8">
        <v>0</v>
      </c>
      <c r="I16" s="8">
        <f t="shared" si="2"/>
        <v>0</v>
      </c>
    </row>
    <row r="17" spans="2:9" s="5" customFormat="1" ht="12" x14ac:dyDescent="0.25">
      <c r="B17" s="32" t="s">
        <v>24</v>
      </c>
      <c r="C17" s="33"/>
      <c r="D17" s="4">
        <f>SUM(D18:D26)</f>
        <v>1050000</v>
      </c>
      <c r="E17" s="4">
        <f t="shared" ref="E17:I17" si="3">SUM(E18:E26)</f>
        <v>0</v>
      </c>
      <c r="F17" s="4">
        <f t="shared" si="3"/>
        <v>1050000</v>
      </c>
      <c r="G17" s="4">
        <f t="shared" si="3"/>
        <v>186251.28</v>
      </c>
      <c r="H17" s="4">
        <f t="shared" si="3"/>
        <v>185340.27000000002</v>
      </c>
      <c r="I17" s="4">
        <f t="shared" si="3"/>
        <v>863748.72</v>
      </c>
    </row>
    <row r="18" spans="2:9" x14ac:dyDescent="0.2">
      <c r="B18" s="6"/>
      <c r="C18" s="7" t="s">
        <v>25</v>
      </c>
      <c r="D18" s="8">
        <v>215034.95</v>
      </c>
      <c r="E18" s="8">
        <v>4080.89</v>
      </c>
      <c r="F18" s="8">
        <f>D18+E18</f>
        <v>219115.84000000003</v>
      </c>
      <c r="G18" s="8">
        <v>62205.88</v>
      </c>
      <c r="H18" s="8">
        <v>62205.88</v>
      </c>
      <c r="I18" s="8">
        <f>F18-G18</f>
        <v>156909.96000000002</v>
      </c>
    </row>
    <row r="19" spans="2:9" x14ac:dyDescent="0.2">
      <c r="B19" s="6"/>
      <c r="C19" s="7" t="s">
        <v>26</v>
      </c>
      <c r="D19" s="8">
        <v>325590.51</v>
      </c>
      <c r="E19" s="8">
        <v>328</v>
      </c>
      <c r="F19" s="8">
        <f t="shared" ref="F19:F26" si="4">D19+E19</f>
        <v>325918.51</v>
      </c>
      <c r="G19" s="8">
        <v>48640.63</v>
      </c>
      <c r="H19" s="8">
        <v>47729.62</v>
      </c>
      <c r="I19" s="8">
        <f t="shared" ref="I19:I26" si="5">F19-G19</f>
        <v>277277.88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f t="shared" si="4"/>
        <v>0</v>
      </c>
      <c r="G20" s="8">
        <v>0</v>
      </c>
      <c r="H20" s="8">
        <v>0</v>
      </c>
      <c r="I20" s="8">
        <f t="shared" si="5"/>
        <v>0</v>
      </c>
    </row>
    <row r="21" spans="2:9" x14ac:dyDescent="0.2">
      <c r="B21" s="6"/>
      <c r="C21" s="7" t="s">
        <v>28</v>
      </c>
      <c r="D21" s="8">
        <v>112745.56</v>
      </c>
      <c r="E21" s="8">
        <v>-9388.15</v>
      </c>
      <c r="F21" s="8">
        <f t="shared" si="4"/>
        <v>103357.41</v>
      </c>
      <c r="G21" s="8">
        <v>1146.99</v>
      </c>
      <c r="H21" s="8">
        <v>1146.99</v>
      </c>
      <c r="I21" s="8">
        <f t="shared" si="5"/>
        <v>102210.42</v>
      </c>
    </row>
    <row r="22" spans="2:9" x14ac:dyDescent="0.2">
      <c r="B22" s="6"/>
      <c r="C22" s="7" t="s">
        <v>29</v>
      </c>
      <c r="D22" s="8">
        <v>3975.21</v>
      </c>
      <c r="E22" s="8">
        <v>0</v>
      </c>
      <c r="F22" s="8">
        <f t="shared" si="4"/>
        <v>3975.21</v>
      </c>
      <c r="G22" s="8">
        <v>0</v>
      </c>
      <c r="H22" s="8">
        <v>0</v>
      </c>
      <c r="I22" s="8">
        <f t="shared" si="5"/>
        <v>3975.21</v>
      </c>
    </row>
    <row r="23" spans="2:9" x14ac:dyDescent="0.2">
      <c r="B23" s="6"/>
      <c r="C23" s="7" t="s">
        <v>30</v>
      </c>
      <c r="D23" s="8">
        <v>295703.93</v>
      </c>
      <c r="E23" s="8">
        <v>3438.11</v>
      </c>
      <c r="F23" s="8">
        <f t="shared" si="4"/>
        <v>299142.03999999998</v>
      </c>
      <c r="G23" s="8">
        <v>62485.43</v>
      </c>
      <c r="H23" s="8">
        <v>62485.43</v>
      </c>
      <c r="I23" s="8">
        <f t="shared" si="5"/>
        <v>236656.61</v>
      </c>
    </row>
    <row r="24" spans="2:9" x14ac:dyDescent="0.2">
      <c r="B24" s="6"/>
      <c r="C24" s="7" t="s">
        <v>31</v>
      </c>
      <c r="D24" s="8">
        <v>16461.560000000001</v>
      </c>
      <c r="E24" s="8">
        <v>0</v>
      </c>
      <c r="F24" s="8">
        <f t="shared" si="4"/>
        <v>16461.560000000001</v>
      </c>
      <c r="G24" s="8">
        <v>0</v>
      </c>
      <c r="H24" s="8">
        <v>0</v>
      </c>
      <c r="I24" s="8">
        <f t="shared" si="5"/>
        <v>16461.560000000001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f t="shared" si="4"/>
        <v>0</v>
      </c>
      <c r="G25" s="8">
        <v>0</v>
      </c>
      <c r="H25" s="8">
        <v>0</v>
      </c>
      <c r="I25" s="8">
        <f t="shared" si="5"/>
        <v>0</v>
      </c>
    </row>
    <row r="26" spans="2:9" x14ac:dyDescent="0.2">
      <c r="B26" s="6"/>
      <c r="C26" s="7" t="s">
        <v>33</v>
      </c>
      <c r="D26" s="8">
        <v>80488.28</v>
      </c>
      <c r="E26" s="8">
        <v>1541.15</v>
      </c>
      <c r="F26" s="8">
        <f t="shared" si="4"/>
        <v>82029.429999999993</v>
      </c>
      <c r="G26" s="8">
        <v>11772.35</v>
      </c>
      <c r="H26" s="8">
        <v>11772.35</v>
      </c>
      <c r="I26" s="8">
        <f t="shared" si="5"/>
        <v>70257.079999999987</v>
      </c>
    </row>
    <row r="27" spans="2:9" s="5" customFormat="1" ht="12" x14ac:dyDescent="0.25">
      <c r="B27" s="32" t="s">
        <v>34</v>
      </c>
      <c r="C27" s="33"/>
      <c r="D27" s="4">
        <f>SUM(D28:D36)</f>
        <v>4757135.0000000009</v>
      </c>
      <c r="E27" s="4">
        <f t="shared" ref="E27:I27" si="6">SUM(E28:E36)</f>
        <v>-6998.9999999999854</v>
      </c>
      <c r="F27" s="4">
        <f t="shared" si="6"/>
        <v>4750135.9999999991</v>
      </c>
      <c r="G27" s="4">
        <f t="shared" si="6"/>
        <v>945900.48</v>
      </c>
      <c r="H27" s="4">
        <f t="shared" si="6"/>
        <v>945900.48</v>
      </c>
      <c r="I27" s="4">
        <f t="shared" si="6"/>
        <v>3804235.52</v>
      </c>
    </row>
    <row r="28" spans="2:9" x14ac:dyDescent="0.2">
      <c r="B28" s="6"/>
      <c r="C28" s="7" t="s">
        <v>35</v>
      </c>
      <c r="D28" s="8">
        <v>387205.17</v>
      </c>
      <c r="E28" s="8">
        <v>4846</v>
      </c>
      <c r="F28" s="8">
        <f>D28+E28</f>
        <v>392051.17</v>
      </c>
      <c r="G28" s="8">
        <v>78263.06</v>
      </c>
      <c r="H28" s="8">
        <v>78263.06</v>
      </c>
      <c r="I28" s="8">
        <f>F28-G28</f>
        <v>313788.11</v>
      </c>
    </row>
    <row r="29" spans="2:9" x14ac:dyDescent="0.2">
      <c r="B29" s="6"/>
      <c r="C29" s="7" t="s">
        <v>36</v>
      </c>
      <c r="D29" s="8">
        <v>985685.61</v>
      </c>
      <c r="E29" s="8">
        <v>1238.8800000000001</v>
      </c>
      <c r="F29" s="8">
        <f t="shared" ref="F29:F36" si="7">D29+E29</f>
        <v>986924.49</v>
      </c>
      <c r="G29" s="8">
        <v>206660.26</v>
      </c>
      <c r="H29" s="8">
        <v>206660.26</v>
      </c>
      <c r="I29" s="8">
        <f t="shared" ref="I29:I80" si="8">F29-G29</f>
        <v>780264.23</v>
      </c>
    </row>
    <row r="30" spans="2:9" x14ac:dyDescent="0.2">
      <c r="B30" s="6"/>
      <c r="C30" s="7" t="s">
        <v>37</v>
      </c>
      <c r="D30" s="8">
        <v>1651068.71</v>
      </c>
      <c r="E30" s="8">
        <v>-252682.73</v>
      </c>
      <c r="F30" s="8">
        <f t="shared" si="7"/>
        <v>1398385.98</v>
      </c>
      <c r="G30" s="8">
        <v>108939.66</v>
      </c>
      <c r="H30" s="8">
        <v>108939.66</v>
      </c>
      <c r="I30" s="8">
        <f t="shared" si="8"/>
        <v>1289446.32</v>
      </c>
    </row>
    <row r="31" spans="2:9" x14ac:dyDescent="0.2">
      <c r="B31" s="6"/>
      <c r="C31" s="7" t="s">
        <v>38</v>
      </c>
      <c r="D31" s="8">
        <v>38341.81</v>
      </c>
      <c r="E31" s="8">
        <v>200</v>
      </c>
      <c r="F31" s="8">
        <f t="shared" si="7"/>
        <v>38541.81</v>
      </c>
      <c r="G31" s="8">
        <v>7844.81</v>
      </c>
      <c r="H31" s="8">
        <v>7844.81</v>
      </c>
      <c r="I31" s="8">
        <f t="shared" si="8"/>
        <v>30696.999999999996</v>
      </c>
    </row>
    <row r="32" spans="2:9" ht="12.6" customHeight="1" x14ac:dyDescent="0.2">
      <c r="B32" s="6"/>
      <c r="C32" s="7" t="s">
        <v>39</v>
      </c>
      <c r="D32" s="8">
        <v>281715.15999999997</v>
      </c>
      <c r="E32" s="8">
        <v>296495.27</v>
      </c>
      <c r="F32" s="8">
        <f t="shared" si="7"/>
        <v>578210.42999999993</v>
      </c>
      <c r="G32" s="8">
        <v>418353.89</v>
      </c>
      <c r="H32" s="8">
        <v>418353.89</v>
      </c>
      <c r="I32" s="8">
        <f t="shared" si="8"/>
        <v>159856.53999999992</v>
      </c>
    </row>
    <row r="33" spans="2:9" x14ac:dyDescent="0.2">
      <c r="B33" s="6"/>
      <c r="C33" s="7" t="s">
        <v>40</v>
      </c>
      <c r="D33" s="8">
        <v>417485.76</v>
      </c>
      <c r="E33" s="8">
        <v>0</v>
      </c>
      <c r="F33" s="8">
        <f t="shared" si="7"/>
        <v>417485.76</v>
      </c>
      <c r="G33" s="8">
        <v>12760</v>
      </c>
      <c r="H33" s="8">
        <v>12760</v>
      </c>
      <c r="I33" s="8">
        <f t="shared" si="8"/>
        <v>404725.76000000001</v>
      </c>
    </row>
    <row r="34" spans="2:9" x14ac:dyDescent="0.2">
      <c r="B34" s="6"/>
      <c r="C34" s="7" t="s">
        <v>41</v>
      </c>
      <c r="D34" s="8">
        <v>459271.41</v>
      </c>
      <c r="E34" s="8">
        <v>-62860.53</v>
      </c>
      <c r="F34" s="8">
        <f t="shared" si="7"/>
        <v>396410.88</v>
      </c>
      <c r="G34" s="8">
        <v>42421.120000000003</v>
      </c>
      <c r="H34" s="8">
        <v>42421.120000000003</v>
      </c>
      <c r="I34" s="8">
        <f t="shared" si="8"/>
        <v>353989.76</v>
      </c>
    </row>
    <row r="35" spans="2:9" x14ac:dyDescent="0.2">
      <c r="B35" s="6"/>
      <c r="C35" s="7" t="s">
        <v>42</v>
      </c>
      <c r="D35" s="8">
        <v>314745.82</v>
      </c>
      <c r="E35" s="8">
        <v>-28279.68</v>
      </c>
      <c r="F35" s="8">
        <f t="shared" si="7"/>
        <v>286466.14</v>
      </c>
      <c r="G35" s="8">
        <v>0</v>
      </c>
      <c r="H35" s="8">
        <v>0</v>
      </c>
      <c r="I35" s="8">
        <f t="shared" si="8"/>
        <v>286466.14</v>
      </c>
    </row>
    <row r="36" spans="2:9" x14ac:dyDescent="0.2">
      <c r="B36" s="6"/>
      <c r="C36" s="7" t="s">
        <v>43</v>
      </c>
      <c r="D36" s="8">
        <v>221615.55</v>
      </c>
      <c r="E36" s="8">
        <v>34043.79</v>
      </c>
      <c r="F36" s="8">
        <f t="shared" si="7"/>
        <v>255659.34</v>
      </c>
      <c r="G36" s="8">
        <v>70657.679999999993</v>
      </c>
      <c r="H36" s="8">
        <v>70657.679999999993</v>
      </c>
      <c r="I36" s="8">
        <f t="shared" si="8"/>
        <v>185001.66</v>
      </c>
    </row>
    <row r="37" spans="2:9" s="5" customFormat="1" ht="12" x14ac:dyDescent="0.25">
      <c r="B37" s="32" t="s">
        <v>44</v>
      </c>
      <c r="C37" s="33"/>
      <c r="D37" s="4">
        <f>SUM(D38:D46)</f>
        <v>0</v>
      </c>
      <c r="E37" s="4">
        <f t="shared" ref="E37:I37" si="9">SUM(E38:E46)</f>
        <v>0</v>
      </c>
      <c r="F37" s="4">
        <f t="shared" si="9"/>
        <v>0</v>
      </c>
      <c r="G37" s="4">
        <f t="shared" si="9"/>
        <v>0</v>
      </c>
      <c r="H37" s="4">
        <f t="shared" si="9"/>
        <v>0</v>
      </c>
      <c r="I37" s="4">
        <f t="shared" si="9"/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f>D38+E38</f>
        <v>0</v>
      </c>
      <c r="G38" s="8">
        <v>0</v>
      </c>
      <c r="H38" s="8">
        <v>0</v>
      </c>
      <c r="I38" s="8">
        <f t="shared" si="8"/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f t="shared" ref="F39:F46" si="10">D39+E39</f>
        <v>0</v>
      </c>
      <c r="G39" s="8">
        <v>0</v>
      </c>
      <c r="H39" s="8">
        <v>0</v>
      </c>
      <c r="I39" s="8">
        <f t="shared" si="8"/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f t="shared" si="10"/>
        <v>0</v>
      </c>
      <c r="G40" s="8">
        <v>0</v>
      </c>
      <c r="H40" s="8">
        <v>0</v>
      </c>
      <c r="I40" s="8">
        <f t="shared" si="8"/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f t="shared" si="10"/>
        <v>0</v>
      </c>
      <c r="G41" s="8">
        <v>0</v>
      </c>
      <c r="H41" s="8">
        <v>0</v>
      </c>
      <c r="I41" s="8">
        <f t="shared" si="8"/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f t="shared" si="10"/>
        <v>0</v>
      </c>
      <c r="G42" s="8">
        <v>0</v>
      </c>
      <c r="H42" s="8">
        <v>0</v>
      </c>
      <c r="I42" s="8">
        <f t="shared" si="8"/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f t="shared" si="10"/>
        <v>0</v>
      </c>
      <c r="G43" s="8">
        <v>0</v>
      </c>
      <c r="H43" s="8">
        <v>0</v>
      </c>
      <c r="I43" s="8">
        <f t="shared" si="8"/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f t="shared" si="10"/>
        <v>0</v>
      </c>
      <c r="G44" s="8">
        <v>0</v>
      </c>
      <c r="H44" s="8">
        <v>0</v>
      </c>
      <c r="I44" s="8">
        <f t="shared" si="8"/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f t="shared" si="10"/>
        <v>0</v>
      </c>
      <c r="G45" s="8">
        <v>0</v>
      </c>
      <c r="H45" s="8">
        <v>0</v>
      </c>
      <c r="I45" s="8">
        <f t="shared" si="8"/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f t="shared" si="10"/>
        <v>0</v>
      </c>
      <c r="G46" s="8">
        <v>0</v>
      </c>
      <c r="H46" s="8">
        <v>0</v>
      </c>
      <c r="I46" s="8">
        <f t="shared" si="8"/>
        <v>0</v>
      </c>
    </row>
    <row r="47" spans="2:9" s="5" customFormat="1" ht="12" x14ac:dyDescent="0.25">
      <c r="B47" s="32" t="s">
        <v>54</v>
      </c>
      <c r="C47" s="33"/>
      <c r="D47" s="4">
        <f>SUM(D48:D56)</f>
        <v>0</v>
      </c>
      <c r="E47" s="4">
        <f t="shared" ref="E47:I47" si="11">SUM(E48:E56)</f>
        <v>11254.31</v>
      </c>
      <c r="F47" s="4">
        <f t="shared" si="11"/>
        <v>11254.31</v>
      </c>
      <c r="G47" s="4">
        <f t="shared" si="11"/>
        <v>6999</v>
      </c>
      <c r="H47" s="4">
        <f t="shared" si="11"/>
        <v>6999</v>
      </c>
      <c r="I47" s="4">
        <f t="shared" si="11"/>
        <v>4255.3099999999995</v>
      </c>
    </row>
    <row r="48" spans="2:9" x14ac:dyDescent="0.2">
      <c r="B48" s="6"/>
      <c r="C48" s="7" t="s">
        <v>55</v>
      </c>
      <c r="D48" s="8">
        <v>0</v>
      </c>
      <c r="E48" s="8">
        <v>11254.31</v>
      </c>
      <c r="F48" s="8">
        <f>D48+E48</f>
        <v>11254.31</v>
      </c>
      <c r="G48" s="8">
        <v>6999</v>
      </c>
      <c r="H48" s="8">
        <v>6999</v>
      </c>
      <c r="I48" s="8">
        <f t="shared" si="8"/>
        <v>4255.3099999999995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f t="shared" ref="F49:F56" si="12">D49+E49</f>
        <v>0</v>
      </c>
      <c r="G49" s="8">
        <v>0</v>
      </c>
      <c r="H49" s="8">
        <v>0</v>
      </c>
      <c r="I49" s="8">
        <f t="shared" si="8"/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f t="shared" si="12"/>
        <v>0</v>
      </c>
      <c r="G50" s="8">
        <v>0</v>
      </c>
      <c r="H50" s="8">
        <v>0</v>
      </c>
      <c r="I50" s="8">
        <f t="shared" si="8"/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f t="shared" si="12"/>
        <v>0</v>
      </c>
      <c r="G51" s="8">
        <v>0</v>
      </c>
      <c r="H51" s="8">
        <v>0</v>
      </c>
      <c r="I51" s="8">
        <f t="shared" si="8"/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f t="shared" si="12"/>
        <v>0</v>
      </c>
      <c r="G52" s="8">
        <v>0</v>
      </c>
      <c r="H52" s="8">
        <v>0</v>
      </c>
      <c r="I52" s="8">
        <f t="shared" si="8"/>
        <v>0</v>
      </c>
    </row>
    <row r="53" spans="2:9" x14ac:dyDescent="0.2">
      <c r="B53" s="6"/>
      <c r="C53" s="7" t="s">
        <v>60</v>
      </c>
      <c r="D53" s="8">
        <v>0</v>
      </c>
      <c r="E53" s="8">
        <v>0</v>
      </c>
      <c r="F53" s="8">
        <f t="shared" si="12"/>
        <v>0</v>
      </c>
      <c r="G53" s="8">
        <v>0</v>
      </c>
      <c r="H53" s="8">
        <v>0</v>
      </c>
      <c r="I53" s="8">
        <f t="shared" si="8"/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f t="shared" si="12"/>
        <v>0</v>
      </c>
      <c r="G54" s="8">
        <v>0</v>
      </c>
      <c r="H54" s="8">
        <v>0</v>
      </c>
      <c r="I54" s="8">
        <f t="shared" si="8"/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f t="shared" si="12"/>
        <v>0</v>
      </c>
      <c r="G55" s="8">
        <v>0</v>
      </c>
      <c r="H55" s="8">
        <v>0</v>
      </c>
      <c r="I55" s="8">
        <f t="shared" si="8"/>
        <v>0</v>
      </c>
    </row>
    <row r="56" spans="2:9" x14ac:dyDescent="0.2">
      <c r="B56" s="6"/>
      <c r="C56" s="7" t="s">
        <v>63</v>
      </c>
      <c r="D56" s="8">
        <v>0</v>
      </c>
      <c r="E56" s="8">
        <v>0</v>
      </c>
      <c r="F56" s="8">
        <f t="shared" si="12"/>
        <v>0</v>
      </c>
      <c r="G56" s="8">
        <v>0</v>
      </c>
      <c r="H56" s="8">
        <v>0</v>
      </c>
      <c r="I56" s="8">
        <f t="shared" si="8"/>
        <v>0</v>
      </c>
    </row>
    <row r="57" spans="2:9" s="5" customFormat="1" ht="12" x14ac:dyDescent="0.25">
      <c r="B57" s="32" t="s">
        <v>64</v>
      </c>
      <c r="C57" s="33"/>
      <c r="D57" s="4">
        <f>SUM(D58:D60)</f>
        <v>0</v>
      </c>
      <c r="E57" s="4">
        <f t="shared" ref="E57:I57" si="13">SUM(E58:E60)</f>
        <v>0</v>
      </c>
      <c r="F57" s="4">
        <f t="shared" si="13"/>
        <v>0</v>
      </c>
      <c r="G57" s="4">
        <f t="shared" si="13"/>
        <v>0</v>
      </c>
      <c r="H57" s="4">
        <f t="shared" si="13"/>
        <v>0</v>
      </c>
      <c r="I57" s="4">
        <f t="shared" si="13"/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f>D58+E58</f>
        <v>0</v>
      </c>
      <c r="G58" s="8">
        <v>0</v>
      </c>
      <c r="H58" s="8">
        <v>0</v>
      </c>
      <c r="I58" s="8">
        <f t="shared" si="8"/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f t="shared" ref="F59:F60" si="14">D59+E59</f>
        <v>0</v>
      </c>
      <c r="G59" s="8">
        <v>0</v>
      </c>
      <c r="H59" s="8">
        <v>0</v>
      </c>
      <c r="I59" s="8">
        <f t="shared" si="8"/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f t="shared" si="14"/>
        <v>0</v>
      </c>
      <c r="G60" s="8">
        <v>0</v>
      </c>
      <c r="H60" s="8">
        <v>0</v>
      </c>
      <c r="I60" s="8">
        <f t="shared" si="8"/>
        <v>0</v>
      </c>
    </row>
    <row r="61" spans="2:9" s="5" customFormat="1" ht="12" x14ac:dyDescent="0.25">
      <c r="B61" s="32" t="s">
        <v>68</v>
      </c>
      <c r="C61" s="33"/>
      <c r="D61" s="4">
        <f>SUM(D62:D68)</f>
        <v>0</v>
      </c>
      <c r="E61" s="4">
        <f t="shared" ref="E61:I61" si="15">SUM(E62:E68)</f>
        <v>0</v>
      </c>
      <c r="F61" s="4">
        <f t="shared" si="15"/>
        <v>0</v>
      </c>
      <c r="G61" s="4">
        <f t="shared" si="15"/>
        <v>0</v>
      </c>
      <c r="H61" s="4">
        <f t="shared" si="15"/>
        <v>0</v>
      </c>
      <c r="I61" s="4">
        <f t="shared" si="15"/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f>D62+E62</f>
        <v>0</v>
      </c>
      <c r="G62" s="8">
        <v>0</v>
      </c>
      <c r="H62" s="8">
        <v>0</v>
      </c>
      <c r="I62" s="8">
        <f t="shared" si="8"/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f t="shared" ref="F63:F68" si="16">D63+E63</f>
        <v>0</v>
      </c>
      <c r="G63" s="8">
        <v>0</v>
      </c>
      <c r="H63" s="8">
        <v>0</v>
      </c>
      <c r="I63" s="8">
        <f t="shared" si="8"/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f t="shared" si="16"/>
        <v>0</v>
      </c>
      <c r="G64" s="8">
        <v>0</v>
      </c>
      <c r="H64" s="8">
        <v>0</v>
      </c>
      <c r="I64" s="8">
        <f t="shared" si="8"/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f t="shared" si="16"/>
        <v>0</v>
      </c>
      <c r="G65" s="8">
        <v>0</v>
      </c>
      <c r="H65" s="8">
        <v>0</v>
      </c>
      <c r="I65" s="8">
        <f t="shared" si="8"/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f t="shared" si="16"/>
        <v>0</v>
      </c>
      <c r="G66" s="8">
        <v>0</v>
      </c>
      <c r="H66" s="8">
        <v>0</v>
      </c>
      <c r="I66" s="8">
        <f t="shared" si="8"/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f t="shared" si="16"/>
        <v>0</v>
      </c>
      <c r="G67" s="8">
        <v>0</v>
      </c>
      <c r="H67" s="8">
        <v>0</v>
      </c>
      <c r="I67" s="8">
        <f t="shared" si="8"/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f t="shared" si="16"/>
        <v>0</v>
      </c>
      <c r="G68" s="8">
        <v>0</v>
      </c>
      <c r="H68" s="8">
        <v>0</v>
      </c>
      <c r="I68" s="8">
        <f t="shared" si="8"/>
        <v>0</v>
      </c>
    </row>
    <row r="69" spans="2:9" s="5" customFormat="1" ht="12" x14ac:dyDescent="0.25">
      <c r="B69" s="32" t="s">
        <v>76</v>
      </c>
      <c r="C69" s="33"/>
      <c r="D69" s="4">
        <f>SUM(D70:D72)</f>
        <v>0</v>
      </c>
      <c r="E69" s="4">
        <f t="shared" ref="E69:I69" si="17">SUM(E70:E72)</f>
        <v>0</v>
      </c>
      <c r="F69" s="4">
        <f t="shared" si="17"/>
        <v>0</v>
      </c>
      <c r="G69" s="4">
        <f t="shared" si="17"/>
        <v>0</v>
      </c>
      <c r="H69" s="4">
        <f t="shared" si="17"/>
        <v>0</v>
      </c>
      <c r="I69" s="4">
        <f t="shared" si="17"/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f>D70+E70</f>
        <v>0</v>
      </c>
      <c r="G70" s="8">
        <v>0</v>
      </c>
      <c r="H70" s="8">
        <v>0</v>
      </c>
      <c r="I70" s="8">
        <f t="shared" si="8"/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f t="shared" ref="F71:F72" si="18">D71+E71</f>
        <v>0</v>
      </c>
      <c r="G71" s="8">
        <v>0</v>
      </c>
      <c r="H71" s="8">
        <v>0</v>
      </c>
      <c r="I71" s="8">
        <f t="shared" si="8"/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f t="shared" si="18"/>
        <v>0</v>
      </c>
      <c r="G72" s="8">
        <v>0</v>
      </c>
      <c r="H72" s="8">
        <v>0</v>
      </c>
      <c r="I72" s="8">
        <f t="shared" si="8"/>
        <v>0</v>
      </c>
    </row>
    <row r="73" spans="2:9" s="5" customFormat="1" ht="12" x14ac:dyDescent="0.25">
      <c r="B73" s="32" t="s">
        <v>80</v>
      </c>
      <c r="C73" s="33"/>
      <c r="D73" s="4">
        <f>SUM(D74:D80)</f>
        <v>0</v>
      </c>
      <c r="E73" s="4">
        <f t="shared" ref="E73:I73" si="19">SUM(E74:E80)</f>
        <v>0</v>
      </c>
      <c r="F73" s="4">
        <f t="shared" si="19"/>
        <v>0</v>
      </c>
      <c r="G73" s="4">
        <f t="shared" si="19"/>
        <v>0</v>
      </c>
      <c r="H73" s="4">
        <f t="shared" si="19"/>
        <v>0</v>
      </c>
      <c r="I73" s="4">
        <f t="shared" si="19"/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f>D74+E74</f>
        <v>0</v>
      </c>
      <c r="G74" s="8">
        <v>0</v>
      </c>
      <c r="H74" s="8">
        <v>0</v>
      </c>
      <c r="I74" s="8">
        <f t="shared" si="8"/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f t="shared" ref="F75:F80" si="20">D75+E75</f>
        <v>0</v>
      </c>
      <c r="G75" s="8">
        <v>0</v>
      </c>
      <c r="H75" s="8">
        <v>0</v>
      </c>
      <c r="I75" s="8">
        <f t="shared" si="8"/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f t="shared" si="20"/>
        <v>0</v>
      </c>
      <c r="G76" s="8">
        <v>0</v>
      </c>
      <c r="H76" s="8">
        <v>0</v>
      </c>
      <c r="I76" s="8">
        <f t="shared" si="8"/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f t="shared" si="20"/>
        <v>0</v>
      </c>
      <c r="G77" s="8">
        <v>0</v>
      </c>
      <c r="H77" s="8">
        <v>0</v>
      </c>
      <c r="I77" s="8">
        <f t="shared" si="8"/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f t="shared" si="20"/>
        <v>0</v>
      </c>
      <c r="G78" s="8">
        <v>0</v>
      </c>
      <c r="H78" s="8">
        <v>0</v>
      </c>
      <c r="I78" s="8">
        <f t="shared" si="8"/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f t="shared" si="20"/>
        <v>0</v>
      </c>
      <c r="G79" s="8">
        <v>0</v>
      </c>
      <c r="H79" s="8">
        <v>0</v>
      </c>
      <c r="I79" s="8">
        <f t="shared" si="8"/>
        <v>0</v>
      </c>
    </row>
    <row r="80" spans="2:9" ht="12" thickBot="1" x14ac:dyDescent="0.25">
      <c r="B80" s="9"/>
      <c r="C80" s="10" t="s">
        <v>87</v>
      </c>
      <c r="D80" s="8">
        <v>0</v>
      </c>
      <c r="E80" s="8">
        <v>0</v>
      </c>
      <c r="F80" s="8">
        <f t="shared" si="20"/>
        <v>0</v>
      </c>
      <c r="G80" s="8">
        <v>0</v>
      </c>
      <c r="H80" s="8">
        <v>0</v>
      </c>
      <c r="I80" s="8">
        <f t="shared" si="8"/>
        <v>0</v>
      </c>
    </row>
    <row r="81" spans="2:9" ht="12.6" thickBot="1" x14ac:dyDescent="0.25">
      <c r="B81" s="34" t="s">
        <v>88</v>
      </c>
      <c r="C81" s="35"/>
      <c r="D81" s="11">
        <f>D73+D69+D61+D57+D47+D27+D37+D37+D17+D9</f>
        <v>28374400</v>
      </c>
      <c r="E81" s="11">
        <f t="shared" ref="E81:I81" si="21">E73+E69+E61+E57+E47+E27+E37+E37+E17+E9</f>
        <v>4255.310000000014</v>
      </c>
      <c r="F81" s="11">
        <f t="shared" si="21"/>
        <v>28378655.309999999</v>
      </c>
      <c r="G81" s="11">
        <f t="shared" si="21"/>
        <v>5887153.7399999993</v>
      </c>
      <c r="H81" s="11">
        <f t="shared" si="21"/>
        <v>5559403.0800000001</v>
      </c>
      <c r="I81" s="11">
        <f t="shared" si="21"/>
        <v>22491501.57</v>
      </c>
    </row>
  </sheetData>
  <mergeCells count="17"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  <mergeCell ref="B2:I2"/>
    <mergeCell ref="B3:I3"/>
    <mergeCell ref="B4:I4"/>
    <mergeCell ref="B5:I5"/>
    <mergeCell ref="B6:C8"/>
    <mergeCell ref="D6:H6"/>
    <mergeCell ref="I6:I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2019-02-28T18:42:01Z</dcterms:created>
  <dcterms:modified xsi:type="dcterms:W3CDTF">2022-04-07T15:00:09Z</dcterms:modified>
</cp:coreProperties>
</file>