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Lucy\docs\"/>
    </mc:Choice>
  </mc:AlternateContent>
  <bookViews>
    <workbookView xWindow="240" yWindow="60" windowWidth="28380" windowHeight="11892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38" i="1" l="1"/>
  <c r="I17" i="1"/>
  <c r="B17" i="1"/>
  <c r="E8" i="1"/>
  <c r="C62" i="1" l="1"/>
  <c r="B62" i="1"/>
  <c r="C61" i="1"/>
  <c r="E58" i="1"/>
  <c r="D58" i="1"/>
  <c r="D57" i="1"/>
  <c r="B57" i="1"/>
  <c r="C51" i="1"/>
  <c r="C58" i="1" s="1"/>
  <c r="C50" i="1"/>
  <c r="C57" i="1" s="1"/>
  <c r="B51" i="1"/>
  <c r="B58" i="1" s="1"/>
  <c r="B50" i="1"/>
  <c r="E55" i="1" s="1"/>
  <c r="B24" i="1"/>
  <c r="D36" i="1"/>
  <c r="D35" i="1"/>
  <c r="E36" i="1"/>
  <c r="B40" i="1"/>
  <c r="B15" i="1"/>
  <c r="B64" i="1" l="1"/>
  <c r="E56" i="1"/>
  <c r="B56" i="1"/>
  <c r="B65" i="1"/>
  <c r="C65" i="1"/>
  <c r="D61" i="1"/>
  <c r="D62" i="1" s="1"/>
  <c r="C64" i="1"/>
  <c r="D65" i="1"/>
  <c r="E61" i="1"/>
  <c r="C14" i="1"/>
  <c r="C15" i="1" s="1"/>
  <c r="B9" i="1"/>
  <c r="E11" i="1"/>
  <c r="B11" i="1"/>
  <c r="B10" i="1"/>
  <c r="B18" i="1" l="1"/>
  <c r="D64" i="1"/>
  <c r="E65" i="1"/>
  <c r="E64" i="1"/>
  <c r="E62" i="1"/>
  <c r="F61" i="1"/>
  <c r="D14" i="1"/>
  <c r="C17" i="1"/>
  <c r="D18" i="1"/>
  <c r="E9" i="1"/>
  <c r="C18" i="1"/>
  <c r="F65" i="1" l="1"/>
  <c r="F64" i="1"/>
  <c r="F62" i="1"/>
  <c r="G61" i="1"/>
  <c r="D15" i="1"/>
  <c r="E14" i="1"/>
  <c r="D17" i="1"/>
  <c r="G64" i="1" l="1"/>
  <c r="G62" i="1"/>
  <c r="H61" i="1"/>
  <c r="G65" i="1"/>
  <c r="E15" i="1"/>
  <c r="F14" i="1"/>
  <c r="E18" i="1"/>
  <c r="E17" i="1"/>
  <c r="H62" i="1" l="1"/>
  <c r="I61" i="1"/>
  <c r="H65" i="1"/>
  <c r="H64" i="1"/>
  <c r="F15" i="1"/>
  <c r="G14" i="1"/>
  <c r="F18" i="1"/>
  <c r="F17" i="1"/>
  <c r="I65" i="1" l="1"/>
  <c r="I64" i="1"/>
  <c r="I62" i="1"/>
  <c r="J61" i="1"/>
  <c r="G15" i="1"/>
  <c r="H14" i="1"/>
  <c r="B23" i="1" s="1"/>
  <c r="G17" i="1"/>
  <c r="G18" i="1"/>
  <c r="C39" i="1" l="1"/>
  <c r="J64" i="1"/>
  <c r="J62" i="1"/>
  <c r="K61" i="1"/>
  <c r="J65" i="1"/>
  <c r="H15" i="1"/>
  <c r="I14" i="1"/>
  <c r="H17" i="1"/>
  <c r="B28" i="1" s="1"/>
  <c r="H18" i="1"/>
  <c r="B29" i="1" s="1"/>
  <c r="E33" i="1" l="1"/>
  <c r="D39" i="1"/>
  <c r="C40" i="1"/>
  <c r="K62" i="1"/>
  <c r="L61" i="1"/>
  <c r="K64" i="1"/>
  <c r="K65" i="1"/>
  <c r="I15" i="1"/>
  <c r="J14" i="1"/>
  <c r="I18" i="1"/>
  <c r="E39" i="1" l="1"/>
  <c r="D40" i="1"/>
  <c r="L62" i="1"/>
  <c r="M61" i="1"/>
  <c r="L65" i="1"/>
  <c r="L64" i="1"/>
  <c r="J15" i="1"/>
  <c r="K14" i="1"/>
  <c r="J17" i="1"/>
  <c r="J18" i="1"/>
  <c r="F39" i="1" l="1"/>
  <c r="E40" i="1"/>
  <c r="M65" i="1"/>
  <c r="M64" i="1"/>
  <c r="M62" i="1"/>
  <c r="N61" i="1"/>
  <c r="B36" i="1"/>
  <c r="C36" i="1" s="1"/>
  <c r="B35" i="1"/>
  <c r="E34" i="1"/>
  <c r="K15" i="1"/>
  <c r="L14" i="1"/>
  <c r="K18" i="1"/>
  <c r="K17" i="1"/>
  <c r="C34" i="1" l="1"/>
  <c r="C35" i="1"/>
  <c r="B43" i="1"/>
  <c r="G39" i="1"/>
  <c r="F40" i="1"/>
  <c r="N64" i="1"/>
  <c r="N62" i="1"/>
  <c r="O61" i="1"/>
  <c r="N65" i="1"/>
  <c r="B34" i="1"/>
  <c r="L15" i="1"/>
  <c r="M14" i="1"/>
  <c r="L18" i="1"/>
  <c r="L17" i="1"/>
  <c r="F43" i="1" l="1"/>
  <c r="D43" i="1"/>
  <c r="C43" i="1"/>
  <c r="G43" i="1"/>
  <c r="E43" i="1"/>
  <c r="H39" i="1"/>
  <c r="G40" i="1"/>
  <c r="O62" i="1"/>
  <c r="P61" i="1"/>
  <c r="O64" i="1"/>
  <c r="O65" i="1"/>
  <c r="M15" i="1"/>
  <c r="N14" i="1"/>
  <c r="M17" i="1"/>
  <c r="M18" i="1"/>
  <c r="I39" i="1" l="1"/>
  <c r="H40" i="1"/>
  <c r="H43" i="1"/>
  <c r="P62" i="1"/>
  <c r="Q61" i="1"/>
  <c r="P65" i="1"/>
  <c r="P64" i="1"/>
  <c r="O14" i="1"/>
  <c r="N15" i="1"/>
  <c r="N18" i="1"/>
  <c r="N17" i="1"/>
  <c r="J39" i="1" l="1"/>
  <c r="I40" i="1"/>
  <c r="I43" i="1"/>
  <c r="Q65" i="1"/>
  <c r="Q64" i="1"/>
  <c r="Q62" i="1"/>
  <c r="R61" i="1"/>
  <c r="O15" i="1"/>
  <c r="O17" i="1"/>
  <c r="O18" i="1"/>
  <c r="P14" i="1"/>
  <c r="K39" i="1" l="1"/>
  <c r="J40" i="1"/>
  <c r="J43" i="1"/>
  <c r="R64" i="1"/>
  <c r="R62" i="1"/>
  <c r="S61" i="1"/>
  <c r="R65" i="1"/>
  <c r="P15" i="1"/>
  <c r="P17" i="1"/>
  <c r="P18" i="1"/>
  <c r="Q14" i="1"/>
  <c r="L39" i="1" l="1"/>
  <c r="K40" i="1"/>
  <c r="K43" i="1"/>
  <c r="S62" i="1"/>
  <c r="T61" i="1"/>
  <c r="S64" i="1"/>
  <c r="S65" i="1"/>
  <c r="Q15" i="1"/>
  <c r="Q17" i="1"/>
  <c r="Q18" i="1"/>
  <c r="R14" i="1"/>
  <c r="M39" i="1" l="1"/>
  <c r="L40" i="1"/>
  <c r="L43" i="1"/>
  <c r="T62" i="1"/>
  <c r="U61" i="1"/>
  <c r="T65" i="1"/>
  <c r="T64" i="1"/>
  <c r="R15" i="1"/>
  <c r="S14" i="1"/>
  <c r="R18" i="1"/>
  <c r="R17" i="1"/>
  <c r="N39" i="1" l="1"/>
  <c r="M40" i="1"/>
  <c r="M43" i="1"/>
  <c r="U65" i="1"/>
  <c r="U64" i="1"/>
  <c r="U62" i="1"/>
  <c r="V61" i="1"/>
  <c r="T14" i="1"/>
  <c r="S15" i="1"/>
  <c r="S17" i="1"/>
  <c r="S18" i="1"/>
  <c r="O39" i="1" l="1"/>
  <c r="N40" i="1"/>
  <c r="N43" i="1"/>
  <c r="V64" i="1"/>
  <c r="V62" i="1"/>
  <c r="V65" i="1"/>
  <c r="T15" i="1"/>
  <c r="U14" i="1"/>
  <c r="T17" i="1"/>
  <c r="T18" i="1"/>
  <c r="P39" i="1" l="1"/>
  <c r="O40" i="1"/>
  <c r="O43" i="1"/>
  <c r="V14" i="1"/>
  <c r="U15" i="1"/>
  <c r="U17" i="1"/>
  <c r="U18" i="1"/>
  <c r="P40" i="1" l="1"/>
  <c r="P43" i="1"/>
  <c r="V15" i="1"/>
  <c r="V17" i="1"/>
  <c r="V18" i="1"/>
  <c r="D42" i="1"/>
  <c r="P42" i="1"/>
  <c r="I42" i="1"/>
  <c r="J42" i="1"/>
  <c r="M42" i="1"/>
  <c r="F42" i="1"/>
  <c r="K42" i="1"/>
  <c r="B42" i="1"/>
  <c r="G42" i="1"/>
  <c r="C42" i="1"/>
  <c r="O42" i="1"/>
  <c r="E42" i="1"/>
  <c r="N42" i="1"/>
  <c r="H42" i="1"/>
  <c r="L42" i="1"/>
</calcChain>
</file>

<file path=xl/sharedStrings.xml><?xml version="1.0" encoding="utf-8"?>
<sst xmlns="http://schemas.openxmlformats.org/spreadsheetml/2006/main" count="43" uniqueCount="23">
  <si>
    <t>t</t>
  </si>
  <si>
    <t>Px(t)</t>
  </si>
  <si>
    <t>Py(t)</t>
  </si>
  <si>
    <t>x</t>
  </si>
  <si>
    <t>y</t>
  </si>
  <si>
    <t>Spline nach bezier</t>
  </si>
  <si>
    <t>Punkt A</t>
  </si>
  <si>
    <t>Stützpunkt für A</t>
  </si>
  <si>
    <t>Stützpunkt für B</t>
  </si>
  <si>
    <t>Punkt B</t>
  </si>
  <si>
    <t>Neuer punkt</t>
  </si>
  <si>
    <t xml:space="preserve">Distanz </t>
  </si>
  <si>
    <t>f</t>
  </si>
  <si>
    <t>t-ziel</t>
  </si>
  <si>
    <t>C</t>
  </si>
  <si>
    <t xml:space="preserve">jetzt </t>
  </si>
  <si>
    <t>dT</t>
  </si>
  <si>
    <t>neuer Punkt C während die Trajektorie noch abgefahren wird</t>
  </si>
  <si>
    <t>neuer Punkt nach dem Zielpunkt</t>
  </si>
  <si>
    <t>Punkt D</t>
  </si>
  <si>
    <t>Stützpunkt für D</t>
  </si>
  <si>
    <t>Stützpunkt für E</t>
  </si>
  <si>
    <t>Punkt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</si>
</sst>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43" fontId="0" fillId="0" borderId="0" xfId="1" applyNumberFormat="1" applyFon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A40" zoomScale="90" zoomScaleNormal="90" workbookViewId="0">
      <selection activeCell="E68" sqref="E68"/>
    </sheetView>
  </sheetViews>
  <sheetFormatPr baseColWidth="10" defaultRowHeight="14.4" x14ac:dyDescent="0.3"/>
  <cols>
    <col min="2" max="2" width="12.6640625" customWidth="1"/>
    <col min="3" max="3" width="18.88671875" customWidth="1"/>
    <col min="4" max="4" width="18.109375" customWidth="1"/>
  </cols>
  <sheetData>
    <row r="1" spans="1:22" x14ac:dyDescent="0.3">
      <c r="A1" t="s">
        <v>5</v>
      </c>
    </row>
    <row r="2" spans="1:22" x14ac:dyDescent="0.3">
      <c r="A2" t="s">
        <v>0</v>
      </c>
      <c r="B2">
        <v>0</v>
      </c>
    </row>
    <row r="3" spans="1:22" x14ac:dyDescent="0.3">
      <c r="A3" t="s">
        <v>13</v>
      </c>
      <c r="B3">
        <v>10</v>
      </c>
    </row>
    <row r="4" spans="1:22" x14ac:dyDescent="0.3">
      <c r="B4" t="s">
        <v>6</v>
      </c>
      <c r="C4" t="s">
        <v>7</v>
      </c>
      <c r="D4" t="s">
        <v>8</v>
      </c>
      <c r="E4" t="s">
        <v>9</v>
      </c>
    </row>
    <row r="5" spans="1:22" x14ac:dyDescent="0.3">
      <c r="B5">
        <v>0</v>
      </c>
      <c r="D5">
        <v>100</v>
      </c>
      <c r="E5">
        <v>100</v>
      </c>
    </row>
    <row r="6" spans="1:22" x14ac:dyDescent="0.3">
      <c r="B6">
        <v>0</v>
      </c>
      <c r="C6">
        <v>0</v>
      </c>
      <c r="D6">
        <v>10</v>
      </c>
      <c r="E6">
        <v>10</v>
      </c>
    </row>
    <row r="7" spans="1:22" x14ac:dyDescent="0.3">
      <c r="A7" t="s">
        <v>11</v>
      </c>
    </row>
    <row r="8" spans="1:22" x14ac:dyDescent="0.3">
      <c r="A8" t="s">
        <v>0</v>
      </c>
      <c r="B8" s="2">
        <v>0</v>
      </c>
      <c r="C8" s="2"/>
      <c r="D8" s="2"/>
      <c r="E8" s="2">
        <f>SQRT((E5-B5)*(E5-B5)+(E6-B6)*(E6-B6))</f>
        <v>100.4987562112089</v>
      </c>
      <c r="F8" s="2"/>
    </row>
    <row r="9" spans="1:22" x14ac:dyDescent="0.3">
      <c r="B9" s="2">
        <f>B8/E8</f>
        <v>0</v>
      </c>
      <c r="C9" s="2"/>
      <c r="D9" s="2"/>
      <c r="E9" s="2">
        <f>E8/$E8</f>
        <v>1</v>
      </c>
      <c r="F9" s="2"/>
    </row>
    <row r="10" spans="1:22" x14ac:dyDescent="0.3">
      <c r="A10" s="1" t="s">
        <v>1</v>
      </c>
      <c r="B10" s="3">
        <f t="shared" ref="B10:E11" si="0">B5</f>
        <v>0</v>
      </c>
      <c r="C10" s="3">
        <v>3.3330000000000002</v>
      </c>
      <c r="D10" s="3">
        <v>3.3332999999999999</v>
      </c>
      <c r="E10" s="3">
        <v>10</v>
      </c>
    </row>
    <row r="11" spans="1:22" x14ac:dyDescent="0.3">
      <c r="A11" s="1" t="s">
        <v>2</v>
      </c>
      <c r="B11" s="3">
        <f t="shared" si="0"/>
        <v>0</v>
      </c>
      <c r="C11" s="3">
        <v>3.3330000000000002</v>
      </c>
      <c r="D11" s="3">
        <v>3.3332999999999999</v>
      </c>
      <c r="E11" s="3">
        <f t="shared" si="0"/>
        <v>10</v>
      </c>
    </row>
    <row r="14" spans="1:22" x14ac:dyDescent="0.3">
      <c r="A14" t="s">
        <v>12</v>
      </c>
      <c r="B14">
        <v>0</v>
      </c>
      <c r="C14">
        <f t="shared" ref="C14:L14" si="1">B14+0.05</f>
        <v>0.05</v>
      </c>
      <c r="D14">
        <f t="shared" si="1"/>
        <v>0.1</v>
      </c>
      <c r="E14">
        <f t="shared" si="1"/>
        <v>0.15000000000000002</v>
      </c>
      <c r="F14">
        <f t="shared" si="1"/>
        <v>0.2</v>
      </c>
      <c r="G14">
        <f t="shared" si="1"/>
        <v>0.25</v>
      </c>
      <c r="H14">
        <f t="shared" si="1"/>
        <v>0.3</v>
      </c>
      <c r="I14">
        <f t="shared" si="1"/>
        <v>0.35</v>
      </c>
      <c r="J14">
        <f t="shared" si="1"/>
        <v>0.39999999999999997</v>
      </c>
      <c r="K14">
        <f t="shared" si="1"/>
        <v>0.44999999999999996</v>
      </c>
      <c r="L14">
        <f t="shared" si="1"/>
        <v>0.49999999999999994</v>
      </c>
      <c r="M14">
        <f t="shared" ref="M14:R14" si="2">L14+0.05</f>
        <v>0.54999999999999993</v>
      </c>
      <c r="N14">
        <f t="shared" si="2"/>
        <v>0.6</v>
      </c>
      <c r="O14">
        <f t="shared" si="2"/>
        <v>0.65</v>
      </c>
      <c r="P14">
        <f t="shared" si="2"/>
        <v>0.70000000000000007</v>
      </c>
      <c r="Q14">
        <f t="shared" si="2"/>
        <v>0.75000000000000011</v>
      </c>
      <c r="R14">
        <f t="shared" si="2"/>
        <v>0.80000000000000016</v>
      </c>
      <c r="S14">
        <f t="shared" ref="S14:T14" si="3">R14+0.05</f>
        <v>0.8500000000000002</v>
      </c>
      <c r="T14">
        <f t="shared" si="3"/>
        <v>0.90000000000000024</v>
      </c>
      <c r="U14">
        <f t="shared" ref="U14:V14" si="4">T14+0.05</f>
        <v>0.95000000000000029</v>
      </c>
      <c r="V14">
        <f t="shared" si="4"/>
        <v>1.0000000000000002</v>
      </c>
    </row>
    <row r="15" spans="1:22" x14ac:dyDescent="0.3">
      <c r="A15" t="s">
        <v>0</v>
      </c>
      <c r="B15">
        <f>B14*$B$3</f>
        <v>0</v>
      </c>
      <c r="C15">
        <f t="shared" ref="C15:V15" si="5">C14*$B$3</f>
        <v>0.5</v>
      </c>
      <c r="D15">
        <f t="shared" si="5"/>
        <v>1</v>
      </c>
      <c r="E15">
        <f t="shared" si="5"/>
        <v>1.5000000000000002</v>
      </c>
      <c r="F15">
        <f t="shared" si="5"/>
        <v>2</v>
      </c>
      <c r="G15">
        <f t="shared" si="5"/>
        <v>2.5</v>
      </c>
      <c r="H15">
        <f t="shared" si="5"/>
        <v>3</v>
      </c>
      <c r="I15">
        <f t="shared" si="5"/>
        <v>3.5</v>
      </c>
      <c r="J15">
        <f t="shared" si="5"/>
        <v>3.9999999999999996</v>
      </c>
      <c r="K15">
        <f t="shared" si="5"/>
        <v>4.5</v>
      </c>
      <c r="L15">
        <f t="shared" si="5"/>
        <v>4.9999999999999991</v>
      </c>
      <c r="M15">
        <f t="shared" si="5"/>
        <v>5.4999999999999991</v>
      </c>
      <c r="N15">
        <f t="shared" si="5"/>
        <v>6</v>
      </c>
      <c r="O15">
        <f t="shared" si="5"/>
        <v>6.5</v>
      </c>
      <c r="P15">
        <f t="shared" si="5"/>
        <v>7.0000000000000009</v>
      </c>
      <c r="Q15">
        <f t="shared" si="5"/>
        <v>7.5000000000000009</v>
      </c>
      <c r="R15">
        <f t="shared" si="5"/>
        <v>8.0000000000000018</v>
      </c>
      <c r="S15">
        <f t="shared" si="5"/>
        <v>8.5000000000000018</v>
      </c>
      <c r="T15">
        <f t="shared" si="5"/>
        <v>9.0000000000000018</v>
      </c>
      <c r="U15">
        <f t="shared" si="5"/>
        <v>9.5000000000000036</v>
      </c>
      <c r="V15">
        <f t="shared" si="5"/>
        <v>10.000000000000002</v>
      </c>
    </row>
    <row r="17" spans="1:22" x14ac:dyDescent="0.3">
      <c r="A17" t="s">
        <v>3</v>
      </c>
      <c r="B17" s="3">
        <f>(1-B14)*(1-B14)*(1-B14)*$B10+3*B14*(1-B14)*(1-B14)*$C10+3*B14*B14*(1-B14)*$D10+B14^3*$E10</f>
        <v>0</v>
      </c>
      <c r="C17" s="3">
        <f t="shared" ref="C17:V17" si="6">(1-C14)*(1-C14)*(1-C14)*$B10+3*C14*(1-C14)*(1-C14)*$C10+3*C14*C14*(1-C14)*$D10+C14^3*$E10</f>
        <v>0.47620463749999997</v>
      </c>
      <c r="D17" s="3">
        <f t="shared" si="6"/>
        <v>0.90991810000000029</v>
      </c>
      <c r="E17" s="3">
        <f t="shared" si="6"/>
        <v>1.3086397125000002</v>
      </c>
      <c r="F17" s="3">
        <f t="shared" si="6"/>
        <v>1.6798688000000008</v>
      </c>
      <c r="G17" s="3">
        <f t="shared" si="6"/>
        <v>2.0311046875000001</v>
      </c>
      <c r="H17" s="3">
        <f t="shared" si="6"/>
        <v>2.3698466999999996</v>
      </c>
      <c r="I17" s="3">
        <f>(1-I14)*(1-I14)*(1-I14)*$B10+3*I14*(1-I14)*(1-I14)*$C10+3*I14*I14*(1-I14)*$D10+I14^3*$E10</f>
        <v>2.7035941625</v>
      </c>
      <c r="J17" s="3">
        <f t="shared" si="6"/>
        <v>3.0398464000000001</v>
      </c>
      <c r="K17" s="3">
        <f t="shared" si="6"/>
        <v>3.3861027374999999</v>
      </c>
      <c r="L17" s="3">
        <f t="shared" si="6"/>
        <v>3.749862499999999</v>
      </c>
      <c r="M17" s="2">
        <f t="shared" si="6"/>
        <v>4.1386250124999995</v>
      </c>
      <c r="N17" s="3">
        <f t="shared" si="6"/>
        <v>4.5598896</v>
      </c>
      <c r="O17" s="3">
        <f t="shared" si="6"/>
        <v>5.0211555875000009</v>
      </c>
      <c r="P17" s="3">
        <f t="shared" si="6"/>
        <v>5.5299223</v>
      </c>
      <c r="Q17" s="3">
        <f t="shared" si="6"/>
        <v>6.0936890625000011</v>
      </c>
      <c r="R17" s="3">
        <f t="shared" si="6"/>
        <v>6.719955200000002</v>
      </c>
      <c r="S17" s="3">
        <f t="shared" si="6"/>
        <v>7.416220037500004</v>
      </c>
      <c r="T17" s="3">
        <f t="shared" si="6"/>
        <v>8.189982900000004</v>
      </c>
      <c r="U17" s="3">
        <f t="shared" si="6"/>
        <v>9.0487431125000057</v>
      </c>
      <c r="V17" s="3">
        <f t="shared" si="6"/>
        <v>10.000000000000005</v>
      </c>
    </row>
    <row r="18" spans="1:22" x14ac:dyDescent="0.3">
      <c r="A18" t="s">
        <v>4</v>
      </c>
      <c r="B18" s="3">
        <f t="shared" ref="B18:V18" si="7">(1-B14)*(1-B14)*(1-B14)*$B11+3*B14*(1-B14)*(1-B14)*$C11+3*B14*B14*(1-B14)*$D11+B14^3*$E11</f>
        <v>0</v>
      </c>
      <c r="C18" s="3">
        <f t="shared" si="7"/>
        <v>0.47620463749999997</v>
      </c>
      <c r="D18" s="3">
        <f t="shared" si="7"/>
        <v>0.90991810000000029</v>
      </c>
      <c r="E18" s="3">
        <f t="shared" si="7"/>
        <v>1.3086397125000002</v>
      </c>
      <c r="F18" s="3">
        <f t="shared" si="7"/>
        <v>1.6798688000000008</v>
      </c>
      <c r="G18" s="3">
        <f t="shared" si="7"/>
        <v>2.0311046875000001</v>
      </c>
      <c r="H18" s="3">
        <f t="shared" si="7"/>
        <v>2.3698466999999996</v>
      </c>
      <c r="I18" s="3">
        <f t="shared" si="7"/>
        <v>2.7035941625</v>
      </c>
      <c r="J18" s="3">
        <f t="shared" si="7"/>
        <v>3.0398464000000001</v>
      </c>
      <c r="K18" s="3">
        <f t="shared" si="7"/>
        <v>3.3861027374999999</v>
      </c>
      <c r="L18" s="3">
        <f t="shared" si="7"/>
        <v>3.749862499999999</v>
      </c>
      <c r="M18" s="2">
        <f t="shared" si="7"/>
        <v>4.1386250124999995</v>
      </c>
      <c r="N18" s="3">
        <f t="shared" si="7"/>
        <v>4.5598896</v>
      </c>
      <c r="O18" s="3">
        <f t="shared" si="7"/>
        <v>5.0211555875000009</v>
      </c>
      <c r="P18" s="3">
        <f t="shared" si="7"/>
        <v>5.5299223</v>
      </c>
      <c r="Q18" s="3">
        <f t="shared" si="7"/>
        <v>6.0936890625000011</v>
      </c>
      <c r="R18" s="3">
        <f t="shared" si="7"/>
        <v>6.719955200000002</v>
      </c>
      <c r="S18" s="3">
        <f t="shared" si="7"/>
        <v>7.416220037500004</v>
      </c>
      <c r="T18" s="3">
        <f t="shared" si="7"/>
        <v>8.189982900000004</v>
      </c>
      <c r="U18" s="3">
        <f t="shared" si="7"/>
        <v>9.0487431125000057</v>
      </c>
      <c r="V18" s="3">
        <f t="shared" si="7"/>
        <v>10.000000000000005</v>
      </c>
    </row>
    <row r="20" spans="1:22" x14ac:dyDescent="0.3">
      <c r="A20" t="s">
        <v>17</v>
      </c>
    </row>
    <row r="21" spans="1:22" x14ac:dyDescent="0.3">
      <c r="A21" t="s">
        <v>10</v>
      </c>
      <c r="B21" t="s">
        <v>14</v>
      </c>
      <c r="C21">
        <v>0</v>
      </c>
    </row>
    <row r="23" spans="1:22" x14ac:dyDescent="0.3">
      <c r="A23" t="s">
        <v>15</v>
      </c>
      <c r="B23">
        <f>H14</f>
        <v>0.3</v>
      </c>
    </row>
    <row r="24" spans="1:22" x14ac:dyDescent="0.3">
      <c r="A24" t="s">
        <v>16</v>
      </c>
      <c r="B24">
        <f>1/20</f>
        <v>0.05</v>
      </c>
    </row>
    <row r="27" spans="1:22" x14ac:dyDescent="0.3">
      <c r="B27" t="s">
        <v>6</v>
      </c>
      <c r="C27" t="s">
        <v>7</v>
      </c>
      <c r="D27" t="s">
        <v>8</v>
      </c>
      <c r="E27" t="s">
        <v>9</v>
      </c>
    </row>
    <row r="28" spans="1:22" x14ac:dyDescent="0.3">
      <c r="B28" s="3">
        <f>H17</f>
        <v>2.3698466999999996</v>
      </c>
      <c r="C28" s="3">
        <v>33</v>
      </c>
      <c r="D28" s="3">
        <v>33.299999999999997</v>
      </c>
      <c r="E28" s="3">
        <v>100</v>
      </c>
    </row>
    <row r="29" spans="1:22" x14ac:dyDescent="0.3">
      <c r="B29" s="3">
        <f>H18</f>
        <v>2.3698466999999996</v>
      </c>
      <c r="C29" s="3">
        <v>33</v>
      </c>
      <c r="D29" s="3">
        <v>33.299999999999997</v>
      </c>
      <c r="E29" s="3">
        <v>100</v>
      </c>
    </row>
    <row r="33" spans="1:22" x14ac:dyDescent="0.3">
      <c r="A33" t="s">
        <v>0</v>
      </c>
      <c r="B33" s="2">
        <v>0</v>
      </c>
      <c r="C33" s="2"/>
      <c r="D33" s="2"/>
      <c r="E33" s="2">
        <f>SQRT((E28-B28)*(E28-B28)+(E29-B29)*(E29-B29))</f>
        <v>138.06988689342438</v>
      </c>
      <c r="F33" s="2"/>
    </row>
    <row r="34" spans="1:22" x14ac:dyDescent="0.3">
      <c r="B34" s="2">
        <f>B33/E33</f>
        <v>0</v>
      </c>
      <c r="C34" s="2">
        <f>((1-I14)*(1-I14)*(1-I14)*$B10+3*I14*(1-I14)*(1-I14)*$C10+3*I14*I14*(1-I14)*$D10+I14^3*$E10-((1-C39)^3*$B35+3*C39^2*(1-C39)*$D35+C39^3*$E35))/(3*C39*(1-C39)^2)</f>
        <v>1.6043573609467454</v>
      </c>
      <c r="D34" s="2"/>
      <c r="E34" s="2">
        <f>E33/$E33</f>
        <v>1</v>
      </c>
      <c r="F34" s="2"/>
    </row>
    <row r="35" spans="1:22" x14ac:dyDescent="0.3">
      <c r="A35" s="1" t="s">
        <v>1</v>
      </c>
      <c r="B35" s="3">
        <f>B28</f>
        <v>2.3698466999999996</v>
      </c>
      <c r="C35" s="2">
        <f>(I17-((1-C39)^3*$B35+3*C39^2*(1-C39)*$D35+C39^3*$E35))/(3*C39*(1-C39)^2)</f>
        <v>1.6043573609467454</v>
      </c>
      <c r="D35">
        <f>D28</f>
        <v>33.299999999999997</v>
      </c>
      <c r="E35">
        <v>100</v>
      </c>
    </row>
    <row r="36" spans="1:22" x14ac:dyDescent="0.3">
      <c r="A36" s="1" t="s">
        <v>2</v>
      </c>
      <c r="B36" s="3">
        <f>B29</f>
        <v>2.3698466999999996</v>
      </c>
      <c r="C36" s="3">
        <f>(((1-I14)^3*$B11+3*I14*(1-I14)^2*$C11+3*I14^2*(1-I14)*$D11+I14^3*$E11)- ((1-C39)^3*$B36+3*C39^2*(1-C39)*$D36+C39^3*$E36))/(3*C39*(1-C39)^2)</f>
        <v>1.6043573609467454</v>
      </c>
      <c r="D36" s="3">
        <f>D29</f>
        <v>33.299999999999997</v>
      </c>
      <c r="E36">
        <f>E29</f>
        <v>100</v>
      </c>
    </row>
    <row r="38" spans="1:22" x14ac:dyDescent="0.3">
      <c r="C38" s="5">
        <f>B24/(1-B23)</f>
        <v>7.1428571428571438E-2</v>
      </c>
    </row>
    <row r="39" spans="1:22" x14ac:dyDescent="0.3">
      <c r="A39" t="s">
        <v>12</v>
      </c>
      <c r="B39">
        <v>0</v>
      </c>
      <c r="C39">
        <f>B39+$B24/(1-$B23)</f>
        <v>7.1428571428571438E-2</v>
      </c>
      <c r="D39">
        <f>C39+$B24/(1-$B23)</f>
        <v>0.14285714285714288</v>
      </c>
      <c r="E39">
        <f t="shared" ref="E39:P39" si="8">D39+1/(20-6)</f>
        <v>0.2142857142857143</v>
      </c>
      <c r="F39">
        <f t="shared" si="8"/>
        <v>0.2857142857142857</v>
      </c>
      <c r="G39">
        <f t="shared" si="8"/>
        <v>0.3571428571428571</v>
      </c>
      <c r="H39">
        <f t="shared" si="8"/>
        <v>0.42857142857142849</v>
      </c>
      <c r="I39">
        <f t="shared" si="8"/>
        <v>0.49999999999999989</v>
      </c>
      <c r="J39">
        <f t="shared" si="8"/>
        <v>0.57142857142857129</v>
      </c>
      <c r="K39">
        <f t="shared" si="8"/>
        <v>0.64285714285714268</v>
      </c>
      <c r="L39">
        <f>K39+1/(20-6)</f>
        <v>0.71428571428571408</v>
      </c>
      <c r="M39">
        <f t="shared" si="8"/>
        <v>0.78571428571428548</v>
      </c>
      <c r="N39">
        <f t="shared" si="8"/>
        <v>0.85714285714285687</v>
      </c>
      <c r="O39">
        <f t="shared" si="8"/>
        <v>0.92857142857142827</v>
      </c>
      <c r="P39">
        <f t="shared" si="8"/>
        <v>0.99999999999999967</v>
      </c>
    </row>
    <row r="40" spans="1:22" x14ac:dyDescent="0.3">
      <c r="A40" t="s">
        <v>0</v>
      </c>
      <c r="B40">
        <f>B39*$B$3</f>
        <v>0</v>
      </c>
      <c r="C40">
        <f t="shared" ref="C40:P40" si="9">C39*$B$3</f>
        <v>0.71428571428571441</v>
      </c>
      <c r="D40">
        <f t="shared" si="9"/>
        <v>1.4285714285714288</v>
      </c>
      <c r="E40">
        <f t="shared" si="9"/>
        <v>2.1428571428571432</v>
      </c>
      <c r="F40">
        <f t="shared" si="9"/>
        <v>2.8571428571428568</v>
      </c>
      <c r="G40">
        <f t="shared" si="9"/>
        <v>3.5714285714285712</v>
      </c>
      <c r="H40">
        <f t="shared" si="9"/>
        <v>4.2857142857142847</v>
      </c>
      <c r="I40">
        <f t="shared" si="9"/>
        <v>4.9999999999999991</v>
      </c>
      <c r="J40">
        <f t="shared" si="9"/>
        <v>5.7142857142857126</v>
      </c>
      <c r="K40">
        <f t="shared" si="9"/>
        <v>6.428571428571427</v>
      </c>
      <c r="L40">
        <f t="shared" si="9"/>
        <v>7.1428571428571406</v>
      </c>
      <c r="M40">
        <f t="shared" si="9"/>
        <v>7.857142857142855</v>
      </c>
      <c r="N40">
        <f t="shared" si="9"/>
        <v>8.5714285714285694</v>
      </c>
      <c r="O40">
        <f t="shared" si="9"/>
        <v>9.2857142857142829</v>
      </c>
      <c r="P40">
        <f t="shared" si="9"/>
        <v>9.9999999999999964</v>
      </c>
    </row>
    <row r="42" spans="1:22" x14ac:dyDescent="0.3">
      <c r="A42" t="s">
        <v>3</v>
      </c>
      <c r="B42" s="3">
        <f>(1-B39)*(1-B39)*(1-B39)*$B35+3*B39*(1-B39)*(1-B39)*$C35+3*B39*B39*(1-B39)*$D35+B39^3*$E35</f>
        <v>2.3698466999999996</v>
      </c>
      <c r="C42" s="3">
        <f t="shared" ref="C42:P42" si="10">(1-C39)*(1-C39)*(1-C39)*$B35+3*C39*(1-C39)*(1-C39)*$C35+3*C39*C39*(1-C39)*$D35+C39^3*$E35</f>
        <v>2.7035941624999995</v>
      </c>
      <c r="D42" s="4">
        <f t="shared" si="10"/>
        <v>4.0366107352252145</v>
      </c>
      <c r="E42" s="3">
        <f t="shared" si="10"/>
        <v>6.3744574066220867</v>
      </c>
      <c r="F42" s="3">
        <f t="shared" si="10"/>
        <v>9.7226951651370612</v>
      </c>
      <c r="G42" s="3">
        <f t="shared" si="10"/>
        <v>14.086884999216576</v>
      </c>
      <c r="H42" s="3">
        <f t="shared" si="10"/>
        <v>19.472587897307079</v>
      </c>
      <c r="I42" s="3">
        <f t="shared" si="10"/>
        <v>25.885364847855016</v>
      </c>
      <c r="J42" s="3">
        <f t="shared" si="10"/>
        <v>33.330776839306836</v>
      </c>
      <c r="K42" s="3">
        <f t="shared" si="10"/>
        <v>41.814384860108959</v>
      </c>
      <c r="L42" s="3">
        <f t="shared" si="10"/>
        <v>51.341749898707853</v>
      </c>
      <c r="M42" s="3">
        <f t="shared" si="10"/>
        <v>61.918432943549952</v>
      </c>
      <c r="N42" s="3">
        <f t="shared" si="10"/>
        <v>73.549994983081703</v>
      </c>
      <c r="O42" s="3">
        <f t="shared" si="10"/>
        <v>86.241997005749553</v>
      </c>
      <c r="P42" s="3">
        <f t="shared" si="10"/>
        <v>99.999999999999929</v>
      </c>
      <c r="Q42" s="3"/>
      <c r="R42" s="3"/>
      <c r="S42" s="3"/>
      <c r="T42" s="3"/>
      <c r="U42" s="3"/>
      <c r="V42" s="3"/>
    </row>
    <row r="43" spans="1:22" x14ac:dyDescent="0.3">
      <c r="A43" t="s">
        <v>4</v>
      </c>
      <c r="B43" s="3">
        <f>(1-B39)*(1-B39)*(1-B39)*$B36+3*B39*(1-B39)*(1-B39)*$C36+3*B39*B39*(1-B39)*$D36+B39^3*$E36</f>
        <v>2.3698466999999996</v>
      </c>
      <c r="C43" s="3">
        <f>(1-C39)*(1-C39)*(1-C39)*$B36+3*C39*(1-C39)*(1-C39)*$C36+3*C39*C39*(1-C39)*$D36+C39^3*$E36</f>
        <v>2.7035941624999995</v>
      </c>
      <c r="D43" s="2">
        <f>(1-D39)*(1-D39)*(1-D39)*$B36+3*D39*(1-D39)*(1-D39)*$C36+3*D39*D39*(1-D39)*$D36+D39^3*$E36</f>
        <v>4.0366107352252145</v>
      </c>
      <c r="E43" s="3">
        <f t="shared" ref="E43:P43" si="11">(1-E39)*(1-E39)*(1-E39)*$B36+3*E39*(1-E39)*(1-E39)*$C36+3*E39*E39*(1-E39)*$D36+E39^3*$E36</f>
        <v>6.3744574066220867</v>
      </c>
      <c r="F43" s="3">
        <f t="shared" si="11"/>
        <v>9.7226951651370612</v>
      </c>
      <c r="G43" s="3">
        <f t="shared" si="11"/>
        <v>14.086884999216576</v>
      </c>
      <c r="H43" s="3">
        <f t="shared" si="11"/>
        <v>19.472587897307079</v>
      </c>
      <c r="I43" s="3">
        <f t="shared" si="11"/>
        <v>25.885364847855016</v>
      </c>
      <c r="J43" s="3">
        <f t="shared" si="11"/>
        <v>33.330776839306836</v>
      </c>
      <c r="K43" s="3">
        <f t="shared" si="11"/>
        <v>41.814384860108959</v>
      </c>
      <c r="L43" s="3">
        <f t="shared" si="11"/>
        <v>51.341749898707853</v>
      </c>
      <c r="M43" s="3">
        <f t="shared" si="11"/>
        <v>61.918432943549952</v>
      </c>
      <c r="N43" s="3">
        <f t="shared" si="11"/>
        <v>73.549994983081703</v>
      </c>
      <c r="O43" s="3">
        <f t="shared" si="11"/>
        <v>86.241997005749553</v>
      </c>
      <c r="P43" s="3">
        <f t="shared" si="11"/>
        <v>99.999999999999929</v>
      </c>
      <c r="Q43" s="3"/>
      <c r="R43" s="3"/>
      <c r="S43" s="3"/>
      <c r="T43" s="3"/>
      <c r="U43" s="3"/>
      <c r="V43" s="3"/>
    </row>
    <row r="46" spans="1:22" x14ac:dyDescent="0.3">
      <c r="A46" t="s">
        <v>18</v>
      </c>
    </row>
    <row r="49" spans="1:22" x14ac:dyDescent="0.3">
      <c r="B49" t="s">
        <v>19</v>
      </c>
      <c r="C49" t="s">
        <v>20</v>
      </c>
      <c r="D49" t="s">
        <v>21</v>
      </c>
      <c r="E49" t="s">
        <v>22</v>
      </c>
    </row>
    <row r="50" spans="1:22" x14ac:dyDescent="0.3">
      <c r="B50" s="3">
        <f>E28</f>
        <v>100</v>
      </c>
      <c r="C50">
        <f>-D28</f>
        <v>-33.299999999999997</v>
      </c>
      <c r="D50">
        <v>0</v>
      </c>
      <c r="E50">
        <v>0</v>
      </c>
    </row>
    <row r="51" spans="1:22" x14ac:dyDescent="0.3">
      <c r="B51" s="3">
        <f>E29</f>
        <v>100</v>
      </c>
      <c r="C51">
        <f>-D29</f>
        <v>-33.299999999999997</v>
      </c>
      <c r="D51">
        <v>0</v>
      </c>
      <c r="E51">
        <v>0</v>
      </c>
    </row>
    <row r="55" spans="1:22" x14ac:dyDescent="0.3">
      <c r="A55" t="s">
        <v>0</v>
      </c>
      <c r="B55" s="2">
        <v>0</v>
      </c>
      <c r="C55" s="2"/>
      <c r="D55" s="2"/>
      <c r="E55" s="2">
        <f>SQRT((E50-B50)*(E50-B50)+(E51-B51)*(E51-B51))</f>
        <v>141.42135623730951</v>
      </c>
      <c r="F55" s="2"/>
    </row>
    <row r="56" spans="1:22" x14ac:dyDescent="0.3">
      <c r="B56" s="2">
        <f>B55/E55</f>
        <v>0</v>
      </c>
      <c r="C56" s="2"/>
      <c r="D56" s="2"/>
      <c r="E56" s="2">
        <f>E55/$E55</f>
        <v>1</v>
      </c>
      <c r="F56" s="2"/>
    </row>
    <row r="57" spans="1:22" x14ac:dyDescent="0.3">
      <c r="A57" s="1" t="s">
        <v>1</v>
      </c>
      <c r="B57" s="3">
        <f t="shared" ref="B57:D58" si="12">B50</f>
        <v>100</v>
      </c>
      <c r="C57" s="3">
        <f t="shared" si="12"/>
        <v>-33.299999999999997</v>
      </c>
      <c r="D57">
        <f t="shared" si="12"/>
        <v>0</v>
      </c>
      <c r="E57">
        <v>10</v>
      </c>
    </row>
    <row r="58" spans="1:22" x14ac:dyDescent="0.3">
      <c r="A58" s="1" t="s">
        <v>2</v>
      </c>
      <c r="B58" s="3">
        <f t="shared" si="12"/>
        <v>100</v>
      </c>
      <c r="C58" s="3">
        <f t="shared" si="12"/>
        <v>-33.299999999999997</v>
      </c>
      <c r="D58" s="3">
        <f t="shared" si="12"/>
        <v>0</v>
      </c>
      <c r="E58">
        <f>E51</f>
        <v>0</v>
      </c>
    </row>
    <row r="60" spans="1:22" x14ac:dyDescent="0.3">
      <c r="C60" s="5"/>
    </row>
    <row r="61" spans="1:22" x14ac:dyDescent="0.3">
      <c r="A61" t="s">
        <v>12</v>
      </c>
      <c r="B61">
        <v>0</v>
      </c>
      <c r="C61">
        <f t="shared" ref="C61:L61" si="13">B61+0.05</f>
        <v>0.05</v>
      </c>
      <c r="D61">
        <f t="shared" si="13"/>
        <v>0.1</v>
      </c>
      <c r="E61">
        <f t="shared" si="13"/>
        <v>0.15000000000000002</v>
      </c>
      <c r="F61">
        <f t="shared" si="13"/>
        <v>0.2</v>
      </c>
      <c r="G61">
        <f t="shared" si="13"/>
        <v>0.25</v>
      </c>
      <c r="H61">
        <f t="shared" si="13"/>
        <v>0.3</v>
      </c>
      <c r="I61">
        <f t="shared" si="13"/>
        <v>0.35</v>
      </c>
      <c r="J61">
        <f t="shared" si="13"/>
        <v>0.39999999999999997</v>
      </c>
      <c r="K61">
        <f t="shared" si="13"/>
        <v>0.44999999999999996</v>
      </c>
      <c r="L61">
        <f t="shared" si="13"/>
        <v>0.49999999999999994</v>
      </c>
      <c r="M61">
        <f t="shared" ref="M61" si="14">L61+0.05</f>
        <v>0.54999999999999993</v>
      </c>
      <c r="N61">
        <f t="shared" ref="N61" si="15">M61+0.05</f>
        <v>0.6</v>
      </c>
      <c r="O61">
        <f t="shared" ref="O61" si="16">N61+0.05</f>
        <v>0.65</v>
      </c>
      <c r="P61">
        <f t="shared" ref="P61" si="17">O61+0.05</f>
        <v>0.70000000000000007</v>
      </c>
      <c r="Q61">
        <f t="shared" ref="Q61" si="18">P61+0.05</f>
        <v>0.75000000000000011</v>
      </c>
      <c r="R61">
        <f t="shared" ref="R61" si="19">Q61+0.05</f>
        <v>0.80000000000000016</v>
      </c>
      <c r="S61">
        <f t="shared" ref="S61" si="20">R61+0.05</f>
        <v>0.8500000000000002</v>
      </c>
      <c r="T61">
        <f t="shared" ref="T61" si="21">S61+0.05</f>
        <v>0.90000000000000024</v>
      </c>
      <c r="U61">
        <f t="shared" ref="U61" si="22">T61+0.05</f>
        <v>0.95000000000000029</v>
      </c>
      <c r="V61">
        <f t="shared" ref="V61" si="23">U61+0.05</f>
        <v>1.0000000000000002</v>
      </c>
    </row>
    <row r="62" spans="1:22" x14ac:dyDescent="0.3">
      <c r="A62" t="s">
        <v>0</v>
      </c>
      <c r="B62">
        <f>B61*$B$3</f>
        <v>0</v>
      </c>
      <c r="C62">
        <f t="shared" ref="C62:V62" si="24">C61*$B$3</f>
        <v>0.5</v>
      </c>
      <c r="D62">
        <f t="shared" si="24"/>
        <v>1</v>
      </c>
      <c r="E62">
        <f t="shared" si="24"/>
        <v>1.5000000000000002</v>
      </c>
      <c r="F62">
        <f t="shared" si="24"/>
        <v>2</v>
      </c>
      <c r="G62">
        <f t="shared" si="24"/>
        <v>2.5</v>
      </c>
      <c r="H62">
        <f t="shared" si="24"/>
        <v>3</v>
      </c>
      <c r="I62">
        <f t="shared" si="24"/>
        <v>3.5</v>
      </c>
      <c r="J62">
        <f t="shared" si="24"/>
        <v>3.9999999999999996</v>
      </c>
      <c r="K62">
        <f t="shared" si="24"/>
        <v>4.5</v>
      </c>
      <c r="L62">
        <f t="shared" si="24"/>
        <v>4.9999999999999991</v>
      </c>
      <c r="M62">
        <f t="shared" si="24"/>
        <v>5.4999999999999991</v>
      </c>
      <c r="N62">
        <f t="shared" si="24"/>
        <v>6</v>
      </c>
      <c r="O62">
        <f t="shared" si="24"/>
        <v>6.5</v>
      </c>
      <c r="P62">
        <f t="shared" si="24"/>
        <v>7.0000000000000009</v>
      </c>
      <c r="Q62">
        <f t="shared" si="24"/>
        <v>7.5000000000000009</v>
      </c>
      <c r="R62">
        <f t="shared" si="24"/>
        <v>8.0000000000000018</v>
      </c>
      <c r="S62">
        <f t="shared" si="24"/>
        <v>8.5000000000000018</v>
      </c>
      <c r="T62">
        <f t="shared" si="24"/>
        <v>9.0000000000000018</v>
      </c>
      <c r="U62">
        <f t="shared" si="24"/>
        <v>9.5000000000000036</v>
      </c>
      <c r="V62">
        <f t="shared" si="24"/>
        <v>10.000000000000002</v>
      </c>
    </row>
    <row r="64" spans="1:22" x14ac:dyDescent="0.3">
      <c r="A64" t="s">
        <v>3</v>
      </c>
      <c r="B64" s="3">
        <f t="shared" ref="B64:V64" si="25">(1-B61)*(1-B61)*(1-B61)*$B57+3*B61*(1-B61)*(1-B61)*$C57+3*B61*B61*(1-B61)*$D57+B61^3*$E57</f>
        <v>100</v>
      </c>
      <c r="C64" s="3">
        <f t="shared" si="25"/>
        <v>81.230762499999983</v>
      </c>
      <c r="D64" s="3">
        <f t="shared" si="25"/>
        <v>64.818100000000001</v>
      </c>
      <c r="E64" s="3">
        <f t="shared" si="25"/>
        <v>50.619587499999994</v>
      </c>
      <c r="F64" s="3">
        <f t="shared" si="25"/>
        <v>38.492800000000003</v>
      </c>
      <c r="G64" s="3">
        <f t="shared" si="25"/>
        <v>28.295312500000001</v>
      </c>
      <c r="H64" s="3">
        <f t="shared" si="25"/>
        <v>19.884699999999995</v>
      </c>
      <c r="I64" s="3">
        <f t="shared" si="25"/>
        <v>13.118537500000008</v>
      </c>
      <c r="J64" s="3">
        <f t="shared" si="25"/>
        <v>7.8544000000000063</v>
      </c>
      <c r="K64" s="3">
        <f t="shared" si="25"/>
        <v>3.949862500000008</v>
      </c>
      <c r="L64" s="3">
        <f t="shared" si="25"/>
        <v>1.2625000000000024</v>
      </c>
      <c r="M64" s="2">
        <f t="shared" si="25"/>
        <v>-0.35011249999999716</v>
      </c>
      <c r="N64" s="3">
        <f t="shared" si="25"/>
        <v>-1.0303999999999975</v>
      </c>
      <c r="O64" s="3">
        <f t="shared" si="25"/>
        <v>-0.92078749999999943</v>
      </c>
      <c r="P64" s="3">
        <f t="shared" si="25"/>
        <v>-0.16369999999999818</v>
      </c>
      <c r="Q64" s="3">
        <f t="shared" si="25"/>
        <v>1.0984375000000028</v>
      </c>
      <c r="R64" s="3">
        <f t="shared" si="25"/>
        <v>2.7232000000000056</v>
      </c>
      <c r="S64" s="3">
        <f t="shared" si="25"/>
        <v>4.5681625000000086</v>
      </c>
      <c r="T64" s="3">
        <f t="shared" si="25"/>
        <v>6.4909000000000088</v>
      </c>
      <c r="U64" s="3">
        <f t="shared" si="25"/>
        <v>8.3489875000000104</v>
      </c>
      <c r="V64" s="3">
        <f t="shared" si="25"/>
        <v>10.000000000000007</v>
      </c>
    </row>
    <row r="65" spans="1:22" x14ac:dyDescent="0.3">
      <c r="A65" t="s">
        <v>4</v>
      </c>
      <c r="B65" s="3">
        <f t="shared" ref="B65:V65" si="26">(1-B61)*(1-B61)*(1-B61)*$B58+3*B61*(1-B61)*(1-B61)*$C58+3*B61*B61*(1-B61)*$D58+B61^3*$E58</f>
        <v>100</v>
      </c>
      <c r="C65" s="3">
        <f t="shared" si="26"/>
        <v>81.229512499999984</v>
      </c>
      <c r="D65" s="3">
        <f t="shared" si="26"/>
        <v>64.808099999999996</v>
      </c>
      <c r="E65" s="3">
        <f t="shared" si="26"/>
        <v>50.585837499999997</v>
      </c>
      <c r="F65" s="3">
        <f t="shared" si="26"/>
        <v>38.412800000000004</v>
      </c>
      <c r="G65" s="3">
        <f t="shared" si="26"/>
        <v>28.139062500000001</v>
      </c>
      <c r="H65" s="3">
        <f t="shared" si="26"/>
        <v>19.614699999999996</v>
      </c>
      <c r="I65" s="3">
        <f t="shared" si="26"/>
        <v>12.689787500000008</v>
      </c>
      <c r="J65" s="3">
        <f t="shared" si="26"/>
        <v>7.2144000000000066</v>
      </c>
      <c r="K65" s="3">
        <f t="shared" si="26"/>
        <v>3.0386125000000082</v>
      </c>
      <c r="L65" s="3">
        <f t="shared" si="26"/>
        <v>1.2500000000002842E-2</v>
      </c>
      <c r="M65" s="2">
        <f t="shared" si="26"/>
        <v>-2.0138624999999966</v>
      </c>
      <c r="N65" s="3">
        <f t="shared" si="26"/>
        <v>-3.1903999999999977</v>
      </c>
      <c r="O65" s="3">
        <f t="shared" si="26"/>
        <v>-3.6670375000000002</v>
      </c>
      <c r="P65" s="3">
        <f t="shared" si="26"/>
        <v>-3.5936999999999988</v>
      </c>
      <c r="Q65" s="3">
        <f t="shared" si="26"/>
        <v>-3.1203124999999989</v>
      </c>
      <c r="R65" s="3">
        <f t="shared" si="26"/>
        <v>-2.3967999999999972</v>
      </c>
      <c r="S65" s="3">
        <f t="shared" si="26"/>
        <v>-1.5730874999999966</v>
      </c>
      <c r="T65" s="3">
        <f t="shared" si="26"/>
        <v>-0.79909999999999648</v>
      </c>
      <c r="U65" s="3">
        <f t="shared" si="26"/>
        <v>-0.22476249999999753</v>
      </c>
      <c r="V65" s="3">
        <f t="shared" si="26"/>
        <v>-4.9254502769736948E-30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Standard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Alt</dc:creator>
  <cp:lastModifiedBy>Jochen Alt</cp:lastModifiedBy>
  <dcterms:created xsi:type="dcterms:W3CDTF">2015-02-09T12:52:10Z</dcterms:created>
  <dcterms:modified xsi:type="dcterms:W3CDTF">2015-06-12T14:01:36Z</dcterms:modified>
</cp:coreProperties>
</file>