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sebas\Desktop\"/>
    </mc:Choice>
  </mc:AlternateContent>
  <xr:revisionPtr revIDLastSave="0" documentId="13_ncr:1_{618303F3-1FB0-422E-92DE-B9059EA4A2AE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Hoja1" sheetId="1" r:id="rId1"/>
  </sheets>
  <calcPr calcId="179021"/>
  <extLst>
    <ext uri="GoogleSheetsCustomDataVersion1">
      <go:sheetsCustomData xmlns:go="http://customooxmlschemas.google.com/" r:id="rId5" roundtripDataSignature="AMtx7mhWbIemoPNsuE1qxchey+JZSmnvaQ=="/>
    </ext>
  </extLst>
</workbook>
</file>

<file path=xl/calcChain.xml><?xml version="1.0" encoding="utf-8"?>
<calcChain xmlns="http://schemas.openxmlformats.org/spreadsheetml/2006/main">
  <c r="B12" i="1" l="1"/>
  <c r="F12" i="1" l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C12" i="1"/>
  <c r="D12" i="1"/>
  <c r="E12" i="1"/>
  <c r="K8" i="1"/>
  <c r="K9" i="1"/>
  <c r="K7" i="1"/>
  <c r="C9" i="1"/>
  <c r="D9" i="1"/>
  <c r="E9" i="1"/>
  <c r="F9" i="1"/>
  <c r="G9" i="1"/>
  <c r="H9" i="1"/>
  <c r="I9" i="1"/>
  <c r="J9" i="1"/>
  <c r="C8" i="1"/>
  <c r="D8" i="1"/>
  <c r="E8" i="1"/>
  <c r="F8" i="1"/>
  <c r="G8" i="1"/>
  <c r="H8" i="1"/>
  <c r="I8" i="1"/>
  <c r="J8" i="1"/>
  <c r="C7" i="1"/>
  <c r="D7" i="1"/>
  <c r="E7" i="1"/>
  <c r="F7" i="1"/>
  <c r="G7" i="1"/>
  <c r="H7" i="1"/>
  <c r="I7" i="1"/>
  <c r="J7" i="1"/>
  <c r="B7" i="1"/>
  <c r="L25" i="1"/>
  <c r="N25" i="1" s="1"/>
  <c r="L24" i="1"/>
  <c r="N24" i="1" s="1"/>
  <c r="L23" i="1"/>
  <c r="N23" i="1" s="1"/>
  <c r="E14" i="1"/>
  <c r="D14" i="1"/>
  <c r="C14" i="1"/>
  <c r="B14" i="1"/>
  <c r="E13" i="1"/>
  <c r="D13" i="1"/>
  <c r="C13" i="1"/>
  <c r="B13" i="1"/>
  <c r="B9" i="1"/>
  <c r="B8" i="1"/>
  <c r="O25" i="1" l="1"/>
  <c r="O26" i="1" s="1"/>
  <c r="L12" i="1"/>
  <c r="N12" i="1" s="1"/>
  <c r="L14" i="1"/>
  <c r="N14" i="1" s="1"/>
  <c r="L13" i="1"/>
  <c r="N13" i="1" s="1"/>
  <c r="L9" i="1"/>
  <c r="N9" i="1" s="1"/>
  <c r="L8" i="1"/>
  <c r="N8" i="1" s="1"/>
  <c r="L7" i="1"/>
  <c r="N7" i="1" s="1"/>
  <c r="N15" i="1" l="1"/>
  <c r="N10" i="1"/>
  <c r="N26" i="1" l="1"/>
  <c r="N28" i="1" s="1"/>
  <c r="N27" i="1" l="1"/>
  <c r="N29" i="1" s="1"/>
</calcChain>
</file>

<file path=xl/sharedStrings.xml><?xml version="1.0" encoding="utf-8"?>
<sst xmlns="http://schemas.openxmlformats.org/spreadsheetml/2006/main" count="39" uniqueCount="36">
  <si>
    <t>PRESUPUESTO</t>
  </si>
  <si>
    <t>COMPONENTE</t>
  </si>
  <si>
    <t>MES 1</t>
  </si>
  <si>
    <t>MES 2</t>
  </si>
  <si>
    <t>MES 3</t>
  </si>
  <si>
    <t>MES 4</t>
  </si>
  <si>
    <t>MES 5</t>
  </si>
  <si>
    <t>COSTO UNITARIO</t>
  </si>
  <si>
    <t>COSTO TOTAL</t>
  </si>
  <si>
    <t>MANO DE OBRA</t>
  </si>
  <si>
    <t>Diseñador, Programador y Tester</t>
  </si>
  <si>
    <t>TOTAL</t>
  </si>
  <si>
    <t>HARDWARE</t>
  </si>
  <si>
    <t>Depreciación Costo Informático Programador Tester</t>
  </si>
  <si>
    <t>Depreciación Costo Informático Computadora Analista y Documentador</t>
  </si>
  <si>
    <t>Depreciación Costo Informático Computadora Diseñador</t>
  </si>
  <si>
    <t>SOFTWARE</t>
  </si>
  <si>
    <t>Sublime Text3</t>
  </si>
  <si>
    <t>Xampp PHP7, Apache Server, MySQL, phpMyAdmin</t>
  </si>
  <si>
    <t>Visual Paradigm</t>
  </si>
  <si>
    <t>SERVICIOS</t>
  </si>
  <si>
    <t>Energía Eléctrica Kw</t>
  </si>
  <si>
    <t>Internet Plan</t>
  </si>
  <si>
    <t>Transporte</t>
  </si>
  <si>
    <t>Subtotal</t>
  </si>
  <si>
    <t>15% Imprevistos</t>
  </si>
  <si>
    <t>20% Ganancia</t>
  </si>
  <si>
    <t>Total</t>
  </si>
  <si>
    <t>MES 6</t>
  </si>
  <si>
    <t>MES 7</t>
  </si>
  <si>
    <t>MES 8</t>
  </si>
  <si>
    <t>MES 9</t>
  </si>
  <si>
    <t>MES 10</t>
  </si>
  <si>
    <t>CANTIDAD TOTAL DE TODAS</t>
  </si>
  <si>
    <t>Project Libre</t>
  </si>
  <si>
    <t>DB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</si>
</sst>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"/>
  </numFmts>
  <fonts count="7" x14ac:knownFonts="1">
    <font>
      <sz val="11"/>
      <color theme="1"/>
      <name val="Arial"/>
    </font>
    <font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164" fontId="6" fillId="0" borderId="14" xfId="0" applyNumberFormat="1" applyFont="1" applyBorder="1" applyAlignment="1">
      <alignment vertical="center"/>
    </xf>
    <xf numFmtId="164" fontId="6" fillId="0" borderId="15" xfId="0" applyNumberFormat="1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4" fontId="5" fillId="3" borderId="17" xfId="0" applyNumberFormat="1" applyFont="1" applyFill="1" applyBorder="1" applyAlignment="1">
      <alignment horizontal="center" vertical="center"/>
    </xf>
    <xf numFmtId="164" fontId="5" fillId="3" borderId="18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6" fillId="0" borderId="13" xfId="0" applyFont="1" applyBorder="1" applyAlignment="1">
      <alignment vertical="center" wrapText="1"/>
    </xf>
    <xf numFmtId="2" fontId="6" fillId="0" borderId="14" xfId="0" applyNumberFormat="1" applyFont="1" applyBorder="1" applyAlignment="1">
      <alignment vertical="center"/>
    </xf>
    <xf numFmtId="0" fontId="1" fillId="0" borderId="14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2" fontId="5" fillId="3" borderId="17" xfId="0" applyNumberFormat="1" applyFont="1" applyFill="1" applyBorder="1" applyAlignment="1">
      <alignment vertical="center"/>
    </xf>
    <xf numFmtId="164" fontId="5" fillId="3" borderId="18" xfId="0" applyNumberFormat="1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5" fillId="5" borderId="14" xfId="0" applyFont="1" applyFill="1" applyBorder="1" applyAlignment="1">
      <alignment vertical="center"/>
    </xf>
    <xf numFmtId="164" fontId="5" fillId="5" borderId="15" xfId="0" applyNumberFormat="1" applyFont="1" applyFill="1" applyBorder="1" applyAlignment="1">
      <alignment vertical="center"/>
    </xf>
    <xf numFmtId="9" fontId="6" fillId="0" borderId="14" xfId="0" applyNumberFormat="1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164" fontId="6" fillId="0" borderId="20" xfId="0" applyNumberFormat="1" applyFont="1" applyBorder="1" applyAlignment="1">
      <alignment vertical="center"/>
    </xf>
    <xf numFmtId="164" fontId="5" fillId="5" borderId="21" xfId="0" applyNumberFormat="1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5" fillId="2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7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6"/>
  <sheetViews>
    <sheetView tabSelected="1" topLeftCell="B8" zoomScale="85" zoomScaleNormal="85" workbookViewId="0">
      <selection activeCell="N15" sqref="N15"/>
    </sheetView>
  </sheetViews>
  <sheetFormatPr baseColWidth="10" defaultColWidth="12.625" defaultRowHeight="15" customHeight="1" x14ac:dyDescent="0.2"/>
  <cols>
    <col min="1" max="1" width="47.875" customWidth="1"/>
    <col min="2" max="11" width="10" customWidth="1"/>
    <col min="12" max="12" width="26" customWidth="1"/>
    <col min="13" max="13" width="15.625" customWidth="1"/>
    <col min="14" max="14" width="19.125" customWidth="1"/>
    <col min="15" max="15" width="1.875" customWidth="1"/>
    <col min="16" max="16" width="10" customWidth="1"/>
    <col min="17" max="31" width="9.375" customWidth="1"/>
  </cols>
  <sheetData>
    <row r="1" spans="1:3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20.25" customHeight="1" x14ac:dyDescent="0.2">
      <c r="A3" s="37" t="s">
        <v>0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2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5.75" x14ac:dyDescent="0.2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28</v>
      </c>
      <c r="H5" s="5" t="s">
        <v>29</v>
      </c>
      <c r="I5" s="5" t="s">
        <v>30</v>
      </c>
      <c r="J5" s="5" t="s">
        <v>31</v>
      </c>
      <c r="K5" s="5" t="s">
        <v>32</v>
      </c>
      <c r="L5" s="6" t="s">
        <v>33</v>
      </c>
      <c r="M5" s="5" t="s">
        <v>7</v>
      </c>
      <c r="N5" s="7" t="s">
        <v>8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22.5" customHeight="1" x14ac:dyDescent="0.2">
      <c r="A6" s="43" t="s">
        <v>9</v>
      </c>
      <c r="B6" s="44"/>
      <c r="C6" s="44"/>
      <c r="D6" s="44"/>
      <c r="E6" s="44"/>
      <c r="F6" s="45"/>
      <c r="G6" s="45"/>
      <c r="H6" s="45"/>
      <c r="I6" s="45"/>
      <c r="J6" s="45"/>
      <c r="K6" s="44"/>
      <c r="L6" s="44"/>
      <c r="M6" s="44"/>
      <c r="N6" s="46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5.75" x14ac:dyDescent="0.2">
      <c r="A7" s="8" t="s">
        <v>10</v>
      </c>
      <c r="B7" s="9">
        <f>6*5*4</f>
        <v>120</v>
      </c>
      <c r="C7" s="9">
        <f t="shared" ref="C7:J7" si="0">6*5*4</f>
        <v>120</v>
      </c>
      <c r="D7" s="9">
        <f t="shared" si="0"/>
        <v>120</v>
      </c>
      <c r="E7" s="9">
        <f t="shared" si="0"/>
        <v>120</v>
      </c>
      <c r="F7" s="9">
        <f t="shared" si="0"/>
        <v>120</v>
      </c>
      <c r="G7" s="9">
        <f t="shared" si="0"/>
        <v>120</v>
      </c>
      <c r="H7" s="9">
        <f t="shared" si="0"/>
        <v>120</v>
      </c>
      <c r="I7" s="9">
        <f t="shared" si="0"/>
        <v>120</v>
      </c>
      <c r="J7" s="9">
        <f t="shared" si="0"/>
        <v>120</v>
      </c>
      <c r="K7" s="9">
        <f>6*5*2</f>
        <v>60</v>
      </c>
      <c r="L7" s="10">
        <f t="shared" ref="L7:L9" si="1">SUM(B7:K7)</f>
        <v>1140</v>
      </c>
      <c r="M7" s="11">
        <v>6230</v>
      </c>
      <c r="N7" s="12">
        <f t="shared" ref="N7:N9" si="2">M7*L7</f>
        <v>7102200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5.75" x14ac:dyDescent="0.2">
      <c r="A8" s="8" t="s">
        <v>10</v>
      </c>
      <c r="B8" s="9">
        <f t="shared" ref="B8:J8" si="3">6*5*4</f>
        <v>120</v>
      </c>
      <c r="C8" s="9">
        <f t="shared" si="3"/>
        <v>120</v>
      </c>
      <c r="D8" s="9">
        <f t="shared" si="3"/>
        <v>120</v>
      </c>
      <c r="E8" s="9">
        <f t="shared" si="3"/>
        <v>120</v>
      </c>
      <c r="F8" s="9">
        <f t="shared" si="3"/>
        <v>120</v>
      </c>
      <c r="G8" s="9">
        <f t="shared" si="3"/>
        <v>120</v>
      </c>
      <c r="H8" s="9">
        <f t="shared" si="3"/>
        <v>120</v>
      </c>
      <c r="I8" s="9">
        <f t="shared" si="3"/>
        <v>120</v>
      </c>
      <c r="J8" s="9">
        <f t="shared" si="3"/>
        <v>120</v>
      </c>
      <c r="K8" s="9">
        <f t="shared" ref="K8:K9" si="4">6*5*2</f>
        <v>60</v>
      </c>
      <c r="L8" s="10">
        <f t="shared" si="1"/>
        <v>1140</v>
      </c>
      <c r="M8" s="11">
        <v>6230</v>
      </c>
      <c r="N8" s="12">
        <f t="shared" si="2"/>
        <v>7102200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5.75" x14ac:dyDescent="0.2">
      <c r="A9" s="8" t="s">
        <v>10</v>
      </c>
      <c r="B9" s="9">
        <f t="shared" ref="B9:J9" si="5">6*5*4</f>
        <v>120</v>
      </c>
      <c r="C9" s="9">
        <f t="shared" si="5"/>
        <v>120</v>
      </c>
      <c r="D9" s="9">
        <f t="shared" si="5"/>
        <v>120</v>
      </c>
      <c r="E9" s="9">
        <f t="shared" si="5"/>
        <v>120</v>
      </c>
      <c r="F9" s="9">
        <f t="shared" si="5"/>
        <v>120</v>
      </c>
      <c r="G9" s="9">
        <f t="shared" si="5"/>
        <v>120</v>
      </c>
      <c r="H9" s="9">
        <f t="shared" si="5"/>
        <v>120</v>
      </c>
      <c r="I9" s="9">
        <f t="shared" si="5"/>
        <v>120</v>
      </c>
      <c r="J9" s="9">
        <f t="shared" si="5"/>
        <v>120</v>
      </c>
      <c r="K9" s="9">
        <f t="shared" si="4"/>
        <v>60</v>
      </c>
      <c r="L9" s="10">
        <f t="shared" si="1"/>
        <v>1140</v>
      </c>
      <c r="M9" s="11">
        <v>6230</v>
      </c>
      <c r="N9" s="12">
        <f t="shared" si="2"/>
        <v>7102200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5.75" x14ac:dyDescent="0.2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5"/>
      <c r="M10" s="16" t="s">
        <v>11</v>
      </c>
      <c r="N10" s="17">
        <f>SUM(N7:N9)</f>
        <v>21306600</v>
      </c>
      <c r="O10" s="1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20.25" customHeight="1" x14ac:dyDescent="0.2">
      <c r="A11" s="43" t="s">
        <v>12</v>
      </c>
      <c r="B11" s="44"/>
      <c r="C11" s="44"/>
      <c r="D11" s="44"/>
      <c r="E11" s="44"/>
      <c r="F11" s="45"/>
      <c r="G11" s="45"/>
      <c r="H11" s="45"/>
      <c r="I11" s="45"/>
      <c r="J11" s="45"/>
      <c r="K11" s="44"/>
      <c r="L11" s="44"/>
      <c r="M11" s="44"/>
      <c r="N11" s="46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26.25" customHeight="1" x14ac:dyDescent="0.2">
      <c r="A12" s="19" t="s">
        <v>13</v>
      </c>
      <c r="B12" s="9">
        <f>6*5*4</f>
        <v>120</v>
      </c>
      <c r="C12" s="9">
        <f t="shared" ref="C12:J12" si="6">6*5*4</f>
        <v>120</v>
      </c>
      <c r="D12" s="9">
        <f t="shared" si="6"/>
        <v>120</v>
      </c>
      <c r="E12" s="9">
        <f t="shared" si="6"/>
        <v>120</v>
      </c>
      <c r="F12" s="9">
        <f t="shared" si="6"/>
        <v>120</v>
      </c>
      <c r="G12" s="9">
        <f t="shared" si="6"/>
        <v>120</v>
      </c>
      <c r="H12" s="9">
        <f t="shared" si="6"/>
        <v>120</v>
      </c>
      <c r="I12" s="9">
        <f t="shared" si="6"/>
        <v>120</v>
      </c>
      <c r="J12" s="9">
        <f t="shared" si="6"/>
        <v>120</v>
      </c>
      <c r="K12" s="9">
        <v>60</v>
      </c>
      <c r="L12" s="10">
        <f t="shared" ref="L12:L14" si="7">SUM(B12:K12)</f>
        <v>1140</v>
      </c>
      <c r="M12" s="20">
        <v>262.33999999999997</v>
      </c>
      <c r="N12" s="12">
        <f t="shared" ref="N12:N14" si="8">L12*M12</f>
        <v>299067.59999999998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30.75" customHeight="1" x14ac:dyDescent="0.2">
      <c r="A13" s="19" t="s">
        <v>14</v>
      </c>
      <c r="B13" s="9">
        <f t="shared" ref="B13:J13" si="9">6*5*4</f>
        <v>120</v>
      </c>
      <c r="C13" s="9">
        <f t="shared" si="9"/>
        <v>120</v>
      </c>
      <c r="D13" s="9">
        <f t="shared" si="9"/>
        <v>120</v>
      </c>
      <c r="E13" s="9">
        <f t="shared" si="9"/>
        <v>120</v>
      </c>
      <c r="F13" s="9">
        <f t="shared" si="9"/>
        <v>120</v>
      </c>
      <c r="G13" s="9">
        <f t="shared" si="9"/>
        <v>120</v>
      </c>
      <c r="H13" s="9">
        <f t="shared" si="9"/>
        <v>120</v>
      </c>
      <c r="I13" s="9">
        <f t="shared" si="9"/>
        <v>120</v>
      </c>
      <c r="J13" s="9">
        <f t="shared" si="9"/>
        <v>120</v>
      </c>
      <c r="K13" s="9">
        <v>60</v>
      </c>
      <c r="L13" s="10">
        <f t="shared" si="7"/>
        <v>1140</v>
      </c>
      <c r="M13" s="20">
        <v>278</v>
      </c>
      <c r="N13" s="12">
        <f t="shared" si="8"/>
        <v>316920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30.75" customHeight="1" x14ac:dyDescent="0.2">
      <c r="A14" s="19" t="s">
        <v>15</v>
      </c>
      <c r="B14" s="9">
        <f t="shared" ref="B14:J14" si="10">6*5*4</f>
        <v>120</v>
      </c>
      <c r="C14" s="9">
        <f t="shared" si="10"/>
        <v>120</v>
      </c>
      <c r="D14" s="9">
        <f t="shared" si="10"/>
        <v>120</v>
      </c>
      <c r="E14" s="9">
        <f t="shared" si="10"/>
        <v>120</v>
      </c>
      <c r="F14" s="9">
        <f t="shared" si="10"/>
        <v>120</v>
      </c>
      <c r="G14" s="9">
        <f t="shared" si="10"/>
        <v>120</v>
      </c>
      <c r="H14" s="9">
        <f t="shared" si="10"/>
        <v>120</v>
      </c>
      <c r="I14" s="9">
        <f t="shared" si="10"/>
        <v>120</v>
      </c>
      <c r="J14" s="9">
        <f t="shared" si="10"/>
        <v>120</v>
      </c>
      <c r="K14" s="9">
        <v>60</v>
      </c>
      <c r="L14" s="10">
        <f t="shared" si="7"/>
        <v>1140</v>
      </c>
      <c r="M14" s="20">
        <v>309</v>
      </c>
      <c r="N14" s="12">
        <f t="shared" si="8"/>
        <v>352260</v>
      </c>
      <c r="O14" s="1"/>
      <c r="P14" s="2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5.75" x14ac:dyDescent="0.2">
      <c r="A15" s="22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  <c r="M15" s="23" t="s">
        <v>11</v>
      </c>
      <c r="N15" s="24">
        <f>SUM(N12:N14)</f>
        <v>968247.6</v>
      </c>
      <c r="O15" s="18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20.25" customHeight="1" x14ac:dyDescent="0.2">
      <c r="A16" s="43" t="s">
        <v>16</v>
      </c>
      <c r="B16" s="44"/>
      <c r="C16" s="44"/>
      <c r="D16" s="44"/>
      <c r="E16" s="44"/>
      <c r="F16" s="45"/>
      <c r="G16" s="45"/>
      <c r="H16" s="45"/>
      <c r="I16" s="45"/>
      <c r="J16" s="45"/>
      <c r="K16" s="44"/>
      <c r="L16" s="44"/>
      <c r="M16" s="44"/>
      <c r="N16" s="4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15.75" x14ac:dyDescent="0.2">
      <c r="A17" s="8" t="s">
        <v>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10">
        <v>0</v>
      </c>
      <c r="M17" s="9">
        <v>1</v>
      </c>
      <c r="N17" s="25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5.75" x14ac:dyDescent="0.2">
      <c r="A18" s="8" t="s">
        <v>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10">
        <v>0</v>
      </c>
      <c r="M18" s="9">
        <v>1</v>
      </c>
      <c r="N18" s="25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5.75" customHeight="1" x14ac:dyDescent="0.2">
      <c r="A19" s="8" t="s">
        <v>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10">
        <v>0</v>
      </c>
      <c r="M19" s="9">
        <v>1</v>
      </c>
      <c r="N19" s="25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5.75" customHeight="1" x14ac:dyDescent="0.2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/>
      <c r="L20" s="10">
        <v>0</v>
      </c>
      <c r="M20" s="9">
        <v>1</v>
      </c>
      <c r="N20" s="25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5.75" customHeight="1" x14ac:dyDescent="0.2">
      <c r="A21" s="26" t="s">
        <v>34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10">
        <v>0</v>
      </c>
      <c r="M21" s="9">
        <v>1</v>
      </c>
      <c r="N21" s="25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20.25" customHeight="1" x14ac:dyDescent="0.2">
      <c r="A22" s="43" t="s">
        <v>20</v>
      </c>
      <c r="B22" s="44"/>
      <c r="C22" s="44"/>
      <c r="D22" s="44"/>
      <c r="E22" s="44"/>
      <c r="F22" s="45"/>
      <c r="G22" s="45"/>
      <c r="H22" s="45"/>
      <c r="I22" s="45"/>
      <c r="J22" s="45"/>
      <c r="K22" s="44"/>
      <c r="L22" s="44"/>
      <c r="M22" s="44"/>
      <c r="N22" s="46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5.75" customHeight="1" x14ac:dyDescent="0.2">
      <c r="A23" s="8" t="s">
        <v>21</v>
      </c>
      <c r="B23" s="9">
        <v>10.5</v>
      </c>
      <c r="C23" s="9">
        <v>10.5</v>
      </c>
      <c r="D23" s="9">
        <v>10.5</v>
      </c>
      <c r="E23" s="9">
        <v>10.5</v>
      </c>
      <c r="F23" s="9">
        <v>10.5</v>
      </c>
      <c r="G23" s="9">
        <v>10.5</v>
      </c>
      <c r="H23" s="9">
        <v>10.5</v>
      </c>
      <c r="I23" s="9">
        <v>10.5</v>
      </c>
      <c r="J23" s="9">
        <v>10.5</v>
      </c>
      <c r="K23" s="9">
        <v>10.5</v>
      </c>
      <c r="L23" s="10">
        <f t="shared" ref="L23:L25" si="11">SUM(B23:K23)</f>
        <v>105</v>
      </c>
      <c r="M23" s="20">
        <v>558.64</v>
      </c>
      <c r="N23" s="12">
        <f>L23*M23</f>
        <v>58657.2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5.75" customHeight="1" x14ac:dyDescent="0.2">
      <c r="A24" s="8" t="s">
        <v>22</v>
      </c>
      <c r="B24" s="10">
        <v>3</v>
      </c>
      <c r="C24" s="10">
        <v>3</v>
      </c>
      <c r="D24" s="10">
        <v>3</v>
      </c>
      <c r="E24" s="10">
        <v>3</v>
      </c>
      <c r="F24" s="10">
        <v>3</v>
      </c>
      <c r="G24" s="10">
        <v>3</v>
      </c>
      <c r="H24" s="10">
        <v>3</v>
      </c>
      <c r="I24" s="10">
        <v>3</v>
      </c>
      <c r="J24" s="10">
        <v>3</v>
      </c>
      <c r="K24" s="10">
        <v>3</v>
      </c>
      <c r="L24" s="10">
        <f t="shared" si="11"/>
        <v>30</v>
      </c>
      <c r="M24" s="11">
        <v>50000</v>
      </c>
      <c r="N24" s="12">
        <f t="shared" ref="N24:N25" si="12">M24*L24</f>
        <v>1500000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5.75" customHeight="1" x14ac:dyDescent="0.2">
      <c r="A25" s="8" t="s">
        <v>23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8</v>
      </c>
      <c r="L25" s="10">
        <f t="shared" si="11"/>
        <v>8</v>
      </c>
      <c r="M25" s="9">
        <v>2500</v>
      </c>
      <c r="N25" s="12">
        <f t="shared" si="12"/>
        <v>20000</v>
      </c>
      <c r="O25" s="18">
        <f>SUM(N23:N25)</f>
        <v>1578657.2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5.75" customHeight="1" x14ac:dyDescent="0.2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5"/>
      <c r="M26" s="27" t="s">
        <v>24</v>
      </c>
      <c r="N26" s="28">
        <f>SUM(N10+N15+N23+N24+N25)</f>
        <v>23853504.800000001</v>
      </c>
      <c r="O26" s="18">
        <f>SUM(O9:O25)</f>
        <v>1578657.2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 x14ac:dyDescent="0.2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5"/>
      <c r="M27" s="29" t="s">
        <v>25</v>
      </c>
      <c r="N27" s="12">
        <f>N26*0.15</f>
        <v>3578025.72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 x14ac:dyDescent="0.2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5"/>
      <c r="M28" s="30" t="s">
        <v>26</v>
      </c>
      <c r="N28" s="31">
        <f>N26*0.2</f>
        <v>4770700.96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5.75" customHeight="1" x14ac:dyDescent="0.2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5"/>
      <c r="M29" s="27" t="s">
        <v>27</v>
      </c>
      <c r="N29" s="32">
        <f>SUM(N26:N28)</f>
        <v>32202231.48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5.75" customHeight="1" x14ac:dyDescent="0.2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5"/>
      <c r="M30" s="34"/>
      <c r="N30" s="36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</sheetData>
  <mergeCells count="5">
    <mergeCell ref="A3:N4"/>
    <mergeCell ref="A6:N6"/>
    <mergeCell ref="A11:N11"/>
    <mergeCell ref="A16:N16"/>
    <mergeCell ref="A22:N22"/>
  </mergeCells>
  <pageMargins left="0.7" right="0.7" top="0.75" bottom="0.75" header="0" footer="0"/>
  <pageSetup scale="7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sebastian garzon</cp:lastModifiedBy>
  <dcterms:created xsi:type="dcterms:W3CDTF">2019-09-28T02:10:55Z</dcterms:created>
  <dcterms:modified xsi:type="dcterms:W3CDTF">2021-02-24T02:17:26Z</dcterms:modified>
</cp:coreProperties>
</file>