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sarahbritton/Documents/Dissertation/Ch2_Desiccation/"/>
    </mc:Choice>
  </mc:AlternateContent>
  <xr:revisionPtr revIDLastSave="0" documentId="13_ncr:1_{BC45E53A-E01C-D940-BA73-D4EDEFCB3334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OG_Data" sheetId="1" r:id="rId1"/>
    <sheet name="For R" sheetId="5" r:id="rId2"/>
    <sheet name="Excluded" sheetId="2" r:id="rId3"/>
    <sheet name="Osmolality" sheetId="3" r:id="rId4"/>
    <sheet name="Osmo_Data" sheetId="6" r:id="rId5"/>
    <sheet name="Sheet1" sheetId="7" r:id="rId6"/>
    <sheet name="Sheet2" sheetId="8" r:id="rId7"/>
  </sheets>
  <definedNames>
    <definedName name="_xlnm._FilterDatabase" localSheetId="1" hidden="1">'For R'!$A$1:$G$135</definedName>
    <definedName name="_xlnm._FilterDatabase" localSheetId="5" hidden="1">Sheet1!$A$1:$L$78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Y2" i="1"/>
  <c r="AC2" i="1"/>
  <c r="L4" i="1"/>
  <c r="Y4" i="1"/>
  <c r="AC4" i="1"/>
  <c r="L23" i="1"/>
  <c r="Y23" i="1"/>
  <c r="AC23" i="1"/>
  <c r="L25" i="1"/>
  <c r="Y25" i="1"/>
  <c r="AC25" i="1"/>
  <c r="L32" i="1"/>
  <c r="Y32" i="1"/>
  <c r="AC32" i="1"/>
  <c r="L67" i="1"/>
  <c r="Y67" i="1"/>
  <c r="AC67" i="1"/>
  <c r="Y74" i="1"/>
  <c r="AC74" i="1"/>
  <c r="Y103" i="1"/>
  <c r="AC103" i="1"/>
  <c r="I39" i="8" l="1"/>
  <c r="I38" i="8"/>
  <c r="H39" i="8"/>
  <c r="H38" i="8"/>
  <c r="D39" i="8"/>
  <c r="D38" i="8"/>
  <c r="C39" i="8"/>
  <c r="C38" i="8"/>
  <c r="I11" i="8"/>
  <c r="J11" i="8" s="1"/>
  <c r="I10" i="8"/>
  <c r="J10" i="8" s="1"/>
  <c r="I9" i="8"/>
  <c r="J9" i="8" s="1"/>
  <c r="I8" i="8"/>
  <c r="J8" i="8" s="1"/>
  <c r="I33" i="8"/>
  <c r="J33" i="8" s="1"/>
  <c r="I32" i="8"/>
  <c r="J32" i="8" s="1"/>
  <c r="I31" i="8"/>
  <c r="J31" i="8" s="1"/>
  <c r="I30" i="8"/>
  <c r="J30" i="8" s="1"/>
  <c r="I7" i="8"/>
  <c r="J7" i="8" s="1"/>
  <c r="I6" i="8"/>
  <c r="J6" i="8" s="1"/>
  <c r="I5" i="8"/>
  <c r="J5" i="8" s="1"/>
  <c r="I29" i="8"/>
  <c r="J29" i="8" s="1"/>
  <c r="I28" i="8"/>
  <c r="J28" i="8" s="1"/>
  <c r="I27" i="8"/>
  <c r="J27" i="8" s="1"/>
  <c r="I26" i="8"/>
  <c r="J26" i="8" s="1"/>
  <c r="I25" i="8"/>
  <c r="J25" i="8" s="1"/>
  <c r="I24" i="8"/>
  <c r="J24" i="8" s="1"/>
  <c r="I4" i="8"/>
  <c r="J4" i="8" s="1"/>
  <c r="I3" i="8"/>
  <c r="J3" i="8" s="1"/>
  <c r="I2" i="8"/>
  <c r="J2" i="8" s="1"/>
  <c r="I23" i="8"/>
  <c r="J23" i="8" s="1"/>
  <c r="I22" i="8"/>
  <c r="J22" i="8" s="1"/>
  <c r="I21" i="8"/>
  <c r="J21" i="8" s="1"/>
  <c r="I20" i="8"/>
  <c r="J20" i="8" s="1"/>
  <c r="I19" i="8"/>
  <c r="J19" i="8" s="1"/>
  <c r="I18" i="8"/>
  <c r="J18" i="8" s="1"/>
  <c r="I17" i="8"/>
  <c r="J17" i="8" s="1"/>
  <c r="I16" i="8"/>
  <c r="J16" i="8" s="1"/>
  <c r="I15" i="8"/>
  <c r="J15" i="8" s="1"/>
  <c r="I14" i="8"/>
  <c r="J14" i="8" s="1"/>
  <c r="I13" i="8"/>
  <c r="J13" i="8" s="1"/>
  <c r="I12" i="8"/>
  <c r="J12" i="8" s="1"/>
  <c r="I74" i="7"/>
  <c r="J74" i="7" s="1"/>
  <c r="I77" i="7"/>
  <c r="J77" i="7" s="1"/>
  <c r="I76" i="7"/>
  <c r="J76" i="7" s="1"/>
  <c r="I75" i="7"/>
  <c r="J75" i="7" s="1"/>
  <c r="I39" i="7"/>
  <c r="J39" i="7" s="1"/>
  <c r="I38" i="7"/>
  <c r="J38" i="7" s="1"/>
  <c r="I37" i="7"/>
  <c r="J37" i="7" s="1"/>
  <c r="I36" i="7"/>
  <c r="J36" i="7" s="1"/>
  <c r="I73" i="7"/>
  <c r="J73" i="7" s="1"/>
  <c r="I72" i="7"/>
  <c r="J72" i="7" s="1"/>
  <c r="I71" i="7"/>
  <c r="J71" i="7" s="1"/>
  <c r="I70" i="7"/>
  <c r="J70" i="7" s="1"/>
  <c r="I35" i="7"/>
  <c r="J35" i="7" s="1"/>
  <c r="I34" i="7"/>
  <c r="J34" i="7" s="1"/>
  <c r="I33" i="7"/>
  <c r="J33" i="7" s="1"/>
  <c r="I32" i="7"/>
  <c r="J32" i="7" s="1"/>
  <c r="I69" i="7"/>
  <c r="J69" i="7" s="1"/>
  <c r="I68" i="7"/>
  <c r="J68" i="7" s="1"/>
  <c r="I67" i="7"/>
  <c r="J67" i="7"/>
  <c r="I31" i="7"/>
  <c r="J31" i="7" s="1"/>
  <c r="I30" i="7"/>
  <c r="J30" i="7" s="1"/>
  <c r="I29" i="7"/>
  <c r="J29" i="7"/>
  <c r="I66" i="7"/>
  <c r="J66" i="7" s="1"/>
  <c r="I65" i="7"/>
  <c r="J65" i="7" s="1"/>
  <c r="I64" i="7"/>
  <c r="J64" i="7" s="1"/>
  <c r="I28" i="7"/>
  <c r="J28" i="7" s="1"/>
  <c r="I27" i="7"/>
  <c r="J27" i="7" s="1"/>
  <c r="I26" i="7"/>
  <c r="J26" i="7" s="1"/>
  <c r="I21" i="7"/>
  <c r="J21" i="7" s="1"/>
  <c r="I22" i="7"/>
  <c r="J22" i="7" s="1"/>
  <c r="I58" i="7"/>
  <c r="J58" i="7" s="1"/>
  <c r="I59" i="7"/>
  <c r="J59" i="7" s="1"/>
  <c r="I60" i="7"/>
  <c r="J60" i="7" s="1"/>
  <c r="I23" i="7"/>
  <c r="J23" i="7" s="1"/>
  <c r="I24" i="7"/>
  <c r="J24" i="7" s="1"/>
  <c r="I25" i="7"/>
  <c r="J25" i="7" s="1"/>
  <c r="I61" i="7"/>
  <c r="J61" i="7" s="1"/>
  <c r="I62" i="7"/>
  <c r="J62" i="7" s="1"/>
  <c r="I63" i="7"/>
  <c r="J63" i="7" s="1"/>
  <c r="I20" i="7"/>
  <c r="J20" i="7" s="1"/>
  <c r="I51" i="7"/>
  <c r="J51" i="7"/>
  <c r="I50" i="7"/>
  <c r="J50" i="7" s="1"/>
  <c r="I49" i="7"/>
  <c r="J49" i="7" s="1"/>
  <c r="I48" i="7"/>
  <c r="J48" i="7" s="1"/>
  <c r="I47" i="7"/>
  <c r="J47" i="7" s="1"/>
  <c r="I46" i="7"/>
  <c r="J46" i="7" s="1"/>
  <c r="I13" i="7"/>
  <c r="J13" i="7" s="1"/>
  <c r="I12" i="7"/>
  <c r="J12" i="7" s="1"/>
  <c r="I11" i="7"/>
  <c r="J11" i="7" s="1"/>
  <c r="I10" i="7"/>
  <c r="J10" i="7" s="1"/>
  <c r="I9" i="7"/>
  <c r="J9" i="7" s="1"/>
  <c r="I8" i="7"/>
  <c r="J8" i="7" s="1"/>
  <c r="I3" i="7"/>
  <c r="J3" i="7" s="1"/>
  <c r="I4" i="7"/>
  <c r="J4" i="7" s="1"/>
  <c r="I5" i="7"/>
  <c r="J5" i="7" s="1"/>
  <c r="I6" i="7"/>
  <c r="J6" i="7" s="1"/>
  <c r="I7" i="7"/>
  <c r="J7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2" i="7"/>
  <c r="J2" i="7" s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3" i="5"/>
  <c r="H2" i="5"/>
  <c r="L68" i="1" l="1"/>
  <c r="L69" i="1"/>
  <c r="L70" i="1"/>
  <c r="L71" i="1"/>
  <c r="L72" i="1"/>
  <c r="L73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4" i="1"/>
  <c r="AC26" i="1"/>
  <c r="AC27" i="1"/>
  <c r="AC28" i="1"/>
  <c r="AC29" i="1"/>
  <c r="AC30" i="1"/>
  <c r="AC31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8" i="1"/>
  <c r="AC69" i="1"/>
  <c r="AC70" i="1"/>
  <c r="AC71" i="1"/>
  <c r="AC72" i="1"/>
  <c r="AC73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4" i="1"/>
  <c r="Y26" i="1"/>
  <c r="Y27" i="1"/>
  <c r="Y28" i="1"/>
  <c r="Y29" i="1"/>
  <c r="Y30" i="1"/>
  <c r="Y31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8" i="1"/>
  <c r="Y69" i="1"/>
  <c r="Y70" i="1"/>
  <c r="Y71" i="1"/>
  <c r="Y72" i="1"/>
  <c r="Y73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3" i="1"/>
  <c r="P35" i="3"/>
  <c r="Q35" i="3" s="1"/>
  <c r="P34" i="3"/>
  <c r="Q34" i="3" s="1"/>
  <c r="P33" i="3"/>
  <c r="Q33" i="3" s="1"/>
  <c r="P32" i="3"/>
  <c r="Q32" i="3" s="1"/>
  <c r="P31" i="3"/>
  <c r="Q31" i="3" s="1"/>
  <c r="T30" i="3"/>
  <c r="P30" i="3"/>
  <c r="Q30" i="3" s="1"/>
  <c r="L30" i="3"/>
  <c r="T29" i="3"/>
  <c r="P29" i="3"/>
  <c r="Q29" i="3" s="1"/>
  <c r="L29" i="3"/>
  <c r="T28" i="3"/>
  <c r="P28" i="3"/>
  <c r="Q28" i="3" s="1"/>
  <c r="L28" i="3"/>
  <c r="T27" i="3"/>
  <c r="P27" i="3"/>
  <c r="Q27" i="3" s="1"/>
  <c r="L27" i="3"/>
  <c r="T26" i="3"/>
  <c r="P26" i="3"/>
  <c r="Q26" i="3" s="1"/>
  <c r="L26" i="3"/>
  <c r="T25" i="3"/>
  <c r="P25" i="3"/>
  <c r="Q25" i="3" s="1"/>
  <c r="L25" i="3"/>
  <c r="T24" i="3"/>
  <c r="P24" i="3"/>
  <c r="Q24" i="3" s="1"/>
  <c r="L24" i="3"/>
  <c r="T23" i="3"/>
  <c r="P23" i="3"/>
  <c r="Q23" i="3" s="1"/>
  <c r="L23" i="3"/>
  <c r="T22" i="3"/>
  <c r="P22" i="3"/>
  <c r="Q22" i="3" s="1"/>
  <c r="L22" i="3"/>
  <c r="T21" i="3"/>
  <c r="P21" i="3"/>
  <c r="Q21" i="3" s="1"/>
  <c r="L21" i="3"/>
  <c r="T20" i="3"/>
  <c r="P20" i="3"/>
  <c r="Q20" i="3" s="1"/>
  <c r="L20" i="3"/>
  <c r="T19" i="3"/>
  <c r="P19" i="3"/>
  <c r="Q19" i="3" s="1"/>
  <c r="L19" i="3"/>
  <c r="T18" i="3"/>
  <c r="P18" i="3"/>
  <c r="Q18" i="3" s="1"/>
  <c r="L18" i="3"/>
  <c r="T17" i="3"/>
  <c r="P17" i="3"/>
  <c r="Q17" i="3" s="1"/>
  <c r="L17" i="3"/>
  <c r="T16" i="3"/>
  <c r="P16" i="3"/>
  <c r="Q16" i="3" s="1"/>
  <c r="L16" i="3"/>
  <c r="T15" i="3"/>
  <c r="P15" i="3"/>
  <c r="Q15" i="3" s="1"/>
  <c r="L15" i="3"/>
  <c r="T14" i="3"/>
  <c r="P14" i="3"/>
  <c r="Q14" i="3" s="1"/>
  <c r="L14" i="3"/>
  <c r="T13" i="3"/>
  <c r="P13" i="3"/>
  <c r="Q13" i="3" s="1"/>
  <c r="L13" i="3"/>
  <c r="T12" i="3"/>
  <c r="P12" i="3"/>
  <c r="Q12" i="3" s="1"/>
  <c r="L12" i="3"/>
  <c r="T11" i="3"/>
  <c r="P11" i="3"/>
  <c r="Q11" i="3" s="1"/>
  <c r="L11" i="3"/>
  <c r="T10" i="3"/>
  <c r="P10" i="3"/>
  <c r="Q10" i="3" s="1"/>
  <c r="L10" i="3"/>
  <c r="T9" i="3"/>
  <c r="P9" i="3"/>
  <c r="Q9" i="3" s="1"/>
  <c r="L9" i="3"/>
  <c r="T8" i="3"/>
  <c r="P8" i="3"/>
  <c r="Q8" i="3" s="1"/>
  <c r="L8" i="3"/>
  <c r="P7" i="3"/>
  <c r="Q7" i="3" s="1"/>
  <c r="L7" i="3"/>
  <c r="T6" i="3"/>
  <c r="P6" i="3"/>
  <c r="Q6" i="3" s="1"/>
  <c r="L6" i="3"/>
  <c r="T5" i="3"/>
  <c r="P5" i="3"/>
  <c r="Q5" i="3" s="1"/>
  <c r="L5" i="3"/>
  <c r="T4" i="3"/>
  <c r="P4" i="3"/>
  <c r="Q4" i="3" s="1"/>
  <c r="L4" i="3"/>
  <c r="T3" i="3"/>
  <c r="P3" i="3"/>
  <c r="Q3" i="3" s="1"/>
  <c r="L3" i="3"/>
  <c r="T2" i="3"/>
  <c r="P2" i="3"/>
  <c r="Q2" i="3" s="1"/>
  <c r="L2" i="3"/>
  <c r="T14" i="2"/>
  <c r="P14" i="2"/>
  <c r="Q14" i="2" s="1"/>
  <c r="L14" i="2"/>
  <c r="T13" i="2"/>
  <c r="P13" i="2"/>
  <c r="Q13" i="2" s="1"/>
  <c r="L13" i="2"/>
  <c r="T12" i="2"/>
  <c r="P12" i="2"/>
  <c r="Q12" i="2" s="1"/>
  <c r="L12" i="2"/>
  <c r="T11" i="2"/>
  <c r="P11" i="2"/>
  <c r="Q11" i="2" s="1"/>
  <c r="L11" i="2"/>
  <c r="T10" i="2"/>
  <c r="P10" i="2"/>
  <c r="Q10" i="2" s="1"/>
  <c r="L10" i="2"/>
  <c r="T9" i="2"/>
  <c r="P9" i="2"/>
  <c r="Q9" i="2" s="1"/>
  <c r="L9" i="2"/>
  <c r="T8" i="2"/>
  <c r="P8" i="2"/>
  <c r="Q8" i="2" s="1"/>
  <c r="L8" i="2"/>
  <c r="T7" i="2"/>
  <c r="P7" i="2"/>
  <c r="Q7" i="2" s="1"/>
  <c r="L7" i="2"/>
  <c r="T6" i="2"/>
  <c r="P6" i="2"/>
  <c r="Q6" i="2" s="1"/>
  <c r="L6" i="2"/>
  <c r="T5" i="2"/>
  <c r="P5" i="2"/>
  <c r="Q5" i="2" s="1"/>
  <c r="L5" i="2"/>
  <c r="P4" i="2"/>
  <c r="Q4" i="2" s="1"/>
  <c r="L4" i="2"/>
  <c r="P3" i="2"/>
  <c r="Q3" i="2" s="1"/>
  <c r="L3" i="2"/>
  <c r="P2" i="2"/>
  <c r="Q2" i="2" s="1"/>
  <c r="L2" i="2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4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</calcChain>
</file>

<file path=xl/sharedStrings.xml><?xml version="1.0" encoding="utf-8"?>
<sst xmlns="http://schemas.openxmlformats.org/spreadsheetml/2006/main" count="1595" uniqueCount="340">
  <si>
    <t>Larva ID</t>
  </si>
  <si>
    <t>Melanin Level (min, med or max)</t>
  </si>
  <si>
    <t>Development Day</t>
  </si>
  <si>
    <t>Treatment (S vs C)</t>
  </si>
  <si>
    <t>Day in</t>
  </si>
  <si>
    <t>Time in</t>
  </si>
  <si>
    <t>Time out</t>
  </si>
  <si>
    <t>Total time</t>
  </si>
  <si>
    <t>Chamber Humidty</t>
  </si>
  <si>
    <t>Chamber Temp- MIN       (° C)</t>
  </si>
  <si>
    <t>Chamber temp- MAX               (° C)</t>
  </si>
  <si>
    <t>Chamber temp- AVG</t>
  </si>
  <si>
    <t>BEFORE weight (g)</t>
  </si>
  <si>
    <t>AFTER weight (g)</t>
  </si>
  <si>
    <t>Frass Weight (g)</t>
  </si>
  <si>
    <t>Change in Weight</t>
  </si>
  <si>
    <t>Percent Change in Weight</t>
  </si>
  <si>
    <t>BEFORE osmolallity</t>
  </si>
  <si>
    <t>AFTER osmolality</t>
  </si>
  <si>
    <t>Change in osmolality</t>
  </si>
  <si>
    <t>Experiment notes</t>
  </si>
  <si>
    <t>Mean gray value- R</t>
  </si>
  <si>
    <t>Mean gray value- G</t>
  </si>
  <si>
    <t>Mean gray value- B</t>
  </si>
  <si>
    <t>Melanin percent- R</t>
  </si>
  <si>
    <t>Melanin percent- G</t>
  </si>
  <si>
    <t>Melanin percent- B</t>
  </si>
  <si>
    <t>Photo notes</t>
  </si>
  <si>
    <t>D001</t>
  </si>
  <si>
    <t>min</t>
  </si>
  <si>
    <t>S</t>
  </si>
  <si>
    <t>7-10%</t>
  </si>
  <si>
    <t xml:space="preserve">Section of caterpillar was highlighted red in threshold; did not continue </t>
  </si>
  <si>
    <t>D002</t>
  </si>
  <si>
    <t>max</t>
  </si>
  <si>
    <t>C</t>
  </si>
  <si>
    <t>D003</t>
  </si>
  <si>
    <t>Some of the wrinkles/folds in caterpillar skin were included in the threshold</t>
  </si>
  <si>
    <t>D004</t>
  </si>
  <si>
    <t>med</t>
  </si>
  <si>
    <t>?</t>
  </si>
  <si>
    <t>D005</t>
  </si>
  <si>
    <t>D006</t>
  </si>
  <si>
    <t>D007</t>
  </si>
  <si>
    <t>mn</t>
  </si>
  <si>
    <t>D008</t>
  </si>
  <si>
    <t>D009</t>
  </si>
  <si>
    <t>D010</t>
  </si>
  <si>
    <t>7:11-7:52 AM</t>
  </si>
  <si>
    <t>11:11-11:53 AM</t>
  </si>
  <si>
    <t>Lots of vomit</t>
  </si>
  <si>
    <t>D011</t>
  </si>
  <si>
    <t>D012</t>
  </si>
  <si>
    <t>D013</t>
  </si>
  <si>
    <t>D014</t>
  </si>
  <si>
    <t>D015</t>
  </si>
  <si>
    <t>x</t>
  </si>
  <si>
    <t xml:space="preserve">Lots of toruble getting hemo; maybe in freezer for too long </t>
  </si>
  <si>
    <t>D016</t>
  </si>
  <si>
    <t>D017</t>
  </si>
  <si>
    <t>D018</t>
  </si>
  <si>
    <t>D019</t>
  </si>
  <si>
    <t>D020</t>
  </si>
  <si>
    <t xml:space="preserve">Bottom section of caterpillar were included in threshold; did not proceed </t>
  </si>
  <si>
    <t>D021</t>
  </si>
  <si>
    <t>D022</t>
  </si>
  <si>
    <t>D023</t>
  </si>
  <si>
    <t>D024</t>
  </si>
  <si>
    <t>D025</t>
  </si>
  <si>
    <t>D026</t>
  </si>
  <si>
    <t>D027</t>
  </si>
  <si>
    <t xml:space="preserve">Most of the caterpillar was highlighted red during threshold despite only being med </t>
  </si>
  <si>
    <t>D028</t>
  </si>
  <si>
    <t>D029</t>
  </si>
  <si>
    <t>Section of caterpillar was highlighted red in threshold</t>
  </si>
  <si>
    <t>D030</t>
  </si>
  <si>
    <t>D031</t>
  </si>
  <si>
    <t>D032</t>
  </si>
  <si>
    <t>D033</t>
  </si>
  <si>
    <t>D034</t>
  </si>
  <si>
    <t>D035</t>
  </si>
  <si>
    <t xml:space="preserve">Portions of the bottom segment were highlighted in red and blue spectra. </t>
  </si>
  <si>
    <t>D036</t>
  </si>
  <si>
    <t>D037</t>
  </si>
  <si>
    <t xml:space="preserve">Portions of bottom section of caterpillar were. highlighted </t>
  </si>
  <si>
    <t>D038</t>
  </si>
  <si>
    <t>D039</t>
  </si>
  <si>
    <t>D040</t>
  </si>
  <si>
    <t>D041</t>
  </si>
  <si>
    <t>D042</t>
  </si>
  <si>
    <t>D043</t>
  </si>
  <si>
    <t>D044</t>
  </si>
  <si>
    <t>Bottom portion of caterpillar was highlighted in threshold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</si>
  <si>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</si>
  <si>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</si>
  <si>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</si>
  <si>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</si>
  <si>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</si>
  <si>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</si>
  <si>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</si>
  <si>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</si>
  <si>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</si>
  <si>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</si>
  <si>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</si>
  <si>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</si>
  <si>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7:51 PM</t>
  </si>
  <si>
    <t>D057</t>
  </si>
  <si>
    <t>D058</t>
  </si>
  <si>
    <t>D059</t>
  </si>
  <si>
    <t>D060</t>
  </si>
  <si>
    <t>Bubbles in b4 osmo</t>
  </si>
  <si>
    <t>D061</t>
  </si>
  <si>
    <t>threw up (after)</t>
  </si>
  <si>
    <t>D062</t>
  </si>
  <si>
    <t>D063</t>
  </si>
  <si>
    <t>threw up (after); hemo not blue (after)</t>
  </si>
  <si>
    <t>D064</t>
  </si>
  <si>
    <t>bubbles (b4); and unsure if enough hemo</t>
  </si>
  <si>
    <t>D065</t>
  </si>
  <si>
    <t>took too long to put hemo in osmo</t>
  </si>
  <si>
    <t>D066</t>
  </si>
  <si>
    <t>D067</t>
  </si>
  <si>
    <t xml:space="preserve">threw up (after) </t>
  </si>
  <si>
    <t>D068</t>
  </si>
  <si>
    <t>D069</t>
  </si>
  <si>
    <t xml:space="preserve">threw up (b4) </t>
  </si>
  <si>
    <t>D070</t>
  </si>
  <si>
    <t>D071</t>
  </si>
  <si>
    <t>threw up (b4); threw up (after); trouble with hemo (after)</t>
  </si>
  <si>
    <t>D072</t>
  </si>
  <si>
    <t>D073</t>
  </si>
  <si>
    <t>D074</t>
  </si>
  <si>
    <t>D075</t>
  </si>
  <si>
    <t>threw up a lot (after)</t>
  </si>
  <si>
    <t>D076</t>
  </si>
  <si>
    <t>D077</t>
  </si>
  <si>
    <t>trouble getting hemo (b4)</t>
  </si>
  <si>
    <t>D078</t>
  </si>
  <si>
    <t>D079</t>
  </si>
  <si>
    <t xml:space="preserve">Bottom section of caterpillar was highlighted red </t>
  </si>
  <si>
    <t>D086</t>
  </si>
  <si>
    <t>7-12%</t>
  </si>
  <si>
    <t>D087</t>
  </si>
  <si>
    <t>D088</t>
  </si>
  <si>
    <t>D089</t>
  </si>
  <si>
    <t>D090</t>
  </si>
  <si>
    <t>D091</t>
  </si>
  <si>
    <t>D092</t>
  </si>
  <si>
    <t xml:space="preserve">Bottom seciton of caterpillar was highlighted red </t>
  </si>
  <si>
    <t>D093</t>
  </si>
  <si>
    <t>D094</t>
  </si>
  <si>
    <t>D095</t>
  </si>
  <si>
    <t>D096</t>
  </si>
  <si>
    <t>7-11%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</si>
  <si>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</si>
  <si>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</si>
  <si>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</si>
  <si>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</si>
  <si>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</si>
  <si>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</si>
  <si>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</si>
  <si>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</si>
  <si>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</si>
  <si>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</si>
  <si>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</si>
  <si>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</si>
  <si>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</si>
  <si>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</si>
  <si>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</si>
  <si>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</si>
  <si>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</si>
  <si>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</si>
  <si>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</si>
  <si>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</si>
  <si>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cup was tipped over while in dessication chamber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</si>
  <si>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</si>
  <si>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</si>
  <si>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</si>
  <si>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</si>
  <si>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</si>
  <si>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</si>
  <si>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</si>
  <si>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</si>
  <si>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</si>
  <si>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</si>
  <si>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</si>
  <si>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</si>
  <si>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</si>
  <si>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</si>
  <si>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</si>
  <si>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</si>
  <si>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</si>
  <si>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</si>
  <si>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</si>
  <si>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</si>
  <si>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</si>
  <si>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</si>
  <si>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</si>
  <si>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</si>
  <si>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</si>
  <si>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9-16%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</si>
  <si>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</si>
  <si>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</si>
  <si>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</si>
  <si>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</si>
  <si>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</si>
  <si>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</si>
  <si>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</si>
  <si>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</si>
  <si>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</si>
  <si>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larval_ID</t>
  </si>
  <si>
    <t>melanin_level</t>
  </si>
  <si>
    <t>Devo_Day</t>
  </si>
  <si>
    <t>Treatment</t>
  </si>
  <si>
    <t>Chamber_Humidty</t>
  </si>
  <si>
    <t>Chamber Temp- MIN</t>
  </si>
  <si>
    <t>Chamber temp- MAX</t>
  </si>
  <si>
    <t>Avg_Temp</t>
  </si>
  <si>
    <t>before_mass</t>
  </si>
  <si>
    <t>after_mass</t>
  </si>
  <si>
    <t>frass_mass</t>
  </si>
  <si>
    <t>delta_mass</t>
  </si>
  <si>
    <t>percent_mass_change</t>
  </si>
  <si>
    <t>before_osmo</t>
  </si>
  <si>
    <t>after_osmo</t>
  </si>
  <si>
    <t>delta_osmo</t>
  </si>
  <si>
    <t>gray_value_R</t>
  </si>
  <si>
    <t>gray_value_G</t>
  </si>
  <si>
    <t>gray_value_B</t>
  </si>
  <si>
    <t>melanin_percent_R</t>
  </si>
  <si>
    <t>melanin_percent_G</t>
  </si>
  <si>
    <t>melanin_percent_B</t>
  </si>
  <si>
    <t>Exp Notes</t>
  </si>
  <si>
    <t>mean_gray_value</t>
  </si>
  <si>
    <t>mean_melanin_percent</t>
  </si>
  <si>
    <t>percent_change</t>
  </si>
  <si>
    <t>Crowded</t>
  </si>
  <si>
    <t>Solo</t>
  </si>
  <si>
    <t>melanin</t>
  </si>
  <si>
    <t>weight</t>
  </si>
  <si>
    <t>mean_reverse_gray_value</t>
  </si>
  <si>
    <t>initial_mass</t>
  </si>
  <si>
    <t>larval ID</t>
  </si>
  <si>
    <t>Photoperiod Treatment</t>
  </si>
  <si>
    <t>Humidity Treatment</t>
  </si>
  <si>
    <t>Devo. Day</t>
  </si>
  <si>
    <t>Before Mass</t>
  </si>
  <si>
    <t>After Mass</t>
  </si>
  <si>
    <t>Date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</si>
  <si>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</si>
  <si>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</si>
  <si>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</si>
  <si>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</si>
  <si>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</si>
  <si>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</si>
  <si>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</si>
  <si>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</si>
  <si>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</si>
  <si>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</si>
  <si>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</si>
  <si>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</si>
  <si>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</si>
  <si>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</si>
  <si>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</si>
  <si>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</si>
  <si>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</si>
  <si>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</si>
  <si>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</si>
  <si>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</si>
  <si>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</si>
  <si>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</si>
  <si>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</si>
  <si>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</si>
  <si>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</si>
  <si>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</si>
  <si>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</si>
  <si>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</si>
  <si>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</si>
  <si>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</si>
  <si>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</si>
  <si>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</si>
  <si>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</si>
  <si>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</si>
  <si>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</si>
  <si>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</si>
  <si>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</si>
  <si>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</si>
  <si>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</si>
  <si>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</si>
  <si>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Short</t>
  </si>
  <si>
    <t>short</t>
  </si>
  <si>
    <t>high</t>
  </si>
  <si>
    <t>low</t>
  </si>
  <si>
    <t>Fass Mass</t>
  </si>
  <si>
    <t>Notes</t>
  </si>
  <si>
    <t>Water Loss</t>
  </si>
  <si>
    <t>Percent Loss</t>
  </si>
  <si>
    <t>4th</t>
  </si>
  <si>
    <t>long</t>
  </si>
  <si>
    <t>did not remove frass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</si>
  <si>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</si>
  <si>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</si>
  <si>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</si>
  <si>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</si>
  <si>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</si>
  <si>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</si>
  <si>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</si>
  <si>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</si>
  <si>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</si>
  <si>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</si>
  <si>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</si>
  <si>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</si>
  <si>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</si>
  <si>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</si>
  <si>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</si>
  <si>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</si>
  <si>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</si>
  <si>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</si>
  <si>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</si>
  <si>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</si>
  <si>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</si>
  <si>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</si>
  <si>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</si>
  <si>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</si>
  <si>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</si>
  <si>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</si>
  <si>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</si>
  <si>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</si>
  <si>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</si>
  <si>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</si>
  <si>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</si>
  <si>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</si>
  <si>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</si>
  <si>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</si>
  <si>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</si>
  <si>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</si>
  <si>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Long</t>
  </si>
  <si>
    <t>Mass</t>
  </si>
  <si>
    <t>Mass Range 2-5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</si>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</sst>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FF"/>
      <name val="Arial"/>
      <family val="2"/>
      <scheme val="minor"/>
    </font>
    <font>
      <sz val="10"/>
      <color rgb="FFFF00FF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7030A0"/>
      <name val="Arial"/>
      <family val="2"/>
      <scheme val="minor"/>
    </font>
    <font>
      <sz val="10"/>
      <color rgb="FFFF0000"/>
      <name val="Arial"/>
      <family val="2"/>
      <scheme val="minor"/>
    </font>
    <font>
      <sz val="8"/>
      <name val="Arial"/>
      <family val="2"/>
      <scheme val="minor"/>
    </font>
    <font>
      <sz val="12"/>
      <color rgb="FFFF0000"/>
      <name val="Arial"/>
      <family val="2"/>
      <scheme val="minor"/>
    </font>
    <font>
      <sz val="12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/>
    <xf numFmtId="18" fontId="2" fillId="0" borderId="0" xfId="0" applyNumberFormat="1" applyFont="1"/>
    <xf numFmtId="0" fontId="3" fillId="0" borderId="0" xfId="0" applyFont="1" applyAlignment="1">
      <alignment horizontal="right"/>
    </xf>
    <xf numFmtId="18" fontId="3" fillId="0" borderId="0" xfId="0" applyNumberFormat="1" applyFont="1"/>
    <xf numFmtId="18" fontId="4" fillId="2" borderId="0" xfId="0" applyNumberFormat="1" applyFont="1" applyFill="1" applyAlignment="1">
      <alignment horizontal="right"/>
    </xf>
    <xf numFmtId="14" fontId="5" fillId="2" borderId="0" xfId="0" applyNumberFormat="1" applyFont="1" applyFill="1" applyAlignment="1">
      <alignment horizontal="right"/>
    </xf>
    <xf numFmtId="3" fontId="2" fillId="0" borderId="0" xfId="0" applyNumberFormat="1" applyFont="1"/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0" fontId="6" fillId="0" borderId="0" xfId="0" applyFont="1"/>
    <xf numFmtId="164" fontId="2" fillId="0" borderId="0" xfId="0" applyNumberFormat="1" applyFont="1"/>
    <xf numFmtId="0" fontId="8" fillId="0" borderId="0" xfId="0" applyFont="1"/>
    <xf numFmtId="2" fontId="2" fillId="0" borderId="0" xfId="0" applyNumberFormat="1" applyFont="1"/>
    <xf numFmtId="14" fontId="0" fillId="0" borderId="0" xfId="0" applyNumberFormat="1"/>
    <xf numFmtId="14" fontId="8" fillId="0" borderId="0" xfId="0" applyNumberFormat="1" applyFont="1"/>
    <xf numFmtId="0" fontId="1" fillId="0" borderId="0" xfId="0" applyFont="1" applyAlignment="1">
      <alignment wrapText="1"/>
    </xf>
    <xf numFmtId="0" fontId="11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/>
    <xf numFmtId="18" fontId="1" fillId="0" borderId="0" xfId="0" applyNumberFormat="1" applyFont="1"/>
    <xf numFmtId="18" fontId="11" fillId="0" borderId="0" xfId="0" applyNumberFormat="1" applyFont="1"/>
    <xf numFmtId="49" fontId="1" fillId="0" borderId="0" xfId="0" applyNumberFormat="1" applyFont="1" applyAlignment="1">
      <alignment horizontal="right"/>
    </xf>
    <xf numFmtId="14" fontId="11" fillId="2" borderId="0" xfId="0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3" fontId="1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Sheet2!$C$47</c:f>
              <c:strCache>
                <c:ptCount val="1"/>
                <c:pt idx="0">
                  <c:v>Percent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01201690770511"/>
                  <c:y val="-0.22916349478455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Sheet2!$B$48:$B$79</c:f>
              <c:numCache>
                <c:formatCode>General</c:formatCode>
                <c:ptCount val="32"/>
                <c:pt idx="1">
                  <c:v>2.9377</c:v>
                </c:pt>
                <c:pt idx="2">
                  <c:v>4.1238000000000001</c:v>
                </c:pt>
                <c:pt idx="3">
                  <c:v>2.7471000000000001</c:v>
                </c:pt>
                <c:pt idx="5">
                  <c:v>2.9904999999999999</c:v>
                </c:pt>
                <c:pt idx="6">
                  <c:v>3.81</c:v>
                </c:pt>
                <c:pt idx="7">
                  <c:v>5.0505000000000004</c:v>
                </c:pt>
                <c:pt idx="8">
                  <c:v>4.4558999999999997</c:v>
                </c:pt>
                <c:pt idx="9">
                  <c:v>4.5620000000000003</c:v>
                </c:pt>
                <c:pt idx="10">
                  <c:v>1.91</c:v>
                </c:pt>
                <c:pt idx="11">
                  <c:v>1.89</c:v>
                </c:pt>
                <c:pt idx="12">
                  <c:v>1.1399999999999999</c:v>
                </c:pt>
                <c:pt idx="13">
                  <c:v>1.33</c:v>
                </c:pt>
                <c:pt idx="14">
                  <c:v>2.11</c:v>
                </c:pt>
                <c:pt idx="15">
                  <c:v>0.81</c:v>
                </c:pt>
                <c:pt idx="16">
                  <c:v>1.55</c:v>
                </c:pt>
                <c:pt idx="17">
                  <c:v>1.91</c:v>
                </c:pt>
                <c:pt idx="18">
                  <c:v>2.069</c:v>
                </c:pt>
                <c:pt idx="19">
                  <c:v>1.33</c:v>
                </c:pt>
                <c:pt idx="20">
                  <c:v>2.84</c:v>
                </c:pt>
                <c:pt idx="21">
                  <c:v>2.024</c:v>
                </c:pt>
                <c:pt idx="22">
                  <c:v>1.8244</c:v>
                </c:pt>
                <c:pt idx="23">
                  <c:v>3.0546000000000002</c:v>
                </c:pt>
                <c:pt idx="24">
                  <c:v>4.1436999999999999</c:v>
                </c:pt>
                <c:pt idx="26">
                  <c:v>4.41</c:v>
                </c:pt>
                <c:pt idx="27">
                  <c:v>4.4175000000000004</c:v>
                </c:pt>
                <c:pt idx="28">
                  <c:v>4.3667999999999996</c:v>
                </c:pt>
                <c:pt idx="29">
                  <c:v>3.7269999999999999</c:v>
                </c:pt>
                <c:pt idx="30">
                  <c:v>1.7783</c:v>
                </c:pt>
                <c:pt idx="31">
                  <c:v>2.7557999999999998</c:v>
                </c:pt>
              </c:numCache>
            </c:numRef>
          </c:xVal>
          <c:yVal>
            <c:numRef>
              <c:f>Sheet2!$C$48:$C$79</c:f>
              <c:numCache>
                <c:formatCode>General</c:formatCode>
                <c:ptCount val="32"/>
                <c:pt idx="1">
                  <c:v>9.3292325717633337E-2</c:v>
                </c:pt>
                <c:pt idx="2">
                  <c:v>8.0913616094576354E-2</c:v>
                </c:pt>
                <c:pt idx="3">
                  <c:v>9.521553765987692E-2</c:v>
                </c:pt>
                <c:pt idx="5">
                  <c:v>0.12514020788155242</c:v>
                </c:pt>
                <c:pt idx="6">
                  <c:v>9.3523750035490197E-2</c:v>
                </c:pt>
                <c:pt idx="7">
                  <c:v>0.16066144080240363</c:v>
                </c:pt>
                <c:pt idx="8">
                  <c:v>0.13925809875170564</c:v>
                </c:pt>
                <c:pt idx="9">
                  <c:v>0.16917264828107301</c:v>
                </c:pt>
                <c:pt idx="10">
                  <c:v>0.11591623036649207</c:v>
                </c:pt>
                <c:pt idx="11">
                  <c:v>0.10370370370370367</c:v>
                </c:pt>
                <c:pt idx="12">
                  <c:v>9.1228070175438478E-2</c:v>
                </c:pt>
                <c:pt idx="13">
                  <c:v>9.3233082706766918E-2</c:v>
                </c:pt>
                <c:pt idx="14">
                  <c:v>0.12606635071090039</c:v>
                </c:pt>
                <c:pt idx="15">
                  <c:v>0.12604938271604949</c:v>
                </c:pt>
                <c:pt idx="16">
                  <c:v>5.1870967741935517E-2</c:v>
                </c:pt>
                <c:pt idx="17">
                  <c:v>4.1518324607329821E-2</c:v>
                </c:pt>
                <c:pt idx="18">
                  <c:v>5.3504108264862245E-2</c:v>
                </c:pt>
                <c:pt idx="19">
                  <c:v>9.3458646616541421E-2</c:v>
                </c:pt>
                <c:pt idx="20">
                  <c:v>7.3943661971830971E-2</c:v>
                </c:pt>
                <c:pt idx="21">
                  <c:v>8.4980237154150151E-2</c:v>
                </c:pt>
                <c:pt idx="22">
                  <c:v>8.2365426566829839E-2</c:v>
                </c:pt>
                <c:pt idx="23">
                  <c:v>0.1940913643016717</c:v>
                </c:pt>
                <c:pt idx="24">
                  <c:v>0.16204334882167995</c:v>
                </c:pt>
                <c:pt idx="26">
                  <c:v>0.1305426199635554</c:v>
                </c:pt>
                <c:pt idx="27">
                  <c:v>0.18388653080593723</c:v>
                </c:pt>
                <c:pt idx="28">
                  <c:v>0.11455233291298858</c:v>
                </c:pt>
                <c:pt idx="29">
                  <c:v>0.13144514894126091</c:v>
                </c:pt>
                <c:pt idx="30">
                  <c:v>0.10016015769372924</c:v>
                </c:pt>
                <c:pt idx="31">
                  <c:v>8.107793266803863E-2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F-7844-88BD-C8D1DC81D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03680"/>
        <c:axId val="2049548128"/>
      </c:scatterChart>
      <c:valAx>
        <c:axId val="203020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48128"/>
        <c:crosses val="autoZero"/>
        <c:crossBetween val="midCat"/>
      </c:valAx>
      <c:valAx>
        <c:axId val="20495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48</xdr:row>
      <xdr:rowOff>76200</xdr:rowOff>
    </xdr:from>
    <xdr:to>
      <xdr:col>15</xdr:col>
      <xdr:colOff>279400</xdr:colOff>
      <xdr:row>69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2C611-6117-6414-1729-C72BA4023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32"/>
  <sheetViews>
    <sheetView tabSelected="1" workbookViewId="0">
      <selection activeCell="U18" sqref="U18"/>
    </sheetView>
  </sheetViews>
  <sheetFormatPr baseColWidth="10" defaultColWidth="12.6640625" defaultRowHeight="15.75" customHeight="1" x14ac:dyDescent="0.2"/>
  <cols>
    <col min="1" max="2" width="12.6640625" style="21"/>
    <col min="3" max="3" width="11" style="21" customWidth="1"/>
    <col min="4" max="5" width="9" style="21" customWidth="1"/>
    <col min="6" max="9" width="12.6640625" style="21"/>
    <col min="10" max="10" width="9.33203125" style="21" customWidth="1"/>
    <col min="11" max="11" width="9.5" style="21" customWidth="1"/>
    <col min="12" max="16384" width="12.6640625" style="21"/>
  </cols>
  <sheetData>
    <row r="1" spans="1:36" ht="15.75" customHeight="1" x14ac:dyDescent="0.2">
      <c r="A1" s="20" t="s">
        <v>339</v>
      </c>
      <c r="B1" s="20" t="s">
        <v>211</v>
      </c>
      <c r="C1" s="20" t="s">
        <v>212</v>
      </c>
      <c r="D1" s="20" t="s">
        <v>213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214</v>
      </c>
      <c r="J1" s="20" t="s">
        <v>215</v>
      </c>
      <c r="K1" s="20" t="s">
        <v>216</v>
      </c>
      <c r="L1" s="20" t="s">
        <v>217</v>
      </c>
      <c r="M1" s="20" t="s">
        <v>218</v>
      </c>
      <c r="N1" s="20" t="s">
        <v>219</v>
      </c>
      <c r="O1" s="20" t="s">
        <v>220</v>
      </c>
      <c r="P1" s="20" t="s">
        <v>221</v>
      </c>
      <c r="Q1" s="20" t="s">
        <v>222</v>
      </c>
      <c r="R1" s="20" t="s">
        <v>223</v>
      </c>
      <c r="S1" s="20" t="s">
        <v>224</v>
      </c>
      <c r="T1" s="20" t="s">
        <v>225</v>
      </c>
      <c r="U1" s="20" t="s">
        <v>232</v>
      </c>
      <c r="V1" s="20" t="s">
        <v>226</v>
      </c>
      <c r="W1" s="20" t="s">
        <v>227</v>
      </c>
      <c r="X1" s="20" t="s">
        <v>228</v>
      </c>
      <c r="Y1" s="20" t="s">
        <v>233</v>
      </c>
      <c r="Z1" s="20" t="s">
        <v>229</v>
      </c>
      <c r="AA1" s="20" t="s">
        <v>230</v>
      </c>
      <c r="AB1" s="20" t="s">
        <v>231</v>
      </c>
      <c r="AC1" s="20" t="s">
        <v>234</v>
      </c>
      <c r="AD1" s="20"/>
      <c r="AE1" s="20"/>
      <c r="AF1" s="20"/>
      <c r="AG1" s="20"/>
      <c r="AH1" s="20"/>
      <c r="AI1" s="20"/>
      <c r="AJ1" s="20"/>
    </row>
    <row r="2" spans="1:36" ht="30" customHeight="1" x14ac:dyDescent="0.2">
      <c r="A2" s="22" t="s">
        <v>28</v>
      </c>
      <c r="B2" s="22" t="s">
        <v>29</v>
      </c>
      <c r="C2" s="22">
        <v>19</v>
      </c>
      <c r="D2" s="23" t="s">
        <v>30</v>
      </c>
      <c r="E2" s="24">
        <v>44788</v>
      </c>
      <c r="F2" s="25">
        <v>0.75138888888888888</v>
      </c>
      <c r="G2" s="25">
        <v>0.41805555555555557</v>
      </c>
      <c r="H2" s="22">
        <v>16</v>
      </c>
      <c r="I2" s="23" t="s">
        <v>31</v>
      </c>
      <c r="J2" s="22">
        <v>37</v>
      </c>
      <c r="K2" s="22">
        <v>37</v>
      </c>
      <c r="L2" s="22">
        <f>AVERAGE(J2:K2)</f>
        <v>37</v>
      </c>
      <c r="M2" s="22">
        <v>5.58</v>
      </c>
      <c r="N2" s="22">
        <v>5.01</v>
      </c>
      <c r="O2" s="22">
        <v>0.09</v>
      </c>
      <c r="P2" s="22">
        <v>0.66000000000000025</v>
      </c>
      <c r="Q2" s="22">
        <v>0.11827956989247317</v>
      </c>
      <c r="V2" s="22">
        <v>21.888999999999999</v>
      </c>
      <c r="W2" s="22">
        <v>18.762</v>
      </c>
      <c r="X2" s="22">
        <v>18.867000000000001</v>
      </c>
      <c r="Y2" s="22">
        <f>AVERAGE(V2:X2)</f>
        <v>19.839333333333332</v>
      </c>
      <c r="Z2" s="22">
        <v>28.634</v>
      </c>
      <c r="AA2" s="22">
        <v>21.02</v>
      </c>
      <c r="AB2" s="22">
        <v>24.335000000000001</v>
      </c>
      <c r="AC2" s="22">
        <f>AVERAGE(Z2:AB2)</f>
        <v>24.663</v>
      </c>
    </row>
    <row r="3" spans="1:36" ht="15.75" customHeight="1" x14ac:dyDescent="0.2">
      <c r="A3" s="22" t="s">
        <v>33</v>
      </c>
      <c r="B3" s="22" t="s">
        <v>34</v>
      </c>
      <c r="C3" s="22">
        <v>19</v>
      </c>
      <c r="D3" s="23" t="s">
        <v>35</v>
      </c>
      <c r="E3" s="24">
        <v>44788</v>
      </c>
      <c r="F3" s="25">
        <v>0.75138888888888888</v>
      </c>
      <c r="G3" s="25">
        <v>0.41805555555555557</v>
      </c>
      <c r="H3" s="22">
        <v>16</v>
      </c>
      <c r="I3" s="23" t="s">
        <v>31</v>
      </c>
      <c r="J3" s="22">
        <v>37</v>
      </c>
      <c r="K3" s="22">
        <v>37</v>
      </c>
      <c r="L3" s="22">
        <f>AVERAGE(J3:K3)</f>
        <v>37</v>
      </c>
      <c r="M3" s="22">
        <v>4.53</v>
      </c>
      <c r="N3" s="22">
        <v>4.09</v>
      </c>
      <c r="O3" s="22">
        <v>0.04</v>
      </c>
      <c r="P3" s="22">
        <v>0.48000000000000037</v>
      </c>
      <c r="Q3" s="22">
        <v>0.10596026490066232</v>
      </c>
      <c r="V3" s="22">
        <v>12.143000000000001</v>
      </c>
      <c r="W3" s="22">
        <v>12.311999999999999</v>
      </c>
      <c r="X3" s="22">
        <v>11.827999999999999</v>
      </c>
      <c r="Y3" s="22">
        <f>AVERAGE(V3:X3)</f>
        <v>12.094333333333333</v>
      </c>
      <c r="Z3" s="22">
        <v>79.751999999999995</v>
      </c>
      <c r="AA3" s="22">
        <v>79.721999999999994</v>
      </c>
      <c r="AB3" s="22">
        <v>82.597999999999999</v>
      </c>
      <c r="AC3" s="22">
        <f>AVERAGE(Z3:AB3)</f>
        <v>80.690666666666672</v>
      </c>
    </row>
    <row r="4" spans="1:36" ht="15.75" customHeight="1" x14ac:dyDescent="0.2">
      <c r="A4" s="22" t="s">
        <v>36</v>
      </c>
      <c r="B4" s="22" t="s">
        <v>29</v>
      </c>
      <c r="C4" s="22">
        <v>19</v>
      </c>
      <c r="D4" s="23" t="s">
        <v>30</v>
      </c>
      <c r="E4" s="24">
        <v>44788</v>
      </c>
      <c r="F4" s="25">
        <v>0.75138888888888888</v>
      </c>
      <c r="G4" s="25">
        <v>0.41805555555555557</v>
      </c>
      <c r="H4" s="22">
        <v>16</v>
      </c>
      <c r="I4" s="23" t="s">
        <v>31</v>
      </c>
      <c r="J4" s="22">
        <v>37</v>
      </c>
      <c r="K4" s="22">
        <v>37</v>
      </c>
      <c r="L4" s="22">
        <f>AVERAGE(J4:K4)</f>
        <v>37</v>
      </c>
      <c r="M4" s="22">
        <v>3.57</v>
      </c>
      <c r="N4" s="22">
        <v>3.23</v>
      </c>
      <c r="O4" s="22">
        <v>0.04</v>
      </c>
      <c r="P4" s="22">
        <v>0.37999999999999984</v>
      </c>
      <c r="Q4" s="22">
        <v>0.10644257703081228</v>
      </c>
      <c r="V4" s="22">
        <v>22.576000000000001</v>
      </c>
      <c r="W4" s="22">
        <v>19.759</v>
      </c>
      <c r="X4" s="22">
        <v>19.896000000000001</v>
      </c>
      <c r="Y4" s="22">
        <f>AVERAGE(V4:X4)</f>
        <v>20.743666666666666</v>
      </c>
      <c r="Z4" s="22">
        <v>9.7319999999999993</v>
      </c>
      <c r="AA4" s="22">
        <v>7.1909999999999998</v>
      </c>
      <c r="AB4" s="22">
        <v>8.7479999999999993</v>
      </c>
      <c r="AC4" s="22">
        <f>AVERAGE(Z4:AB4)</f>
        <v>8.5570000000000004</v>
      </c>
    </row>
    <row r="5" spans="1:36" ht="15.75" customHeight="1" x14ac:dyDescent="0.2">
      <c r="A5" s="22" t="s">
        <v>42</v>
      </c>
      <c r="B5" s="22" t="s">
        <v>34</v>
      </c>
      <c r="C5" s="22">
        <v>19</v>
      </c>
      <c r="D5" s="23" t="s">
        <v>35</v>
      </c>
      <c r="E5" s="24">
        <v>44788</v>
      </c>
      <c r="F5" s="25">
        <v>0.75138888888888888</v>
      </c>
      <c r="G5" s="25">
        <v>0.41805555555555557</v>
      </c>
      <c r="H5" s="22">
        <v>16</v>
      </c>
      <c r="I5" s="23" t="s">
        <v>31</v>
      </c>
      <c r="J5" s="22">
        <v>37</v>
      </c>
      <c r="K5" s="22">
        <v>37</v>
      </c>
      <c r="L5" s="22">
        <f>AVERAGE(J5:K5)</f>
        <v>37</v>
      </c>
      <c r="M5" s="22">
        <v>4.62</v>
      </c>
      <c r="N5" s="22">
        <v>4.0199999999999996</v>
      </c>
      <c r="O5" s="22">
        <v>0.05</v>
      </c>
      <c r="P5" s="22">
        <v>0.65000000000000058</v>
      </c>
      <c r="Q5" s="22">
        <v>0.14069264069264081</v>
      </c>
      <c r="V5" s="22">
        <v>13.065</v>
      </c>
      <c r="W5" s="22">
        <v>13.375999999999999</v>
      </c>
      <c r="X5" s="22">
        <v>13.01</v>
      </c>
      <c r="Y5" s="22">
        <f>AVERAGE(V5:X5)</f>
        <v>13.150333333333334</v>
      </c>
      <c r="Z5" s="22">
        <v>72.156000000000006</v>
      </c>
      <c r="AA5" s="22">
        <v>72.778000000000006</v>
      </c>
      <c r="AB5" s="22">
        <v>75.867999999999995</v>
      </c>
      <c r="AC5" s="22">
        <f>AVERAGE(Z5:AB5)</f>
        <v>73.600666666666669</v>
      </c>
    </row>
    <row r="6" spans="1:36" ht="15.75" customHeight="1" x14ac:dyDescent="0.2">
      <c r="A6" s="22" t="s">
        <v>43</v>
      </c>
      <c r="B6" s="22" t="s">
        <v>44</v>
      </c>
      <c r="C6" s="22">
        <v>19</v>
      </c>
      <c r="D6" s="23" t="s">
        <v>30</v>
      </c>
      <c r="E6" s="24">
        <v>44788</v>
      </c>
      <c r="F6" s="25">
        <v>0.75138888888888888</v>
      </c>
      <c r="G6" s="25">
        <v>0.41805555555555557</v>
      </c>
      <c r="H6" s="22">
        <v>16</v>
      </c>
      <c r="I6" s="23" t="s">
        <v>31</v>
      </c>
      <c r="J6" s="22">
        <v>37</v>
      </c>
      <c r="K6" s="22">
        <v>37</v>
      </c>
      <c r="L6" s="22">
        <f>AVERAGE(J6:K6)</f>
        <v>37</v>
      </c>
      <c r="M6" s="22">
        <v>5.4</v>
      </c>
      <c r="N6" s="22">
        <v>4.8499999999999996</v>
      </c>
      <c r="O6" s="22">
        <v>0.02</v>
      </c>
      <c r="P6" s="22">
        <v>0.57000000000000073</v>
      </c>
      <c r="Q6" s="22">
        <v>0.10555555555555568</v>
      </c>
      <c r="V6" s="22">
        <v>19.224</v>
      </c>
      <c r="W6" s="22">
        <v>17.707000000000001</v>
      </c>
      <c r="X6" s="22">
        <v>17.219000000000001</v>
      </c>
      <c r="Y6" s="22">
        <f>AVERAGE(V6:X6)</f>
        <v>18.05</v>
      </c>
      <c r="Z6" s="22">
        <v>13.589</v>
      </c>
      <c r="AA6" s="22">
        <v>11.214</v>
      </c>
      <c r="AB6" s="22">
        <v>12.72</v>
      </c>
      <c r="AC6" s="22">
        <f>AVERAGE(Z6:AB6)</f>
        <v>12.507666666666667</v>
      </c>
    </row>
    <row r="7" spans="1:36" ht="15.75" customHeight="1" x14ac:dyDescent="0.2">
      <c r="A7" s="22" t="s">
        <v>46</v>
      </c>
      <c r="B7" s="22" t="s">
        <v>34</v>
      </c>
      <c r="C7" s="22">
        <v>19</v>
      </c>
      <c r="D7" s="23" t="s">
        <v>35</v>
      </c>
      <c r="E7" s="24">
        <v>44788</v>
      </c>
      <c r="F7" s="25">
        <v>0.75138888888888888</v>
      </c>
      <c r="G7" s="25">
        <v>0.41805555555555557</v>
      </c>
      <c r="H7" s="22">
        <v>16</v>
      </c>
      <c r="I7" s="23" t="s">
        <v>31</v>
      </c>
      <c r="J7" s="22">
        <v>37</v>
      </c>
      <c r="K7" s="22">
        <v>37</v>
      </c>
      <c r="L7" s="22">
        <f>AVERAGE(J7:K7)</f>
        <v>37</v>
      </c>
      <c r="M7" s="22">
        <v>5.15</v>
      </c>
      <c r="N7" s="22">
        <v>4.7</v>
      </c>
      <c r="O7" s="22">
        <v>0.05</v>
      </c>
      <c r="P7" s="22">
        <v>0.50000000000000022</v>
      </c>
      <c r="Q7" s="22">
        <v>9.7087378640776739E-2</v>
      </c>
      <c r="V7" s="22">
        <v>14.331</v>
      </c>
      <c r="W7" s="22">
        <v>14.553000000000001</v>
      </c>
      <c r="X7" s="22">
        <v>13.92</v>
      </c>
      <c r="Y7" s="22">
        <f>AVERAGE(V7:X7)</f>
        <v>14.268000000000001</v>
      </c>
      <c r="Z7" s="22">
        <v>67.585999999999999</v>
      </c>
      <c r="AA7" s="22">
        <v>66.977999999999994</v>
      </c>
      <c r="AB7" s="22">
        <v>70.253</v>
      </c>
      <c r="AC7" s="22">
        <f>AVERAGE(Z7:AB7)</f>
        <v>68.272333333333336</v>
      </c>
    </row>
    <row r="8" spans="1:36" ht="15.75" customHeight="1" x14ac:dyDescent="0.2">
      <c r="A8" s="22" t="s">
        <v>47</v>
      </c>
      <c r="B8" s="22" t="s">
        <v>29</v>
      </c>
      <c r="C8" s="22">
        <v>19</v>
      </c>
      <c r="D8" s="23" t="s">
        <v>30</v>
      </c>
      <c r="E8" s="24">
        <v>44789</v>
      </c>
      <c r="F8" s="23" t="s">
        <v>48</v>
      </c>
      <c r="G8" s="22" t="s">
        <v>49</v>
      </c>
      <c r="H8" s="22">
        <v>16</v>
      </c>
      <c r="I8" s="23" t="s">
        <v>31</v>
      </c>
      <c r="J8" s="22">
        <v>37</v>
      </c>
      <c r="K8" s="22">
        <v>37</v>
      </c>
      <c r="L8" s="22">
        <f>AVERAGE(J8:K8)</f>
        <v>37</v>
      </c>
      <c r="M8" s="22">
        <v>3.34</v>
      </c>
      <c r="N8" s="22">
        <v>2.74</v>
      </c>
      <c r="O8" s="23">
        <v>0</v>
      </c>
      <c r="P8" s="22">
        <v>0.59999999999999964</v>
      </c>
      <c r="Q8" s="22">
        <v>0.17964071856287414</v>
      </c>
      <c r="R8" s="22">
        <v>392</v>
      </c>
      <c r="S8" s="22">
        <v>354</v>
      </c>
      <c r="T8" s="22">
        <v>-38</v>
      </c>
      <c r="U8" s="22" t="s">
        <v>50</v>
      </c>
      <c r="V8" s="22">
        <v>21.692</v>
      </c>
      <c r="W8" s="22">
        <v>18.309999999999999</v>
      </c>
      <c r="X8" s="22">
        <v>18.242999999999999</v>
      </c>
      <c r="Y8" s="22">
        <f>AVERAGE(V8:X8)</f>
        <v>19.414999999999996</v>
      </c>
      <c r="Z8" s="22">
        <v>9.4979999999999993</v>
      </c>
      <c r="AA8" s="22">
        <v>6.516</v>
      </c>
      <c r="AB8" s="22">
        <v>8.1159999999999997</v>
      </c>
      <c r="AC8" s="22">
        <f>AVERAGE(Z8:AB8)</f>
        <v>8.043333333333333</v>
      </c>
    </row>
    <row r="9" spans="1:36" ht="15.75" customHeight="1" x14ac:dyDescent="0.2">
      <c r="A9" s="22" t="s">
        <v>51</v>
      </c>
      <c r="B9" s="22" t="s">
        <v>29</v>
      </c>
      <c r="C9" s="22">
        <v>18</v>
      </c>
      <c r="D9" s="23" t="s">
        <v>30</v>
      </c>
      <c r="E9" s="24">
        <v>44789</v>
      </c>
      <c r="F9" s="23" t="s">
        <v>48</v>
      </c>
      <c r="G9" s="22" t="s">
        <v>49</v>
      </c>
      <c r="H9" s="22">
        <v>16</v>
      </c>
      <c r="I9" s="23" t="s">
        <v>31</v>
      </c>
      <c r="J9" s="22">
        <v>37</v>
      </c>
      <c r="K9" s="22">
        <v>37</v>
      </c>
      <c r="L9" s="22">
        <f>AVERAGE(J9:K9)</f>
        <v>37</v>
      </c>
      <c r="M9" s="22">
        <v>5.55</v>
      </c>
      <c r="N9" s="22">
        <v>4.32</v>
      </c>
      <c r="O9" s="23">
        <v>0</v>
      </c>
      <c r="P9" s="22">
        <v>1.2299999999999995</v>
      </c>
      <c r="Q9" s="22">
        <v>0.22162162162162155</v>
      </c>
      <c r="R9" s="22">
        <v>376</v>
      </c>
      <c r="S9" s="22">
        <v>389</v>
      </c>
      <c r="T9" s="22">
        <v>13</v>
      </c>
      <c r="V9" s="22">
        <v>21.14</v>
      </c>
      <c r="W9" s="22">
        <v>18.010000000000002</v>
      </c>
      <c r="X9" s="22">
        <v>17.616</v>
      </c>
      <c r="Y9" s="22">
        <f>AVERAGE(V9:X9)</f>
        <v>18.922000000000001</v>
      </c>
      <c r="Z9" s="22">
        <v>12.513</v>
      </c>
      <c r="AA9" s="22">
        <v>9.3460000000000001</v>
      </c>
      <c r="AB9" s="22">
        <v>11.496</v>
      </c>
      <c r="AC9" s="22">
        <f>AVERAGE(Z9:AB9)</f>
        <v>11.118333333333334</v>
      </c>
    </row>
    <row r="10" spans="1:36" ht="15.75" customHeight="1" x14ac:dyDescent="0.2">
      <c r="A10" s="22" t="s">
        <v>52</v>
      </c>
      <c r="B10" s="22" t="s">
        <v>29</v>
      </c>
      <c r="C10" s="22">
        <v>19</v>
      </c>
      <c r="D10" s="23" t="s">
        <v>30</v>
      </c>
      <c r="E10" s="24">
        <v>44789</v>
      </c>
      <c r="F10" s="23" t="s">
        <v>48</v>
      </c>
      <c r="G10" s="22" t="s">
        <v>49</v>
      </c>
      <c r="H10" s="22">
        <v>16</v>
      </c>
      <c r="I10" s="23" t="s">
        <v>31</v>
      </c>
      <c r="J10" s="22">
        <v>37</v>
      </c>
      <c r="K10" s="22">
        <v>37</v>
      </c>
      <c r="L10" s="22">
        <f>AVERAGE(J10:K10)</f>
        <v>37</v>
      </c>
      <c r="M10" s="22">
        <v>4.95</v>
      </c>
      <c r="N10" s="22">
        <v>4.43</v>
      </c>
      <c r="O10" s="23">
        <v>0</v>
      </c>
      <c r="P10" s="22">
        <v>0.52000000000000046</v>
      </c>
      <c r="Q10" s="22">
        <v>0.10505050505050514</v>
      </c>
      <c r="R10" s="22">
        <v>372</v>
      </c>
      <c r="S10" s="22">
        <v>398</v>
      </c>
      <c r="T10" s="22">
        <v>26</v>
      </c>
      <c r="V10" s="22">
        <v>19.716000000000001</v>
      </c>
      <c r="W10" s="22">
        <v>18.974</v>
      </c>
      <c r="X10" s="22">
        <v>18.864000000000001</v>
      </c>
      <c r="Y10" s="22">
        <f>AVERAGE(V10:X10)</f>
        <v>19.184666666666669</v>
      </c>
      <c r="Z10" s="22">
        <v>11.609</v>
      </c>
      <c r="AA10" s="22">
        <v>10.670999999999999</v>
      </c>
      <c r="AB10" s="22">
        <v>12.922000000000001</v>
      </c>
      <c r="AC10" s="22">
        <f>AVERAGE(Z10:AB10)</f>
        <v>11.734</v>
      </c>
    </row>
    <row r="11" spans="1:36" ht="15.75" customHeight="1" x14ac:dyDescent="0.2">
      <c r="A11" s="22" t="s">
        <v>53</v>
      </c>
      <c r="B11" s="22" t="s">
        <v>34</v>
      </c>
      <c r="C11" s="22">
        <v>18</v>
      </c>
      <c r="D11" s="23" t="s">
        <v>35</v>
      </c>
      <c r="E11" s="24">
        <v>44789</v>
      </c>
      <c r="F11" s="23" t="s">
        <v>48</v>
      </c>
      <c r="G11" s="22" t="s">
        <v>49</v>
      </c>
      <c r="H11" s="22">
        <v>16</v>
      </c>
      <c r="I11" s="23" t="s">
        <v>31</v>
      </c>
      <c r="J11" s="22">
        <v>37</v>
      </c>
      <c r="K11" s="22">
        <v>37</v>
      </c>
      <c r="L11" s="22">
        <f>AVERAGE(J11:K11)</f>
        <v>37</v>
      </c>
      <c r="M11" s="22">
        <v>3.17</v>
      </c>
      <c r="N11" s="22">
        <v>2.4500000000000002</v>
      </c>
      <c r="O11" s="23">
        <v>0</v>
      </c>
      <c r="P11" s="22">
        <v>0.71999999999999975</v>
      </c>
      <c r="Q11" s="22">
        <v>0.2271293375394321</v>
      </c>
      <c r="R11" s="22">
        <v>340</v>
      </c>
      <c r="S11" s="22">
        <v>350</v>
      </c>
      <c r="T11" s="22">
        <v>10</v>
      </c>
      <c r="V11" s="22">
        <v>12.792</v>
      </c>
      <c r="W11" s="22">
        <v>12.583</v>
      </c>
      <c r="X11" s="22">
        <v>11.16</v>
      </c>
      <c r="Y11" s="22">
        <f>AVERAGE(V11:X11)</f>
        <v>12.178333333333333</v>
      </c>
      <c r="Z11" s="22">
        <v>88.394000000000005</v>
      </c>
      <c r="AA11" s="22">
        <v>88.875</v>
      </c>
      <c r="AB11" s="22">
        <v>90.305000000000007</v>
      </c>
      <c r="AC11" s="22">
        <f>AVERAGE(Z11:AB11)</f>
        <v>89.191333333333333</v>
      </c>
    </row>
    <row r="12" spans="1:36" ht="15.75" customHeight="1" x14ac:dyDescent="0.2">
      <c r="A12" s="22" t="s">
        <v>54</v>
      </c>
      <c r="B12" s="22" t="s">
        <v>39</v>
      </c>
      <c r="C12" s="22">
        <v>18</v>
      </c>
      <c r="D12" s="23" t="s">
        <v>35</v>
      </c>
      <c r="E12" s="24">
        <v>44789</v>
      </c>
      <c r="F12" s="23" t="s">
        <v>48</v>
      </c>
      <c r="G12" s="22" t="s">
        <v>49</v>
      </c>
      <c r="H12" s="22">
        <v>16</v>
      </c>
      <c r="I12" s="23" t="s">
        <v>31</v>
      </c>
      <c r="J12" s="22">
        <v>37</v>
      </c>
      <c r="K12" s="22">
        <v>37</v>
      </c>
      <c r="L12" s="22">
        <f>AVERAGE(J12:K12)</f>
        <v>37</v>
      </c>
      <c r="M12" s="22">
        <v>3.57</v>
      </c>
      <c r="N12" s="22">
        <v>2.69</v>
      </c>
      <c r="O12" s="22">
        <v>0.03</v>
      </c>
      <c r="P12" s="22">
        <v>0.90999999999999992</v>
      </c>
      <c r="Q12" s="22">
        <v>0.25490196078431371</v>
      </c>
      <c r="R12" s="22">
        <v>361</v>
      </c>
      <c r="S12" s="22">
        <v>385</v>
      </c>
      <c r="T12" s="22">
        <v>24</v>
      </c>
      <c r="V12" s="22">
        <v>14.16</v>
      </c>
      <c r="W12" s="22">
        <v>13.945</v>
      </c>
      <c r="X12" s="22">
        <v>14.103999999999999</v>
      </c>
      <c r="Y12" s="22">
        <f>AVERAGE(V12:X12)</f>
        <v>14.069666666666668</v>
      </c>
      <c r="Z12" s="22">
        <v>63.145000000000003</v>
      </c>
      <c r="AA12" s="22">
        <v>61.012</v>
      </c>
      <c r="AB12" s="22">
        <v>67.853999999999999</v>
      </c>
      <c r="AC12" s="22">
        <f>AVERAGE(Z12:AB12)</f>
        <v>64.003666666666675</v>
      </c>
    </row>
    <row r="13" spans="1:36" ht="15.75" customHeight="1" x14ac:dyDescent="0.2">
      <c r="A13" s="22" t="s">
        <v>55</v>
      </c>
      <c r="B13" s="22" t="s">
        <v>34</v>
      </c>
      <c r="C13" s="22">
        <v>19</v>
      </c>
      <c r="D13" s="23" t="s">
        <v>35</v>
      </c>
      <c r="E13" s="24">
        <v>44789</v>
      </c>
      <c r="F13" s="23" t="s">
        <v>48</v>
      </c>
      <c r="G13" s="22" t="s">
        <v>49</v>
      </c>
      <c r="H13" s="22">
        <v>16</v>
      </c>
      <c r="I13" s="23" t="s">
        <v>31</v>
      </c>
      <c r="J13" s="22">
        <v>37</v>
      </c>
      <c r="K13" s="22">
        <v>37</v>
      </c>
      <c r="L13" s="22">
        <f>AVERAGE(J13:K13)</f>
        <v>37</v>
      </c>
      <c r="M13" s="22">
        <v>2.82</v>
      </c>
      <c r="N13" s="22">
        <v>2.12</v>
      </c>
      <c r="O13" s="22">
        <v>0.01</v>
      </c>
      <c r="P13" s="22">
        <v>0.70999999999999974</v>
      </c>
      <c r="Q13" s="22">
        <v>0.25177304964538999</v>
      </c>
      <c r="R13" s="22"/>
      <c r="S13" s="23"/>
      <c r="U13" s="22" t="s">
        <v>57</v>
      </c>
      <c r="V13" s="22">
        <v>13.811999999999999</v>
      </c>
      <c r="W13" s="22">
        <v>13.608000000000001</v>
      </c>
      <c r="X13" s="22">
        <v>12.443</v>
      </c>
      <c r="Y13" s="22">
        <f>AVERAGE(V13:X13)</f>
        <v>13.287666666666667</v>
      </c>
      <c r="Z13" s="22">
        <v>76.95</v>
      </c>
      <c r="AA13" s="22">
        <v>78.119</v>
      </c>
      <c r="AB13" s="22">
        <v>82.242000000000004</v>
      </c>
      <c r="AC13" s="22">
        <f>AVERAGE(Z13:AB13)</f>
        <v>79.103666666666683</v>
      </c>
    </row>
    <row r="14" spans="1:36" ht="15.75" customHeight="1" x14ac:dyDescent="0.2">
      <c r="A14" s="22" t="s">
        <v>58</v>
      </c>
      <c r="B14" s="22" t="s">
        <v>34</v>
      </c>
      <c r="C14" s="22">
        <v>19</v>
      </c>
      <c r="D14" s="23" t="s">
        <v>35</v>
      </c>
      <c r="E14" s="24">
        <v>44789</v>
      </c>
      <c r="F14" s="23" t="s">
        <v>48</v>
      </c>
      <c r="G14" s="22" t="s">
        <v>49</v>
      </c>
      <c r="H14" s="22">
        <v>16</v>
      </c>
      <c r="I14" s="23" t="s">
        <v>31</v>
      </c>
      <c r="J14" s="22">
        <v>37</v>
      </c>
      <c r="K14" s="22">
        <v>37</v>
      </c>
      <c r="L14" s="22">
        <f>AVERAGE(J14:K14)</f>
        <v>37</v>
      </c>
      <c r="M14" s="22">
        <v>2.5099999999999998</v>
      </c>
      <c r="N14" s="22">
        <v>2.0699999999999998</v>
      </c>
      <c r="O14" s="23">
        <v>0</v>
      </c>
      <c r="P14" s="22">
        <v>0.43999999999999995</v>
      </c>
      <c r="Q14" s="22">
        <v>0.17529880478087648</v>
      </c>
      <c r="R14" s="22">
        <v>369</v>
      </c>
      <c r="S14" s="22">
        <v>412</v>
      </c>
      <c r="T14" s="22">
        <v>43</v>
      </c>
      <c r="V14" s="22">
        <v>12.840999999999999</v>
      </c>
      <c r="W14" s="22">
        <v>12.824999999999999</v>
      </c>
      <c r="X14" s="22">
        <v>11.913</v>
      </c>
      <c r="Y14" s="22">
        <f>AVERAGE(V14:X14)</f>
        <v>12.526333333333332</v>
      </c>
      <c r="Z14" s="22">
        <v>83.603999999999999</v>
      </c>
      <c r="AA14" s="22">
        <v>84.600999999999999</v>
      </c>
      <c r="AB14" s="22">
        <v>87.662000000000006</v>
      </c>
      <c r="AC14" s="22">
        <f>AVERAGE(Z14:AB14)</f>
        <v>85.289000000000001</v>
      </c>
    </row>
    <row r="15" spans="1:36" ht="15.75" customHeight="1" x14ac:dyDescent="0.2">
      <c r="A15" s="22" t="s">
        <v>59</v>
      </c>
      <c r="B15" s="22" t="s">
        <v>29</v>
      </c>
      <c r="C15" s="22">
        <v>18</v>
      </c>
      <c r="D15" s="23" t="s">
        <v>30</v>
      </c>
      <c r="E15" s="24">
        <v>44789</v>
      </c>
      <c r="F15" s="23" t="s">
        <v>48</v>
      </c>
      <c r="G15" s="22" t="s">
        <v>49</v>
      </c>
      <c r="H15" s="22">
        <v>16</v>
      </c>
      <c r="I15" s="23" t="s">
        <v>31</v>
      </c>
      <c r="J15" s="22">
        <v>37</v>
      </c>
      <c r="K15" s="22">
        <v>37</v>
      </c>
      <c r="L15" s="22">
        <f>AVERAGE(J15:K15)</f>
        <v>37</v>
      </c>
      <c r="M15" s="22">
        <v>4.6100000000000003</v>
      </c>
      <c r="N15" s="22">
        <v>3.98</v>
      </c>
      <c r="O15" s="22">
        <v>0.01</v>
      </c>
      <c r="P15" s="22">
        <v>0.64000000000000035</v>
      </c>
      <c r="Q15" s="22">
        <v>0.13882863340563997</v>
      </c>
      <c r="R15" s="22">
        <v>377</v>
      </c>
      <c r="S15" s="22">
        <v>402</v>
      </c>
      <c r="T15" s="22">
        <v>25</v>
      </c>
      <c r="V15" s="22">
        <v>18.763000000000002</v>
      </c>
      <c r="W15" s="22">
        <v>18.652999999999999</v>
      </c>
      <c r="X15" s="22">
        <v>17.597999999999999</v>
      </c>
      <c r="Y15" s="22">
        <f>AVERAGE(V15:X15)</f>
        <v>18.337999999999997</v>
      </c>
      <c r="Z15" s="22">
        <v>17.251999999999999</v>
      </c>
      <c r="AA15" s="22">
        <v>16.716000000000001</v>
      </c>
      <c r="AB15" s="22">
        <v>19.393999999999998</v>
      </c>
      <c r="AC15" s="22">
        <f>AVERAGE(Z15:AB15)</f>
        <v>17.787333333333333</v>
      </c>
    </row>
    <row r="16" spans="1:36" ht="15.75" customHeight="1" x14ac:dyDescent="0.2">
      <c r="A16" s="22" t="s">
        <v>60</v>
      </c>
      <c r="B16" s="22" t="s">
        <v>39</v>
      </c>
      <c r="C16" s="22">
        <v>19</v>
      </c>
      <c r="D16" s="23" t="s">
        <v>35</v>
      </c>
      <c r="E16" s="24">
        <v>44789</v>
      </c>
      <c r="F16" s="23" t="s">
        <v>48</v>
      </c>
      <c r="G16" s="22" t="s">
        <v>49</v>
      </c>
      <c r="H16" s="22">
        <v>16</v>
      </c>
      <c r="I16" s="23" t="s">
        <v>31</v>
      </c>
      <c r="J16" s="22">
        <v>37</v>
      </c>
      <c r="K16" s="22">
        <v>37</v>
      </c>
      <c r="L16" s="22">
        <f>AVERAGE(J16:K16)</f>
        <v>37</v>
      </c>
      <c r="M16" s="22">
        <v>4.17</v>
      </c>
      <c r="N16" s="22">
        <v>3.43</v>
      </c>
      <c r="O16" s="22">
        <v>0.04</v>
      </c>
      <c r="P16" s="22">
        <v>0.7799999999999998</v>
      </c>
      <c r="Q16" s="22">
        <v>0.18705035971223016</v>
      </c>
      <c r="R16" s="22">
        <v>351</v>
      </c>
      <c r="S16" s="22">
        <v>350</v>
      </c>
      <c r="T16" s="22">
        <v>-1</v>
      </c>
      <c r="V16" s="22">
        <v>14.03</v>
      </c>
      <c r="W16" s="22">
        <v>13.792</v>
      </c>
      <c r="X16" s="22">
        <v>13.16</v>
      </c>
      <c r="Y16" s="22">
        <f>AVERAGE(V16:X16)</f>
        <v>13.660666666666666</v>
      </c>
      <c r="Z16" s="22">
        <v>45.853999999999999</v>
      </c>
      <c r="AA16" s="22">
        <v>44.927999999999997</v>
      </c>
      <c r="AB16" s="22">
        <v>48.621000000000002</v>
      </c>
      <c r="AC16" s="22">
        <f>AVERAGE(Z16:AB16)</f>
        <v>46.467666666666666</v>
      </c>
    </row>
    <row r="17" spans="1:29" ht="15.75" customHeight="1" x14ac:dyDescent="0.2">
      <c r="A17" s="22" t="s">
        <v>61</v>
      </c>
      <c r="B17" s="22" t="s">
        <v>39</v>
      </c>
      <c r="C17" s="22">
        <v>18</v>
      </c>
      <c r="D17" s="23" t="s">
        <v>30</v>
      </c>
      <c r="E17" s="24">
        <v>44789</v>
      </c>
      <c r="F17" s="23" t="s">
        <v>48</v>
      </c>
      <c r="G17" s="22" t="s">
        <v>49</v>
      </c>
      <c r="H17" s="22">
        <v>16</v>
      </c>
      <c r="I17" s="23" t="s">
        <v>31</v>
      </c>
      <c r="J17" s="22">
        <v>37</v>
      </c>
      <c r="K17" s="22">
        <v>37</v>
      </c>
      <c r="L17" s="22">
        <f>AVERAGE(J17:K17)</f>
        <v>37</v>
      </c>
      <c r="M17" s="22">
        <v>5.0199999999999996</v>
      </c>
      <c r="N17" s="22">
        <v>4.25</v>
      </c>
      <c r="O17" s="22">
        <v>0.01</v>
      </c>
      <c r="P17" s="22">
        <v>0.77999999999999958</v>
      </c>
      <c r="Q17" s="22">
        <v>0.15537848605577681</v>
      </c>
      <c r="R17" s="22">
        <v>356</v>
      </c>
      <c r="S17" s="22">
        <v>369</v>
      </c>
      <c r="T17" s="22">
        <v>13</v>
      </c>
      <c r="V17" s="22">
        <v>14.725</v>
      </c>
      <c r="W17" s="22">
        <v>14.574999999999999</v>
      </c>
      <c r="X17" s="22">
        <v>14.468</v>
      </c>
      <c r="Y17" s="22">
        <f>AVERAGE(V17:X17)</f>
        <v>14.589333333333334</v>
      </c>
      <c r="Z17" s="22">
        <v>44.334000000000003</v>
      </c>
      <c r="AA17" s="22">
        <v>43.527000000000001</v>
      </c>
      <c r="AB17" s="22">
        <v>48.04</v>
      </c>
      <c r="AC17" s="22">
        <f>AVERAGE(Z17:AB17)</f>
        <v>45.300333333333334</v>
      </c>
    </row>
    <row r="18" spans="1:29" ht="15.75" customHeight="1" x14ac:dyDescent="0.2">
      <c r="A18" s="22" t="s">
        <v>75</v>
      </c>
      <c r="B18" s="22" t="s">
        <v>39</v>
      </c>
      <c r="C18" s="22">
        <v>19</v>
      </c>
      <c r="D18" s="23" t="s">
        <v>35</v>
      </c>
      <c r="E18" s="24">
        <v>44797</v>
      </c>
      <c r="F18" s="25">
        <v>0.34444444444444444</v>
      </c>
      <c r="G18" s="25">
        <v>0.51111111111111107</v>
      </c>
      <c r="H18" s="22">
        <v>16</v>
      </c>
      <c r="I18" s="23" t="s">
        <v>31</v>
      </c>
      <c r="J18" s="22">
        <v>38.1</v>
      </c>
      <c r="K18" s="22">
        <v>38.700000000000003</v>
      </c>
      <c r="L18" s="22">
        <f>AVERAGE(J18:K18)</f>
        <v>38.400000000000006</v>
      </c>
      <c r="M18" s="22">
        <v>5.25</v>
      </c>
      <c r="N18" s="22">
        <v>4.84</v>
      </c>
      <c r="O18" s="22">
        <v>4.2999999999999997E-2</v>
      </c>
      <c r="P18" s="22">
        <v>0.45300000000000012</v>
      </c>
      <c r="Q18" s="22">
        <v>8.6285714285714313E-2</v>
      </c>
      <c r="T18" s="22"/>
      <c r="V18" s="22">
        <v>17.177</v>
      </c>
      <c r="W18" s="22">
        <v>15.17</v>
      </c>
      <c r="X18" s="22">
        <v>15.068</v>
      </c>
      <c r="Y18" s="22">
        <f>AVERAGE(V18:X18)</f>
        <v>15.805</v>
      </c>
      <c r="Z18" s="22">
        <v>60.356000000000002</v>
      </c>
      <c r="AA18" s="22">
        <v>52.054000000000002</v>
      </c>
      <c r="AB18" s="22">
        <v>57.363</v>
      </c>
      <c r="AC18" s="22">
        <f>AVERAGE(Z18:AB18)</f>
        <v>56.591000000000001</v>
      </c>
    </row>
    <row r="19" spans="1:29" ht="15.75" customHeight="1" x14ac:dyDescent="0.2">
      <c r="A19" s="22" t="s">
        <v>76</v>
      </c>
      <c r="B19" s="22" t="s">
        <v>39</v>
      </c>
      <c r="C19" s="22">
        <v>19</v>
      </c>
      <c r="D19" s="23" t="s">
        <v>35</v>
      </c>
      <c r="E19" s="24">
        <v>44797</v>
      </c>
      <c r="F19" s="25">
        <v>0.34444444444444444</v>
      </c>
      <c r="G19" s="25">
        <v>0.51111111111111107</v>
      </c>
      <c r="H19" s="22">
        <v>16</v>
      </c>
      <c r="I19" s="23" t="s">
        <v>31</v>
      </c>
      <c r="J19" s="22">
        <v>38.1</v>
      </c>
      <c r="K19" s="22">
        <v>38.700000000000003</v>
      </c>
      <c r="L19" s="22">
        <f>AVERAGE(J19:K19)</f>
        <v>38.400000000000006</v>
      </c>
      <c r="M19" s="22">
        <v>5.04</v>
      </c>
      <c r="N19" s="22">
        <v>4.66</v>
      </c>
      <c r="O19" s="22">
        <v>1.7999999999999999E-2</v>
      </c>
      <c r="P19" s="22">
        <v>0.39799999999999991</v>
      </c>
      <c r="Q19" s="22">
        <v>7.8968253968253951E-2</v>
      </c>
      <c r="T19" s="22"/>
      <c r="V19" s="22">
        <v>18.616</v>
      </c>
      <c r="W19" s="22">
        <v>16.123000000000001</v>
      </c>
      <c r="X19" s="22">
        <v>17.126000000000001</v>
      </c>
      <c r="Y19" s="22">
        <f>AVERAGE(V19:X19)</f>
        <v>17.288333333333338</v>
      </c>
      <c r="Z19" s="22">
        <v>42.844999999999999</v>
      </c>
      <c r="AA19" s="22">
        <v>35.058999999999997</v>
      </c>
      <c r="AB19" s="22">
        <v>42.463000000000001</v>
      </c>
      <c r="AC19" s="22">
        <f>AVERAGE(Z19:AB19)</f>
        <v>40.12233333333333</v>
      </c>
    </row>
    <row r="20" spans="1:29" ht="15.75" customHeight="1" x14ac:dyDescent="0.2">
      <c r="A20" s="22" t="s">
        <v>77</v>
      </c>
      <c r="B20" s="22" t="s">
        <v>34</v>
      </c>
      <c r="C20" s="22">
        <v>19</v>
      </c>
      <c r="D20" s="23" t="s">
        <v>35</v>
      </c>
      <c r="E20" s="24">
        <v>44797</v>
      </c>
      <c r="F20" s="25">
        <v>0.34444444444444444</v>
      </c>
      <c r="G20" s="25">
        <v>0.51111111111111107</v>
      </c>
      <c r="H20" s="22">
        <v>16</v>
      </c>
      <c r="I20" s="23" t="s">
        <v>31</v>
      </c>
      <c r="J20" s="22">
        <v>38.1</v>
      </c>
      <c r="K20" s="22">
        <v>38.700000000000003</v>
      </c>
      <c r="L20" s="22">
        <f>AVERAGE(J20:K20)</f>
        <v>38.400000000000006</v>
      </c>
      <c r="M20" s="22">
        <v>2.35</v>
      </c>
      <c r="N20" s="22">
        <v>2.11</v>
      </c>
      <c r="O20" s="22">
        <v>6.0000000000000001E-3</v>
      </c>
      <c r="P20" s="22">
        <v>0.24600000000000022</v>
      </c>
      <c r="Q20" s="22">
        <v>0.10468085106382988</v>
      </c>
      <c r="T20" s="22"/>
      <c r="V20" s="22">
        <v>13.71</v>
      </c>
      <c r="W20" s="22">
        <v>13.888999999999999</v>
      </c>
      <c r="X20" s="22">
        <v>13.262</v>
      </c>
      <c r="Y20" s="22">
        <f>AVERAGE(V20:X20)</f>
        <v>13.620333333333335</v>
      </c>
      <c r="Z20" s="22">
        <v>80.218999999999994</v>
      </c>
      <c r="AA20" s="22">
        <v>80.844999999999999</v>
      </c>
      <c r="AB20" s="22">
        <v>83.989000000000004</v>
      </c>
      <c r="AC20" s="22">
        <f>AVERAGE(Z20:AB20)</f>
        <v>81.684333333333328</v>
      </c>
    </row>
    <row r="21" spans="1:29" ht="15.75" customHeight="1" x14ac:dyDescent="0.2">
      <c r="A21" s="22" t="s">
        <v>78</v>
      </c>
      <c r="B21" s="22" t="s">
        <v>39</v>
      </c>
      <c r="C21" s="22">
        <v>19</v>
      </c>
      <c r="D21" s="23" t="s">
        <v>35</v>
      </c>
      <c r="E21" s="24">
        <v>44797</v>
      </c>
      <c r="F21" s="25">
        <v>0.34444444444444444</v>
      </c>
      <c r="G21" s="25">
        <v>0.51111111111111107</v>
      </c>
      <c r="H21" s="22">
        <v>16</v>
      </c>
      <c r="I21" s="23" t="s">
        <v>31</v>
      </c>
      <c r="J21" s="22">
        <v>38.1</v>
      </c>
      <c r="K21" s="22">
        <v>38.700000000000003</v>
      </c>
      <c r="L21" s="22">
        <f>AVERAGE(J21:K21)</f>
        <v>38.400000000000006</v>
      </c>
      <c r="M21" s="22">
        <v>6.19</v>
      </c>
      <c r="N21" s="22">
        <v>5.56</v>
      </c>
      <c r="O21" s="22">
        <v>4.2999999999999997E-2</v>
      </c>
      <c r="P21" s="22">
        <v>0.67300000000000082</v>
      </c>
      <c r="Q21" s="22">
        <v>0.10872374798061402</v>
      </c>
      <c r="T21" s="22"/>
      <c r="V21" s="22">
        <v>18.129000000000001</v>
      </c>
      <c r="W21" s="22">
        <v>16.751000000000001</v>
      </c>
      <c r="X21" s="22">
        <v>17.108000000000001</v>
      </c>
      <c r="Y21" s="22">
        <f>AVERAGE(V21:X21)</f>
        <v>17.329333333333334</v>
      </c>
      <c r="Z21" s="22">
        <v>40.777999999999999</v>
      </c>
      <c r="AA21" s="22">
        <v>35.747999999999998</v>
      </c>
      <c r="AB21" s="22">
        <v>42.289000000000001</v>
      </c>
      <c r="AC21" s="22">
        <f>AVERAGE(Z21:AB21)</f>
        <v>39.604999999999997</v>
      </c>
    </row>
    <row r="22" spans="1:29" ht="15.75" customHeight="1" x14ac:dyDescent="0.2">
      <c r="A22" s="22" t="s">
        <v>79</v>
      </c>
      <c r="B22" s="22" t="s">
        <v>34</v>
      </c>
      <c r="C22" s="22">
        <v>18</v>
      </c>
      <c r="D22" s="23" t="s">
        <v>30</v>
      </c>
      <c r="E22" s="24">
        <v>44797</v>
      </c>
      <c r="F22" s="25">
        <v>0.34444444444444444</v>
      </c>
      <c r="G22" s="25">
        <v>0.51111111111111107</v>
      </c>
      <c r="H22" s="22">
        <v>16</v>
      </c>
      <c r="I22" s="23" t="s">
        <v>31</v>
      </c>
      <c r="J22" s="22">
        <v>38.1</v>
      </c>
      <c r="K22" s="22">
        <v>38.700000000000003</v>
      </c>
      <c r="L22" s="22">
        <f>AVERAGE(J22:K22)</f>
        <v>38.400000000000006</v>
      </c>
      <c r="M22" s="22">
        <v>2.77</v>
      </c>
      <c r="N22" s="22">
        <v>2.5299999999999998</v>
      </c>
      <c r="O22" s="22">
        <v>3.5999999999999999E-3</v>
      </c>
      <c r="P22" s="22">
        <v>0.24360000000000021</v>
      </c>
      <c r="Q22" s="22">
        <v>8.7942238267148087E-2</v>
      </c>
      <c r="T22" s="22"/>
      <c r="V22" s="22">
        <v>12.753</v>
      </c>
      <c r="W22" s="22">
        <v>13.081</v>
      </c>
      <c r="X22" s="22">
        <v>12.513</v>
      </c>
      <c r="Y22" s="22">
        <f>AVERAGE(V22:X22)</f>
        <v>12.782333333333334</v>
      </c>
      <c r="Z22" s="22">
        <v>83.897999999999996</v>
      </c>
      <c r="AA22" s="22">
        <v>84.481999999999999</v>
      </c>
      <c r="AB22" s="22">
        <v>86.983999999999995</v>
      </c>
      <c r="AC22" s="22">
        <f>AVERAGE(Z22:AB22)</f>
        <v>85.121333333333325</v>
      </c>
    </row>
    <row r="23" spans="1:29" ht="15.75" customHeight="1" x14ac:dyDescent="0.2">
      <c r="A23" s="22" t="s">
        <v>80</v>
      </c>
      <c r="B23" s="22" t="s">
        <v>29</v>
      </c>
      <c r="C23" s="22">
        <v>19</v>
      </c>
      <c r="D23" s="23" t="s">
        <v>30</v>
      </c>
      <c r="E23" s="24">
        <v>44797</v>
      </c>
      <c r="F23" s="25">
        <v>0.34444444444444444</v>
      </c>
      <c r="G23" s="25">
        <v>0.51111111111111107</v>
      </c>
      <c r="H23" s="22">
        <v>16</v>
      </c>
      <c r="I23" s="23" t="s">
        <v>31</v>
      </c>
      <c r="J23" s="22">
        <v>38.1</v>
      </c>
      <c r="K23" s="22">
        <v>38.700000000000003</v>
      </c>
      <c r="L23" s="22">
        <f>AVERAGE(J23:K23)</f>
        <v>38.400000000000006</v>
      </c>
      <c r="M23" s="22">
        <v>4.95</v>
      </c>
      <c r="N23" s="22">
        <v>4.38</v>
      </c>
      <c r="O23" s="22">
        <v>8.9999999999999993E-3</v>
      </c>
      <c r="P23" s="22">
        <v>0.57900000000000029</v>
      </c>
      <c r="Q23" s="22">
        <v>0.11696969696969703</v>
      </c>
      <c r="T23" s="22"/>
      <c r="V23" s="22">
        <v>25.635999999999999</v>
      </c>
      <c r="W23" s="22">
        <v>19.966000000000001</v>
      </c>
      <c r="X23" s="22">
        <v>23.283999999999999</v>
      </c>
      <c r="Y23" s="22">
        <f>AVERAGE(V23:X23)</f>
        <v>22.962</v>
      </c>
      <c r="Z23" s="22">
        <v>22.411000000000001</v>
      </c>
      <c r="AA23" s="22">
        <v>8.7439999999999998</v>
      </c>
      <c r="AB23" s="22">
        <v>14.348000000000001</v>
      </c>
      <c r="AC23" s="22">
        <f>AVERAGE(Z23:AB23)</f>
        <v>15.167666666666667</v>
      </c>
    </row>
    <row r="24" spans="1:29" ht="15.75" customHeight="1" x14ac:dyDescent="0.2">
      <c r="A24" s="22" t="s">
        <v>82</v>
      </c>
      <c r="B24" s="22" t="s">
        <v>39</v>
      </c>
      <c r="C24" s="22">
        <v>18</v>
      </c>
      <c r="D24" s="23" t="s">
        <v>30</v>
      </c>
      <c r="E24" s="24">
        <v>44797</v>
      </c>
      <c r="F24" s="25">
        <v>0.34444444444444444</v>
      </c>
      <c r="G24" s="25">
        <v>0.51111111111111107</v>
      </c>
      <c r="H24" s="22">
        <v>16</v>
      </c>
      <c r="I24" s="23" t="s">
        <v>31</v>
      </c>
      <c r="J24" s="22">
        <v>38.1</v>
      </c>
      <c r="K24" s="22">
        <v>38.700000000000003</v>
      </c>
      <c r="L24" s="22">
        <f>AVERAGE(J24:K24)</f>
        <v>38.400000000000006</v>
      </c>
      <c r="M24" s="22">
        <v>5.93</v>
      </c>
      <c r="N24" s="22">
        <v>5.0599999999999996</v>
      </c>
      <c r="O24" s="22">
        <v>0.05</v>
      </c>
      <c r="P24" s="22">
        <v>0.92000000000000015</v>
      </c>
      <c r="Q24" s="22">
        <v>0.15514333895446883</v>
      </c>
      <c r="T24" s="22"/>
      <c r="V24" s="22">
        <v>15.907999999999999</v>
      </c>
      <c r="W24" s="22">
        <v>15.566000000000001</v>
      </c>
      <c r="X24" s="22">
        <v>15.891</v>
      </c>
      <c r="Y24" s="22">
        <f>AVERAGE(V24:X24)</f>
        <v>15.788333333333334</v>
      </c>
      <c r="Z24" s="22">
        <v>35.572000000000003</v>
      </c>
      <c r="AA24" s="22">
        <v>34.512</v>
      </c>
      <c r="AB24" s="22">
        <v>39.96</v>
      </c>
      <c r="AC24" s="22">
        <f>AVERAGE(Z24:AB24)</f>
        <v>36.681333333333335</v>
      </c>
    </row>
    <row r="25" spans="1:29" ht="15.75" customHeight="1" x14ac:dyDescent="0.2">
      <c r="A25" s="22" t="s">
        <v>83</v>
      </c>
      <c r="B25" s="22" t="s">
        <v>29</v>
      </c>
      <c r="C25" s="22">
        <v>19</v>
      </c>
      <c r="D25" s="23" t="s">
        <v>30</v>
      </c>
      <c r="E25" s="24">
        <v>44797</v>
      </c>
      <c r="F25" s="25">
        <v>0.34444444444444444</v>
      </c>
      <c r="G25" s="25">
        <v>0.51111111111111107</v>
      </c>
      <c r="H25" s="22">
        <v>16</v>
      </c>
      <c r="I25" s="23" t="s">
        <v>31</v>
      </c>
      <c r="J25" s="22">
        <v>38.1</v>
      </c>
      <c r="K25" s="22">
        <v>38.700000000000003</v>
      </c>
      <c r="L25" s="22">
        <f>AVERAGE(J25:K25)</f>
        <v>38.400000000000006</v>
      </c>
      <c r="M25" s="22">
        <v>5.88</v>
      </c>
      <c r="N25" s="22">
        <v>5.3159999999999998</v>
      </c>
      <c r="O25" s="22">
        <v>6.9800000000000001E-2</v>
      </c>
      <c r="P25" s="22">
        <v>0.63380000000000003</v>
      </c>
      <c r="Q25" s="22">
        <v>0.10778911564625851</v>
      </c>
      <c r="T25" s="22"/>
      <c r="V25" s="22">
        <v>22.623999999999999</v>
      </c>
      <c r="W25" s="22">
        <v>18.021000000000001</v>
      </c>
      <c r="X25" s="22">
        <v>19.658999999999999</v>
      </c>
      <c r="Y25" s="22">
        <f>AVERAGE(V25:X25)</f>
        <v>20.101333333333333</v>
      </c>
      <c r="Z25" s="22">
        <v>27.988</v>
      </c>
      <c r="AA25" s="22">
        <v>17.408999999999999</v>
      </c>
      <c r="AB25" s="22">
        <v>24.465</v>
      </c>
      <c r="AC25" s="22">
        <f>AVERAGE(Z25:AB25)</f>
        <v>23.287333333333333</v>
      </c>
    </row>
    <row r="26" spans="1:29" ht="15.75" customHeight="1" x14ac:dyDescent="0.2">
      <c r="A26" s="22" t="s">
        <v>85</v>
      </c>
      <c r="B26" s="22" t="s">
        <v>29</v>
      </c>
      <c r="C26" s="22">
        <v>19</v>
      </c>
      <c r="D26" s="23" t="s">
        <v>30</v>
      </c>
      <c r="E26" s="24">
        <v>44797</v>
      </c>
      <c r="F26" s="25">
        <v>0.34444444444444444</v>
      </c>
      <c r="G26" s="25">
        <v>0.51111111111111107</v>
      </c>
      <c r="H26" s="22">
        <v>16</v>
      </c>
      <c r="I26" s="23" t="s">
        <v>31</v>
      </c>
      <c r="J26" s="22">
        <v>38.1</v>
      </c>
      <c r="K26" s="22">
        <v>38.700000000000003</v>
      </c>
      <c r="L26" s="22">
        <f>AVERAGE(J26:K26)</f>
        <v>38.400000000000006</v>
      </c>
      <c r="M26" s="22">
        <v>6.04</v>
      </c>
      <c r="N26" s="22">
        <v>5.46</v>
      </c>
      <c r="O26" s="22">
        <v>6.6799999999999998E-2</v>
      </c>
      <c r="P26" s="22">
        <v>0.64680000000000004</v>
      </c>
      <c r="Q26" s="22">
        <v>0.1070860927152318</v>
      </c>
      <c r="T26" s="22"/>
      <c r="V26" s="22">
        <v>24.093</v>
      </c>
      <c r="W26" s="22">
        <v>21.13</v>
      </c>
      <c r="X26" s="22">
        <v>22.018000000000001</v>
      </c>
      <c r="Y26" s="22">
        <f>AVERAGE(V26:X26)</f>
        <v>22.413666666666668</v>
      </c>
      <c r="Z26" s="22">
        <v>18.72</v>
      </c>
      <c r="AA26" s="22">
        <v>12.602</v>
      </c>
      <c r="AB26" s="22">
        <v>16.670999999999999</v>
      </c>
      <c r="AC26" s="22">
        <f>AVERAGE(Z26:AB26)</f>
        <v>15.997666666666666</v>
      </c>
    </row>
    <row r="27" spans="1:29" ht="15.75" customHeight="1" x14ac:dyDescent="0.2">
      <c r="A27" s="22" t="s">
        <v>86</v>
      </c>
      <c r="B27" s="22" t="s">
        <v>34</v>
      </c>
      <c r="C27" s="22">
        <v>19</v>
      </c>
      <c r="D27" s="23" t="s">
        <v>35</v>
      </c>
      <c r="E27" s="24">
        <v>44797</v>
      </c>
      <c r="F27" s="25">
        <v>0.34444444444444444</v>
      </c>
      <c r="G27" s="25">
        <v>0.51111111111111107</v>
      </c>
      <c r="H27" s="22">
        <v>16</v>
      </c>
      <c r="I27" s="23" t="s">
        <v>31</v>
      </c>
      <c r="J27" s="22">
        <v>38.1</v>
      </c>
      <c r="K27" s="22">
        <v>38.700000000000003</v>
      </c>
      <c r="L27" s="22">
        <f>AVERAGE(J27:K27)</f>
        <v>38.400000000000006</v>
      </c>
      <c r="M27" s="22">
        <v>3.51</v>
      </c>
      <c r="N27" s="22">
        <v>3.14</v>
      </c>
      <c r="O27" s="22">
        <v>5.0000000000000001E-3</v>
      </c>
      <c r="P27" s="22">
        <v>0.37499999999999967</v>
      </c>
      <c r="Q27" s="22">
        <v>0.10683760683760675</v>
      </c>
      <c r="T27" s="22"/>
      <c r="V27" s="22">
        <v>12.426</v>
      </c>
      <c r="W27" s="22">
        <v>12.579000000000001</v>
      </c>
      <c r="X27" s="22">
        <v>11.901</v>
      </c>
      <c r="Y27" s="22">
        <f>AVERAGE(V27:X27)</f>
        <v>12.302000000000001</v>
      </c>
      <c r="Z27" s="22">
        <v>84.251999999999995</v>
      </c>
      <c r="AA27" s="22">
        <v>85.218000000000004</v>
      </c>
      <c r="AB27" s="22">
        <v>89.165000000000006</v>
      </c>
      <c r="AC27" s="22">
        <f>AVERAGE(Z27:AB27)</f>
        <v>86.211666666666659</v>
      </c>
    </row>
    <row r="28" spans="1:29" ht="15.75" customHeight="1" x14ac:dyDescent="0.2">
      <c r="A28" s="22" t="s">
        <v>87</v>
      </c>
      <c r="B28" s="22" t="s">
        <v>34</v>
      </c>
      <c r="C28" s="22">
        <v>19</v>
      </c>
      <c r="D28" s="23" t="s">
        <v>35</v>
      </c>
      <c r="E28" s="24">
        <v>44798</v>
      </c>
      <c r="F28" s="26">
        <v>0.79861111111111116</v>
      </c>
      <c r="G28" s="26">
        <v>0.46527777777777779</v>
      </c>
      <c r="H28" s="22">
        <v>16</v>
      </c>
      <c r="I28" s="23" t="s">
        <v>31</v>
      </c>
      <c r="J28" s="22">
        <v>38.1</v>
      </c>
      <c r="K28" s="22">
        <v>38.700000000000003</v>
      </c>
      <c r="L28" s="22">
        <f>AVERAGE(J28:K28)</f>
        <v>38.400000000000006</v>
      </c>
      <c r="M28" s="22">
        <v>5.01</v>
      </c>
      <c r="N28" s="22">
        <v>4.62</v>
      </c>
      <c r="O28" s="22">
        <v>8.9999999999999993E-3</v>
      </c>
      <c r="P28" s="22">
        <v>0.39899999999999969</v>
      </c>
      <c r="Q28" s="22">
        <v>7.9640718562874191E-2</v>
      </c>
      <c r="T28" s="22"/>
      <c r="V28" s="22">
        <v>11.196</v>
      </c>
      <c r="W28" s="22">
        <v>11.506</v>
      </c>
      <c r="X28" s="22">
        <v>10.856</v>
      </c>
      <c r="Y28" s="22">
        <f>AVERAGE(V28:X28)</f>
        <v>11.186</v>
      </c>
      <c r="Z28" s="22">
        <v>85.245000000000005</v>
      </c>
      <c r="AA28" s="22">
        <v>85.605000000000004</v>
      </c>
      <c r="AB28" s="22">
        <v>87.546999999999997</v>
      </c>
      <c r="AC28" s="22">
        <f>AVERAGE(Z28:AB28)</f>
        <v>86.132333333333349</v>
      </c>
    </row>
    <row r="29" spans="1:29" ht="15.75" customHeight="1" x14ac:dyDescent="0.2">
      <c r="A29" s="22" t="s">
        <v>88</v>
      </c>
      <c r="B29" s="22" t="s">
        <v>39</v>
      </c>
      <c r="C29" s="22">
        <v>19</v>
      </c>
      <c r="D29" s="23" t="s">
        <v>30</v>
      </c>
      <c r="E29" s="24">
        <v>44798</v>
      </c>
      <c r="F29" s="26">
        <v>0.79861111111111116</v>
      </c>
      <c r="G29" s="26">
        <v>0.46527777777777779</v>
      </c>
      <c r="H29" s="22">
        <v>16</v>
      </c>
      <c r="I29" s="23" t="s">
        <v>31</v>
      </c>
      <c r="J29" s="22">
        <v>38.1</v>
      </c>
      <c r="K29" s="22">
        <v>38.700000000000003</v>
      </c>
      <c r="L29" s="22">
        <f>AVERAGE(J29:K29)</f>
        <v>38.400000000000006</v>
      </c>
      <c r="M29" s="22">
        <v>6.54</v>
      </c>
      <c r="N29" s="22">
        <v>5.91</v>
      </c>
      <c r="O29" s="22">
        <v>6.0000000000000001E-3</v>
      </c>
      <c r="P29" s="22">
        <v>0.6359999999999999</v>
      </c>
      <c r="Q29" s="22">
        <v>9.7247706422018326E-2</v>
      </c>
      <c r="T29" s="22"/>
      <c r="V29" s="22">
        <v>20.84</v>
      </c>
      <c r="W29" s="22">
        <v>18.207999999999998</v>
      </c>
      <c r="X29" s="22">
        <v>19.425000000000001</v>
      </c>
      <c r="Y29" s="22">
        <f>AVERAGE(V29:X29)</f>
        <v>19.491</v>
      </c>
      <c r="Z29" s="22">
        <v>29.969000000000001</v>
      </c>
      <c r="AA29" s="22">
        <v>23.116</v>
      </c>
      <c r="AB29" s="22">
        <v>30.042000000000002</v>
      </c>
      <c r="AC29" s="22">
        <f>AVERAGE(Z29:AB29)</f>
        <v>27.709000000000003</v>
      </c>
    </row>
    <row r="30" spans="1:29" ht="15.75" customHeight="1" x14ac:dyDescent="0.2">
      <c r="A30" s="22" t="s">
        <v>89</v>
      </c>
      <c r="B30" s="22" t="s">
        <v>34</v>
      </c>
      <c r="C30" s="22">
        <v>18</v>
      </c>
      <c r="D30" s="23" t="s">
        <v>35</v>
      </c>
      <c r="E30" s="24">
        <v>44798</v>
      </c>
      <c r="F30" s="26">
        <v>0.79861111111111116</v>
      </c>
      <c r="G30" s="26">
        <v>0.46527777777777779</v>
      </c>
      <c r="H30" s="22">
        <v>16</v>
      </c>
      <c r="I30" s="23" t="s">
        <v>31</v>
      </c>
      <c r="J30" s="22">
        <v>38.1</v>
      </c>
      <c r="K30" s="22">
        <v>38.700000000000003</v>
      </c>
      <c r="L30" s="22">
        <f>AVERAGE(J30:K30)</f>
        <v>38.400000000000006</v>
      </c>
      <c r="M30" s="22">
        <v>1.35</v>
      </c>
      <c r="N30" s="22">
        <v>1.25</v>
      </c>
      <c r="O30" s="22">
        <v>6.0000000000000001E-3</v>
      </c>
      <c r="P30" s="22">
        <v>0.10600000000000009</v>
      </c>
      <c r="Q30" s="22">
        <v>7.8518518518518585E-2</v>
      </c>
      <c r="T30" s="22"/>
      <c r="V30" s="22">
        <v>9.8320000000000007</v>
      </c>
      <c r="W30" s="22">
        <v>10.183999999999999</v>
      </c>
      <c r="X30" s="22">
        <v>9.6579999999999995</v>
      </c>
      <c r="Y30" s="22">
        <f>AVERAGE(V30:X30)</f>
        <v>9.8913333333333338</v>
      </c>
      <c r="Z30" s="22">
        <v>83.613</v>
      </c>
      <c r="AA30" s="22">
        <v>84.61</v>
      </c>
      <c r="AB30" s="22">
        <v>87.596000000000004</v>
      </c>
      <c r="AC30" s="22">
        <f>AVERAGE(Z30:AB30)</f>
        <v>85.27300000000001</v>
      </c>
    </row>
    <row r="31" spans="1:29" ht="15.75" customHeight="1" x14ac:dyDescent="0.2">
      <c r="A31" s="22" t="s">
        <v>90</v>
      </c>
      <c r="B31" s="22" t="s">
        <v>29</v>
      </c>
      <c r="C31" s="22">
        <v>19</v>
      </c>
      <c r="D31" s="23" t="s">
        <v>35</v>
      </c>
      <c r="E31" s="24">
        <v>44798</v>
      </c>
      <c r="F31" s="26">
        <v>0.79861111111111116</v>
      </c>
      <c r="G31" s="26">
        <v>0.46527777777777779</v>
      </c>
      <c r="H31" s="22">
        <v>16</v>
      </c>
      <c r="I31" s="23" t="s">
        <v>31</v>
      </c>
      <c r="J31" s="22">
        <v>38.1</v>
      </c>
      <c r="K31" s="22">
        <v>38.700000000000003</v>
      </c>
      <c r="L31" s="22">
        <f>AVERAGE(J31:K31)</f>
        <v>38.400000000000006</v>
      </c>
      <c r="M31" s="22">
        <v>3.35</v>
      </c>
      <c r="N31" s="22">
        <v>3.07</v>
      </c>
      <c r="O31" s="22">
        <v>8.0000000000000002E-3</v>
      </c>
      <c r="P31" s="22">
        <v>0.28800000000000026</v>
      </c>
      <c r="Q31" s="22">
        <v>8.597014925373142E-2</v>
      </c>
      <c r="T31" s="22"/>
      <c r="V31" s="22">
        <v>25.445</v>
      </c>
      <c r="W31" s="22">
        <v>21.199000000000002</v>
      </c>
      <c r="X31" s="22">
        <v>22.678999999999998</v>
      </c>
      <c r="Y31" s="22">
        <f>AVERAGE(V31:X31)</f>
        <v>23.10766666666667</v>
      </c>
      <c r="Z31" s="22">
        <v>14.047000000000001</v>
      </c>
      <c r="AA31" s="22">
        <v>8.3819999999999997</v>
      </c>
      <c r="AB31" s="22">
        <v>12.510999999999999</v>
      </c>
      <c r="AC31" s="22">
        <f>AVERAGE(Z31:AB31)</f>
        <v>11.646666666666667</v>
      </c>
    </row>
    <row r="32" spans="1:29" ht="16" x14ac:dyDescent="0.2">
      <c r="A32" s="22" t="s">
        <v>91</v>
      </c>
      <c r="B32" s="22" t="s">
        <v>29</v>
      </c>
      <c r="C32" s="22">
        <v>19</v>
      </c>
      <c r="D32" s="23" t="s">
        <v>30</v>
      </c>
      <c r="E32" s="24">
        <v>44798</v>
      </c>
      <c r="F32" s="26">
        <v>0.79861111111111116</v>
      </c>
      <c r="G32" s="26">
        <v>0.46527777777777779</v>
      </c>
      <c r="H32" s="22">
        <v>16</v>
      </c>
      <c r="I32" s="23" t="s">
        <v>31</v>
      </c>
      <c r="J32" s="22">
        <v>38.1</v>
      </c>
      <c r="K32" s="22">
        <v>38.700000000000003</v>
      </c>
      <c r="L32" s="22">
        <f>AVERAGE(J32:K32)</f>
        <v>38.400000000000006</v>
      </c>
      <c r="M32" s="22">
        <v>5.79</v>
      </c>
      <c r="N32" s="22">
        <v>4.8499999999999996</v>
      </c>
      <c r="O32" s="22">
        <v>6.4000000000000001E-2</v>
      </c>
      <c r="P32" s="22">
        <v>1.0040000000000004</v>
      </c>
      <c r="Q32" s="22">
        <v>0.17340241796200354</v>
      </c>
      <c r="T32" s="22"/>
      <c r="V32" s="22">
        <v>23.978000000000002</v>
      </c>
      <c r="W32" s="22">
        <v>20.701000000000001</v>
      </c>
      <c r="X32" s="22">
        <v>23.027999999999999</v>
      </c>
      <c r="Y32" s="22">
        <f>AVERAGE(V32:X32)</f>
        <v>22.568999999999999</v>
      </c>
      <c r="Z32" s="22">
        <v>20.925000000000001</v>
      </c>
      <c r="AA32" s="22">
        <v>12.116</v>
      </c>
      <c r="AB32" s="22">
        <v>20.521999999999998</v>
      </c>
      <c r="AC32" s="22">
        <f>AVERAGE(Z32:AB32)</f>
        <v>17.854333333333333</v>
      </c>
    </row>
    <row r="33" spans="1:29" ht="16" x14ac:dyDescent="0.2">
      <c r="A33" s="22" t="s">
        <v>93</v>
      </c>
      <c r="B33" s="22" t="s">
        <v>29</v>
      </c>
      <c r="C33" s="22">
        <v>19</v>
      </c>
      <c r="D33" s="23" t="s">
        <v>30</v>
      </c>
      <c r="E33" s="24">
        <v>44798</v>
      </c>
      <c r="F33" s="26">
        <v>0.79861111111111116</v>
      </c>
      <c r="G33" s="26">
        <v>0.46527777777777779</v>
      </c>
      <c r="H33" s="22">
        <v>16</v>
      </c>
      <c r="I33" s="23" t="s">
        <v>31</v>
      </c>
      <c r="J33" s="22">
        <v>38.1</v>
      </c>
      <c r="K33" s="22">
        <v>38.700000000000003</v>
      </c>
      <c r="L33" s="22">
        <f>AVERAGE(J33:K33)</f>
        <v>38.400000000000006</v>
      </c>
      <c r="M33" s="22">
        <v>5.16</v>
      </c>
      <c r="N33" s="22">
        <v>4.4000000000000004</v>
      </c>
      <c r="O33" s="22">
        <v>1.4999999999999999E-2</v>
      </c>
      <c r="P33" s="22">
        <v>0.7749999999999998</v>
      </c>
      <c r="Q33" s="22">
        <v>0.15019379844961236</v>
      </c>
      <c r="T33" s="22"/>
      <c r="V33" s="22">
        <v>24.294</v>
      </c>
      <c r="W33" s="22">
        <v>18.324000000000002</v>
      </c>
      <c r="X33" s="22">
        <v>21.251999999999999</v>
      </c>
      <c r="Y33" s="22">
        <f>AVERAGE(V33:X33)</f>
        <v>21.290000000000003</v>
      </c>
      <c r="Z33" s="22">
        <v>13.231</v>
      </c>
      <c r="AA33" s="22">
        <v>7.5839999999999996</v>
      </c>
      <c r="AB33" s="22">
        <v>11.731999999999999</v>
      </c>
      <c r="AC33" s="22">
        <f>AVERAGE(Z33:AB33)</f>
        <v>10.848999999999998</v>
      </c>
    </row>
    <row r="34" spans="1:29" ht="16" x14ac:dyDescent="0.2">
      <c r="A34" s="22" t="s">
        <v>94</v>
      </c>
      <c r="B34" s="22" t="s">
        <v>34</v>
      </c>
      <c r="C34" s="22">
        <v>18</v>
      </c>
      <c r="D34" s="23" t="s">
        <v>35</v>
      </c>
      <c r="E34" s="24">
        <v>44798</v>
      </c>
      <c r="F34" s="26">
        <v>0.79861111111111116</v>
      </c>
      <c r="G34" s="25">
        <v>0.46527777777777779</v>
      </c>
      <c r="H34" s="22">
        <v>16</v>
      </c>
      <c r="I34" s="23" t="s">
        <v>31</v>
      </c>
      <c r="J34" s="22">
        <v>38.1</v>
      </c>
      <c r="K34" s="22">
        <v>38.700000000000003</v>
      </c>
      <c r="L34" s="22">
        <f>AVERAGE(J34:K34)</f>
        <v>38.400000000000006</v>
      </c>
      <c r="M34" s="22">
        <v>1.54</v>
      </c>
      <c r="N34" s="22">
        <v>1.42</v>
      </c>
      <c r="O34" s="23">
        <v>0</v>
      </c>
      <c r="P34" s="22">
        <v>0.12000000000000011</v>
      </c>
      <c r="Q34" s="22">
        <v>7.792207792207799E-2</v>
      </c>
      <c r="T34" s="22"/>
      <c r="V34" s="22">
        <v>10.246</v>
      </c>
      <c r="W34" s="22">
        <v>10.526999999999999</v>
      </c>
      <c r="X34" s="22">
        <v>9.9109999999999996</v>
      </c>
      <c r="Y34" s="22">
        <f>AVERAGE(V34:X34)</f>
        <v>10.228</v>
      </c>
      <c r="Z34" s="22">
        <v>83.816000000000003</v>
      </c>
      <c r="AA34" s="22">
        <v>84.69</v>
      </c>
      <c r="AB34" s="22">
        <v>87.584000000000003</v>
      </c>
      <c r="AC34" s="22">
        <f>AVERAGE(Z34:AB34)</f>
        <v>85.363333333333344</v>
      </c>
    </row>
    <row r="35" spans="1:29" ht="16" x14ac:dyDescent="0.2">
      <c r="A35" s="22" t="s">
        <v>95</v>
      </c>
      <c r="B35" s="22" t="s">
        <v>39</v>
      </c>
      <c r="C35" s="22">
        <v>19</v>
      </c>
      <c r="D35" s="23" t="s">
        <v>35</v>
      </c>
      <c r="E35" s="24">
        <v>44798</v>
      </c>
      <c r="F35" s="26">
        <v>0.79861111111111116</v>
      </c>
      <c r="G35" s="25">
        <v>0.46527777777777779</v>
      </c>
      <c r="H35" s="22">
        <v>16</v>
      </c>
      <c r="I35" s="23" t="s">
        <v>31</v>
      </c>
      <c r="J35" s="22">
        <v>38.1</v>
      </c>
      <c r="K35" s="22">
        <v>38.700000000000003</v>
      </c>
      <c r="L35" s="22">
        <f>AVERAGE(J35:K35)</f>
        <v>38.400000000000006</v>
      </c>
      <c r="M35" s="22">
        <v>3.92</v>
      </c>
      <c r="N35" s="22">
        <v>3.37</v>
      </c>
      <c r="O35" s="22">
        <v>4.1000000000000002E-2</v>
      </c>
      <c r="P35" s="22">
        <v>0.59099999999999986</v>
      </c>
      <c r="Q35" s="22">
        <v>0.15076530612244896</v>
      </c>
      <c r="T35" s="22"/>
      <c r="V35" s="22">
        <v>15.542999999999999</v>
      </c>
      <c r="W35" s="22">
        <v>15.747</v>
      </c>
      <c r="X35" s="22">
        <v>14.951000000000001</v>
      </c>
      <c r="Y35" s="22">
        <f>AVERAGE(V35:X35)</f>
        <v>15.413666666666666</v>
      </c>
      <c r="Z35" s="22">
        <v>70.924000000000007</v>
      </c>
      <c r="AA35" s="22">
        <v>69.510999999999996</v>
      </c>
      <c r="AB35" s="22">
        <v>75.36</v>
      </c>
      <c r="AC35" s="22">
        <f>AVERAGE(Z35:AB35)</f>
        <v>71.931666666666672</v>
      </c>
    </row>
    <row r="36" spans="1:29" ht="16" x14ac:dyDescent="0.2">
      <c r="A36" s="22" t="s">
        <v>96</v>
      </c>
      <c r="B36" s="22" t="s">
        <v>34</v>
      </c>
      <c r="C36" s="22">
        <v>19</v>
      </c>
      <c r="D36" s="23" t="s">
        <v>35</v>
      </c>
      <c r="E36" s="24">
        <v>44798</v>
      </c>
      <c r="F36" s="26">
        <v>0.79861111111111116</v>
      </c>
      <c r="G36" s="25">
        <v>0.46527777777777779</v>
      </c>
      <c r="H36" s="22">
        <v>16</v>
      </c>
      <c r="I36" s="23" t="s">
        <v>31</v>
      </c>
      <c r="J36" s="22">
        <v>38.1</v>
      </c>
      <c r="K36" s="22">
        <v>38.700000000000003</v>
      </c>
      <c r="L36" s="22">
        <f>AVERAGE(J36:K36)</f>
        <v>38.400000000000006</v>
      </c>
      <c r="M36" s="22">
        <v>3.22</v>
      </c>
      <c r="N36" s="22">
        <v>2.91</v>
      </c>
      <c r="O36" s="22">
        <v>0.02</v>
      </c>
      <c r="P36" s="22">
        <v>0.33000000000000007</v>
      </c>
      <c r="Q36" s="22">
        <v>0.10248447204968945</v>
      </c>
      <c r="T36" s="22"/>
      <c r="V36" s="22">
        <v>15.17</v>
      </c>
      <c r="W36" s="22">
        <v>15.32</v>
      </c>
      <c r="X36" s="22">
        <v>14.772</v>
      </c>
      <c r="Y36" s="22">
        <f>AVERAGE(V36:X36)</f>
        <v>15.087333333333333</v>
      </c>
      <c r="Z36" s="22">
        <v>65.2</v>
      </c>
      <c r="AA36" s="22">
        <v>65.311000000000007</v>
      </c>
      <c r="AB36" s="22">
        <v>69.057000000000002</v>
      </c>
      <c r="AC36" s="22">
        <f>AVERAGE(Z36:AB36)</f>
        <v>66.52266666666668</v>
      </c>
    </row>
    <row r="37" spans="1:29" ht="16" x14ac:dyDescent="0.2">
      <c r="A37" s="22" t="s">
        <v>97</v>
      </c>
      <c r="B37" s="22" t="s">
        <v>39</v>
      </c>
      <c r="C37" s="22">
        <v>19</v>
      </c>
      <c r="D37" s="23" t="s">
        <v>35</v>
      </c>
      <c r="E37" s="24">
        <v>44798</v>
      </c>
      <c r="F37" s="26">
        <v>0.79861111111111116</v>
      </c>
      <c r="G37" s="25">
        <v>0.46527777777777779</v>
      </c>
      <c r="H37" s="22">
        <v>16</v>
      </c>
      <c r="I37" s="23" t="s">
        <v>31</v>
      </c>
      <c r="J37" s="22">
        <v>38.1</v>
      </c>
      <c r="K37" s="22">
        <v>38.700000000000003</v>
      </c>
      <c r="L37" s="22">
        <f>AVERAGE(J37:K37)</f>
        <v>38.400000000000006</v>
      </c>
      <c r="M37" s="22">
        <v>5.01</v>
      </c>
      <c r="N37" s="22">
        <v>4.6100000000000003</v>
      </c>
      <c r="O37" s="22">
        <v>8.0000000000000002E-3</v>
      </c>
      <c r="P37" s="22">
        <v>0.40799999999999947</v>
      </c>
      <c r="Q37" s="22">
        <v>8.1437125748502898E-2</v>
      </c>
      <c r="T37" s="22"/>
      <c r="V37" s="22">
        <v>14.901999999999999</v>
      </c>
      <c r="W37" s="22">
        <v>14.897</v>
      </c>
      <c r="X37" s="22">
        <v>14.551</v>
      </c>
      <c r="Y37" s="22">
        <f>AVERAGE(V37:X37)</f>
        <v>14.783333333333333</v>
      </c>
      <c r="Z37" s="22">
        <v>59.226999999999997</v>
      </c>
      <c r="AA37" s="22">
        <v>58.725000000000001</v>
      </c>
      <c r="AB37" s="22">
        <v>65.661000000000001</v>
      </c>
      <c r="AC37" s="22">
        <f>AVERAGE(Z37:AB37)</f>
        <v>61.204333333333331</v>
      </c>
    </row>
    <row r="38" spans="1:29" ht="16" x14ac:dyDescent="0.2">
      <c r="A38" s="22" t="s">
        <v>98</v>
      </c>
      <c r="B38" s="22" t="s">
        <v>29</v>
      </c>
      <c r="C38" s="22">
        <v>19</v>
      </c>
      <c r="D38" s="23" t="s">
        <v>30</v>
      </c>
      <c r="E38" s="24">
        <v>44802</v>
      </c>
      <c r="F38" s="25">
        <v>0.82708333333333328</v>
      </c>
      <c r="G38" s="25">
        <v>0.49375000000000002</v>
      </c>
      <c r="H38" s="22">
        <v>16</v>
      </c>
      <c r="I38" s="23" t="s">
        <v>31</v>
      </c>
      <c r="J38" s="22">
        <v>38.1</v>
      </c>
      <c r="K38" s="22">
        <v>38.700000000000003</v>
      </c>
      <c r="L38" s="22">
        <f>AVERAGE(J38:K38)</f>
        <v>38.400000000000006</v>
      </c>
      <c r="M38" s="22">
        <v>4.74</v>
      </c>
      <c r="N38" s="22">
        <v>4.29</v>
      </c>
      <c r="O38" s="22">
        <v>6.2E-2</v>
      </c>
      <c r="P38" s="22">
        <v>0.51200000000000023</v>
      </c>
      <c r="Q38" s="22">
        <v>0.10801687763713085</v>
      </c>
      <c r="T38" s="22"/>
      <c r="V38" s="22">
        <v>26.802</v>
      </c>
      <c r="W38" s="22">
        <v>18.065999999999999</v>
      </c>
      <c r="X38" s="22">
        <v>22.04</v>
      </c>
      <c r="Y38" s="22">
        <f>AVERAGE(V38:X38)</f>
        <v>22.302666666666664</v>
      </c>
      <c r="Z38" s="22">
        <v>9.5370000000000008</v>
      </c>
      <c r="AA38" s="22">
        <v>3.6360000000000001</v>
      </c>
      <c r="AB38" s="22">
        <v>6.2439999999999998</v>
      </c>
      <c r="AC38" s="22">
        <f>AVERAGE(Z38:AB38)</f>
        <v>6.4723333333333342</v>
      </c>
    </row>
    <row r="39" spans="1:29" ht="16" x14ac:dyDescent="0.2">
      <c r="A39" s="22" t="s">
        <v>99</v>
      </c>
      <c r="B39" s="22" t="s">
        <v>39</v>
      </c>
      <c r="C39" s="22">
        <v>19</v>
      </c>
      <c r="D39" s="23" t="s">
        <v>30</v>
      </c>
      <c r="E39" s="24">
        <v>44802</v>
      </c>
      <c r="F39" s="25">
        <v>0.82708333333333328</v>
      </c>
      <c r="G39" s="25">
        <v>0.49375000000000002</v>
      </c>
      <c r="H39" s="22">
        <v>16</v>
      </c>
      <c r="I39" s="23" t="s">
        <v>31</v>
      </c>
      <c r="J39" s="22">
        <v>38.1</v>
      </c>
      <c r="K39" s="22">
        <v>38.700000000000003</v>
      </c>
      <c r="L39" s="22">
        <f>AVERAGE(J39:K39)</f>
        <v>38.400000000000006</v>
      </c>
      <c r="M39" s="22">
        <v>5.36</v>
      </c>
      <c r="N39" s="22">
        <v>4.68</v>
      </c>
      <c r="O39" s="22">
        <v>6.0999999999999999E-2</v>
      </c>
      <c r="P39" s="22">
        <v>0.74100000000000055</v>
      </c>
      <c r="Q39" s="22">
        <v>0.13824626865671652</v>
      </c>
      <c r="T39" s="22"/>
      <c r="V39" s="22">
        <v>16.195</v>
      </c>
      <c r="W39" s="22">
        <v>14.211</v>
      </c>
      <c r="X39" s="22">
        <v>15.256</v>
      </c>
      <c r="Y39" s="22">
        <f>AVERAGE(V39:X39)</f>
        <v>15.220666666666666</v>
      </c>
      <c r="Z39" s="22">
        <v>44.531999999999996</v>
      </c>
      <c r="AA39" s="22">
        <v>37.890999999999998</v>
      </c>
      <c r="AB39" s="22">
        <v>44.689</v>
      </c>
      <c r="AC39" s="22">
        <f>AVERAGE(Z39:AB39)</f>
        <v>42.370666666666665</v>
      </c>
    </row>
    <row r="40" spans="1:29" ht="16" x14ac:dyDescent="0.2">
      <c r="A40" s="22" t="s">
        <v>100</v>
      </c>
      <c r="B40" s="22" t="s">
        <v>39</v>
      </c>
      <c r="C40" s="22">
        <v>19</v>
      </c>
      <c r="D40" s="23" t="s">
        <v>30</v>
      </c>
      <c r="E40" s="24">
        <v>44802</v>
      </c>
      <c r="F40" s="25">
        <v>0.82708333333333328</v>
      </c>
      <c r="G40" s="25">
        <v>0.49375000000000002</v>
      </c>
      <c r="H40" s="22">
        <v>16</v>
      </c>
      <c r="I40" s="23" t="s">
        <v>31</v>
      </c>
      <c r="J40" s="22">
        <v>38.1</v>
      </c>
      <c r="K40" s="22">
        <v>38.700000000000003</v>
      </c>
      <c r="L40" s="22">
        <f>AVERAGE(J40:K40)</f>
        <v>38.400000000000006</v>
      </c>
      <c r="M40" s="22">
        <v>5.4</v>
      </c>
      <c r="N40" s="22">
        <v>4.8600000000000003</v>
      </c>
      <c r="O40" s="22">
        <v>4.4999999999999998E-2</v>
      </c>
      <c r="P40" s="22">
        <v>0.58500000000000008</v>
      </c>
      <c r="Q40" s="22">
        <v>0.10833333333333334</v>
      </c>
      <c r="T40" s="22"/>
      <c r="V40" s="22">
        <v>17.539000000000001</v>
      </c>
      <c r="W40" s="22">
        <v>15.867000000000001</v>
      </c>
      <c r="X40" s="22">
        <v>17.004999999999999</v>
      </c>
      <c r="Y40" s="22">
        <f>AVERAGE(V40:X40)</f>
        <v>16.803666666666668</v>
      </c>
      <c r="Z40" s="22">
        <v>56.625</v>
      </c>
      <c r="AA40" s="22">
        <v>49.241</v>
      </c>
      <c r="AB40" s="22">
        <v>59.482999999999997</v>
      </c>
      <c r="AC40" s="22">
        <f>AVERAGE(Z40:AB40)</f>
        <v>55.11633333333333</v>
      </c>
    </row>
    <row r="41" spans="1:29" ht="16" x14ac:dyDescent="0.2">
      <c r="A41" s="22" t="s">
        <v>101</v>
      </c>
      <c r="B41" s="22" t="s">
        <v>39</v>
      </c>
      <c r="C41" s="22">
        <v>19</v>
      </c>
      <c r="D41" s="23" t="s">
        <v>30</v>
      </c>
      <c r="E41" s="24">
        <v>44802</v>
      </c>
      <c r="F41" s="25">
        <v>0.82708333333333328</v>
      </c>
      <c r="G41" s="25">
        <v>0.49375000000000002</v>
      </c>
      <c r="H41" s="22">
        <v>16</v>
      </c>
      <c r="I41" s="23" t="s">
        <v>31</v>
      </c>
      <c r="J41" s="22">
        <v>38.1</v>
      </c>
      <c r="K41" s="22">
        <v>38.700000000000003</v>
      </c>
      <c r="L41" s="22">
        <f>AVERAGE(J41:K41)</f>
        <v>38.400000000000006</v>
      </c>
      <c r="M41" s="22">
        <v>7.42</v>
      </c>
      <c r="N41" s="22">
        <v>6.63</v>
      </c>
      <c r="O41" s="22">
        <v>7.8E-2</v>
      </c>
      <c r="P41" s="22">
        <v>0.86799999999999999</v>
      </c>
      <c r="Q41" s="22">
        <v>0.1169811320754717</v>
      </c>
      <c r="T41" s="22"/>
      <c r="V41" s="22">
        <v>15.49</v>
      </c>
      <c r="W41" s="22">
        <v>14.034000000000001</v>
      </c>
      <c r="X41" s="22">
        <v>15.432</v>
      </c>
      <c r="Y41" s="22">
        <f>AVERAGE(V41:X41)</f>
        <v>14.985333333333335</v>
      </c>
      <c r="Z41" s="22">
        <v>45.851999999999997</v>
      </c>
      <c r="AA41" s="22">
        <v>42.210999999999999</v>
      </c>
      <c r="AB41" s="22">
        <v>53.207999999999998</v>
      </c>
      <c r="AC41" s="22">
        <f>AVERAGE(Z41:AB41)</f>
        <v>47.090333333333326</v>
      </c>
    </row>
    <row r="42" spans="1:29" ht="16" x14ac:dyDescent="0.2">
      <c r="A42" s="22" t="s">
        <v>102</v>
      </c>
      <c r="B42" s="22" t="s">
        <v>34</v>
      </c>
      <c r="C42" s="22">
        <v>19</v>
      </c>
      <c r="D42" s="23" t="s">
        <v>35</v>
      </c>
      <c r="E42" s="24">
        <v>44802</v>
      </c>
      <c r="F42" s="25">
        <v>0.82708333333333328</v>
      </c>
      <c r="G42" s="25">
        <v>0.49375000000000002</v>
      </c>
      <c r="H42" s="22">
        <v>16</v>
      </c>
      <c r="I42" s="23" t="s">
        <v>31</v>
      </c>
      <c r="J42" s="22">
        <v>38.1</v>
      </c>
      <c r="K42" s="22">
        <v>38.700000000000003</v>
      </c>
      <c r="L42" s="22">
        <f>AVERAGE(J42:K42)</f>
        <v>38.400000000000006</v>
      </c>
      <c r="M42" s="22">
        <v>2.48</v>
      </c>
      <c r="N42" s="22">
        <v>2.2799999999999998</v>
      </c>
      <c r="O42" s="23">
        <v>0</v>
      </c>
      <c r="P42" s="22">
        <v>0.20000000000000018</v>
      </c>
      <c r="Q42" s="22">
        <v>8.0645161290322648E-2</v>
      </c>
      <c r="T42" s="22"/>
      <c r="V42" s="22">
        <v>9.52</v>
      </c>
      <c r="W42" s="22">
        <v>9.7989999999999995</v>
      </c>
      <c r="X42" s="22">
        <v>9.08</v>
      </c>
      <c r="Y42" s="22">
        <f>AVERAGE(V42:X42)</f>
        <v>9.466333333333333</v>
      </c>
      <c r="Z42" s="22">
        <v>88.245999999999995</v>
      </c>
      <c r="AA42" s="22">
        <v>88.855000000000004</v>
      </c>
      <c r="AB42" s="22">
        <v>91.100999999999999</v>
      </c>
      <c r="AC42" s="22">
        <f>AVERAGE(Z42:AB42)</f>
        <v>89.400666666666666</v>
      </c>
    </row>
    <row r="43" spans="1:29" ht="16" x14ac:dyDescent="0.2">
      <c r="A43" s="22" t="s">
        <v>103</v>
      </c>
      <c r="B43" s="22" t="s">
        <v>29</v>
      </c>
      <c r="C43" s="22">
        <v>19</v>
      </c>
      <c r="D43" s="23" t="s">
        <v>30</v>
      </c>
      <c r="E43" s="24">
        <v>44802</v>
      </c>
      <c r="F43" s="25">
        <v>0.82708333333333328</v>
      </c>
      <c r="G43" s="25">
        <v>0.49375000000000002</v>
      </c>
      <c r="H43" s="22">
        <v>16</v>
      </c>
      <c r="I43" s="23" t="s">
        <v>31</v>
      </c>
      <c r="J43" s="22">
        <v>38.1</v>
      </c>
      <c r="K43" s="22">
        <v>38.700000000000003</v>
      </c>
      <c r="L43" s="22">
        <f>AVERAGE(J43:K43)</f>
        <v>38.400000000000006</v>
      </c>
      <c r="M43" s="22">
        <v>3.9</v>
      </c>
      <c r="N43" s="22">
        <v>3.5</v>
      </c>
      <c r="O43" s="22">
        <v>4.7E-2</v>
      </c>
      <c r="P43" s="22">
        <v>0.4469999999999999</v>
      </c>
      <c r="Q43" s="22">
        <v>0.11461538461538459</v>
      </c>
      <c r="T43" s="22"/>
      <c r="V43" s="22">
        <v>22.321999999999999</v>
      </c>
      <c r="W43" s="22">
        <v>18.346</v>
      </c>
      <c r="X43" s="22">
        <v>18.666</v>
      </c>
      <c r="Y43" s="22">
        <f>AVERAGE(V43:X43)</f>
        <v>19.778000000000002</v>
      </c>
      <c r="Z43" s="22">
        <v>25.832999999999998</v>
      </c>
      <c r="AA43" s="22">
        <v>16.303000000000001</v>
      </c>
      <c r="AB43" s="22">
        <v>20.065000000000001</v>
      </c>
      <c r="AC43" s="22">
        <f>AVERAGE(Z43:AB43)</f>
        <v>20.733666666666664</v>
      </c>
    </row>
    <row r="44" spans="1:29" ht="16" x14ac:dyDescent="0.2">
      <c r="A44" s="22" t="s">
        <v>104</v>
      </c>
      <c r="B44" s="22" t="s">
        <v>39</v>
      </c>
      <c r="C44" s="22">
        <v>19</v>
      </c>
      <c r="D44" s="23" t="s">
        <v>35</v>
      </c>
      <c r="E44" s="24">
        <v>44802</v>
      </c>
      <c r="F44" s="27" t="s">
        <v>105</v>
      </c>
      <c r="G44" s="25">
        <v>0.49375000000000002</v>
      </c>
      <c r="H44" s="22">
        <v>16</v>
      </c>
      <c r="I44" s="23" t="s">
        <v>31</v>
      </c>
      <c r="J44" s="22">
        <v>38.1</v>
      </c>
      <c r="K44" s="22">
        <v>38.700000000000003</v>
      </c>
      <c r="L44" s="22">
        <f>AVERAGE(J44:K44)</f>
        <v>38.400000000000006</v>
      </c>
      <c r="M44" s="22">
        <v>2.48</v>
      </c>
      <c r="N44" s="22">
        <v>2.25</v>
      </c>
      <c r="O44" s="22">
        <v>2.1000000000000001E-2</v>
      </c>
      <c r="P44" s="22">
        <v>0.251</v>
      </c>
      <c r="Q44" s="22">
        <v>0.10120967741935484</v>
      </c>
      <c r="T44" s="22"/>
      <c r="V44" s="22">
        <v>17.908999999999999</v>
      </c>
      <c r="W44" s="22">
        <v>17.395</v>
      </c>
      <c r="X44" s="22">
        <v>17.294</v>
      </c>
      <c r="Y44" s="22">
        <f>AVERAGE(V44:X44)</f>
        <v>17.532666666666668</v>
      </c>
      <c r="Z44" s="22">
        <v>46.570999999999998</v>
      </c>
      <c r="AA44" s="22">
        <v>44.47</v>
      </c>
      <c r="AB44" s="22">
        <v>51.277000000000001</v>
      </c>
      <c r="AC44" s="22">
        <f>AVERAGE(Z44:AB44)</f>
        <v>47.43933333333333</v>
      </c>
    </row>
    <row r="45" spans="1:29" ht="16" x14ac:dyDescent="0.2">
      <c r="A45" s="22" t="s">
        <v>106</v>
      </c>
      <c r="B45" s="22" t="s">
        <v>34</v>
      </c>
      <c r="C45" s="22">
        <v>19</v>
      </c>
      <c r="D45" s="23" t="s">
        <v>35</v>
      </c>
      <c r="E45" s="24">
        <v>44802</v>
      </c>
      <c r="F45" s="25">
        <v>0.82708333333333328</v>
      </c>
      <c r="G45" s="25">
        <v>0.49375000000000002</v>
      </c>
      <c r="H45" s="22">
        <v>16</v>
      </c>
      <c r="I45" s="23" t="s">
        <v>31</v>
      </c>
      <c r="J45" s="22">
        <v>38.1</v>
      </c>
      <c r="K45" s="22">
        <v>38.700000000000003</v>
      </c>
      <c r="L45" s="22">
        <f>AVERAGE(J45:K45)</f>
        <v>38.400000000000006</v>
      </c>
      <c r="M45" s="22">
        <v>3.88</v>
      </c>
      <c r="N45" s="22">
        <v>3.47</v>
      </c>
      <c r="O45" s="22">
        <v>3.5999999999999997E-2</v>
      </c>
      <c r="P45" s="22">
        <v>0.44599999999999967</v>
      </c>
      <c r="Q45" s="22">
        <v>0.11494845360824735</v>
      </c>
      <c r="T45" s="22"/>
      <c r="V45" s="22">
        <v>12.048999999999999</v>
      </c>
      <c r="W45" s="22">
        <v>12.207000000000001</v>
      </c>
      <c r="X45" s="22">
        <v>11.603</v>
      </c>
      <c r="Y45" s="22">
        <f>AVERAGE(V45:X45)</f>
        <v>11.953000000000001</v>
      </c>
      <c r="Z45" s="22">
        <v>81.884</v>
      </c>
      <c r="AA45" s="22">
        <v>82.736000000000004</v>
      </c>
      <c r="AB45" s="22">
        <v>86.173000000000002</v>
      </c>
      <c r="AC45" s="22">
        <f>AVERAGE(Z45:AB45)</f>
        <v>83.597666666666669</v>
      </c>
    </row>
    <row r="46" spans="1:29" ht="16" x14ac:dyDescent="0.2">
      <c r="A46" s="22" t="s">
        <v>107</v>
      </c>
      <c r="B46" s="22" t="s">
        <v>34</v>
      </c>
      <c r="C46" s="22">
        <v>19</v>
      </c>
      <c r="D46" s="23" t="s">
        <v>35</v>
      </c>
      <c r="E46" s="24">
        <v>44802</v>
      </c>
      <c r="F46" s="25">
        <v>0.82708333333333328</v>
      </c>
      <c r="G46" s="25">
        <v>0.49375000000000002</v>
      </c>
      <c r="H46" s="22">
        <v>16</v>
      </c>
      <c r="I46" s="23" t="s">
        <v>31</v>
      </c>
      <c r="J46" s="22">
        <v>38.1</v>
      </c>
      <c r="K46" s="22">
        <v>38.700000000000003</v>
      </c>
      <c r="L46" s="22">
        <f>AVERAGE(J46:K46)</f>
        <v>38.400000000000006</v>
      </c>
      <c r="M46" s="22">
        <v>1.89</v>
      </c>
      <c r="N46" s="22">
        <v>1.71</v>
      </c>
      <c r="O46" s="22">
        <v>7.0000000000000001E-3</v>
      </c>
      <c r="P46" s="22">
        <v>0.18699999999999994</v>
      </c>
      <c r="Q46" s="22">
        <v>9.8941798941798914E-2</v>
      </c>
      <c r="T46" s="22"/>
      <c r="V46" s="22">
        <v>11.829000000000001</v>
      </c>
      <c r="W46" s="22">
        <v>11.965999999999999</v>
      </c>
      <c r="X46" s="22">
        <v>11.295999999999999</v>
      </c>
      <c r="Y46" s="22">
        <f>AVERAGE(V46:X46)</f>
        <v>11.697000000000001</v>
      </c>
      <c r="Z46" s="22">
        <v>83.555999999999997</v>
      </c>
      <c r="AA46" s="22">
        <v>84.638999999999996</v>
      </c>
      <c r="AB46" s="22">
        <v>84.494</v>
      </c>
      <c r="AC46" s="22">
        <f>AVERAGE(Z46:AB46)</f>
        <v>84.22966666666666</v>
      </c>
    </row>
    <row r="47" spans="1:29" ht="16" x14ac:dyDescent="0.2">
      <c r="A47" s="22" t="s">
        <v>108</v>
      </c>
      <c r="B47" s="22" t="s">
        <v>29</v>
      </c>
      <c r="C47" s="22">
        <v>19</v>
      </c>
      <c r="D47" s="23" t="s">
        <v>30</v>
      </c>
      <c r="E47" s="24">
        <v>44802</v>
      </c>
      <c r="F47" s="25">
        <v>0.82708333333333328</v>
      </c>
      <c r="G47" s="25">
        <v>0.49375000000000002</v>
      </c>
      <c r="H47" s="22">
        <v>16</v>
      </c>
      <c r="I47" s="23" t="s">
        <v>31</v>
      </c>
      <c r="J47" s="22">
        <v>38.1</v>
      </c>
      <c r="K47" s="22">
        <v>38.700000000000003</v>
      </c>
      <c r="L47" s="22">
        <f>AVERAGE(J47:K47)</f>
        <v>38.400000000000006</v>
      </c>
      <c r="M47" s="22">
        <v>4.78</v>
      </c>
      <c r="N47" s="22">
        <v>4.3899999999999997</v>
      </c>
      <c r="O47" s="22">
        <v>3.5999999999999997E-2</v>
      </c>
      <c r="P47" s="22">
        <v>0.42600000000000054</v>
      </c>
      <c r="Q47" s="22">
        <v>8.9121338912134002E-2</v>
      </c>
      <c r="T47" s="22"/>
      <c r="V47" s="22">
        <v>22.367999999999999</v>
      </c>
      <c r="W47" s="22">
        <v>17.187999999999999</v>
      </c>
      <c r="X47" s="22">
        <v>18.190000000000001</v>
      </c>
      <c r="Y47" s="22">
        <f>AVERAGE(V47:X47)</f>
        <v>19.248666666666665</v>
      </c>
      <c r="Z47" s="22">
        <v>25.366</v>
      </c>
      <c r="AA47" s="22">
        <v>14.811</v>
      </c>
      <c r="AB47" s="22">
        <v>18.759</v>
      </c>
      <c r="AC47" s="22">
        <f>AVERAGE(Z47:AB47)</f>
        <v>19.645333333333333</v>
      </c>
    </row>
    <row r="48" spans="1:29" ht="16" x14ac:dyDescent="0.2">
      <c r="A48" s="22" t="s">
        <v>109</v>
      </c>
      <c r="B48" s="22" t="s">
        <v>29</v>
      </c>
      <c r="C48" s="22">
        <v>18</v>
      </c>
      <c r="D48" s="23" t="s">
        <v>30</v>
      </c>
      <c r="E48" s="24">
        <v>44803</v>
      </c>
      <c r="F48" s="25">
        <v>0.84930555555555554</v>
      </c>
      <c r="G48" s="25">
        <v>0.51597222222222228</v>
      </c>
      <c r="H48" s="22">
        <v>16</v>
      </c>
      <c r="I48" s="23" t="s">
        <v>31</v>
      </c>
      <c r="J48" s="22">
        <v>38.1</v>
      </c>
      <c r="K48" s="22">
        <v>38.700000000000003</v>
      </c>
      <c r="L48" s="22">
        <f>AVERAGE(J48:K48)</f>
        <v>38.400000000000006</v>
      </c>
      <c r="M48" s="22">
        <v>4.43</v>
      </c>
      <c r="N48" s="22">
        <v>3.59</v>
      </c>
      <c r="O48" s="22">
        <v>4.0000000000000001E-3</v>
      </c>
      <c r="P48" s="22">
        <v>0.84399999999999986</v>
      </c>
      <c r="Q48" s="22">
        <v>0.19051918735891646</v>
      </c>
      <c r="R48" s="22">
        <v>330</v>
      </c>
      <c r="S48" s="22">
        <v>346</v>
      </c>
      <c r="T48" s="22">
        <v>16</v>
      </c>
      <c r="U48" s="22" t="s">
        <v>110</v>
      </c>
      <c r="V48" s="22">
        <v>19.96</v>
      </c>
      <c r="W48" s="22">
        <v>17.766999999999999</v>
      </c>
      <c r="X48" s="22">
        <v>18.216000000000001</v>
      </c>
      <c r="Y48" s="22">
        <f>AVERAGE(V48:X48)</f>
        <v>18.647666666666669</v>
      </c>
      <c r="Z48" s="22">
        <v>9.8919999999999995</v>
      </c>
      <c r="AA48" s="22">
        <v>8.5009999999999994</v>
      </c>
      <c r="AB48" s="22">
        <v>10.36</v>
      </c>
      <c r="AC48" s="22">
        <f>AVERAGE(Z48:AB48)</f>
        <v>9.5843333333333334</v>
      </c>
    </row>
    <row r="49" spans="1:29" ht="16" x14ac:dyDescent="0.2">
      <c r="A49" s="22" t="s">
        <v>111</v>
      </c>
      <c r="B49" s="22" t="s">
        <v>29</v>
      </c>
      <c r="C49" s="22">
        <v>18</v>
      </c>
      <c r="D49" s="23" t="s">
        <v>30</v>
      </c>
      <c r="E49" s="24">
        <v>44803</v>
      </c>
      <c r="F49" s="25">
        <v>0.84930555555555554</v>
      </c>
      <c r="G49" s="25">
        <v>0.51597222222222228</v>
      </c>
      <c r="H49" s="22">
        <v>16</v>
      </c>
      <c r="I49" s="23" t="s">
        <v>31</v>
      </c>
      <c r="J49" s="22">
        <v>38.1</v>
      </c>
      <c r="K49" s="22">
        <v>38.700000000000003</v>
      </c>
      <c r="L49" s="22">
        <f>AVERAGE(J49:K49)</f>
        <v>38.400000000000006</v>
      </c>
      <c r="M49" s="22">
        <v>4.2300000000000004</v>
      </c>
      <c r="N49" s="22">
        <v>3.51</v>
      </c>
      <c r="O49" s="22">
        <v>1.2999999999999999E-2</v>
      </c>
      <c r="P49" s="22">
        <v>0.73300000000000065</v>
      </c>
      <c r="Q49" s="22">
        <v>0.1732860520094564</v>
      </c>
      <c r="R49" s="22">
        <v>333</v>
      </c>
      <c r="S49" s="22">
        <v>362</v>
      </c>
      <c r="T49" s="22">
        <v>29</v>
      </c>
      <c r="U49" s="22" t="s">
        <v>112</v>
      </c>
      <c r="V49" s="22">
        <v>22.574000000000002</v>
      </c>
      <c r="W49" s="22">
        <v>17.341000000000001</v>
      </c>
      <c r="X49" s="22">
        <v>20.567</v>
      </c>
      <c r="Y49" s="22">
        <f>AVERAGE(V49:X49)</f>
        <v>20.160666666666668</v>
      </c>
      <c r="Z49" s="22">
        <v>12.231999999999999</v>
      </c>
      <c r="AA49" s="22">
        <v>7.9</v>
      </c>
      <c r="AB49" s="22">
        <v>12.145</v>
      </c>
      <c r="AC49" s="22">
        <f>AVERAGE(Z49:AB49)</f>
        <v>10.759</v>
      </c>
    </row>
    <row r="50" spans="1:29" ht="16" x14ac:dyDescent="0.2">
      <c r="A50" s="22" t="s">
        <v>113</v>
      </c>
      <c r="B50" s="22" t="s">
        <v>39</v>
      </c>
      <c r="C50" s="22">
        <v>18</v>
      </c>
      <c r="D50" s="23" t="s">
        <v>30</v>
      </c>
      <c r="E50" s="24">
        <v>44803</v>
      </c>
      <c r="F50" s="25">
        <v>0.84930555555555554</v>
      </c>
      <c r="G50" s="25">
        <v>0.51597222222222228</v>
      </c>
      <c r="H50" s="22">
        <v>16</v>
      </c>
      <c r="I50" s="23" t="s">
        <v>31</v>
      </c>
      <c r="J50" s="22">
        <v>38.1</v>
      </c>
      <c r="K50" s="22">
        <v>38.700000000000003</v>
      </c>
      <c r="L50" s="22">
        <f>AVERAGE(J50:K50)</f>
        <v>38.400000000000006</v>
      </c>
      <c r="M50" s="22">
        <v>3.94</v>
      </c>
      <c r="N50" s="22">
        <v>3.33</v>
      </c>
      <c r="O50" s="22">
        <v>2.5999999999999999E-2</v>
      </c>
      <c r="P50" s="22">
        <v>0.6359999999999999</v>
      </c>
      <c r="Q50" s="22">
        <v>0.16142131979695429</v>
      </c>
      <c r="R50" s="22">
        <v>306</v>
      </c>
      <c r="S50" s="22">
        <v>295</v>
      </c>
      <c r="T50" s="22">
        <v>-11</v>
      </c>
      <c r="U50" s="22" t="s">
        <v>112</v>
      </c>
      <c r="V50" s="22">
        <v>13.117000000000001</v>
      </c>
      <c r="W50" s="22">
        <v>12.859</v>
      </c>
      <c r="X50" s="22">
        <v>12.981</v>
      </c>
      <c r="Y50" s="22">
        <f>AVERAGE(V50:X50)</f>
        <v>12.985666666666667</v>
      </c>
      <c r="Z50" s="22">
        <v>67.915000000000006</v>
      </c>
      <c r="AA50" s="22">
        <v>65.191000000000003</v>
      </c>
      <c r="AB50" s="22">
        <v>74.007000000000005</v>
      </c>
      <c r="AC50" s="22">
        <f>AVERAGE(Z50:AB50)</f>
        <v>69.037666666666667</v>
      </c>
    </row>
    <row r="51" spans="1:29" ht="16" x14ac:dyDescent="0.2">
      <c r="A51" s="22" t="s">
        <v>114</v>
      </c>
      <c r="B51" s="22" t="s">
        <v>39</v>
      </c>
      <c r="C51" s="22">
        <v>18</v>
      </c>
      <c r="D51" s="23" t="s">
        <v>30</v>
      </c>
      <c r="E51" s="24">
        <v>44803</v>
      </c>
      <c r="F51" s="25">
        <v>0.84930555555555554</v>
      </c>
      <c r="G51" s="25">
        <v>0.51597222222222228</v>
      </c>
      <c r="H51" s="22">
        <v>16</v>
      </c>
      <c r="I51" s="23" t="s">
        <v>31</v>
      </c>
      <c r="J51" s="22">
        <v>38.1</v>
      </c>
      <c r="K51" s="22">
        <v>38.700000000000003</v>
      </c>
      <c r="L51" s="22">
        <f>AVERAGE(J51:K51)</f>
        <v>38.400000000000006</v>
      </c>
      <c r="M51" s="22">
        <v>1.55</v>
      </c>
      <c r="N51" s="22">
        <v>1.02</v>
      </c>
      <c r="O51" s="22">
        <v>8.0000000000000002E-3</v>
      </c>
      <c r="P51" s="22">
        <v>0.53800000000000003</v>
      </c>
      <c r="Q51" s="22">
        <v>0.3470967741935484</v>
      </c>
      <c r="R51" s="22">
        <v>281</v>
      </c>
      <c r="S51" s="22">
        <v>285</v>
      </c>
      <c r="T51" s="22">
        <v>4</v>
      </c>
      <c r="U51" s="22" t="s">
        <v>115</v>
      </c>
      <c r="V51" s="22">
        <v>14.766</v>
      </c>
      <c r="W51" s="22">
        <v>14.679</v>
      </c>
      <c r="X51" s="22">
        <v>14.542999999999999</v>
      </c>
      <c r="Y51" s="22">
        <f>AVERAGE(V51:X51)</f>
        <v>14.662666666666667</v>
      </c>
      <c r="Z51" s="22">
        <v>60.585999999999999</v>
      </c>
      <c r="AA51" s="22">
        <v>59.052</v>
      </c>
      <c r="AB51" s="22">
        <v>71.558999999999997</v>
      </c>
      <c r="AC51" s="22">
        <f>AVERAGE(Z51:AB51)</f>
        <v>63.732333333333337</v>
      </c>
    </row>
    <row r="52" spans="1:29" ht="16" x14ac:dyDescent="0.2">
      <c r="A52" s="22" t="s">
        <v>116</v>
      </c>
      <c r="B52" s="22" t="s">
        <v>29</v>
      </c>
      <c r="C52" s="22">
        <v>18</v>
      </c>
      <c r="D52" s="23" t="s">
        <v>30</v>
      </c>
      <c r="E52" s="24">
        <v>44803</v>
      </c>
      <c r="F52" s="25">
        <v>0.84930555555555554</v>
      </c>
      <c r="G52" s="25">
        <v>0.51597222222222228</v>
      </c>
      <c r="H52" s="22">
        <v>16</v>
      </c>
      <c r="I52" s="23" t="s">
        <v>31</v>
      </c>
      <c r="J52" s="22">
        <v>38.1</v>
      </c>
      <c r="K52" s="22">
        <v>38.700000000000003</v>
      </c>
      <c r="L52" s="22">
        <f>AVERAGE(J52:K52)</f>
        <v>38.400000000000006</v>
      </c>
      <c r="M52" s="22">
        <v>4.01</v>
      </c>
      <c r="N52" s="22">
        <v>3.41</v>
      </c>
      <c r="O52" s="22">
        <v>3.6999999999999998E-2</v>
      </c>
      <c r="P52" s="22">
        <v>0.63699999999999968</v>
      </c>
      <c r="Q52" s="22">
        <v>0.15885286783042388</v>
      </c>
      <c r="R52" s="22">
        <v>324</v>
      </c>
      <c r="S52" s="22">
        <v>340</v>
      </c>
      <c r="T52" s="22">
        <v>16</v>
      </c>
      <c r="U52" s="22" t="s">
        <v>117</v>
      </c>
      <c r="V52" s="22">
        <v>18.974</v>
      </c>
      <c r="W52" s="22">
        <v>18.658999999999999</v>
      </c>
      <c r="X52" s="22">
        <v>19.568000000000001</v>
      </c>
      <c r="Y52" s="22">
        <f>AVERAGE(V52:X52)</f>
        <v>19.066999999999997</v>
      </c>
      <c r="Z52" s="22">
        <v>5.133</v>
      </c>
      <c r="AA52" s="22">
        <v>5.048</v>
      </c>
      <c r="AB52" s="22">
        <v>6.7850000000000001</v>
      </c>
      <c r="AC52" s="22">
        <f>AVERAGE(Z52:AB52)</f>
        <v>5.655333333333334</v>
      </c>
    </row>
    <row r="53" spans="1:29" ht="16" x14ac:dyDescent="0.2">
      <c r="A53" s="22" t="s">
        <v>118</v>
      </c>
      <c r="B53" s="22" t="s">
        <v>39</v>
      </c>
      <c r="C53" s="22">
        <v>17</v>
      </c>
      <c r="D53" s="23" t="s">
        <v>30</v>
      </c>
      <c r="E53" s="24">
        <v>44803</v>
      </c>
      <c r="F53" s="25">
        <v>0.84930555555555554</v>
      </c>
      <c r="G53" s="25">
        <v>0.51597222222222228</v>
      </c>
      <c r="H53" s="22">
        <v>16</v>
      </c>
      <c r="I53" s="23" t="s">
        <v>31</v>
      </c>
      <c r="J53" s="22">
        <v>38.1</v>
      </c>
      <c r="K53" s="22">
        <v>38.700000000000003</v>
      </c>
      <c r="L53" s="22">
        <f>AVERAGE(J53:K53)</f>
        <v>38.400000000000006</v>
      </c>
      <c r="M53" s="22">
        <v>5.01</v>
      </c>
      <c r="N53" s="22">
        <v>4.45</v>
      </c>
      <c r="O53" s="22">
        <v>2.3E-2</v>
      </c>
      <c r="P53" s="22">
        <v>0.58299999999999963</v>
      </c>
      <c r="Q53" s="22">
        <v>0.1163672654690618</v>
      </c>
      <c r="R53" s="22">
        <v>355</v>
      </c>
      <c r="S53" s="22">
        <v>342</v>
      </c>
      <c r="T53" s="22">
        <v>-13</v>
      </c>
      <c r="U53" s="22" t="s">
        <v>119</v>
      </c>
      <c r="V53" s="22">
        <v>13.786</v>
      </c>
      <c r="W53" s="22">
        <v>13.33</v>
      </c>
      <c r="X53" s="22">
        <v>12.967000000000001</v>
      </c>
      <c r="Y53" s="22">
        <f>AVERAGE(V53:X53)</f>
        <v>13.360999999999999</v>
      </c>
      <c r="Z53" s="22">
        <v>71.430999999999997</v>
      </c>
      <c r="AA53" s="22">
        <v>67.183999999999997</v>
      </c>
      <c r="AB53" s="22">
        <v>74.135999999999996</v>
      </c>
      <c r="AC53" s="22">
        <f>AVERAGE(Z53:AB53)</f>
        <v>70.917000000000002</v>
      </c>
    </row>
    <row r="54" spans="1:29" ht="16" x14ac:dyDescent="0.2">
      <c r="A54" s="22" t="s">
        <v>120</v>
      </c>
      <c r="B54" s="22" t="s">
        <v>34</v>
      </c>
      <c r="C54" s="22">
        <v>18</v>
      </c>
      <c r="D54" s="23" t="s">
        <v>35</v>
      </c>
      <c r="E54" s="24">
        <v>44803</v>
      </c>
      <c r="F54" s="25">
        <v>0.84930555555555554</v>
      </c>
      <c r="G54" s="25">
        <v>0.51597222222222228</v>
      </c>
      <c r="H54" s="22">
        <v>16</v>
      </c>
      <c r="I54" s="23" t="s">
        <v>31</v>
      </c>
      <c r="J54" s="22">
        <v>38.1</v>
      </c>
      <c r="K54" s="22">
        <v>38.700000000000003</v>
      </c>
      <c r="L54" s="22">
        <f>AVERAGE(J54:K54)</f>
        <v>38.400000000000006</v>
      </c>
      <c r="M54" s="22">
        <v>4.6500000000000004</v>
      </c>
      <c r="N54" s="22">
        <v>4.04</v>
      </c>
      <c r="O54" s="22">
        <v>3.5000000000000003E-2</v>
      </c>
      <c r="P54" s="22">
        <v>0.64500000000000035</v>
      </c>
      <c r="Q54" s="22">
        <v>0.13870967741935492</v>
      </c>
      <c r="R54" s="22">
        <v>355</v>
      </c>
      <c r="S54" s="22">
        <v>364</v>
      </c>
      <c r="T54" s="22">
        <v>9</v>
      </c>
      <c r="U54" s="22" t="s">
        <v>112</v>
      </c>
      <c r="V54" s="22">
        <v>11.923999999999999</v>
      </c>
      <c r="W54" s="22">
        <v>11.351000000000001</v>
      </c>
      <c r="X54" s="22">
        <v>11.819000000000001</v>
      </c>
      <c r="Y54" s="22">
        <f>AVERAGE(V54:X54)</f>
        <v>11.698</v>
      </c>
      <c r="Z54" s="22">
        <v>77.866</v>
      </c>
      <c r="AA54" s="22">
        <v>78.141000000000005</v>
      </c>
      <c r="AB54" s="22">
        <v>81.344999999999999</v>
      </c>
      <c r="AC54" s="22">
        <f>AVERAGE(Z54:AB54)</f>
        <v>79.117333333333335</v>
      </c>
    </row>
    <row r="55" spans="1:29" ht="16" x14ac:dyDescent="0.2">
      <c r="A55" s="22" t="s">
        <v>121</v>
      </c>
      <c r="B55" s="22" t="s">
        <v>34</v>
      </c>
      <c r="C55" s="22">
        <v>17</v>
      </c>
      <c r="D55" s="23" t="s">
        <v>35</v>
      </c>
      <c r="E55" s="24">
        <v>44803</v>
      </c>
      <c r="F55" s="25">
        <v>0.84930555555555554</v>
      </c>
      <c r="G55" s="25">
        <v>0.51597222222222228</v>
      </c>
      <c r="H55" s="22">
        <v>16</v>
      </c>
      <c r="I55" s="23" t="s">
        <v>31</v>
      </c>
      <c r="J55" s="22">
        <v>38.1</v>
      </c>
      <c r="K55" s="22">
        <v>38.700000000000003</v>
      </c>
      <c r="L55" s="22">
        <f>AVERAGE(J55:K55)</f>
        <v>38.400000000000006</v>
      </c>
      <c r="M55" s="22">
        <v>2.14</v>
      </c>
      <c r="N55" s="22">
        <v>1.83</v>
      </c>
      <c r="O55" s="23">
        <v>0</v>
      </c>
      <c r="P55" s="22">
        <v>0.31000000000000005</v>
      </c>
      <c r="Q55" s="22">
        <v>0.14485981308411217</v>
      </c>
      <c r="R55" s="22">
        <v>319</v>
      </c>
      <c r="S55" s="22">
        <v>329</v>
      </c>
      <c r="T55" s="22">
        <v>10</v>
      </c>
      <c r="U55" s="22" t="s">
        <v>122</v>
      </c>
      <c r="V55" s="22">
        <v>12.952</v>
      </c>
      <c r="W55" s="22">
        <v>13.173999999999999</v>
      </c>
      <c r="X55" s="22">
        <v>12.526999999999999</v>
      </c>
      <c r="Y55" s="22">
        <f>AVERAGE(V55:X55)</f>
        <v>12.884333333333332</v>
      </c>
      <c r="Z55" s="22">
        <v>75.783000000000001</v>
      </c>
      <c r="AA55" s="22">
        <v>76.372</v>
      </c>
      <c r="AB55" s="22">
        <v>81.995999999999995</v>
      </c>
      <c r="AC55" s="22">
        <f>AVERAGE(Z55:AB55)</f>
        <v>78.050333333333342</v>
      </c>
    </row>
    <row r="56" spans="1:29" ht="16" x14ac:dyDescent="0.2">
      <c r="A56" s="22" t="s">
        <v>123</v>
      </c>
      <c r="B56" s="22" t="s">
        <v>34</v>
      </c>
      <c r="C56" s="22">
        <v>18</v>
      </c>
      <c r="D56" s="23" t="s">
        <v>35</v>
      </c>
      <c r="E56" s="24">
        <v>44803</v>
      </c>
      <c r="F56" s="25">
        <v>0.84930555555555554</v>
      </c>
      <c r="G56" s="25">
        <v>0.51597222222222228</v>
      </c>
      <c r="H56" s="22">
        <v>16</v>
      </c>
      <c r="I56" s="23" t="s">
        <v>31</v>
      </c>
      <c r="J56" s="22">
        <v>38.1</v>
      </c>
      <c r="K56" s="22">
        <v>38.700000000000003</v>
      </c>
      <c r="L56" s="22">
        <f>AVERAGE(J56:K56)</f>
        <v>38.400000000000006</v>
      </c>
      <c r="M56" s="22">
        <v>4.49</v>
      </c>
      <c r="N56" s="22">
        <v>4</v>
      </c>
      <c r="O56" s="22">
        <v>2.1000000000000001E-2</v>
      </c>
      <c r="P56" s="22">
        <v>0.51100000000000023</v>
      </c>
      <c r="Q56" s="22">
        <v>0.11380846325167042</v>
      </c>
      <c r="R56" s="22">
        <v>352</v>
      </c>
      <c r="S56" s="22">
        <v>371</v>
      </c>
      <c r="T56" s="22">
        <v>19</v>
      </c>
      <c r="U56" s="22" t="s">
        <v>122</v>
      </c>
      <c r="V56" s="22">
        <v>11.311</v>
      </c>
      <c r="W56" s="22">
        <v>11.548999999999999</v>
      </c>
      <c r="X56" s="22">
        <v>10.797000000000001</v>
      </c>
      <c r="Y56" s="22">
        <f>AVERAGE(V56:X56)</f>
        <v>11.218999999999999</v>
      </c>
      <c r="Z56" s="22">
        <v>80.992999999999995</v>
      </c>
      <c r="AA56" s="22">
        <v>81.405000000000001</v>
      </c>
      <c r="AB56" s="22">
        <v>84.665000000000006</v>
      </c>
      <c r="AC56" s="22">
        <f>AVERAGE(Z56:AB56)</f>
        <v>82.354333333333329</v>
      </c>
    </row>
    <row r="57" spans="1:29" ht="16" x14ac:dyDescent="0.2">
      <c r="A57" s="22" t="s">
        <v>124</v>
      </c>
      <c r="B57" s="22" t="s">
        <v>34</v>
      </c>
      <c r="C57" s="22">
        <v>18</v>
      </c>
      <c r="D57" s="23" t="s">
        <v>35</v>
      </c>
      <c r="E57" s="24">
        <v>44803</v>
      </c>
      <c r="F57" s="25">
        <v>0.84930555555555554</v>
      </c>
      <c r="G57" s="25">
        <v>0.51597222222222228</v>
      </c>
      <c r="H57" s="22">
        <v>16</v>
      </c>
      <c r="I57" s="23" t="s">
        <v>31</v>
      </c>
      <c r="J57" s="22">
        <v>38.1</v>
      </c>
      <c r="K57" s="22">
        <v>38.700000000000003</v>
      </c>
      <c r="L57" s="22">
        <f>AVERAGE(J57:K57)</f>
        <v>38.400000000000006</v>
      </c>
      <c r="M57" s="22">
        <v>3.67</v>
      </c>
      <c r="N57" s="22">
        <v>2.9</v>
      </c>
      <c r="O57" s="22">
        <v>1.9E-2</v>
      </c>
      <c r="P57" s="22">
        <v>0.78900000000000003</v>
      </c>
      <c r="Q57" s="22">
        <v>0.21498637602179838</v>
      </c>
      <c r="R57" s="22">
        <v>360</v>
      </c>
      <c r="S57" s="22">
        <v>408</v>
      </c>
      <c r="T57" s="22">
        <v>48</v>
      </c>
      <c r="U57" s="22" t="s">
        <v>125</v>
      </c>
      <c r="V57" s="22">
        <v>13.335000000000001</v>
      </c>
      <c r="W57" s="22">
        <v>12.489000000000001</v>
      </c>
      <c r="X57" s="22">
        <v>12.935</v>
      </c>
      <c r="Y57" s="22">
        <f>AVERAGE(V57:X57)</f>
        <v>12.919666666666666</v>
      </c>
      <c r="Z57" s="22">
        <v>74.918999999999997</v>
      </c>
      <c r="AA57" s="22">
        <v>75.203000000000003</v>
      </c>
      <c r="AB57" s="22">
        <v>78.102000000000004</v>
      </c>
      <c r="AC57" s="22">
        <f>AVERAGE(Z57:AB57)</f>
        <v>76.074666666666673</v>
      </c>
    </row>
    <row r="58" spans="1:29" ht="16" x14ac:dyDescent="0.2">
      <c r="A58" s="22" t="s">
        <v>126</v>
      </c>
      <c r="B58" s="22" t="s">
        <v>39</v>
      </c>
      <c r="C58" s="22">
        <v>19</v>
      </c>
      <c r="D58" s="23" t="s">
        <v>35</v>
      </c>
      <c r="E58" s="24">
        <v>44810</v>
      </c>
      <c r="F58" s="25">
        <v>0.8256944444444444</v>
      </c>
      <c r="G58" s="25">
        <v>0.49236111111111114</v>
      </c>
      <c r="H58" s="22">
        <v>16</v>
      </c>
      <c r="I58" s="23" t="s">
        <v>31</v>
      </c>
      <c r="J58" s="22">
        <v>38</v>
      </c>
      <c r="K58" s="22">
        <v>38.700000000000003</v>
      </c>
      <c r="L58" s="22">
        <f>AVERAGE(J58:K58)</f>
        <v>38.35</v>
      </c>
      <c r="M58" s="22">
        <v>3.75</v>
      </c>
      <c r="N58" s="22">
        <v>3.24</v>
      </c>
      <c r="O58" s="22">
        <v>0.03</v>
      </c>
      <c r="P58" s="22">
        <v>0.53999999999999981</v>
      </c>
      <c r="Q58" s="22">
        <v>0.14399999999999996</v>
      </c>
      <c r="R58" s="22">
        <v>357</v>
      </c>
      <c r="S58" s="22">
        <v>336</v>
      </c>
      <c r="T58" s="22">
        <v>-21</v>
      </c>
      <c r="U58" s="22" t="s">
        <v>125</v>
      </c>
      <c r="V58" s="22">
        <v>14.272</v>
      </c>
      <c r="W58" s="22">
        <v>14.031000000000001</v>
      </c>
      <c r="X58" s="22">
        <v>13.295999999999999</v>
      </c>
      <c r="Y58" s="22">
        <f>AVERAGE(V58:X58)</f>
        <v>13.866333333333335</v>
      </c>
      <c r="Z58" s="22">
        <v>61.542999999999999</v>
      </c>
      <c r="AA58" s="22">
        <v>60.040999999999997</v>
      </c>
      <c r="AB58" s="22">
        <v>65.751999999999995</v>
      </c>
      <c r="AC58" s="22">
        <f>AVERAGE(Z58:AB58)</f>
        <v>62.445333333333338</v>
      </c>
    </row>
    <row r="59" spans="1:29" ht="16" x14ac:dyDescent="0.2">
      <c r="A59" s="22" t="s">
        <v>127</v>
      </c>
      <c r="B59" s="22" t="s">
        <v>34</v>
      </c>
      <c r="C59" s="22">
        <v>19</v>
      </c>
      <c r="D59" s="23" t="s">
        <v>35</v>
      </c>
      <c r="E59" s="24">
        <v>44810</v>
      </c>
      <c r="F59" s="25">
        <v>0.8256944444444444</v>
      </c>
      <c r="G59" s="25">
        <v>0.49236111111111114</v>
      </c>
      <c r="H59" s="22">
        <v>16</v>
      </c>
      <c r="I59" s="23" t="s">
        <v>31</v>
      </c>
      <c r="J59" s="22">
        <v>38</v>
      </c>
      <c r="K59" s="22">
        <v>38.700000000000003</v>
      </c>
      <c r="L59" s="22">
        <f>AVERAGE(J59:K59)</f>
        <v>38.35</v>
      </c>
      <c r="M59" s="22">
        <v>3.29</v>
      </c>
      <c r="N59" s="22">
        <v>2.93</v>
      </c>
      <c r="O59" s="22">
        <v>4.8999999999999998E-3</v>
      </c>
      <c r="P59" s="22">
        <v>0.36489999999999989</v>
      </c>
      <c r="Q59" s="22">
        <v>0.11091185410334344</v>
      </c>
      <c r="R59" s="22">
        <v>301</v>
      </c>
      <c r="S59" s="22">
        <v>322</v>
      </c>
      <c r="T59" s="22">
        <v>21</v>
      </c>
      <c r="U59" s="22" t="s">
        <v>128</v>
      </c>
      <c r="V59" s="22">
        <v>10.266999999999999</v>
      </c>
      <c r="W59" s="22">
        <v>10.430999999999999</v>
      </c>
      <c r="X59" s="22">
        <v>9.6820000000000004</v>
      </c>
      <c r="Y59" s="22">
        <f>AVERAGE(V59:X59)</f>
        <v>10.126666666666667</v>
      </c>
      <c r="Z59" s="22">
        <v>87.376000000000005</v>
      </c>
      <c r="AA59" s="22">
        <v>87.998000000000005</v>
      </c>
      <c r="AB59" s="22">
        <v>89.722999999999999</v>
      </c>
      <c r="AC59" s="22">
        <f>AVERAGE(Z59:AB59)</f>
        <v>88.365666666666684</v>
      </c>
    </row>
    <row r="60" spans="1:29" ht="16" x14ac:dyDescent="0.2">
      <c r="A60" s="22" t="s">
        <v>129</v>
      </c>
      <c r="B60" s="22" t="s">
        <v>34</v>
      </c>
      <c r="C60" s="22">
        <v>19</v>
      </c>
      <c r="D60" s="23" t="s">
        <v>35</v>
      </c>
      <c r="E60" s="24">
        <v>44810</v>
      </c>
      <c r="F60" s="25">
        <v>0.32569444444444445</v>
      </c>
      <c r="G60" s="25">
        <v>0.49236111111111114</v>
      </c>
      <c r="H60" s="22">
        <v>16</v>
      </c>
      <c r="I60" s="23" t="s">
        <v>31</v>
      </c>
      <c r="J60" s="22">
        <v>38</v>
      </c>
      <c r="K60" s="22">
        <v>38.700000000000003</v>
      </c>
      <c r="L60" s="22">
        <f>AVERAGE(J60:K60)</f>
        <v>38.35</v>
      </c>
      <c r="M60" s="22">
        <v>4.95</v>
      </c>
      <c r="N60" s="22">
        <v>4.3099999999999996</v>
      </c>
      <c r="O60" s="22">
        <v>0.05</v>
      </c>
      <c r="P60" s="22">
        <v>0.69000000000000061</v>
      </c>
      <c r="Q60" s="22">
        <v>0.13939393939393951</v>
      </c>
      <c r="R60" s="22">
        <v>373</v>
      </c>
      <c r="S60" s="22">
        <v>337</v>
      </c>
      <c r="T60" s="22">
        <v>-36</v>
      </c>
      <c r="V60" s="22">
        <v>12.41</v>
      </c>
      <c r="W60" s="22">
        <v>12.499000000000001</v>
      </c>
      <c r="X60" s="22">
        <v>11.718999999999999</v>
      </c>
      <c r="Y60" s="22">
        <f>AVERAGE(V60:X60)</f>
        <v>12.209333333333333</v>
      </c>
      <c r="Z60" s="22">
        <v>82.492999999999995</v>
      </c>
      <c r="AA60" s="22">
        <v>83.088999999999999</v>
      </c>
      <c r="AB60" s="22">
        <v>85.998999999999995</v>
      </c>
      <c r="AC60" s="22">
        <f>AVERAGE(Z60:AB60)</f>
        <v>83.86033333333333</v>
      </c>
    </row>
    <row r="61" spans="1:29" ht="16" x14ac:dyDescent="0.2">
      <c r="A61" s="22" t="s">
        <v>130</v>
      </c>
      <c r="B61" s="22" t="s">
        <v>39</v>
      </c>
      <c r="C61" s="22">
        <v>19</v>
      </c>
      <c r="D61" s="23" t="s">
        <v>35</v>
      </c>
      <c r="E61" s="28">
        <v>44810</v>
      </c>
      <c r="F61" s="25">
        <v>0.8256944444444444</v>
      </c>
      <c r="G61" s="25">
        <v>0.49236111111111114</v>
      </c>
      <c r="H61" s="22">
        <v>16</v>
      </c>
      <c r="I61" s="23" t="s">
        <v>31</v>
      </c>
      <c r="J61" s="22">
        <v>38</v>
      </c>
      <c r="K61" s="22">
        <v>38.700000000000003</v>
      </c>
      <c r="L61" s="22">
        <f>AVERAGE(J61:K61)</f>
        <v>38.35</v>
      </c>
      <c r="M61" s="22">
        <v>3.41</v>
      </c>
      <c r="N61" s="22">
        <v>3.1</v>
      </c>
      <c r="O61" s="22">
        <v>1.2999999999999999E-2</v>
      </c>
      <c r="P61" s="22">
        <v>0.32300000000000006</v>
      </c>
      <c r="Q61" s="22">
        <v>9.472140762463345E-2</v>
      </c>
      <c r="R61" s="22">
        <v>319</v>
      </c>
      <c r="S61" s="22">
        <v>326</v>
      </c>
      <c r="T61" s="22">
        <v>7</v>
      </c>
      <c r="U61" s="22" t="s">
        <v>112</v>
      </c>
      <c r="V61" s="22">
        <v>16.216999999999999</v>
      </c>
      <c r="W61" s="22">
        <v>16.111999999999998</v>
      </c>
      <c r="X61" s="22">
        <v>15.6</v>
      </c>
      <c r="Y61" s="22">
        <f>AVERAGE(V61:X61)</f>
        <v>15.976333333333331</v>
      </c>
      <c r="Z61" s="22">
        <v>54.719000000000001</v>
      </c>
      <c r="AA61" s="22">
        <v>53.37</v>
      </c>
      <c r="AB61" s="22">
        <v>61.344000000000001</v>
      </c>
      <c r="AC61" s="22">
        <f>AVERAGE(Z61:AB61)</f>
        <v>56.477666666666664</v>
      </c>
    </row>
    <row r="62" spans="1:29" ht="16" x14ac:dyDescent="0.2">
      <c r="A62" s="22" t="s">
        <v>131</v>
      </c>
      <c r="B62" s="22" t="s">
        <v>34</v>
      </c>
      <c r="C62" s="22">
        <v>19</v>
      </c>
      <c r="D62" s="23" t="s">
        <v>35</v>
      </c>
      <c r="E62" s="28">
        <v>44810</v>
      </c>
      <c r="F62" s="25">
        <v>0.8256944444444444</v>
      </c>
      <c r="G62" s="25">
        <v>0.49236111111111114</v>
      </c>
      <c r="H62" s="22">
        <v>16</v>
      </c>
      <c r="I62" s="23" t="s">
        <v>31</v>
      </c>
      <c r="J62" s="22">
        <v>38</v>
      </c>
      <c r="K62" s="22">
        <v>38.700000000000003</v>
      </c>
      <c r="L62" s="22">
        <f>AVERAGE(J62:K62)</f>
        <v>38.35</v>
      </c>
      <c r="M62" s="22">
        <v>2.19</v>
      </c>
      <c r="N62" s="22">
        <v>1.9</v>
      </c>
      <c r="O62" s="22">
        <v>0.02</v>
      </c>
      <c r="P62" s="22">
        <v>0.31000000000000005</v>
      </c>
      <c r="Q62" s="22">
        <v>0.14155251141552513</v>
      </c>
      <c r="R62" s="22">
        <v>326</v>
      </c>
      <c r="S62" s="22">
        <v>340</v>
      </c>
      <c r="T62" s="22">
        <v>14</v>
      </c>
      <c r="U62" s="22" t="s">
        <v>125</v>
      </c>
      <c r="V62" s="22">
        <v>13.946</v>
      </c>
      <c r="W62" s="22">
        <v>13.856</v>
      </c>
      <c r="X62" s="22">
        <v>12.773999999999999</v>
      </c>
      <c r="Y62" s="22">
        <f>AVERAGE(V62:X62)</f>
        <v>13.525333333333334</v>
      </c>
      <c r="Z62" s="22">
        <v>74.887</v>
      </c>
      <c r="AA62" s="22">
        <v>75.900999999999996</v>
      </c>
      <c r="AB62" s="22">
        <v>80.326999999999998</v>
      </c>
      <c r="AC62" s="22">
        <f>AVERAGE(Z62:AB62)</f>
        <v>77.038333333333341</v>
      </c>
    </row>
    <row r="63" spans="1:29" ht="16" x14ac:dyDescent="0.2">
      <c r="A63" s="22" t="s">
        <v>132</v>
      </c>
      <c r="B63" s="22" t="s">
        <v>39</v>
      </c>
      <c r="C63" s="22">
        <v>19</v>
      </c>
      <c r="D63" s="23" t="s">
        <v>30</v>
      </c>
      <c r="E63" s="28">
        <v>44810</v>
      </c>
      <c r="F63" s="25">
        <v>0.8256944444444444</v>
      </c>
      <c r="G63" s="25">
        <v>0.49236111111111114</v>
      </c>
      <c r="H63" s="22">
        <v>16</v>
      </c>
      <c r="I63" s="23" t="s">
        <v>31</v>
      </c>
      <c r="J63" s="22">
        <v>38</v>
      </c>
      <c r="K63" s="22">
        <v>38.700000000000003</v>
      </c>
      <c r="L63" s="22">
        <f>AVERAGE(J63:K63)</f>
        <v>38.35</v>
      </c>
      <c r="M63" s="22">
        <v>5.61</v>
      </c>
      <c r="N63" s="22">
        <v>5.0999999999999996</v>
      </c>
      <c r="O63" s="22">
        <v>0.05</v>
      </c>
      <c r="P63" s="22">
        <v>0.56000000000000072</v>
      </c>
      <c r="Q63" s="22">
        <v>9.9821746880570536E-2</v>
      </c>
      <c r="R63" s="22">
        <v>310</v>
      </c>
      <c r="S63" s="22">
        <v>307</v>
      </c>
      <c r="T63" s="22">
        <v>-3</v>
      </c>
      <c r="U63" s="22" t="s">
        <v>133</v>
      </c>
      <c r="V63" s="22">
        <v>17.646999999999998</v>
      </c>
      <c r="W63" s="22">
        <v>15.986000000000001</v>
      </c>
      <c r="X63" s="22">
        <v>16.608000000000001</v>
      </c>
      <c r="Y63" s="22">
        <f>AVERAGE(V63:X63)</f>
        <v>16.747</v>
      </c>
      <c r="Z63" s="22">
        <v>45.865000000000002</v>
      </c>
      <c r="AA63" s="22">
        <v>38.043999999999997</v>
      </c>
      <c r="AB63" s="22">
        <v>45.430999999999997</v>
      </c>
      <c r="AC63" s="22">
        <f>AVERAGE(Z63:AB63)</f>
        <v>43.113333333333323</v>
      </c>
    </row>
    <row r="64" spans="1:29" ht="16" x14ac:dyDescent="0.2">
      <c r="A64" s="22" t="s">
        <v>134</v>
      </c>
      <c r="B64" s="22" t="s">
        <v>29</v>
      </c>
      <c r="C64" s="22">
        <v>19</v>
      </c>
      <c r="D64" s="23" t="s">
        <v>30</v>
      </c>
      <c r="E64" s="28">
        <v>44810</v>
      </c>
      <c r="F64" s="25">
        <v>0.8256944444444444</v>
      </c>
      <c r="G64" s="25">
        <v>0.49236111111111114</v>
      </c>
      <c r="H64" s="22">
        <v>16</v>
      </c>
      <c r="I64" s="23" t="s">
        <v>31</v>
      </c>
      <c r="J64" s="22">
        <v>38</v>
      </c>
      <c r="K64" s="22">
        <v>38.700000000000003</v>
      </c>
      <c r="L64" s="22">
        <f>AVERAGE(J64:K64)</f>
        <v>38.35</v>
      </c>
      <c r="M64" s="22">
        <v>5.04</v>
      </c>
      <c r="N64" s="22">
        <v>4.4000000000000004</v>
      </c>
      <c r="O64" s="22">
        <v>0.03</v>
      </c>
      <c r="P64" s="22">
        <v>0.66999999999999971</v>
      </c>
      <c r="Q64" s="22">
        <v>0.13293650793650788</v>
      </c>
      <c r="R64" s="22">
        <v>322</v>
      </c>
      <c r="S64" s="22">
        <v>319</v>
      </c>
      <c r="T64" s="22">
        <v>-3</v>
      </c>
      <c r="V64" s="22">
        <v>22.123999999999999</v>
      </c>
      <c r="W64" s="22">
        <v>17.356000000000002</v>
      </c>
      <c r="X64" s="22">
        <v>18.053999999999998</v>
      </c>
      <c r="Y64" s="22">
        <f>AVERAGE(V64:X64)</f>
        <v>19.178000000000001</v>
      </c>
      <c r="Z64" s="22">
        <v>22.981999999999999</v>
      </c>
      <c r="AA64" s="22">
        <v>14.894</v>
      </c>
      <c r="AB64" s="22">
        <v>18.206</v>
      </c>
      <c r="AC64" s="22">
        <f>AVERAGE(Z64:AB64)</f>
        <v>18.693999999999999</v>
      </c>
    </row>
    <row r="65" spans="1:29" ht="16" x14ac:dyDescent="0.2">
      <c r="A65" s="22" t="s">
        <v>135</v>
      </c>
      <c r="B65" s="22" t="s">
        <v>29</v>
      </c>
      <c r="C65" s="22">
        <v>19</v>
      </c>
      <c r="D65" s="23" t="s">
        <v>30</v>
      </c>
      <c r="E65" s="28">
        <v>44810</v>
      </c>
      <c r="F65" s="25">
        <v>0.8256944444444444</v>
      </c>
      <c r="G65" s="25">
        <v>0.49236111111111114</v>
      </c>
      <c r="H65" s="22">
        <v>16</v>
      </c>
      <c r="I65" s="23" t="s">
        <v>31</v>
      </c>
      <c r="J65" s="22">
        <v>38</v>
      </c>
      <c r="K65" s="22">
        <v>38.700000000000003</v>
      </c>
      <c r="L65" s="22">
        <f>AVERAGE(J65:K65)</f>
        <v>38.35</v>
      </c>
      <c r="M65" s="22">
        <v>6.34</v>
      </c>
      <c r="N65" s="22">
        <v>5.44</v>
      </c>
      <c r="O65" s="22">
        <v>0.12</v>
      </c>
      <c r="P65" s="22">
        <v>1.0199999999999996</v>
      </c>
      <c r="Q65" s="22">
        <v>0.16088328075709774</v>
      </c>
      <c r="R65" s="22">
        <v>320</v>
      </c>
      <c r="S65" s="22">
        <v>279</v>
      </c>
      <c r="T65" s="22">
        <v>-41</v>
      </c>
      <c r="U65" s="22" t="s">
        <v>136</v>
      </c>
      <c r="V65" s="22">
        <v>22.210999999999999</v>
      </c>
      <c r="W65" s="22">
        <v>19.844999999999999</v>
      </c>
      <c r="X65" s="22">
        <v>20.649000000000001</v>
      </c>
      <c r="Y65" s="22">
        <f>AVERAGE(V65:X65)</f>
        <v>20.901666666666667</v>
      </c>
      <c r="Z65" s="22">
        <v>28.427</v>
      </c>
      <c r="AA65" s="22">
        <v>19.332000000000001</v>
      </c>
      <c r="AB65" s="22">
        <v>26.748000000000001</v>
      </c>
      <c r="AC65" s="22">
        <f>AVERAGE(Z65:AB65)</f>
        <v>24.835666666666668</v>
      </c>
    </row>
    <row r="66" spans="1:29" ht="16" x14ac:dyDescent="0.2">
      <c r="A66" s="22" t="s">
        <v>137</v>
      </c>
      <c r="B66" s="22" t="s">
        <v>29</v>
      </c>
      <c r="C66" s="22">
        <v>19</v>
      </c>
      <c r="D66" s="23" t="s">
        <v>30</v>
      </c>
      <c r="E66" s="28">
        <v>44810</v>
      </c>
      <c r="F66" s="25">
        <v>0.8256944444444444</v>
      </c>
      <c r="G66" s="25">
        <v>0.49236111111111114</v>
      </c>
      <c r="H66" s="22">
        <v>16</v>
      </c>
      <c r="I66" s="23" t="s">
        <v>31</v>
      </c>
      <c r="J66" s="22">
        <v>38</v>
      </c>
      <c r="K66" s="22">
        <v>38.700000000000003</v>
      </c>
      <c r="L66" s="22">
        <f>AVERAGE(J66:K66)</f>
        <v>38.35</v>
      </c>
      <c r="M66" s="22">
        <v>4.93</v>
      </c>
      <c r="N66" s="22">
        <v>4.32</v>
      </c>
      <c r="O66" s="22">
        <v>0.02</v>
      </c>
      <c r="P66" s="22">
        <v>0.62999999999999945</v>
      </c>
      <c r="Q66" s="22">
        <v>0.12778904665314392</v>
      </c>
      <c r="R66" s="22">
        <v>320</v>
      </c>
      <c r="S66" s="22">
        <v>305</v>
      </c>
      <c r="T66" s="22">
        <v>-15</v>
      </c>
      <c r="V66" s="22">
        <v>24.366</v>
      </c>
      <c r="W66" s="22">
        <v>17.844000000000001</v>
      </c>
      <c r="X66" s="22">
        <v>20.734000000000002</v>
      </c>
      <c r="Y66" s="22">
        <f>AVERAGE(V66:X66)</f>
        <v>20.981333333333335</v>
      </c>
      <c r="Z66" s="22">
        <v>19.152999999999999</v>
      </c>
      <c r="AA66" s="22">
        <v>9.218</v>
      </c>
      <c r="AB66" s="22">
        <v>14.375999999999999</v>
      </c>
      <c r="AC66" s="22">
        <f>AVERAGE(Z66:AB66)</f>
        <v>14.249000000000001</v>
      </c>
    </row>
    <row r="67" spans="1:29" ht="16" x14ac:dyDescent="0.2">
      <c r="A67" s="22" t="s">
        <v>138</v>
      </c>
      <c r="B67" s="22" t="s">
        <v>29</v>
      </c>
      <c r="C67" s="22">
        <v>19</v>
      </c>
      <c r="D67" s="23" t="s">
        <v>30</v>
      </c>
      <c r="E67" s="28">
        <v>44810</v>
      </c>
      <c r="F67" s="25">
        <v>0.8256944444444444</v>
      </c>
      <c r="G67" s="25">
        <v>0.49236111111111114</v>
      </c>
      <c r="H67" s="22">
        <v>16</v>
      </c>
      <c r="I67" s="23" t="s">
        <v>31</v>
      </c>
      <c r="J67" s="22">
        <v>38</v>
      </c>
      <c r="K67" s="22">
        <v>38.700000000000003</v>
      </c>
      <c r="L67" s="22">
        <f>AVERAGE(J67:K67)</f>
        <v>38.35</v>
      </c>
      <c r="M67" s="22">
        <v>5.63</v>
      </c>
      <c r="N67" s="22">
        <v>4.8099999999999996</v>
      </c>
      <c r="O67" s="22">
        <v>0.11</v>
      </c>
      <c r="P67" s="22">
        <v>0.93000000000000027</v>
      </c>
      <c r="Q67" s="22">
        <v>0.16518650088809952</v>
      </c>
      <c r="R67" s="22">
        <v>327</v>
      </c>
      <c r="S67" s="22">
        <v>289</v>
      </c>
      <c r="T67" s="22">
        <v>-38</v>
      </c>
      <c r="V67" s="22">
        <v>27.013000000000002</v>
      </c>
      <c r="W67" s="22">
        <v>27.233000000000001</v>
      </c>
      <c r="X67" s="22">
        <v>26.981000000000002</v>
      </c>
      <c r="Y67" s="22">
        <f>AVERAGE(V67:X67)</f>
        <v>27.075666666666667</v>
      </c>
      <c r="Z67" s="22">
        <v>29.26</v>
      </c>
      <c r="AA67" s="22">
        <v>11.454000000000001</v>
      </c>
      <c r="AB67" s="22">
        <v>19.934000000000001</v>
      </c>
      <c r="AC67" s="22">
        <f>AVERAGE(Z67:AB67)</f>
        <v>20.215999999999998</v>
      </c>
    </row>
    <row r="68" spans="1:29" ht="16" x14ac:dyDescent="0.2">
      <c r="A68" s="22" t="s">
        <v>140</v>
      </c>
      <c r="B68" s="22" t="s">
        <v>39</v>
      </c>
      <c r="C68" s="22">
        <v>18</v>
      </c>
      <c r="D68" s="23" t="s">
        <v>30</v>
      </c>
      <c r="E68" s="24">
        <v>44839</v>
      </c>
      <c r="F68" s="25">
        <v>0.8</v>
      </c>
      <c r="G68" s="25">
        <v>0.46666666666666667</v>
      </c>
      <c r="H68" s="22">
        <v>16</v>
      </c>
      <c r="I68" s="23" t="s">
        <v>141</v>
      </c>
      <c r="J68" s="22">
        <v>37.700000000000003</v>
      </c>
      <c r="K68" s="22">
        <v>38.700000000000003</v>
      </c>
      <c r="L68" s="22">
        <f>AVERAGE(J68:K68)</f>
        <v>38.200000000000003</v>
      </c>
      <c r="M68" s="22">
        <v>6.0949999999999998</v>
      </c>
      <c r="N68" s="22">
        <v>5.42</v>
      </c>
      <c r="O68" s="22">
        <v>8.8000000000000005E-3</v>
      </c>
      <c r="P68" s="22">
        <v>0.68379999999999985</v>
      </c>
      <c r="Q68" s="22">
        <v>0.11219031993437242</v>
      </c>
      <c r="V68" s="22">
        <v>15.404999999999999</v>
      </c>
      <c r="W68" s="22">
        <v>14.192</v>
      </c>
      <c r="X68" s="22">
        <v>14.856999999999999</v>
      </c>
      <c r="Y68" s="22">
        <f>AVERAGE(V68:X68)</f>
        <v>14.818</v>
      </c>
      <c r="Z68" s="22">
        <v>51.301000000000002</v>
      </c>
      <c r="AA68" s="22">
        <v>45.725999999999999</v>
      </c>
      <c r="AB68" s="22">
        <v>54.052999999999997</v>
      </c>
      <c r="AC68" s="22">
        <f>AVERAGE(Z68:AB68)</f>
        <v>50.359999999999992</v>
      </c>
    </row>
    <row r="69" spans="1:29" ht="16" x14ac:dyDescent="0.2">
      <c r="A69" s="22" t="s">
        <v>142</v>
      </c>
      <c r="B69" s="22" t="s">
        <v>29</v>
      </c>
      <c r="C69" s="22">
        <v>18</v>
      </c>
      <c r="D69" s="23" t="s">
        <v>30</v>
      </c>
      <c r="E69" s="24">
        <v>44839</v>
      </c>
      <c r="F69" s="25">
        <v>0.8</v>
      </c>
      <c r="G69" s="25">
        <v>0.46666666666666667</v>
      </c>
      <c r="H69" s="22">
        <v>16</v>
      </c>
      <c r="I69" s="23" t="s">
        <v>141</v>
      </c>
      <c r="J69" s="22">
        <v>37.700000000000003</v>
      </c>
      <c r="K69" s="22">
        <v>38.700000000000003</v>
      </c>
      <c r="L69" s="22">
        <f>AVERAGE(J69:K69)</f>
        <v>38.200000000000003</v>
      </c>
      <c r="M69" s="22">
        <v>4.83</v>
      </c>
      <c r="N69" s="22">
        <v>4.3499999999999996</v>
      </c>
      <c r="O69" s="22">
        <v>2.5999999999999999E-3</v>
      </c>
      <c r="P69" s="22">
        <v>0.48260000000000042</v>
      </c>
      <c r="Q69" s="22">
        <v>9.9917184265010436E-2</v>
      </c>
      <c r="V69" s="22">
        <v>23.568999999999999</v>
      </c>
      <c r="W69" s="29">
        <v>18.635000000000002</v>
      </c>
      <c r="X69" s="22">
        <v>20.542999999999999</v>
      </c>
      <c r="Y69" s="22">
        <f>AVERAGE(V69:X69)</f>
        <v>20.915666666666667</v>
      </c>
      <c r="Z69" s="22">
        <v>9.6180000000000003</v>
      </c>
      <c r="AA69" s="22">
        <v>5.9550000000000001</v>
      </c>
      <c r="AB69" s="22">
        <v>8.5210000000000008</v>
      </c>
      <c r="AC69" s="22">
        <f>AVERAGE(Z69:AB69)</f>
        <v>8.0313333333333343</v>
      </c>
    </row>
    <row r="70" spans="1:29" ht="16" x14ac:dyDescent="0.2">
      <c r="A70" s="22" t="s">
        <v>143</v>
      </c>
      <c r="B70" s="22" t="s">
        <v>39</v>
      </c>
      <c r="C70" s="22">
        <v>18</v>
      </c>
      <c r="D70" s="23" t="s">
        <v>30</v>
      </c>
      <c r="E70" s="24">
        <v>44839</v>
      </c>
      <c r="F70" s="25">
        <v>0.8</v>
      </c>
      <c r="G70" s="25">
        <v>0.46666666666666667</v>
      </c>
      <c r="H70" s="22">
        <v>16</v>
      </c>
      <c r="I70" s="23" t="s">
        <v>141</v>
      </c>
      <c r="J70" s="22">
        <v>37.700000000000003</v>
      </c>
      <c r="K70" s="22">
        <v>38.700000000000003</v>
      </c>
      <c r="L70" s="22">
        <f>AVERAGE(J70:K70)</f>
        <v>38.200000000000003</v>
      </c>
      <c r="M70" s="22">
        <v>3.0990000000000002</v>
      </c>
      <c r="N70" s="22">
        <v>2.698</v>
      </c>
      <c r="O70" s="22">
        <v>0.03</v>
      </c>
      <c r="P70" s="22">
        <v>0.43100000000000027</v>
      </c>
      <c r="Q70" s="22">
        <v>0.13907712165214592</v>
      </c>
      <c r="V70" s="22">
        <v>15.17</v>
      </c>
      <c r="W70" s="22">
        <v>14.362</v>
      </c>
      <c r="X70" s="22">
        <v>14.996</v>
      </c>
      <c r="Y70" s="22">
        <f>AVERAGE(V70:X70)</f>
        <v>14.842666666666666</v>
      </c>
      <c r="Z70" s="22">
        <v>39.353999999999999</v>
      </c>
      <c r="AA70" s="22">
        <v>37.527000000000001</v>
      </c>
      <c r="AB70" s="22">
        <v>44.581000000000003</v>
      </c>
      <c r="AC70" s="22">
        <f>AVERAGE(Z70:AB70)</f>
        <v>40.487333333333332</v>
      </c>
    </row>
    <row r="71" spans="1:29" ht="16" x14ac:dyDescent="0.2">
      <c r="A71" s="22" t="s">
        <v>144</v>
      </c>
      <c r="B71" s="22" t="s">
        <v>39</v>
      </c>
      <c r="C71" s="22">
        <v>17</v>
      </c>
      <c r="D71" s="23" t="s">
        <v>35</v>
      </c>
      <c r="E71" s="24">
        <v>44839</v>
      </c>
      <c r="F71" s="25">
        <v>0.8</v>
      </c>
      <c r="G71" s="25">
        <v>0.46666666666666667</v>
      </c>
      <c r="H71" s="22">
        <v>16</v>
      </c>
      <c r="I71" s="23" t="s">
        <v>141</v>
      </c>
      <c r="J71" s="22">
        <v>37.700000000000003</v>
      </c>
      <c r="K71" s="22">
        <v>38.700000000000003</v>
      </c>
      <c r="L71" s="22">
        <f>AVERAGE(J71:K71)</f>
        <v>38.200000000000003</v>
      </c>
      <c r="M71" s="22">
        <v>3.31</v>
      </c>
      <c r="N71" s="22">
        <v>2.98</v>
      </c>
      <c r="O71" s="22">
        <v>6.8999999999999999E-3</v>
      </c>
      <c r="P71" s="22">
        <v>0.33690000000000009</v>
      </c>
      <c r="Q71" s="22">
        <v>0.10178247734138976</v>
      </c>
      <c r="V71" s="22">
        <v>10.872999999999999</v>
      </c>
      <c r="W71" s="22">
        <v>11.082000000000001</v>
      </c>
      <c r="X71" s="22">
        <v>10.989000000000001</v>
      </c>
      <c r="Y71" s="22">
        <f>AVERAGE(V71:X71)</f>
        <v>10.981333333333334</v>
      </c>
      <c r="Z71" s="22">
        <v>77.213999999999999</v>
      </c>
      <c r="AA71" s="22">
        <v>76.981999999999999</v>
      </c>
      <c r="AB71" s="22">
        <v>84.543000000000006</v>
      </c>
      <c r="AC71" s="22">
        <f>AVERAGE(Z71:AB71)</f>
        <v>79.579666666666668</v>
      </c>
    </row>
    <row r="72" spans="1:29" ht="16" x14ac:dyDescent="0.2">
      <c r="A72" s="22" t="s">
        <v>145</v>
      </c>
      <c r="B72" s="22" t="s">
        <v>34</v>
      </c>
      <c r="C72" s="22">
        <v>18</v>
      </c>
      <c r="D72" s="23" t="s">
        <v>35</v>
      </c>
      <c r="E72" s="24">
        <v>44839</v>
      </c>
      <c r="F72" s="25">
        <v>0.8</v>
      </c>
      <c r="G72" s="25">
        <v>0.46666666666666667</v>
      </c>
      <c r="H72" s="22">
        <v>16</v>
      </c>
      <c r="I72" s="23" t="s">
        <v>141</v>
      </c>
      <c r="J72" s="22">
        <v>37.700000000000003</v>
      </c>
      <c r="K72" s="22">
        <v>38.700000000000003</v>
      </c>
      <c r="L72" s="22">
        <f>AVERAGE(J72:K72)</f>
        <v>38.200000000000003</v>
      </c>
      <c r="M72" s="22">
        <v>5.98</v>
      </c>
      <c r="N72" s="22">
        <v>5.3</v>
      </c>
      <c r="O72" s="22">
        <v>0.09</v>
      </c>
      <c r="P72" s="22">
        <v>0.77000000000000057</v>
      </c>
      <c r="Q72" s="22">
        <v>0.12876254180602015</v>
      </c>
      <c r="V72" s="22">
        <v>12.260999999999999</v>
      </c>
      <c r="W72" s="22">
        <v>12.445</v>
      </c>
      <c r="X72" s="22">
        <v>11.779</v>
      </c>
      <c r="Y72" s="22">
        <f>AVERAGE(V72:X72)</f>
        <v>12.161666666666667</v>
      </c>
      <c r="Z72" s="22">
        <v>77.557000000000002</v>
      </c>
      <c r="AA72" s="22">
        <v>77.698999999999998</v>
      </c>
      <c r="AB72" s="22">
        <v>81</v>
      </c>
      <c r="AC72" s="22">
        <f>AVERAGE(Z72:AB72)</f>
        <v>78.751999999999995</v>
      </c>
    </row>
    <row r="73" spans="1:29" ht="16" x14ac:dyDescent="0.2">
      <c r="A73" s="22" t="s">
        <v>146</v>
      </c>
      <c r="B73" s="22" t="s">
        <v>39</v>
      </c>
      <c r="C73" s="22">
        <v>18</v>
      </c>
      <c r="D73" s="23" t="s">
        <v>30</v>
      </c>
      <c r="E73" s="24">
        <v>44839</v>
      </c>
      <c r="F73" s="25">
        <v>0.8</v>
      </c>
      <c r="G73" s="25">
        <v>0.46666666666666667</v>
      </c>
      <c r="H73" s="22">
        <v>16</v>
      </c>
      <c r="I73" s="23" t="s">
        <v>141</v>
      </c>
      <c r="J73" s="22">
        <v>37.700000000000003</v>
      </c>
      <c r="K73" s="22">
        <v>38.700000000000003</v>
      </c>
      <c r="L73" s="22">
        <f>AVERAGE(J73:K73)</f>
        <v>38.200000000000003</v>
      </c>
      <c r="M73" s="22">
        <v>6.08</v>
      </c>
      <c r="N73" s="22">
        <v>5.29</v>
      </c>
      <c r="O73" s="22">
        <v>0.08</v>
      </c>
      <c r="P73" s="22">
        <v>0.87</v>
      </c>
      <c r="Q73" s="22">
        <v>0.14309210526315788</v>
      </c>
      <c r="V73" s="22">
        <v>18.027999999999999</v>
      </c>
      <c r="W73" s="22">
        <v>16.053999999999998</v>
      </c>
      <c r="X73" s="22">
        <v>16.597000000000001</v>
      </c>
      <c r="Y73" s="22">
        <f>AVERAGE(V73:X73)</f>
        <v>16.892999999999997</v>
      </c>
      <c r="Z73" s="22">
        <v>45.63</v>
      </c>
      <c r="AA73" s="22">
        <v>38.956000000000003</v>
      </c>
      <c r="AB73" s="22">
        <v>46.36</v>
      </c>
      <c r="AC73" s="22">
        <f>AVERAGE(Z73:AB73)</f>
        <v>43.648666666666678</v>
      </c>
    </row>
    <row r="74" spans="1:29" ht="16" x14ac:dyDescent="0.2">
      <c r="A74" s="22" t="s">
        <v>147</v>
      </c>
      <c r="B74" s="22" t="s">
        <v>29</v>
      </c>
      <c r="C74" s="22">
        <v>18</v>
      </c>
      <c r="D74" s="23" t="s">
        <v>35</v>
      </c>
      <c r="E74" s="24">
        <v>44839</v>
      </c>
      <c r="F74" s="25">
        <v>0.8</v>
      </c>
      <c r="G74" s="25">
        <v>0.46666666666666667</v>
      </c>
      <c r="H74" s="22">
        <v>16</v>
      </c>
      <c r="I74" s="23" t="s">
        <v>141</v>
      </c>
      <c r="J74" s="22">
        <v>37.700000000000003</v>
      </c>
      <c r="K74" s="22">
        <v>38.700000000000003</v>
      </c>
      <c r="M74" s="22">
        <v>5.87</v>
      </c>
      <c r="N74" s="22">
        <v>5.27</v>
      </c>
      <c r="O74" s="23">
        <v>1.7000000000000001E-2</v>
      </c>
      <c r="P74" s="22">
        <v>0.61700000000000055</v>
      </c>
      <c r="Q74" s="22">
        <v>0.10511073253833059</v>
      </c>
      <c r="V74" s="22">
        <v>19.367000000000001</v>
      </c>
      <c r="W74" s="22">
        <v>15.680999999999999</v>
      </c>
      <c r="X74" s="22">
        <v>17.605</v>
      </c>
      <c r="Y74" s="22">
        <f>AVERAGE(V74:X74)</f>
        <v>17.551000000000002</v>
      </c>
      <c r="Z74" s="22">
        <v>22.04</v>
      </c>
      <c r="AA74" s="22">
        <v>16.244</v>
      </c>
      <c r="AB74" s="22">
        <v>21.425999999999998</v>
      </c>
      <c r="AC74" s="22">
        <f>AVERAGE(Z74:AB74)</f>
        <v>19.903333333333332</v>
      </c>
    </row>
    <row r="75" spans="1:29" ht="16" x14ac:dyDescent="0.2">
      <c r="A75" s="22" t="s">
        <v>149</v>
      </c>
      <c r="B75" s="22" t="s">
        <v>29</v>
      </c>
      <c r="C75" s="22">
        <v>18</v>
      </c>
      <c r="D75" s="23" t="s">
        <v>30</v>
      </c>
      <c r="E75" s="24">
        <v>44839</v>
      </c>
      <c r="F75" s="25">
        <v>0.8</v>
      </c>
      <c r="G75" s="25">
        <v>0.46666666666666667</v>
      </c>
      <c r="H75" s="22">
        <v>16</v>
      </c>
      <c r="I75" s="23" t="s">
        <v>141</v>
      </c>
      <c r="J75" s="22">
        <v>37.700000000000003</v>
      </c>
      <c r="K75" s="22">
        <v>38.700000000000003</v>
      </c>
      <c r="L75" s="22">
        <f>AVERAGE(J75:K75)</f>
        <v>38.200000000000003</v>
      </c>
      <c r="M75" s="22">
        <v>3.62</v>
      </c>
      <c r="N75" s="22">
        <v>3.24</v>
      </c>
      <c r="O75" s="23">
        <v>0</v>
      </c>
      <c r="P75" s="22">
        <v>0.37999999999999989</v>
      </c>
      <c r="Q75" s="22">
        <v>0.1049723756906077</v>
      </c>
      <c r="V75" s="22">
        <v>19.271000000000001</v>
      </c>
      <c r="W75" s="22">
        <v>16.959</v>
      </c>
      <c r="X75" s="22">
        <v>18.222000000000001</v>
      </c>
      <c r="Y75" s="22">
        <f>AVERAGE(V75:X75)</f>
        <v>18.15066666666667</v>
      </c>
      <c r="Z75" s="22">
        <v>11.821</v>
      </c>
      <c r="AA75" s="22">
        <v>10.095000000000001</v>
      </c>
      <c r="AB75" s="22">
        <v>13.135</v>
      </c>
      <c r="AC75" s="22">
        <f>AVERAGE(Z75:AB75)</f>
        <v>11.683666666666667</v>
      </c>
    </row>
    <row r="76" spans="1:29" ht="16" x14ac:dyDescent="0.2">
      <c r="A76" s="22" t="s">
        <v>150</v>
      </c>
      <c r="B76" s="22" t="s">
        <v>34</v>
      </c>
      <c r="C76" s="22">
        <v>18</v>
      </c>
      <c r="D76" s="23" t="s">
        <v>35</v>
      </c>
      <c r="E76" s="24">
        <v>44839</v>
      </c>
      <c r="F76" s="25">
        <v>0.8</v>
      </c>
      <c r="G76" s="25">
        <v>0.46666666666666667</v>
      </c>
      <c r="H76" s="22">
        <v>16</v>
      </c>
      <c r="I76" s="23" t="s">
        <v>141</v>
      </c>
      <c r="J76" s="22">
        <v>37.700000000000003</v>
      </c>
      <c r="K76" s="22">
        <v>38.700000000000003</v>
      </c>
      <c r="L76" s="22">
        <f>AVERAGE(J76:K76)</f>
        <v>38.200000000000003</v>
      </c>
      <c r="M76" s="22">
        <v>5.43</v>
      </c>
      <c r="N76" s="22">
        <v>4.7</v>
      </c>
      <c r="O76" s="22">
        <v>5.5E-2</v>
      </c>
      <c r="P76" s="22">
        <v>0.78499999999999959</v>
      </c>
      <c r="Q76" s="22">
        <v>0.14456721915285445</v>
      </c>
      <c r="V76" s="22">
        <v>12.196999999999999</v>
      </c>
      <c r="W76" s="22">
        <v>12.423999999999999</v>
      </c>
      <c r="X76" s="22">
        <v>11.662000000000001</v>
      </c>
      <c r="Y76" s="22">
        <f>AVERAGE(V76:X76)</f>
        <v>12.094333333333333</v>
      </c>
      <c r="Z76" s="22">
        <v>75.787000000000006</v>
      </c>
      <c r="AA76" s="22">
        <v>76.369</v>
      </c>
      <c r="AB76" s="22">
        <v>80.552000000000007</v>
      </c>
      <c r="AC76" s="22">
        <f>AVERAGE(Z76:AB76)</f>
        <v>77.569333333333347</v>
      </c>
    </row>
    <row r="77" spans="1:29" ht="16" x14ac:dyDescent="0.2">
      <c r="A77" s="22" t="s">
        <v>151</v>
      </c>
      <c r="B77" s="22" t="s">
        <v>34</v>
      </c>
      <c r="C77" s="22">
        <v>18</v>
      </c>
      <c r="D77" s="23" t="s">
        <v>35</v>
      </c>
      <c r="E77" s="24">
        <v>44839</v>
      </c>
      <c r="F77" s="25">
        <v>0.8</v>
      </c>
      <c r="G77" s="25">
        <v>0.46666666666666667</v>
      </c>
      <c r="H77" s="22">
        <v>16</v>
      </c>
      <c r="I77" s="23" t="s">
        <v>141</v>
      </c>
      <c r="J77" s="22">
        <v>37.700000000000003</v>
      </c>
      <c r="K77" s="22">
        <v>38.700000000000003</v>
      </c>
      <c r="L77" s="22">
        <f>AVERAGE(J77:K77)</f>
        <v>38.200000000000003</v>
      </c>
      <c r="M77" s="22">
        <v>4.88</v>
      </c>
      <c r="N77" s="22">
        <v>4.4249999999999998</v>
      </c>
      <c r="O77" s="22">
        <v>0.06</v>
      </c>
      <c r="P77" s="22">
        <v>0.51500000000000012</v>
      </c>
      <c r="Q77" s="22">
        <v>0.10553278688524594</v>
      </c>
      <c r="V77" s="22">
        <v>12.757</v>
      </c>
      <c r="W77" s="22">
        <v>12.914</v>
      </c>
      <c r="X77" s="22">
        <v>12.14</v>
      </c>
      <c r="Y77" s="22">
        <f>AVERAGE(V77:X77)</f>
        <v>12.603666666666667</v>
      </c>
      <c r="Z77" s="22">
        <v>77.058000000000007</v>
      </c>
      <c r="AA77" s="22">
        <v>77.715000000000003</v>
      </c>
      <c r="AB77" s="22">
        <v>80.825000000000003</v>
      </c>
      <c r="AC77" s="22">
        <f>AVERAGE(Z77:AB77)</f>
        <v>78.532666666666671</v>
      </c>
    </row>
    <row r="78" spans="1:29" ht="16" x14ac:dyDescent="0.2">
      <c r="A78" s="22" t="s">
        <v>152</v>
      </c>
      <c r="B78" s="22" t="s">
        <v>29</v>
      </c>
      <c r="C78" s="22">
        <v>20</v>
      </c>
      <c r="D78" s="23" t="s">
        <v>30</v>
      </c>
      <c r="E78" s="24">
        <v>44844</v>
      </c>
      <c r="F78" s="25">
        <v>0.8569444444444444</v>
      </c>
      <c r="G78" s="25">
        <v>0.52361111111111114</v>
      </c>
      <c r="H78" s="22">
        <v>16</v>
      </c>
      <c r="I78" s="23" t="s">
        <v>153</v>
      </c>
      <c r="J78" s="22">
        <v>38.200000000000003</v>
      </c>
      <c r="K78" s="22">
        <v>38.799999999999997</v>
      </c>
      <c r="L78" s="22">
        <f>AVERAGE(J78:K78)</f>
        <v>38.5</v>
      </c>
      <c r="M78" s="22">
        <v>6.21</v>
      </c>
      <c r="N78" s="22">
        <v>5.5995999999999997</v>
      </c>
      <c r="O78" s="22">
        <v>3.1300000000000001E-2</v>
      </c>
      <c r="P78" s="22">
        <v>0.64170000000000027</v>
      </c>
      <c r="Q78" s="22">
        <v>0.10333333333333337</v>
      </c>
      <c r="V78" s="22">
        <v>23.317</v>
      </c>
      <c r="W78" s="22">
        <v>16.175000000000001</v>
      </c>
      <c r="X78" s="22">
        <v>21.864000000000001</v>
      </c>
      <c r="Y78" s="22">
        <f>AVERAGE(V78:X78)</f>
        <v>20.452000000000002</v>
      </c>
      <c r="Z78" s="22">
        <v>15.288</v>
      </c>
      <c r="AA78" s="22">
        <v>7.4480000000000004</v>
      </c>
      <c r="AB78" s="22">
        <v>14.786</v>
      </c>
      <c r="AC78" s="22">
        <f>AVERAGE(Z78:AB78)</f>
        <v>12.507333333333333</v>
      </c>
    </row>
    <row r="79" spans="1:29" ht="16" x14ac:dyDescent="0.2">
      <c r="A79" s="22" t="s">
        <v>154</v>
      </c>
      <c r="B79" s="22" t="s">
        <v>34</v>
      </c>
      <c r="C79" s="22">
        <v>18</v>
      </c>
      <c r="D79" s="23" t="s">
        <v>35</v>
      </c>
      <c r="E79" s="24">
        <v>44844</v>
      </c>
      <c r="F79" s="25">
        <v>0.8569444444444444</v>
      </c>
      <c r="G79" s="25">
        <v>0.52361111111111114</v>
      </c>
      <c r="H79" s="22">
        <v>16</v>
      </c>
      <c r="I79" s="23" t="s">
        <v>153</v>
      </c>
      <c r="J79" s="22">
        <v>38.200000000000003</v>
      </c>
      <c r="K79" s="22">
        <v>38.799999999999997</v>
      </c>
      <c r="L79" s="22">
        <f>AVERAGE(J79:K79)</f>
        <v>38.5</v>
      </c>
      <c r="M79" s="22">
        <v>6.22</v>
      </c>
      <c r="N79" s="22">
        <v>5.6360999999999999</v>
      </c>
      <c r="O79" s="22">
        <v>5.8900000000000001E-2</v>
      </c>
      <c r="P79" s="22">
        <v>0.64279999999999982</v>
      </c>
      <c r="Q79" s="22">
        <v>0.10334405144694531</v>
      </c>
      <c r="V79" s="22">
        <v>13.06</v>
      </c>
      <c r="W79" s="22">
        <v>13.273999999999999</v>
      </c>
      <c r="X79" s="22">
        <v>12.772</v>
      </c>
      <c r="Y79" s="22">
        <f>AVERAGE(V79:X79)</f>
        <v>13.035333333333334</v>
      </c>
      <c r="Z79" s="22">
        <v>77.394999999999996</v>
      </c>
      <c r="AA79" s="22">
        <v>76.72</v>
      </c>
      <c r="AB79" s="22">
        <v>81.238</v>
      </c>
      <c r="AC79" s="22">
        <f>AVERAGE(Z79:AB79)</f>
        <v>78.451000000000008</v>
      </c>
    </row>
    <row r="80" spans="1:29" ht="16" x14ac:dyDescent="0.2">
      <c r="A80" s="22" t="s">
        <v>155</v>
      </c>
      <c r="B80" s="22" t="s">
        <v>39</v>
      </c>
      <c r="C80" s="22">
        <v>20</v>
      </c>
      <c r="D80" s="23" t="s">
        <v>35</v>
      </c>
      <c r="E80" s="24">
        <v>44844</v>
      </c>
      <c r="F80" s="25">
        <v>0.8569444444444444</v>
      </c>
      <c r="G80" s="25">
        <v>0.52361111111111114</v>
      </c>
      <c r="H80" s="22">
        <v>16</v>
      </c>
      <c r="I80" s="23" t="s">
        <v>153</v>
      </c>
      <c r="J80" s="22">
        <v>38.200000000000003</v>
      </c>
      <c r="K80" s="22">
        <v>38.799999999999997</v>
      </c>
      <c r="L80" s="22">
        <f>AVERAGE(J80:K80)</f>
        <v>38.5</v>
      </c>
      <c r="M80" s="22">
        <v>8.14</v>
      </c>
      <c r="N80" s="22">
        <v>7.6939000000000002</v>
      </c>
      <c r="O80" s="22">
        <v>7.2400000000000006E-2</v>
      </c>
      <c r="P80" s="22">
        <v>0.51850000000000041</v>
      </c>
      <c r="Q80" s="22">
        <v>6.3697788697788749E-2</v>
      </c>
      <c r="V80" s="22">
        <v>13.605</v>
      </c>
      <c r="W80" s="22">
        <v>13.11</v>
      </c>
      <c r="X80" s="22">
        <v>13.250999999999999</v>
      </c>
      <c r="Y80" s="22">
        <f>AVERAGE(V80:X80)</f>
        <v>13.322000000000001</v>
      </c>
      <c r="Z80" s="22">
        <v>61.212000000000003</v>
      </c>
      <c r="AA80" s="22">
        <v>56.756</v>
      </c>
      <c r="AB80" s="22">
        <v>63.470999999999997</v>
      </c>
      <c r="AC80" s="22">
        <f>AVERAGE(Z80:AB80)</f>
        <v>60.479666666666667</v>
      </c>
    </row>
    <row r="81" spans="1:29" ht="16" x14ac:dyDescent="0.2">
      <c r="A81" s="22" t="s">
        <v>156</v>
      </c>
      <c r="B81" s="22" t="s">
        <v>34</v>
      </c>
      <c r="C81" s="22">
        <v>18</v>
      </c>
      <c r="D81" s="23" t="s">
        <v>35</v>
      </c>
      <c r="E81" s="24">
        <v>44844</v>
      </c>
      <c r="F81" s="25">
        <v>0.8569444444444444</v>
      </c>
      <c r="G81" s="25">
        <v>0.52361111111111114</v>
      </c>
      <c r="H81" s="22">
        <v>16</v>
      </c>
      <c r="I81" s="23" t="s">
        <v>153</v>
      </c>
      <c r="J81" s="22">
        <v>38.200000000000003</v>
      </c>
      <c r="K81" s="22">
        <v>38.799999999999997</v>
      </c>
      <c r="L81" s="22">
        <f>AVERAGE(J81:K81)</f>
        <v>38.5</v>
      </c>
      <c r="M81" s="22">
        <v>4.75</v>
      </c>
      <c r="N81" s="22">
        <v>4.1378000000000004</v>
      </c>
      <c r="O81" s="22">
        <v>6.1000000000000004E-3</v>
      </c>
      <c r="P81" s="22">
        <v>0.61829999999999963</v>
      </c>
      <c r="Q81" s="22">
        <v>0.13016842105263149</v>
      </c>
      <c r="V81" s="22">
        <v>10.188000000000001</v>
      </c>
      <c r="W81" s="22">
        <v>10.332000000000001</v>
      </c>
      <c r="X81" s="22">
        <v>9.3239999999999998</v>
      </c>
      <c r="Y81" s="22">
        <f>AVERAGE(V81:X81)</f>
        <v>9.9480000000000004</v>
      </c>
      <c r="Z81" s="22">
        <v>81.453000000000003</v>
      </c>
      <c r="AA81" s="22">
        <v>82.347999999999999</v>
      </c>
      <c r="AB81" s="22">
        <v>86.042000000000002</v>
      </c>
      <c r="AC81" s="22">
        <f>AVERAGE(Z81:AB81)</f>
        <v>83.280999999999992</v>
      </c>
    </row>
    <row r="82" spans="1:29" ht="16" x14ac:dyDescent="0.2">
      <c r="A82" s="22" t="s">
        <v>157</v>
      </c>
      <c r="B82" s="22" t="s">
        <v>39</v>
      </c>
      <c r="C82" s="22">
        <v>20</v>
      </c>
      <c r="D82" s="23" t="s">
        <v>35</v>
      </c>
      <c r="E82" s="24">
        <v>44844</v>
      </c>
      <c r="F82" s="25">
        <v>0.8569444444444444</v>
      </c>
      <c r="G82" s="25">
        <v>0.52361111111111114</v>
      </c>
      <c r="H82" s="22">
        <v>16</v>
      </c>
      <c r="I82" s="23" t="s">
        <v>153</v>
      </c>
      <c r="J82" s="22">
        <v>38.200000000000003</v>
      </c>
      <c r="K82" s="22">
        <v>38.799999999999997</v>
      </c>
      <c r="L82" s="22">
        <f>AVERAGE(J82:K82)</f>
        <v>38.5</v>
      </c>
      <c r="M82" s="22">
        <v>7.55</v>
      </c>
      <c r="N82" s="22">
        <v>7.0220000000000002</v>
      </c>
      <c r="O82" s="22">
        <v>0.10340000000000001</v>
      </c>
      <c r="P82" s="22">
        <v>0.63139999999999963</v>
      </c>
      <c r="Q82" s="22">
        <v>8.3629139072847636E-2</v>
      </c>
      <c r="V82" s="22">
        <v>14.954000000000001</v>
      </c>
      <c r="W82" s="22">
        <v>14.32</v>
      </c>
      <c r="X82" s="22">
        <v>14.131</v>
      </c>
      <c r="Y82" s="22">
        <f>AVERAGE(V82:X82)</f>
        <v>14.468333333333334</v>
      </c>
      <c r="Z82" s="22">
        <v>64.647999999999996</v>
      </c>
      <c r="AA82" s="22">
        <v>58.692999999999998</v>
      </c>
      <c r="AB82" s="22">
        <v>65.153999999999996</v>
      </c>
      <c r="AC82" s="22">
        <f>AVERAGE(Z82:AB82)</f>
        <v>62.831666666666671</v>
      </c>
    </row>
    <row r="83" spans="1:29" ht="16" x14ac:dyDescent="0.2">
      <c r="A83" s="22" t="s">
        <v>158</v>
      </c>
      <c r="B83" s="22" t="s">
        <v>34</v>
      </c>
      <c r="C83" s="22">
        <v>18</v>
      </c>
      <c r="D83" s="23" t="s">
        <v>35</v>
      </c>
      <c r="E83" s="24">
        <v>44844</v>
      </c>
      <c r="F83" s="25">
        <v>0.8569444444444444</v>
      </c>
      <c r="G83" s="25">
        <v>0.52361111111111114</v>
      </c>
      <c r="H83" s="22">
        <v>16</v>
      </c>
      <c r="I83" s="23" t="s">
        <v>153</v>
      </c>
      <c r="J83" s="22">
        <v>38.200000000000003</v>
      </c>
      <c r="K83" s="22">
        <v>38.799999999999997</v>
      </c>
      <c r="L83" s="22">
        <f>AVERAGE(J83:K83)</f>
        <v>38.5</v>
      </c>
      <c r="M83" s="22">
        <v>4.43</v>
      </c>
      <c r="N83" s="22">
        <v>4.1284000000000001</v>
      </c>
      <c r="O83" s="22">
        <v>1.2999999999999999E-2</v>
      </c>
      <c r="P83" s="22">
        <v>0.31459999999999966</v>
      </c>
      <c r="Q83" s="22">
        <v>7.1015801354401734E-2</v>
      </c>
      <c r="V83" s="22">
        <v>11.292</v>
      </c>
      <c r="W83" s="22">
        <v>11.452999999999999</v>
      </c>
      <c r="X83" s="22">
        <v>10.805999999999999</v>
      </c>
      <c r="Y83" s="22">
        <f>AVERAGE(V83:X83)</f>
        <v>11.183666666666666</v>
      </c>
      <c r="Z83" s="22">
        <v>77.894000000000005</v>
      </c>
      <c r="AA83" s="22">
        <v>77.668000000000006</v>
      </c>
      <c r="AB83" s="22">
        <v>81.421999999999997</v>
      </c>
      <c r="AC83" s="22">
        <f>AVERAGE(Z83:AB83)</f>
        <v>78.994666666666674</v>
      </c>
    </row>
    <row r="84" spans="1:29" ht="16" x14ac:dyDescent="0.2">
      <c r="A84" s="22" t="s">
        <v>159</v>
      </c>
      <c r="B84" s="22" t="s">
        <v>29</v>
      </c>
      <c r="C84" s="22">
        <v>20</v>
      </c>
      <c r="D84" s="23" t="s">
        <v>30</v>
      </c>
      <c r="E84" s="24">
        <v>44844</v>
      </c>
      <c r="F84" s="25">
        <v>0.8569444444444444</v>
      </c>
      <c r="G84" s="25">
        <v>0.52361111111111114</v>
      </c>
      <c r="H84" s="22">
        <v>16</v>
      </c>
      <c r="I84" s="23" t="s">
        <v>153</v>
      </c>
      <c r="J84" s="22">
        <v>38.200000000000003</v>
      </c>
      <c r="K84" s="22">
        <v>38.799999999999997</v>
      </c>
      <c r="L84" s="22">
        <f>AVERAGE(J84:K84)</f>
        <v>38.5</v>
      </c>
      <c r="M84" s="22">
        <v>4.7699999999999996</v>
      </c>
      <c r="N84" s="22">
        <v>4.3301999999999996</v>
      </c>
      <c r="O84" s="22">
        <v>6.1800000000000001E-2</v>
      </c>
      <c r="P84" s="22">
        <v>0.50159999999999993</v>
      </c>
      <c r="Q84" s="22">
        <v>0.10515723270440251</v>
      </c>
      <c r="V84" s="22">
        <v>22.850999999999999</v>
      </c>
      <c r="W84" s="22">
        <v>19.893999999999998</v>
      </c>
      <c r="X84" s="22">
        <v>21.266999999999999</v>
      </c>
      <c r="Y84" s="22">
        <f>AVERAGE(V84:X84)</f>
        <v>21.337333333333333</v>
      </c>
      <c r="Z84" s="22">
        <v>13.468</v>
      </c>
      <c r="AA84" s="22">
        <v>9.8230000000000004</v>
      </c>
      <c r="AB84" s="22">
        <v>14.282999999999999</v>
      </c>
      <c r="AC84" s="22">
        <f>AVERAGE(Z84:AB84)</f>
        <v>12.524666666666667</v>
      </c>
    </row>
    <row r="85" spans="1:29" ht="16" x14ac:dyDescent="0.2">
      <c r="A85" s="22" t="s">
        <v>160</v>
      </c>
      <c r="B85" s="22" t="s">
        <v>29</v>
      </c>
      <c r="C85" s="22">
        <v>18</v>
      </c>
      <c r="D85" s="23" t="s">
        <v>30</v>
      </c>
      <c r="E85" s="24">
        <v>44844</v>
      </c>
      <c r="F85" s="25">
        <v>0.8569444444444444</v>
      </c>
      <c r="G85" s="25">
        <v>0.52361111111111114</v>
      </c>
      <c r="H85" s="22">
        <v>16</v>
      </c>
      <c r="I85" s="23" t="s">
        <v>153</v>
      </c>
      <c r="J85" s="22">
        <v>38.200000000000003</v>
      </c>
      <c r="K85" s="22">
        <v>38.799999999999997</v>
      </c>
      <c r="L85" s="22">
        <f>AVERAGE(J85:K85)</f>
        <v>38.5</v>
      </c>
      <c r="M85" s="22">
        <v>4.87</v>
      </c>
      <c r="N85" s="22">
        <v>4.4469000000000003</v>
      </c>
      <c r="O85" s="22">
        <v>5.8200000000000002E-2</v>
      </c>
      <c r="P85" s="22">
        <v>0.48129999999999984</v>
      </c>
      <c r="Q85" s="22">
        <v>9.8829568788500993E-2</v>
      </c>
      <c r="V85" s="22">
        <v>24.658000000000001</v>
      </c>
      <c r="W85" s="22">
        <v>18.465</v>
      </c>
      <c r="X85" s="22">
        <v>19.768000000000001</v>
      </c>
      <c r="Y85" s="22">
        <f>AVERAGE(V85:X85)</f>
        <v>20.963666666666668</v>
      </c>
      <c r="Z85" s="22">
        <v>17.690000000000001</v>
      </c>
      <c r="AA85" s="22">
        <v>8.6519999999999992</v>
      </c>
      <c r="AB85" s="22">
        <v>11.378</v>
      </c>
      <c r="AC85" s="22">
        <f>AVERAGE(Z85:AB85)</f>
        <v>12.573333333333332</v>
      </c>
    </row>
    <row r="86" spans="1:29" ht="16" x14ac:dyDescent="0.2">
      <c r="A86" s="22" t="s">
        <v>161</v>
      </c>
      <c r="B86" s="22" t="s">
        <v>29</v>
      </c>
      <c r="C86" s="22">
        <v>20</v>
      </c>
      <c r="D86" s="23" t="s">
        <v>30</v>
      </c>
      <c r="E86" s="24">
        <v>44844</v>
      </c>
      <c r="F86" s="25">
        <v>0.8569444444444444</v>
      </c>
      <c r="G86" s="25">
        <v>0.52361111111111114</v>
      </c>
      <c r="H86" s="22">
        <v>16</v>
      </c>
      <c r="I86" s="23" t="s">
        <v>153</v>
      </c>
      <c r="J86" s="22">
        <v>38.200000000000003</v>
      </c>
      <c r="K86" s="22">
        <v>38.799999999999997</v>
      </c>
      <c r="L86" s="22">
        <f>AVERAGE(J86:K86)</f>
        <v>38.5</v>
      </c>
      <c r="M86" s="22">
        <v>4.88</v>
      </c>
      <c r="N86" s="22">
        <v>4.1146000000000003</v>
      </c>
      <c r="O86" s="22">
        <v>3.0099999999999998E-2</v>
      </c>
      <c r="P86" s="22">
        <v>0.79549999999999965</v>
      </c>
      <c r="Q86" s="22">
        <v>0.16301229508196716</v>
      </c>
      <c r="V86" s="22">
        <v>19.36</v>
      </c>
      <c r="W86" s="22">
        <v>15.122999999999999</v>
      </c>
      <c r="X86" s="22">
        <v>16.713000000000001</v>
      </c>
      <c r="Y86" s="22">
        <f>AVERAGE(V86:X86)</f>
        <v>17.065333333333331</v>
      </c>
      <c r="Z86" s="22">
        <v>14.452999999999999</v>
      </c>
      <c r="AA86" s="22">
        <v>10.529</v>
      </c>
      <c r="AB86" s="22">
        <v>13.763</v>
      </c>
      <c r="AC86" s="22">
        <f>AVERAGE(Z86:AB86)</f>
        <v>12.914999999999999</v>
      </c>
    </row>
    <row r="87" spans="1:29" ht="16" x14ac:dyDescent="0.2">
      <c r="A87" s="22" t="s">
        <v>162</v>
      </c>
      <c r="B87" s="22" t="s">
        <v>39</v>
      </c>
      <c r="C87" s="22">
        <v>20</v>
      </c>
      <c r="D87" s="23" t="s">
        <v>35</v>
      </c>
      <c r="E87" s="24">
        <v>44844</v>
      </c>
      <c r="F87" s="25">
        <v>0.8569444444444444</v>
      </c>
      <c r="G87" s="25">
        <v>0.52361111111111114</v>
      </c>
      <c r="H87" s="22">
        <v>16</v>
      </c>
      <c r="I87" s="23" t="s">
        <v>153</v>
      </c>
      <c r="J87" s="22">
        <v>38.200000000000003</v>
      </c>
      <c r="K87" s="22">
        <v>38.799999999999997</v>
      </c>
      <c r="L87" s="22">
        <f>AVERAGE(J87:K87)</f>
        <v>38.5</v>
      </c>
      <c r="M87" s="22">
        <v>7.99</v>
      </c>
      <c r="N87" s="22">
        <v>7.4409000000000001</v>
      </c>
      <c r="O87" s="22">
        <v>0.1013</v>
      </c>
      <c r="P87" s="22">
        <v>0.65040000000000009</v>
      </c>
      <c r="Q87" s="22">
        <v>8.1401752190237806E-2</v>
      </c>
      <c r="V87" s="22">
        <v>20.509</v>
      </c>
      <c r="W87" s="22">
        <v>17.491</v>
      </c>
      <c r="X87" s="22">
        <v>18.332999999999998</v>
      </c>
      <c r="Y87" s="22">
        <f>AVERAGE(V87:X87)</f>
        <v>18.777666666666665</v>
      </c>
      <c r="Z87" s="22">
        <v>41.206000000000003</v>
      </c>
      <c r="AA87" s="22">
        <v>29.155000000000001</v>
      </c>
      <c r="AB87" s="22">
        <v>36.094000000000001</v>
      </c>
      <c r="AC87" s="22">
        <f>AVERAGE(Z87:AB87)</f>
        <v>35.485000000000007</v>
      </c>
    </row>
    <row r="88" spans="1:29" ht="16" x14ac:dyDescent="0.2">
      <c r="A88" s="22" t="s">
        <v>163</v>
      </c>
      <c r="B88" s="22" t="s">
        <v>39</v>
      </c>
      <c r="C88" s="22">
        <v>17</v>
      </c>
      <c r="D88" s="23" t="s">
        <v>30</v>
      </c>
      <c r="E88" s="24">
        <v>44845</v>
      </c>
      <c r="F88" s="25">
        <v>0.69374999999999998</v>
      </c>
      <c r="G88" s="25">
        <v>0.36458333333333331</v>
      </c>
      <c r="H88" s="22">
        <v>16</v>
      </c>
      <c r="I88" s="23" t="s">
        <v>153</v>
      </c>
      <c r="J88" s="22">
        <v>38.1</v>
      </c>
      <c r="K88" s="22">
        <v>38.6</v>
      </c>
      <c r="L88" s="22">
        <f>AVERAGE(J88:K88)</f>
        <v>38.35</v>
      </c>
      <c r="M88" s="22">
        <v>2.6669</v>
      </c>
      <c r="N88" s="22">
        <v>2.3182</v>
      </c>
      <c r="O88" s="22">
        <v>2.8E-3</v>
      </c>
      <c r="P88" s="22">
        <v>0.35150000000000003</v>
      </c>
      <c r="Q88" s="22">
        <v>0.13180096741535116</v>
      </c>
      <c r="R88" s="22">
        <v>316</v>
      </c>
      <c r="S88" s="22">
        <v>315</v>
      </c>
      <c r="T88" s="21">
        <v>-1</v>
      </c>
      <c r="V88" s="22">
        <v>16.684999999999999</v>
      </c>
      <c r="W88" s="22">
        <v>14.667</v>
      </c>
      <c r="X88" s="22">
        <v>15.837</v>
      </c>
      <c r="Y88" s="22">
        <f>AVERAGE(V88:X88)</f>
        <v>15.729666666666665</v>
      </c>
      <c r="Z88" s="22">
        <v>39.424999999999997</v>
      </c>
      <c r="AA88" s="22">
        <v>33.197000000000003</v>
      </c>
      <c r="AB88" s="22">
        <v>40.418999999999997</v>
      </c>
      <c r="AC88" s="22">
        <f>AVERAGE(Z88:AB88)</f>
        <v>37.68033333333333</v>
      </c>
    </row>
    <row r="89" spans="1:29" ht="16" x14ac:dyDescent="0.2">
      <c r="A89" s="22" t="s">
        <v>164</v>
      </c>
      <c r="B89" s="22" t="s">
        <v>29</v>
      </c>
      <c r="C89" s="22">
        <v>18</v>
      </c>
      <c r="D89" s="23" t="s">
        <v>30</v>
      </c>
      <c r="E89" s="24">
        <v>44845</v>
      </c>
      <c r="F89" s="25">
        <v>0.69374999999999998</v>
      </c>
      <c r="G89" s="25">
        <v>0.36458333333333331</v>
      </c>
      <c r="H89" s="22">
        <v>16</v>
      </c>
      <c r="I89" s="23" t="s">
        <v>153</v>
      </c>
      <c r="J89" s="22">
        <v>38.1</v>
      </c>
      <c r="K89" s="22">
        <v>38.6</v>
      </c>
      <c r="L89" s="22">
        <f>AVERAGE(J89:K89)</f>
        <v>38.35</v>
      </c>
      <c r="M89" s="22">
        <v>3.2656000000000001</v>
      </c>
      <c r="N89" s="22">
        <v>2.8578000000000001</v>
      </c>
      <c r="O89" s="23">
        <v>0</v>
      </c>
      <c r="P89" s="22">
        <v>0.40779999999999994</v>
      </c>
      <c r="Q89" s="22">
        <v>0.12487751102400782</v>
      </c>
      <c r="R89" s="22">
        <v>344</v>
      </c>
      <c r="S89" s="22">
        <v>350</v>
      </c>
      <c r="T89" s="21">
        <v>6</v>
      </c>
      <c r="V89" s="22">
        <v>18.885000000000002</v>
      </c>
      <c r="W89" s="22">
        <v>16.748000000000001</v>
      </c>
      <c r="X89" s="22">
        <v>20.132999999999999</v>
      </c>
      <c r="Y89" s="22">
        <f>AVERAGE(V89:X89)</f>
        <v>18.588666666666668</v>
      </c>
      <c r="Z89" s="22">
        <v>13.847</v>
      </c>
      <c r="AA89" s="22">
        <v>12.243</v>
      </c>
      <c r="AB89" s="22">
        <v>19.498000000000001</v>
      </c>
      <c r="AC89" s="22">
        <f>AVERAGE(Z89:AB89)</f>
        <v>15.196</v>
      </c>
    </row>
    <row r="90" spans="1:29" ht="16" x14ac:dyDescent="0.2">
      <c r="A90" s="22" t="s">
        <v>165</v>
      </c>
      <c r="B90" s="22" t="s">
        <v>29</v>
      </c>
      <c r="C90" s="22">
        <v>18</v>
      </c>
      <c r="D90" s="23" t="s">
        <v>30</v>
      </c>
      <c r="E90" s="24">
        <v>44845</v>
      </c>
      <c r="F90" s="25">
        <v>0.69374999999999998</v>
      </c>
      <c r="G90" s="25">
        <v>0.36458333333333331</v>
      </c>
      <c r="H90" s="22">
        <v>16</v>
      </c>
      <c r="I90" s="23" t="s">
        <v>153</v>
      </c>
      <c r="J90" s="22">
        <v>38.1</v>
      </c>
      <c r="K90" s="22">
        <v>38.6</v>
      </c>
      <c r="L90" s="22">
        <f>AVERAGE(J90:K90)</f>
        <v>38.35</v>
      </c>
      <c r="M90" s="22">
        <v>3.4491000000000001</v>
      </c>
      <c r="N90" s="22">
        <v>2.8536000000000001</v>
      </c>
      <c r="O90" s="22">
        <v>2.0799999999999999E-2</v>
      </c>
      <c r="P90" s="22">
        <v>0.61629999999999996</v>
      </c>
      <c r="Q90" s="22">
        <v>0.17868429445362558</v>
      </c>
      <c r="R90" s="22">
        <v>331</v>
      </c>
      <c r="S90" s="22">
        <v>335</v>
      </c>
      <c r="T90" s="21">
        <v>4</v>
      </c>
      <c r="V90" s="22">
        <v>24.387</v>
      </c>
      <c r="W90" s="22">
        <v>17.192</v>
      </c>
      <c r="X90" s="22">
        <v>21.407</v>
      </c>
      <c r="Y90" s="22">
        <f>AVERAGE(V90:X90)</f>
        <v>20.995333333333335</v>
      </c>
      <c r="Z90" s="22">
        <v>11.968999999999999</v>
      </c>
      <c r="AA90" s="22">
        <v>6.2489999999999997</v>
      </c>
      <c r="AB90" s="22">
        <v>10.708</v>
      </c>
      <c r="AC90" s="22">
        <f>AVERAGE(Z90:AB90)</f>
        <v>9.6420000000000012</v>
      </c>
    </row>
    <row r="91" spans="1:29" ht="16" x14ac:dyDescent="0.2">
      <c r="A91" s="22" t="s">
        <v>166</v>
      </c>
      <c r="B91" s="22" t="s">
        <v>34</v>
      </c>
      <c r="C91" s="22">
        <v>17</v>
      </c>
      <c r="D91" s="23" t="s">
        <v>35</v>
      </c>
      <c r="E91" s="24">
        <v>44845</v>
      </c>
      <c r="F91" s="25">
        <v>0.69374999999999998</v>
      </c>
      <c r="G91" s="25">
        <v>0.36458333333333331</v>
      </c>
      <c r="H91" s="22">
        <v>16</v>
      </c>
      <c r="I91" s="23" t="s">
        <v>153</v>
      </c>
      <c r="J91" s="22">
        <v>38.1</v>
      </c>
      <c r="K91" s="22">
        <v>38.6</v>
      </c>
      <c r="L91" s="22">
        <f>AVERAGE(J91:K91)</f>
        <v>38.35</v>
      </c>
      <c r="M91" s="22">
        <v>2.3517999999999999</v>
      </c>
      <c r="N91" s="22">
        <v>2.0543</v>
      </c>
      <c r="O91" s="22">
        <v>9.4999999999999998E-3</v>
      </c>
      <c r="P91" s="22">
        <v>0.30699999999999988</v>
      </c>
      <c r="Q91" s="22">
        <v>0.13053831108087419</v>
      </c>
      <c r="R91" s="22">
        <v>340</v>
      </c>
      <c r="S91" s="22">
        <v>353</v>
      </c>
      <c r="T91" s="21">
        <v>13</v>
      </c>
      <c r="V91" s="22">
        <v>10.513999999999999</v>
      </c>
      <c r="W91" s="22">
        <v>10.837</v>
      </c>
      <c r="X91" s="22">
        <v>10.11</v>
      </c>
      <c r="Y91" s="22">
        <f>AVERAGE(V91:X91)</f>
        <v>10.487</v>
      </c>
      <c r="Z91" s="22">
        <v>81.662999999999997</v>
      </c>
      <c r="AA91" s="22">
        <v>82.090999999999994</v>
      </c>
      <c r="AB91" s="22">
        <v>84.778000000000006</v>
      </c>
      <c r="AC91" s="22">
        <f>AVERAGE(Z91:AB91)</f>
        <v>82.843999999999994</v>
      </c>
    </row>
    <row r="92" spans="1:29" ht="16" x14ac:dyDescent="0.2">
      <c r="A92" s="22" t="s">
        <v>167</v>
      </c>
      <c r="B92" s="22" t="s">
        <v>34</v>
      </c>
      <c r="C92" s="22">
        <v>17</v>
      </c>
      <c r="D92" s="23" t="s">
        <v>35</v>
      </c>
      <c r="E92" s="24">
        <v>44845</v>
      </c>
      <c r="F92" s="25">
        <v>0.69374999999999998</v>
      </c>
      <c r="G92" s="25">
        <v>0.36458333333333331</v>
      </c>
      <c r="H92" s="22">
        <v>16</v>
      </c>
      <c r="I92" s="23" t="s">
        <v>153</v>
      </c>
      <c r="J92" s="22">
        <v>38.1</v>
      </c>
      <c r="K92" s="22">
        <v>38.6</v>
      </c>
      <c r="L92" s="22">
        <f>AVERAGE(J92:K92)</f>
        <v>38.35</v>
      </c>
      <c r="M92" s="22">
        <v>2.5478999999999998</v>
      </c>
      <c r="N92" s="22">
        <v>2.2069000000000001</v>
      </c>
      <c r="O92" s="23">
        <v>0</v>
      </c>
      <c r="P92" s="22">
        <v>0.34099999999999975</v>
      </c>
      <c r="Q92" s="22">
        <v>0.13383570783782714</v>
      </c>
      <c r="R92" s="22">
        <v>340</v>
      </c>
      <c r="S92" s="22">
        <v>344</v>
      </c>
      <c r="T92" s="21">
        <v>4</v>
      </c>
      <c r="V92" s="22">
        <v>13.378</v>
      </c>
      <c r="W92" s="30">
        <v>13517</v>
      </c>
      <c r="X92" s="22">
        <v>12.923999999999999</v>
      </c>
      <c r="Y92" s="31">
        <f>AVERAGE(V92:X92)</f>
        <v>4514.4340000000002</v>
      </c>
      <c r="Z92" s="22">
        <v>77.768000000000001</v>
      </c>
      <c r="AA92" s="22">
        <v>77.744</v>
      </c>
      <c r="AB92" s="22">
        <v>83.084999999999994</v>
      </c>
      <c r="AC92" s="22">
        <f>AVERAGE(Z92:AB92)</f>
        <v>79.532333333333327</v>
      </c>
    </row>
    <row r="93" spans="1:29" ht="16" x14ac:dyDescent="0.2">
      <c r="A93" s="22" t="s">
        <v>168</v>
      </c>
      <c r="B93" s="22" t="s">
        <v>29</v>
      </c>
      <c r="C93" s="22">
        <v>19</v>
      </c>
      <c r="D93" s="23" t="s">
        <v>30</v>
      </c>
      <c r="E93" s="24">
        <v>44846</v>
      </c>
      <c r="F93" s="25">
        <v>0.81597222222222221</v>
      </c>
      <c r="G93" s="25">
        <v>0.4826388888888889</v>
      </c>
      <c r="H93" s="22">
        <v>16</v>
      </c>
      <c r="I93" s="23" t="s">
        <v>141</v>
      </c>
      <c r="J93" s="22">
        <v>37.6</v>
      </c>
      <c r="K93" s="22">
        <v>38.200000000000003</v>
      </c>
      <c r="L93" s="22">
        <f>AVERAGE(J93:K93)</f>
        <v>37.900000000000006</v>
      </c>
      <c r="M93" s="22">
        <v>4.16</v>
      </c>
      <c r="N93" s="22">
        <v>3.8</v>
      </c>
      <c r="O93" s="22">
        <v>5.5E-2</v>
      </c>
      <c r="P93" s="22">
        <v>0.41500000000000031</v>
      </c>
      <c r="Q93" s="22">
        <v>9.975961538461546E-2</v>
      </c>
      <c r="V93" s="22">
        <v>22.006</v>
      </c>
      <c r="W93" s="22">
        <v>21.001999999999999</v>
      </c>
      <c r="X93" s="22">
        <v>21.882000000000001</v>
      </c>
      <c r="Y93" s="22">
        <f>AVERAGE(V93:X93)</f>
        <v>21.63</v>
      </c>
      <c r="Z93" s="22">
        <v>10.923999999999999</v>
      </c>
      <c r="AA93" s="22">
        <v>9.9890000000000008</v>
      </c>
      <c r="AB93" s="22">
        <v>15.064</v>
      </c>
      <c r="AC93" s="22">
        <f>AVERAGE(Z93:AB93)</f>
        <v>11.992333333333335</v>
      </c>
    </row>
    <row r="94" spans="1:29" ht="16" x14ac:dyDescent="0.2">
      <c r="A94" s="22" t="s">
        <v>169</v>
      </c>
      <c r="B94" s="22" t="s">
        <v>39</v>
      </c>
      <c r="C94" s="22">
        <v>20</v>
      </c>
      <c r="D94" s="23" t="s">
        <v>35</v>
      </c>
      <c r="E94" s="24">
        <v>44846</v>
      </c>
      <c r="F94" s="25">
        <v>0.81597222222222221</v>
      </c>
      <c r="G94" s="25">
        <v>0.4826388888888889</v>
      </c>
      <c r="H94" s="22">
        <v>16</v>
      </c>
      <c r="I94" s="23" t="s">
        <v>141</v>
      </c>
      <c r="J94" s="22">
        <v>37.6</v>
      </c>
      <c r="K94" s="22">
        <v>38.200000000000003</v>
      </c>
      <c r="L94" s="22">
        <f>AVERAGE(J94:K94)</f>
        <v>37.900000000000006</v>
      </c>
      <c r="M94" s="22">
        <v>7.62</v>
      </c>
      <c r="N94" s="22">
        <v>7.06</v>
      </c>
      <c r="O94" s="22">
        <v>0.09</v>
      </c>
      <c r="P94" s="22">
        <v>0.65000000000000047</v>
      </c>
      <c r="Q94" s="22">
        <v>8.5301837270341269E-2</v>
      </c>
      <c r="V94" s="22">
        <v>15.13</v>
      </c>
      <c r="W94" s="22">
        <v>15.01</v>
      </c>
      <c r="X94" s="22">
        <v>14.417</v>
      </c>
      <c r="Y94" s="22">
        <f>AVERAGE(V94:X94)</f>
        <v>14.852333333333334</v>
      </c>
      <c r="Z94" s="22">
        <v>62.61</v>
      </c>
      <c r="AA94" s="22">
        <v>57.802</v>
      </c>
      <c r="AB94" s="22">
        <v>62.805</v>
      </c>
      <c r="AC94" s="22">
        <f>AVERAGE(Z94:AB94)</f>
        <v>61.07233333333334</v>
      </c>
    </row>
    <row r="95" spans="1:29" ht="16" x14ac:dyDescent="0.2">
      <c r="A95" s="22" t="s">
        <v>170</v>
      </c>
      <c r="B95" s="22" t="s">
        <v>39</v>
      </c>
      <c r="C95" s="22">
        <v>20</v>
      </c>
      <c r="D95" s="23" t="s">
        <v>35</v>
      </c>
      <c r="E95" s="24">
        <v>44846</v>
      </c>
      <c r="F95" s="25">
        <v>0.81597222222222221</v>
      </c>
      <c r="G95" s="25">
        <v>0.4826388888888889</v>
      </c>
      <c r="H95" s="22">
        <v>16</v>
      </c>
      <c r="I95" s="23" t="s">
        <v>141</v>
      </c>
      <c r="J95" s="22">
        <v>37.6</v>
      </c>
      <c r="K95" s="22">
        <v>38.200000000000003</v>
      </c>
      <c r="L95" s="22">
        <f>AVERAGE(J95:K95)</f>
        <v>37.900000000000006</v>
      </c>
      <c r="M95" s="22">
        <v>6.57</v>
      </c>
      <c r="N95" s="22">
        <v>6.02</v>
      </c>
      <c r="O95" s="22">
        <v>0.06</v>
      </c>
      <c r="P95" s="22">
        <v>0.61000000000000076</v>
      </c>
      <c r="Q95" s="22">
        <v>9.2846270928462815E-2</v>
      </c>
      <c r="V95" s="22">
        <v>15.04</v>
      </c>
      <c r="W95" s="22">
        <v>14.297000000000001</v>
      </c>
      <c r="X95" s="22">
        <v>14.56</v>
      </c>
      <c r="Y95" s="22">
        <f>AVERAGE(V95:X95)</f>
        <v>14.632333333333333</v>
      </c>
      <c r="Z95" s="22">
        <v>64.004999999999995</v>
      </c>
      <c r="AA95" s="22">
        <v>57.847999999999999</v>
      </c>
      <c r="AB95" s="22">
        <v>65.346000000000004</v>
      </c>
      <c r="AC95" s="22">
        <f>AVERAGE(Z95:AB95)</f>
        <v>62.399666666666668</v>
      </c>
    </row>
    <row r="96" spans="1:29" ht="16" x14ac:dyDescent="0.2">
      <c r="A96" s="22" t="s">
        <v>171</v>
      </c>
      <c r="B96" s="22" t="s">
        <v>29</v>
      </c>
      <c r="C96" s="22">
        <v>19</v>
      </c>
      <c r="D96" s="23" t="s">
        <v>30</v>
      </c>
      <c r="E96" s="24">
        <v>44846</v>
      </c>
      <c r="F96" s="25">
        <v>0.81597222222222221</v>
      </c>
      <c r="G96" s="25">
        <v>0.4826388888888889</v>
      </c>
      <c r="H96" s="22">
        <v>16</v>
      </c>
      <c r="I96" s="23" t="s">
        <v>141</v>
      </c>
      <c r="J96" s="22">
        <v>37.6</v>
      </c>
      <c r="K96" s="22">
        <v>38.200000000000003</v>
      </c>
      <c r="L96" s="22">
        <f>AVERAGE(J96:K96)</f>
        <v>37.900000000000006</v>
      </c>
      <c r="M96" s="22">
        <v>5.47</v>
      </c>
      <c r="N96" s="22">
        <v>4.9400000000000004</v>
      </c>
      <c r="O96" s="22">
        <v>6.5000000000000002E-2</v>
      </c>
      <c r="P96" s="22">
        <v>0.59499999999999931</v>
      </c>
      <c r="Q96" s="22">
        <v>0.10877513711151725</v>
      </c>
      <c r="V96" s="22">
        <v>17.224</v>
      </c>
      <c r="W96" s="22">
        <v>16.372</v>
      </c>
      <c r="X96" s="22">
        <v>18.265000000000001</v>
      </c>
      <c r="Y96" s="22">
        <f>AVERAGE(V96:X96)</f>
        <v>17.287000000000003</v>
      </c>
      <c r="Z96" s="22">
        <v>13.478999999999999</v>
      </c>
      <c r="AA96" s="22">
        <v>13.491</v>
      </c>
      <c r="AB96" s="22">
        <v>19.058</v>
      </c>
      <c r="AC96" s="22">
        <f>AVERAGE(Z96:AB96)</f>
        <v>15.342666666666666</v>
      </c>
    </row>
    <row r="97" spans="1:29" ht="16" x14ac:dyDescent="0.2">
      <c r="A97" s="22" t="s">
        <v>172</v>
      </c>
      <c r="B97" s="22" t="s">
        <v>29</v>
      </c>
      <c r="C97" s="22">
        <v>18</v>
      </c>
      <c r="D97" s="23" t="s">
        <v>30</v>
      </c>
      <c r="E97" s="24">
        <v>44846</v>
      </c>
      <c r="F97" s="25">
        <v>0.81597222222222221</v>
      </c>
      <c r="G97" s="25">
        <v>0.4826388888888889</v>
      </c>
      <c r="H97" s="22">
        <v>16</v>
      </c>
      <c r="I97" s="23" t="s">
        <v>141</v>
      </c>
      <c r="J97" s="22">
        <v>37.6</v>
      </c>
      <c r="K97" s="22">
        <v>38.200000000000003</v>
      </c>
      <c r="L97" s="22">
        <f>AVERAGE(J97:K97)</f>
        <v>37.900000000000006</v>
      </c>
      <c r="M97" s="22">
        <v>3.18</v>
      </c>
      <c r="N97" s="22">
        <v>2.8</v>
      </c>
      <c r="O97" s="22">
        <v>3.0000000000000001E-3</v>
      </c>
      <c r="P97" s="22">
        <v>0.38300000000000034</v>
      </c>
      <c r="Q97" s="22">
        <v>0.12044025157232714</v>
      </c>
      <c r="V97" s="22">
        <v>18.664999999999999</v>
      </c>
      <c r="W97" s="22">
        <v>17.207999999999998</v>
      </c>
      <c r="X97" s="22">
        <v>18.638000000000002</v>
      </c>
      <c r="Y97" s="22">
        <f>AVERAGE(V97:X97)</f>
        <v>18.170333333333332</v>
      </c>
      <c r="Z97" s="22">
        <v>21.228999999999999</v>
      </c>
      <c r="AA97" s="22">
        <v>18.82</v>
      </c>
      <c r="AB97" s="22">
        <v>25.879000000000001</v>
      </c>
      <c r="AC97" s="22">
        <f>AVERAGE(Z97:AB97)</f>
        <v>21.975999999999999</v>
      </c>
    </row>
    <row r="98" spans="1:29" ht="16" x14ac:dyDescent="0.2">
      <c r="A98" s="22" t="s">
        <v>173</v>
      </c>
      <c r="B98" s="22" t="s">
        <v>34</v>
      </c>
      <c r="C98" s="22">
        <v>19</v>
      </c>
      <c r="D98" s="23" t="s">
        <v>35</v>
      </c>
      <c r="E98" s="24">
        <v>44846</v>
      </c>
      <c r="F98" s="25">
        <v>0.81597222222222221</v>
      </c>
      <c r="G98" s="25">
        <v>0.4826388888888889</v>
      </c>
      <c r="H98" s="22">
        <v>16</v>
      </c>
      <c r="I98" s="23" t="s">
        <v>141</v>
      </c>
      <c r="J98" s="22">
        <v>37.6</v>
      </c>
      <c r="K98" s="22">
        <v>38.200000000000003</v>
      </c>
      <c r="L98" s="22">
        <f>AVERAGE(J98:K98)</f>
        <v>37.900000000000006</v>
      </c>
      <c r="M98" s="22">
        <v>3.04</v>
      </c>
      <c r="N98" s="22">
        <v>2.7</v>
      </c>
      <c r="O98" s="23">
        <v>0</v>
      </c>
      <c r="P98" s="22">
        <v>0.33999999999999986</v>
      </c>
      <c r="Q98" s="22">
        <v>0.11184210526315784</v>
      </c>
      <c r="U98" s="22" t="s">
        <v>174</v>
      </c>
      <c r="V98" s="22">
        <v>13.749000000000001</v>
      </c>
      <c r="W98" s="22">
        <v>14.095000000000001</v>
      </c>
      <c r="X98" s="22">
        <v>13.492000000000001</v>
      </c>
      <c r="Y98" s="22">
        <f>AVERAGE(V98:X98)</f>
        <v>13.778666666666666</v>
      </c>
      <c r="Z98" s="22">
        <v>73.933000000000007</v>
      </c>
      <c r="AA98" s="22">
        <v>74.195999999999998</v>
      </c>
      <c r="AB98" s="22">
        <v>77.879000000000005</v>
      </c>
      <c r="AC98" s="22">
        <f>AVERAGE(Z98:AB98)</f>
        <v>75.336000000000013</v>
      </c>
    </row>
    <row r="99" spans="1:29" ht="16" x14ac:dyDescent="0.2">
      <c r="A99" s="22" t="s">
        <v>175</v>
      </c>
      <c r="B99" s="22" t="s">
        <v>34</v>
      </c>
      <c r="C99" s="22">
        <v>19</v>
      </c>
      <c r="D99" s="23" t="s">
        <v>35</v>
      </c>
      <c r="E99" s="24">
        <v>44846</v>
      </c>
      <c r="F99" s="25">
        <v>0.81597222222222221</v>
      </c>
      <c r="G99" s="25">
        <v>0.4826388888888889</v>
      </c>
      <c r="H99" s="22">
        <v>16</v>
      </c>
      <c r="I99" s="23" t="s">
        <v>141</v>
      </c>
      <c r="J99" s="22">
        <v>37.6</v>
      </c>
      <c r="K99" s="22">
        <v>38.200000000000003</v>
      </c>
      <c r="L99" s="22">
        <f>AVERAGE(J99:K99)</f>
        <v>37.900000000000006</v>
      </c>
      <c r="M99" s="22">
        <v>4.66</v>
      </c>
      <c r="N99" s="22">
        <v>4.32</v>
      </c>
      <c r="O99" s="22">
        <v>0.03</v>
      </c>
      <c r="P99" s="22">
        <v>0.36999999999999988</v>
      </c>
      <c r="Q99" s="22">
        <v>7.9399141630901254E-2</v>
      </c>
      <c r="V99" s="22">
        <v>12.178000000000001</v>
      </c>
      <c r="W99" s="22">
        <v>12.474</v>
      </c>
      <c r="X99" s="22">
        <v>11.685</v>
      </c>
      <c r="Y99" s="22">
        <f>AVERAGE(V99:X99)</f>
        <v>12.112333333333334</v>
      </c>
      <c r="Z99" s="22">
        <v>82.156000000000006</v>
      </c>
      <c r="AA99" s="22">
        <v>82.343999999999994</v>
      </c>
      <c r="AB99" s="22">
        <v>84.826999999999998</v>
      </c>
      <c r="AC99" s="22">
        <f>AVERAGE(Z99:AB99)</f>
        <v>83.108999999999995</v>
      </c>
    </row>
    <row r="100" spans="1:29" ht="16" x14ac:dyDescent="0.2">
      <c r="A100" s="22" t="s">
        <v>176</v>
      </c>
      <c r="B100" s="22" t="s">
        <v>29</v>
      </c>
      <c r="C100" s="22">
        <v>20</v>
      </c>
      <c r="D100" s="23" t="s">
        <v>30</v>
      </c>
      <c r="E100" s="24">
        <v>44846</v>
      </c>
      <c r="F100" s="25">
        <v>0.81597222222222221</v>
      </c>
      <c r="G100" s="25">
        <v>0.4826388888888889</v>
      </c>
      <c r="H100" s="22">
        <v>16</v>
      </c>
      <c r="I100" s="23" t="s">
        <v>141</v>
      </c>
      <c r="J100" s="22">
        <v>37.6</v>
      </c>
      <c r="K100" s="22">
        <v>38.200000000000003</v>
      </c>
      <c r="L100" s="22">
        <f>AVERAGE(J100:K100)</f>
        <v>37.900000000000006</v>
      </c>
      <c r="M100" s="22">
        <v>6.63</v>
      </c>
      <c r="N100" s="22">
        <v>6.01</v>
      </c>
      <c r="O100" s="22">
        <v>0.11</v>
      </c>
      <c r="P100" s="22">
        <v>0.73000000000000009</v>
      </c>
      <c r="Q100" s="22">
        <v>0.110105580693816</v>
      </c>
      <c r="V100" s="22">
        <v>23.218</v>
      </c>
      <c r="W100" s="22">
        <v>20.914000000000001</v>
      </c>
      <c r="X100" s="22">
        <v>22.332000000000001</v>
      </c>
      <c r="Y100" s="22">
        <f>AVERAGE(V100:X100)</f>
        <v>22.154666666666667</v>
      </c>
      <c r="Z100" s="22">
        <v>30.713999999999999</v>
      </c>
      <c r="AA100" s="22">
        <v>18.826000000000001</v>
      </c>
      <c r="AB100" s="22">
        <v>28.201000000000001</v>
      </c>
      <c r="AC100" s="22">
        <f>AVERAGE(Z100:AB100)</f>
        <v>25.913666666666668</v>
      </c>
    </row>
    <row r="101" spans="1:29" ht="16" x14ac:dyDescent="0.2">
      <c r="A101" s="22" t="s">
        <v>177</v>
      </c>
      <c r="B101" s="22" t="s">
        <v>39</v>
      </c>
      <c r="C101" s="22">
        <v>20</v>
      </c>
      <c r="D101" s="23" t="s">
        <v>30</v>
      </c>
      <c r="E101" s="24">
        <v>44846</v>
      </c>
      <c r="F101" s="25">
        <v>0.81597222222222221</v>
      </c>
      <c r="G101" s="25">
        <v>0.4826388888888889</v>
      </c>
      <c r="H101" s="22">
        <v>16</v>
      </c>
      <c r="I101" s="23" t="s">
        <v>141</v>
      </c>
      <c r="J101" s="22">
        <v>37.6</v>
      </c>
      <c r="K101" s="22">
        <v>38.200000000000003</v>
      </c>
      <c r="L101" s="22">
        <f>AVERAGE(J101:K101)</f>
        <v>37.900000000000006</v>
      </c>
      <c r="M101" s="22">
        <v>5.68</v>
      </c>
      <c r="N101" s="22">
        <v>4.58</v>
      </c>
      <c r="O101" s="22">
        <v>5.0000000000000001E-3</v>
      </c>
      <c r="P101" s="22">
        <v>1.1049999999999995</v>
      </c>
      <c r="Q101" s="22">
        <v>0.1945422535211267</v>
      </c>
      <c r="V101" s="22">
        <v>18.530999999999999</v>
      </c>
      <c r="W101" s="22">
        <v>17.797999999999998</v>
      </c>
      <c r="X101" s="22">
        <v>18.170999999999999</v>
      </c>
      <c r="Y101" s="22">
        <f>AVERAGE(V101:X101)</f>
        <v>18.166666666666664</v>
      </c>
      <c r="Z101" s="22">
        <v>52.953000000000003</v>
      </c>
      <c r="AA101" s="22">
        <v>45.606000000000002</v>
      </c>
      <c r="AB101" s="22">
        <v>53.667999999999999</v>
      </c>
      <c r="AC101" s="22">
        <f>AVERAGE(Z101:AB101)</f>
        <v>50.742333333333335</v>
      </c>
    </row>
    <row r="102" spans="1:29" ht="16" x14ac:dyDescent="0.2">
      <c r="A102" s="22" t="s">
        <v>178</v>
      </c>
      <c r="B102" s="22" t="s">
        <v>34</v>
      </c>
      <c r="C102" s="22">
        <v>19</v>
      </c>
      <c r="D102" s="23" t="s">
        <v>35</v>
      </c>
      <c r="E102" s="24">
        <v>44846</v>
      </c>
      <c r="F102" s="25">
        <v>0.81597222222222221</v>
      </c>
      <c r="G102" s="25">
        <v>0.4826388888888889</v>
      </c>
      <c r="H102" s="22">
        <v>16</v>
      </c>
      <c r="I102" s="23" t="s">
        <v>141</v>
      </c>
      <c r="J102" s="22">
        <v>37.6</v>
      </c>
      <c r="K102" s="22">
        <v>38.200000000000003</v>
      </c>
      <c r="L102" s="22">
        <f>AVERAGE(J102:K102)</f>
        <v>37.900000000000006</v>
      </c>
      <c r="M102" s="22">
        <v>4.62</v>
      </c>
      <c r="N102" s="22">
        <v>4.24</v>
      </c>
      <c r="O102" s="22">
        <v>3.5000000000000003E-2</v>
      </c>
      <c r="P102" s="22">
        <v>0.41499999999999992</v>
      </c>
      <c r="Q102" s="22">
        <v>8.982683982683981E-2</v>
      </c>
      <c r="V102" s="22">
        <v>10.97</v>
      </c>
      <c r="W102" s="22">
        <v>11.288</v>
      </c>
      <c r="X102" s="22">
        <v>10.439</v>
      </c>
      <c r="Y102" s="22">
        <f>AVERAGE(V102:X102)</f>
        <v>10.899000000000001</v>
      </c>
      <c r="Z102" s="22">
        <v>87.207999999999998</v>
      </c>
      <c r="AA102" s="22">
        <v>87.561999999999998</v>
      </c>
      <c r="AB102" s="22">
        <v>88.912000000000006</v>
      </c>
      <c r="AC102" s="22">
        <f>AVERAGE(Z102:AB102)</f>
        <v>87.894000000000005</v>
      </c>
    </row>
    <row r="103" spans="1:29" ht="16" x14ac:dyDescent="0.2">
      <c r="A103" s="22" t="s">
        <v>179</v>
      </c>
      <c r="B103" s="22" t="s">
        <v>29</v>
      </c>
      <c r="C103" s="22">
        <v>20</v>
      </c>
      <c r="D103" s="23" t="s">
        <v>30</v>
      </c>
      <c r="E103" s="24">
        <v>44852</v>
      </c>
      <c r="F103" s="25">
        <v>0.7729166666666667</v>
      </c>
      <c r="G103" s="25">
        <v>0.43958333333333333</v>
      </c>
      <c r="H103" s="22">
        <v>16</v>
      </c>
      <c r="I103" s="23" t="s">
        <v>153</v>
      </c>
      <c r="J103" s="22">
        <v>38</v>
      </c>
      <c r="K103" s="22">
        <v>38.6</v>
      </c>
      <c r="M103" s="22">
        <v>1.67</v>
      </c>
      <c r="N103" s="22">
        <v>1.47</v>
      </c>
      <c r="O103" s="22">
        <v>5.0000000000000001E-3</v>
      </c>
      <c r="P103" s="22">
        <v>0.20499999999999996</v>
      </c>
      <c r="Q103" s="22">
        <v>0.12275449101796405</v>
      </c>
      <c r="V103" s="22">
        <v>21.52</v>
      </c>
      <c r="W103" s="22">
        <v>19.632999999999999</v>
      </c>
      <c r="X103" s="22">
        <v>23.440999999999999</v>
      </c>
      <c r="Y103" s="22">
        <f>AVERAGE(V103:X103)</f>
        <v>21.531333333333333</v>
      </c>
      <c r="Z103" s="22">
        <v>20.05</v>
      </c>
      <c r="AA103" s="22">
        <v>17.640999999999998</v>
      </c>
      <c r="AB103" s="22">
        <v>37.56</v>
      </c>
      <c r="AC103" s="22">
        <f>AVERAGE(Z103:AB103)</f>
        <v>25.083666666666669</v>
      </c>
    </row>
    <row r="104" spans="1:29" ht="16" x14ac:dyDescent="0.2">
      <c r="A104" s="22" t="s">
        <v>180</v>
      </c>
      <c r="B104" s="22" t="s">
        <v>39</v>
      </c>
      <c r="C104" s="22">
        <v>20</v>
      </c>
      <c r="D104" s="23" t="s">
        <v>35</v>
      </c>
      <c r="E104" s="24">
        <v>44852</v>
      </c>
      <c r="F104" s="25">
        <v>0.7729166666666667</v>
      </c>
      <c r="G104" s="25">
        <v>0.43958333333333333</v>
      </c>
      <c r="H104" s="22">
        <v>16</v>
      </c>
      <c r="I104" s="23" t="s">
        <v>153</v>
      </c>
      <c r="J104" s="22">
        <v>38</v>
      </c>
      <c r="K104" s="22">
        <v>38.6</v>
      </c>
      <c r="L104" s="22">
        <f>AVERAGE(J104:K104)</f>
        <v>38.299999999999997</v>
      </c>
      <c r="M104" s="22">
        <v>5.34</v>
      </c>
      <c r="N104" s="22">
        <v>4.88</v>
      </c>
      <c r="O104" s="22">
        <v>4.2999999999999997E-2</v>
      </c>
      <c r="P104" s="22">
        <v>0.503</v>
      </c>
      <c r="Q104" s="22">
        <v>9.4194756554307119E-2</v>
      </c>
      <c r="V104" s="22">
        <v>15.161</v>
      </c>
      <c r="W104" s="22">
        <v>14.888</v>
      </c>
      <c r="X104" s="22">
        <v>14.673</v>
      </c>
      <c r="Y104" s="22">
        <f>AVERAGE(V104:X104)</f>
        <v>14.907333333333334</v>
      </c>
      <c r="Z104" s="22">
        <v>59.941000000000003</v>
      </c>
      <c r="AA104" s="22">
        <v>55.74</v>
      </c>
      <c r="AB104" s="22">
        <v>62.747</v>
      </c>
      <c r="AC104" s="22">
        <f>AVERAGE(Z104:AB104)</f>
        <v>59.475999999999999</v>
      </c>
    </row>
    <row r="105" spans="1:29" ht="16" x14ac:dyDescent="0.2">
      <c r="A105" s="22" t="s">
        <v>181</v>
      </c>
      <c r="B105" s="22" t="s">
        <v>39</v>
      </c>
      <c r="C105" s="22">
        <v>20</v>
      </c>
      <c r="D105" s="23" t="s">
        <v>35</v>
      </c>
      <c r="E105" s="24">
        <v>44852</v>
      </c>
      <c r="F105" s="25">
        <v>0.7729166666666667</v>
      </c>
      <c r="G105" s="25">
        <v>0.43958333333333333</v>
      </c>
      <c r="H105" s="22">
        <v>16</v>
      </c>
      <c r="I105" s="23" t="s">
        <v>153</v>
      </c>
      <c r="J105" s="22">
        <v>38</v>
      </c>
      <c r="K105" s="22">
        <v>38.6</v>
      </c>
      <c r="L105" s="22">
        <f>AVERAGE(J105:K105)</f>
        <v>38.299999999999997</v>
      </c>
      <c r="M105" s="22">
        <v>5.56</v>
      </c>
      <c r="N105" s="22">
        <v>4.59</v>
      </c>
      <c r="O105" s="22">
        <v>0.01</v>
      </c>
      <c r="P105" s="22">
        <v>0.97999999999999976</v>
      </c>
      <c r="Q105" s="22">
        <v>0.17625899280575535</v>
      </c>
      <c r="V105" s="22">
        <v>17.992999999999999</v>
      </c>
      <c r="W105" s="22">
        <v>17.559999999999999</v>
      </c>
      <c r="X105" s="22">
        <v>17.544</v>
      </c>
      <c r="Y105" s="22">
        <f>AVERAGE(V105:X105)</f>
        <v>17.698999999999998</v>
      </c>
      <c r="Z105" s="22">
        <v>64.317999999999998</v>
      </c>
      <c r="AA105" s="22">
        <v>52.643000000000001</v>
      </c>
      <c r="AB105" s="22">
        <v>60.445</v>
      </c>
      <c r="AC105" s="22">
        <f>AVERAGE(Z105:AB105)</f>
        <v>59.135333333333335</v>
      </c>
    </row>
    <row r="106" spans="1:29" ht="16" x14ac:dyDescent="0.2">
      <c r="A106" s="22" t="s">
        <v>182</v>
      </c>
      <c r="B106" s="22" t="s">
        <v>29</v>
      </c>
      <c r="C106" s="22">
        <v>19</v>
      </c>
      <c r="D106" s="23" t="s">
        <v>30</v>
      </c>
      <c r="E106" s="24">
        <v>44852</v>
      </c>
      <c r="F106" s="25">
        <v>0.7729166666666667</v>
      </c>
      <c r="G106" s="25">
        <v>0.43958333333333333</v>
      </c>
      <c r="H106" s="22">
        <v>16</v>
      </c>
      <c r="I106" s="23" t="s">
        <v>153</v>
      </c>
      <c r="J106" s="22">
        <v>38</v>
      </c>
      <c r="K106" s="22">
        <v>38.6</v>
      </c>
      <c r="L106" s="22">
        <f>AVERAGE(J106:K106)</f>
        <v>38.299999999999997</v>
      </c>
      <c r="M106" s="22">
        <v>3.81</v>
      </c>
      <c r="N106" s="22">
        <v>3.38</v>
      </c>
      <c r="O106" s="22">
        <v>0.08</v>
      </c>
      <c r="P106" s="22">
        <v>0.51000000000000012</v>
      </c>
      <c r="Q106" s="22">
        <v>0.13385826771653547</v>
      </c>
      <c r="V106" s="22">
        <v>25.013999999999999</v>
      </c>
      <c r="W106" s="22">
        <v>20.837</v>
      </c>
      <c r="X106" s="22">
        <v>23.439</v>
      </c>
      <c r="Y106" s="22">
        <f>AVERAGE(V106:X106)</f>
        <v>23.096666666666664</v>
      </c>
      <c r="Z106" s="22">
        <v>18.318999999999999</v>
      </c>
      <c r="AA106" s="22">
        <v>10.413</v>
      </c>
      <c r="AB106" s="22">
        <v>18.991</v>
      </c>
      <c r="AC106" s="22">
        <f>AVERAGE(Z106:AB106)</f>
        <v>15.907666666666666</v>
      </c>
    </row>
    <row r="107" spans="1:29" ht="16" x14ac:dyDescent="0.2">
      <c r="A107" s="22" t="s">
        <v>183</v>
      </c>
      <c r="B107" s="22" t="s">
        <v>29</v>
      </c>
      <c r="C107" s="22">
        <v>20</v>
      </c>
      <c r="D107" s="23" t="s">
        <v>30</v>
      </c>
      <c r="E107" s="24">
        <v>44852</v>
      </c>
      <c r="F107" s="25">
        <v>0.7729166666666667</v>
      </c>
      <c r="G107" s="25">
        <v>0.43958333333333333</v>
      </c>
      <c r="H107" s="22">
        <v>16</v>
      </c>
      <c r="I107" s="23" t="s">
        <v>153</v>
      </c>
      <c r="J107" s="22">
        <v>38</v>
      </c>
      <c r="K107" s="22">
        <v>38.6</v>
      </c>
      <c r="L107" s="22">
        <f>AVERAGE(J107:K107)</f>
        <v>38.299999999999997</v>
      </c>
      <c r="M107" s="22">
        <v>4.21</v>
      </c>
      <c r="N107" s="22">
        <v>3.32</v>
      </c>
      <c r="O107" s="22">
        <v>3.0000000000000001E-3</v>
      </c>
      <c r="P107" s="22">
        <v>0.89300000000000013</v>
      </c>
      <c r="Q107" s="22">
        <v>0.2121140142517815</v>
      </c>
      <c r="V107" s="22">
        <v>19.875</v>
      </c>
      <c r="W107" s="22">
        <v>16.106000000000002</v>
      </c>
      <c r="X107" s="22">
        <v>18.465</v>
      </c>
      <c r="Y107" s="22">
        <f>AVERAGE(V107:X107)</f>
        <v>18.148666666666667</v>
      </c>
      <c r="Z107" s="22">
        <v>25.460999999999999</v>
      </c>
      <c r="AA107" s="22">
        <v>17.629000000000001</v>
      </c>
      <c r="AB107" s="22">
        <v>24.49</v>
      </c>
      <c r="AC107" s="22">
        <f>AVERAGE(Z107:AB107)</f>
        <v>22.526666666666667</v>
      </c>
    </row>
    <row r="108" spans="1:29" ht="16" x14ac:dyDescent="0.2">
      <c r="A108" s="22" t="s">
        <v>184</v>
      </c>
      <c r="B108" s="22" t="s">
        <v>39</v>
      </c>
      <c r="C108" s="22">
        <v>19</v>
      </c>
      <c r="D108" s="23" t="s">
        <v>35</v>
      </c>
      <c r="E108" s="24">
        <v>44852</v>
      </c>
      <c r="F108" s="25">
        <v>0.7729166666666667</v>
      </c>
      <c r="G108" s="25">
        <v>0.43958333333333333</v>
      </c>
      <c r="H108" s="22">
        <v>16</v>
      </c>
      <c r="I108" s="23" t="s">
        <v>153</v>
      </c>
      <c r="J108" s="22">
        <v>38</v>
      </c>
      <c r="K108" s="22">
        <v>38.6</v>
      </c>
      <c r="L108" s="22">
        <f>AVERAGE(J108:K108)</f>
        <v>38.299999999999997</v>
      </c>
      <c r="M108" s="22">
        <v>7.27</v>
      </c>
      <c r="N108" s="22">
        <v>6.64</v>
      </c>
      <c r="O108" s="22">
        <v>4.7E-2</v>
      </c>
      <c r="P108" s="22">
        <v>0.67699999999999994</v>
      </c>
      <c r="Q108" s="22">
        <v>9.3122420907840439E-2</v>
      </c>
      <c r="V108" s="22">
        <v>12.768000000000001</v>
      </c>
      <c r="W108" s="22">
        <v>12.766</v>
      </c>
      <c r="X108" s="22">
        <v>12.207000000000001</v>
      </c>
      <c r="Y108" s="22">
        <f>AVERAGE(V108:X108)</f>
        <v>12.580333333333334</v>
      </c>
      <c r="Z108" s="22">
        <v>67.572000000000003</v>
      </c>
      <c r="AA108" s="22">
        <v>66.510999999999996</v>
      </c>
      <c r="AB108" s="22">
        <v>72.353999999999999</v>
      </c>
      <c r="AC108" s="22">
        <f>AVERAGE(Z108:AB108)</f>
        <v>68.812333333333342</v>
      </c>
    </row>
    <row r="109" spans="1:29" ht="16" x14ac:dyDescent="0.2">
      <c r="A109" s="22" t="s">
        <v>185</v>
      </c>
      <c r="B109" s="22" t="s">
        <v>34</v>
      </c>
      <c r="C109" s="22">
        <v>20</v>
      </c>
      <c r="D109" s="23" t="s">
        <v>35</v>
      </c>
      <c r="E109" s="24">
        <v>44852</v>
      </c>
      <c r="F109" s="25">
        <v>0.7729166666666667</v>
      </c>
      <c r="G109" s="25">
        <v>0.43958333333333333</v>
      </c>
      <c r="H109" s="22">
        <v>16</v>
      </c>
      <c r="I109" s="23" t="s">
        <v>153</v>
      </c>
      <c r="J109" s="22">
        <v>38</v>
      </c>
      <c r="K109" s="22">
        <v>38.6</v>
      </c>
      <c r="L109" s="22">
        <f>AVERAGE(J109:K109)</f>
        <v>38.299999999999997</v>
      </c>
      <c r="M109" s="22">
        <v>5.54</v>
      </c>
      <c r="N109" s="22">
        <v>4.95</v>
      </c>
      <c r="O109" s="22">
        <v>4.4999999999999998E-2</v>
      </c>
      <c r="P109" s="22">
        <v>0.6349999999999999</v>
      </c>
      <c r="Q109" s="22">
        <v>0.11462093862815882</v>
      </c>
      <c r="V109" s="22">
        <v>13.958</v>
      </c>
      <c r="W109" s="22">
        <v>14.254</v>
      </c>
      <c r="X109" s="22">
        <v>13.618</v>
      </c>
      <c r="Y109" s="22">
        <f>AVERAGE(V109:X109)</f>
        <v>13.943333333333333</v>
      </c>
      <c r="Z109" s="22">
        <v>74.597999999999999</v>
      </c>
      <c r="AA109" s="22">
        <v>73.819000000000003</v>
      </c>
      <c r="AB109" s="22">
        <v>80.311000000000007</v>
      </c>
      <c r="AC109" s="22">
        <f>AVERAGE(Z109:AB109)</f>
        <v>76.242666666666665</v>
      </c>
    </row>
    <row r="110" spans="1:29" ht="16" x14ac:dyDescent="0.2">
      <c r="A110" s="22" t="s">
        <v>186</v>
      </c>
      <c r="B110" s="22" t="s">
        <v>39</v>
      </c>
      <c r="C110" s="22">
        <v>20</v>
      </c>
      <c r="D110" s="23" t="s">
        <v>35</v>
      </c>
      <c r="E110" s="24">
        <v>44852</v>
      </c>
      <c r="F110" s="25">
        <v>0.7729166666666667</v>
      </c>
      <c r="G110" s="25">
        <v>0.43958333333333333</v>
      </c>
      <c r="H110" s="22">
        <v>16</v>
      </c>
      <c r="I110" s="23" t="s">
        <v>153</v>
      </c>
      <c r="J110" s="22">
        <v>38</v>
      </c>
      <c r="K110" s="22">
        <v>38.6</v>
      </c>
      <c r="L110" s="22">
        <f>AVERAGE(J110:K110)</f>
        <v>38.299999999999997</v>
      </c>
      <c r="M110" s="22">
        <v>6.51</v>
      </c>
      <c r="N110" s="22">
        <v>5.69</v>
      </c>
      <c r="O110" s="22">
        <v>7.0000000000000007E-2</v>
      </c>
      <c r="P110" s="22">
        <v>0.88999999999999946</v>
      </c>
      <c r="Q110" s="22">
        <v>0.13671274961597535</v>
      </c>
      <c r="V110" s="22">
        <v>13.58</v>
      </c>
      <c r="W110" s="22">
        <v>13.821</v>
      </c>
      <c r="X110" s="22">
        <v>12.89</v>
      </c>
      <c r="Y110" s="22">
        <f>AVERAGE(V110:X110)</f>
        <v>13.430333333333332</v>
      </c>
      <c r="Z110" s="22">
        <v>70.326999999999998</v>
      </c>
      <c r="AA110" s="22">
        <v>69.069999999999993</v>
      </c>
      <c r="AB110" s="22">
        <v>73.971000000000004</v>
      </c>
      <c r="AC110" s="22">
        <f>AVERAGE(Z110:AB110)</f>
        <v>71.12266666666666</v>
      </c>
    </row>
    <row r="111" spans="1:29" ht="16" x14ac:dyDescent="0.2">
      <c r="A111" s="22" t="s">
        <v>187</v>
      </c>
      <c r="B111" s="22" t="s">
        <v>34</v>
      </c>
      <c r="C111" s="22">
        <v>20</v>
      </c>
      <c r="D111" s="23" t="s">
        <v>35</v>
      </c>
      <c r="E111" s="24">
        <v>44852</v>
      </c>
      <c r="F111" s="25">
        <v>0.7729166666666667</v>
      </c>
      <c r="G111" s="25">
        <v>0.43958333333333333</v>
      </c>
      <c r="H111" s="22">
        <v>16</v>
      </c>
      <c r="I111" s="23" t="s">
        <v>153</v>
      </c>
      <c r="J111" s="22">
        <v>38</v>
      </c>
      <c r="K111" s="22">
        <v>38.6</v>
      </c>
      <c r="L111" s="22">
        <f>AVERAGE(J111:K111)</f>
        <v>38.299999999999997</v>
      </c>
      <c r="M111" s="22">
        <v>3.1</v>
      </c>
      <c r="N111" s="22">
        <v>2.83</v>
      </c>
      <c r="O111" s="22">
        <v>0.03</v>
      </c>
      <c r="P111" s="22">
        <v>0.30000000000000004</v>
      </c>
      <c r="Q111" s="22">
        <v>9.6774193548387108E-2</v>
      </c>
      <c r="V111" s="22">
        <v>11.723000000000001</v>
      </c>
      <c r="W111" s="22">
        <v>11.997</v>
      </c>
      <c r="X111" s="22">
        <v>11.007999999999999</v>
      </c>
      <c r="Y111" s="22">
        <f>AVERAGE(V111:X111)</f>
        <v>11.575999999999999</v>
      </c>
      <c r="Z111" s="22">
        <v>80.935000000000002</v>
      </c>
      <c r="AA111" s="22">
        <v>81.424999999999997</v>
      </c>
      <c r="AB111" s="22">
        <v>83.912999999999997</v>
      </c>
      <c r="AC111" s="22">
        <f>AVERAGE(Z111:AB111)</f>
        <v>82.091000000000008</v>
      </c>
    </row>
    <row r="112" spans="1:29" ht="16" x14ac:dyDescent="0.2">
      <c r="A112" s="22" t="s">
        <v>188</v>
      </c>
      <c r="B112" s="22" t="s">
        <v>34</v>
      </c>
      <c r="C112" s="22">
        <v>18</v>
      </c>
      <c r="D112" s="23" t="s">
        <v>35</v>
      </c>
      <c r="E112" s="24">
        <v>44852</v>
      </c>
      <c r="F112" s="25">
        <v>0.7729166666666667</v>
      </c>
      <c r="G112" s="25">
        <v>0.43958333333333333</v>
      </c>
      <c r="H112" s="22">
        <v>16</v>
      </c>
      <c r="I112" s="23" t="s">
        <v>153</v>
      </c>
      <c r="J112" s="22">
        <v>38</v>
      </c>
      <c r="K112" s="22">
        <v>38.6</v>
      </c>
      <c r="L112" s="22">
        <f>AVERAGE(J112:K112)</f>
        <v>38.299999999999997</v>
      </c>
      <c r="M112" s="22">
        <v>4.0599999999999996</v>
      </c>
      <c r="N112" s="22">
        <v>3.67</v>
      </c>
      <c r="O112" s="22">
        <v>1.2999999999999999E-2</v>
      </c>
      <c r="P112" s="22">
        <v>0.40299999999999969</v>
      </c>
      <c r="Q112" s="22">
        <v>9.9261083743842293E-2</v>
      </c>
      <c r="V112" s="22">
        <v>11.997999999999999</v>
      </c>
      <c r="W112" s="22">
        <v>12.249000000000001</v>
      </c>
      <c r="X112" s="22">
        <v>11.765000000000001</v>
      </c>
      <c r="Y112" s="22">
        <f>AVERAGE(V112:X112)</f>
        <v>12.004</v>
      </c>
      <c r="Z112" s="22">
        <v>73.334000000000003</v>
      </c>
      <c r="AA112" s="22">
        <v>73.945999999999998</v>
      </c>
      <c r="AB112" s="22">
        <v>80.122</v>
      </c>
      <c r="AC112" s="22">
        <f>AVERAGE(Z112:AB112)</f>
        <v>75.800666666666658</v>
      </c>
    </row>
    <row r="113" spans="1:29" ht="16" x14ac:dyDescent="0.2">
      <c r="A113" s="22" t="s">
        <v>189</v>
      </c>
      <c r="B113" s="22" t="s">
        <v>34</v>
      </c>
      <c r="C113" s="22">
        <v>18</v>
      </c>
      <c r="D113" s="23" t="s">
        <v>35</v>
      </c>
      <c r="E113" s="24">
        <v>44858</v>
      </c>
      <c r="F113" s="25">
        <v>0.79513888888888884</v>
      </c>
      <c r="G113" s="25">
        <v>0.46180555555555558</v>
      </c>
      <c r="H113" s="22">
        <v>16</v>
      </c>
      <c r="I113" s="23" t="s">
        <v>153</v>
      </c>
      <c r="J113" s="22">
        <v>38</v>
      </c>
      <c r="K113" s="22">
        <v>38.5</v>
      </c>
      <c r="L113" s="22">
        <f>AVERAGE(J113:K113)</f>
        <v>38.25</v>
      </c>
      <c r="M113" s="22">
        <v>4.46</v>
      </c>
      <c r="N113" s="22">
        <v>4.09</v>
      </c>
      <c r="O113" s="22">
        <v>1.2999999999999999E-2</v>
      </c>
      <c r="P113" s="22">
        <v>0.38300000000000012</v>
      </c>
      <c r="Q113" s="22">
        <v>8.5874439461883431E-2</v>
      </c>
      <c r="V113" s="22">
        <v>12.243</v>
      </c>
      <c r="W113" s="22">
        <v>12.484999999999999</v>
      </c>
      <c r="X113" s="22">
        <v>12.023999999999999</v>
      </c>
      <c r="Y113" s="22">
        <f>AVERAGE(V113:X113)</f>
        <v>12.250666666666667</v>
      </c>
      <c r="Z113" s="22">
        <v>75.582999999999998</v>
      </c>
      <c r="AA113" s="22">
        <v>75.224999999999994</v>
      </c>
      <c r="AB113" s="22">
        <v>80.2</v>
      </c>
      <c r="AC113" s="22">
        <f>AVERAGE(Z113:AB113)</f>
        <v>77.002666666666656</v>
      </c>
    </row>
    <row r="114" spans="1:29" ht="16" x14ac:dyDescent="0.2">
      <c r="A114" s="22" t="s">
        <v>190</v>
      </c>
      <c r="B114" s="22" t="s">
        <v>39</v>
      </c>
      <c r="C114" s="22">
        <v>18</v>
      </c>
      <c r="D114" s="23" t="s">
        <v>35</v>
      </c>
      <c r="E114" s="24">
        <v>44858</v>
      </c>
      <c r="F114" s="25">
        <v>0.79513888888888884</v>
      </c>
      <c r="G114" s="25">
        <v>0.46180555555555558</v>
      </c>
      <c r="H114" s="22">
        <v>16</v>
      </c>
      <c r="I114" s="23" t="s">
        <v>153</v>
      </c>
      <c r="J114" s="22">
        <v>38</v>
      </c>
      <c r="K114" s="22">
        <v>38.5</v>
      </c>
      <c r="L114" s="22">
        <f>AVERAGE(J114:K114)</f>
        <v>38.25</v>
      </c>
      <c r="M114" s="22">
        <v>3.73</v>
      </c>
      <c r="N114" s="22">
        <v>3.44</v>
      </c>
      <c r="O114" s="22">
        <v>6.0000000000000001E-3</v>
      </c>
      <c r="P114" s="22">
        <v>0.29600000000000004</v>
      </c>
      <c r="Q114" s="22">
        <v>7.9356568364611274E-2</v>
      </c>
      <c r="V114" s="22">
        <v>15.22</v>
      </c>
      <c r="W114" s="22">
        <v>15.353999999999999</v>
      </c>
      <c r="X114" s="22">
        <v>14.861000000000001</v>
      </c>
      <c r="Y114" s="22">
        <f>AVERAGE(V114:X114)</f>
        <v>15.145000000000001</v>
      </c>
      <c r="Z114" s="22">
        <v>67.983000000000004</v>
      </c>
      <c r="AA114" s="22">
        <v>65.632999999999996</v>
      </c>
      <c r="AB114" s="22">
        <v>73.025999999999996</v>
      </c>
      <c r="AC114" s="22">
        <f>AVERAGE(Z114:AB114)</f>
        <v>68.88066666666667</v>
      </c>
    </row>
    <row r="115" spans="1:29" ht="16" x14ac:dyDescent="0.2">
      <c r="A115" s="22" t="s">
        <v>191</v>
      </c>
      <c r="B115" s="22" t="s">
        <v>34</v>
      </c>
      <c r="C115" s="22">
        <v>20</v>
      </c>
      <c r="D115" s="23" t="s">
        <v>35</v>
      </c>
      <c r="E115" s="24">
        <v>44858</v>
      </c>
      <c r="F115" s="25">
        <v>0.79513888888888884</v>
      </c>
      <c r="G115" s="25">
        <v>0.46180555555555558</v>
      </c>
      <c r="H115" s="22">
        <v>16</v>
      </c>
      <c r="I115" s="23" t="s">
        <v>153</v>
      </c>
      <c r="J115" s="22">
        <v>38</v>
      </c>
      <c r="K115" s="22">
        <v>38.5</v>
      </c>
      <c r="L115" s="22">
        <f>AVERAGE(J115:K115)</f>
        <v>38.25</v>
      </c>
      <c r="M115" s="22">
        <v>2.35</v>
      </c>
      <c r="N115" s="22">
        <v>2.13</v>
      </c>
      <c r="O115" s="22">
        <v>0.03</v>
      </c>
      <c r="P115" s="22">
        <v>0.25000000000000022</v>
      </c>
      <c r="Q115" s="22">
        <v>0.10638297872340434</v>
      </c>
      <c r="V115" s="22">
        <v>10.923999999999999</v>
      </c>
      <c r="W115" s="22">
        <v>11.278</v>
      </c>
      <c r="X115" s="22">
        <v>10.599</v>
      </c>
      <c r="Y115" s="22">
        <f>AVERAGE(V115:X115)</f>
        <v>10.933666666666667</v>
      </c>
      <c r="Z115" s="22">
        <v>83.322000000000003</v>
      </c>
      <c r="AA115" s="22">
        <v>84.674999999999997</v>
      </c>
      <c r="AB115" s="22">
        <v>88.543999999999997</v>
      </c>
      <c r="AC115" s="22">
        <f>AVERAGE(Z115:AB115)</f>
        <v>85.513666666666666</v>
      </c>
    </row>
    <row r="116" spans="1:29" ht="16" x14ac:dyDescent="0.2">
      <c r="A116" s="22" t="s">
        <v>192</v>
      </c>
      <c r="B116" s="22" t="s">
        <v>39</v>
      </c>
      <c r="C116" s="22">
        <v>20</v>
      </c>
      <c r="D116" s="23" t="s">
        <v>35</v>
      </c>
      <c r="E116" s="24">
        <v>44858</v>
      </c>
      <c r="F116" s="25">
        <v>0.79513888888888884</v>
      </c>
      <c r="G116" s="25">
        <v>0.46180555555555558</v>
      </c>
      <c r="H116" s="22">
        <v>16</v>
      </c>
      <c r="I116" s="23" t="s">
        <v>153</v>
      </c>
      <c r="J116" s="22">
        <v>38</v>
      </c>
      <c r="K116" s="22">
        <v>38.5</v>
      </c>
      <c r="L116" s="22">
        <f>AVERAGE(J116:K116)</f>
        <v>38.25</v>
      </c>
      <c r="M116" s="22">
        <v>4.55</v>
      </c>
      <c r="N116" s="22">
        <v>4.18</v>
      </c>
      <c r="O116" s="22">
        <v>0.05</v>
      </c>
      <c r="P116" s="22">
        <v>0.4200000000000001</v>
      </c>
      <c r="Q116" s="22">
        <v>9.2307692307692327E-2</v>
      </c>
      <c r="V116" s="22">
        <v>18.587</v>
      </c>
      <c r="W116" s="22">
        <v>16.812999999999999</v>
      </c>
      <c r="X116" s="22">
        <v>17.564</v>
      </c>
      <c r="Y116" s="22">
        <f>AVERAGE(V116:X116)</f>
        <v>17.654666666666667</v>
      </c>
      <c r="Z116" s="22">
        <v>48.215000000000003</v>
      </c>
      <c r="AA116" s="22">
        <v>39.500999999999998</v>
      </c>
      <c r="AB116" s="22">
        <v>48.137</v>
      </c>
      <c r="AC116" s="22">
        <f>AVERAGE(Z116:AB116)</f>
        <v>45.284333333333336</v>
      </c>
    </row>
    <row r="117" spans="1:29" ht="16" x14ac:dyDescent="0.2">
      <c r="A117" s="22" t="s">
        <v>193</v>
      </c>
      <c r="B117" s="22" t="s">
        <v>29</v>
      </c>
      <c r="C117" s="22">
        <v>20</v>
      </c>
      <c r="D117" s="23" t="s">
        <v>30</v>
      </c>
      <c r="E117" s="24">
        <v>44858</v>
      </c>
      <c r="F117" s="25">
        <v>0.79513888888888884</v>
      </c>
      <c r="G117" s="25">
        <v>0.46180555555555558</v>
      </c>
      <c r="H117" s="22">
        <v>16</v>
      </c>
      <c r="I117" s="23" t="s">
        <v>153</v>
      </c>
      <c r="J117" s="22">
        <v>38</v>
      </c>
      <c r="K117" s="22">
        <v>38.5</v>
      </c>
      <c r="L117" s="22">
        <f>AVERAGE(J117:K117)</f>
        <v>38.25</v>
      </c>
      <c r="M117" s="22">
        <v>4.8499999999999996</v>
      </c>
      <c r="N117" s="22">
        <v>4.09</v>
      </c>
      <c r="O117" s="22">
        <v>1.2999999999999999E-2</v>
      </c>
      <c r="P117" s="22">
        <v>0.7729999999999998</v>
      </c>
      <c r="Q117" s="22">
        <v>0.15938144329896906</v>
      </c>
      <c r="V117" s="22">
        <v>26.515999999999998</v>
      </c>
      <c r="W117" s="22">
        <v>20.863</v>
      </c>
      <c r="X117" s="22">
        <v>25.361000000000001</v>
      </c>
      <c r="Y117" s="22">
        <f>AVERAGE(V117:X117)</f>
        <v>24.246666666666666</v>
      </c>
      <c r="Z117" s="22">
        <v>15.326000000000001</v>
      </c>
      <c r="AA117" s="22">
        <v>6.5659999999999998</v>
      </c>
      <c r="AB117" s="22">
        <v>14.503</v>
      </c>
      <c r="AC117" s="22">
        <f>AVERAGE(Z117:AB117)</f>
        <v>12.131666666666666</v>
      </c>
    </row>
    <row r="118" spans="1:29" ht="16" x14ac:dyDescent="0.2">
      <c r="A118" s="22" t="s">
        <v>194</v>
      </c>
      <c r="B118" s="22" t="s">
        <v>29</v>
      </c>
      <c r="C118" s="22">
        <v>18</v>
      </c>
      <c r="D118" s="23" t="s">
        <v>30</v>
      </c>
      <c r="E118" s="24">
        <v>44858</v>
      </c>
      <c r="F118" s="25">
        <v>0.79513888888888884</v>
      </c>
      <c r="G118" s="25">
        <v>0.46180555555555558</v>
      </c>
      <c r="H118" s="22">
        <v>16</v>
      </c>
      <c r="I118" s="23" t="s">
        <v>153</v>
      </c>
      <c r="J118" s="22">
        <v>38</v>
      </c>
      <c r="K118" s="22">
        <v>38.5</v>
      </c>
      <c r="L118" s="22">
        <f>AVERAGE(J118:K118)</f>
        <v>38.25</v>
      </c>
      <c r="M118" s="22">
        <v>2.2000000000000002</v>
      </c>
      <c r="N118" s="22">
        <v>2</v>
      </c>
      <c r="O118" s="22">
        <v>1.2999999999999999E-2</v>
      </c>
      <c r="P118" s="22">
        <v>0.21300000000000019</v>
      </c>
      <c r="Q118" s="22">
        <v>9.68181818181819E-2</v>
      </c>
      <c r="V118" s="22">
        <v>22.791</v>
      </c>
      <c r="W118" s="22">
        <v>19.556999999999999</v>
      </c>
      <c r="X118" s="22">
        <v>22.539000000000001</v>
      </c>
      <c r="Y118" s="22">
        <f>AVERAGE(V118:X118)</f>
        <v>21.629000000000001</v>
      </c>
      <c r="Z118" s="22">
        <v>23.129000000000001</v>
      </c>
      <c r="AA118" s="22">
        <v>16.838000000000001</v>
      </c>
      <c r="AB118" s="22">
        <v>30.018999999999998</v>
      </c>
      <c r="AC118" s="22">
        <f>AVERAGE(Z118:AB118)</f>
        <v>23.328666666666663</v>
      </c>
    </row>
    <row r="119" spans="1:29" ht="16" x14ac:dyDescent="0.2">
      <c r="A119" s="22" t="s">
        <v>195</v>
      </c>
      <c r="B119" s="22" t="s">
        <v>39</v>
      </c>
      <c r="C119" s="22">
        <v>19</v>
      </c>
      <c r="D119" s="23" t="s">
        <v>35</v>
      </c>
      <c r="E119" s="24">
        <v>44858</v>
      </c>
      <c r="F119" s="25">
        <v>0.79513888888888884</v>
      </c>
      <c r="G119" s="25">
        <v>0.46180555555555558</v>
      </c>
      <c r="H119" s="22">
        <v>16</v>
      </c>
      <c r="I119" s="23" t="s">
        <v>153</v>
      </c>
      <c r="J119" s="22">
        <v>38</v>
      </c>
      <c r="K119" s="22">
        <v>38.5</v>
      </c>
      <c r="L119" s="22">
        <f>AVERAGE(J119:K119)</f>
        <v>38.25</v>
      </c>
      <c r="M119" s="22">
        <v>3.29</v>
      </c>
      <c r="N119" s="22">
        <v>2.99</v>
      </c>
      <c r="O119" s="22">
        <v>1.7000000000000001E-2</v>
      </c>
      <c r="P119" s="22">
        <v>0.31699999999999984</v>
      </c>
      <c r="Q119" s="22">
        <v>9.6352583586626087E-2</v>
      </c>
      <c r="V119" s="22">
        <v>13.314</v>
      </c>
      <c r="W119" s="22">
        <v>13.253</v>
      </c>
      <c r="X119" s="22">
        <v>13.164</v>
      </c>
      <c r="Y119" s="22">
        <f>AVERAGE(V119:X119)</f>
        <v>13.243666666666668</v>
      </c>
      <c r="Z119" s="22">
        <v>71.088999999999999</v>
      </c>
      <c r="AA119" s="22">
        <v>67.808999999999997</v>
      </c>
      <c r="AB119" s="22">
        <v>77.111999999999995</v>
      </c>
      <c r="AC119" s="22">
        <f>AVERAGE(Z119:AB119)</f>
        <v>72.00333333333333</v>
      </c>
    </row>
    <row r="120" spans="1:29" ht="16" x14ac:dyDescent="0.2">
      <c r="A120" s="22" t="s">
        <v>196</v>
      </c>
      <c r="B120" s="22" t="s">
        <v>29</v>
      </c>
      <c r="C120" s="22">
        <v>18</v>
      </c>
      <c r="D120" s="23" t="s">
        <v>35</v>
      </c>
      <c r="E120" s="24">
        <v>44858</v>
      </c>
      <c r="F120" s="25">
        <v>0.79513888888888884</v>
      </c>
      <c r="G120" s="25">
        <v>0.46180555555555558</v>
      </c>
      <c r="H120" s="22">
        <v>16</v>
      </c>
      <c r="I120" s="23" t="s">
        <v>153</v>
      </c>
      <c r="J120" s="22">
        <v>38</v>
      </c>
      <c r="K120" s="22">
        <v>38.5</v>
      </c>
      <c r="L120" s="22">
        <f>AVERAGE(J120:K120)</f>
        <v>38.25</v>
      </c>
      <c r="M120" s="22">
        <v>2.59</v>
      </c>
      <c r="N120" s="22">
        <v>2.2999999999999998</v>
      </c>
      <c r="O120" s="22">
        <v>1.2999999999999999E-2</v>
      </c>
      <c r="P120" s="22">
        <v>0.30300000000000005</v>
      </c>
      <c r="Q120" s="22">
        <v>0.11698841698841701</v>
      </c>
      <c r="V120" s="22">
        <v>22.800999999999998</v>
      </c>
      <c r="W120" s="22">
        <v>19.094000000000001</v>
      </c>
      <c r="X120" s="22">
        <v>20.489000000000001</v>
      </c>
      <c r="Y120" s="22">
        <f>AVERAGE(V120:X120)</f>
        <v>20.794666666666668</v>
      </c>
      <c r="Z120" s="22">
        <v>16.167999999999999</v>
      </c>
      <c r="AA120" s="22">
        <v>10.835000000000001</v>
      </c>
      <c r="AB120" s="22">
        <v>15.048</v>
      </c>
      <c r="AC120" s="22">
        <f>AVERAGE(Z120:AB120)</f>
        <v>14.017000000000001</v>
      </c>
    </row>
    <row r="121" spans="1:29" ht="16" x14ac:dyDescent="0.2">
      <c r="A121" s="22" t="s">
        <v>197</v>
      </c>
      <c r="B121" s="22" t="s">
        <v>39</v>
      </c>
      <c r="C121" s="22">
        <v>20</v>
      </c>
      <c r="D121" s="23" t="s">
        <v>30</v>
      </c>
      <c r="E121" s="24">
        <v>44858</v>
      </c>
      <c r="F121" s="25">
        <v>0.79513888888888884</v>
      </c>
      <c r="G121" s="25">
        <v>0.46180555555555558</v>
      </c>
      <c r="H121" s="22">
        <v>16</v>
      </c>
      <c r="I121" s="23" t="s">
        <v>153</v>
      </c>
      <c r="J121" s="22">
        <v>38</v>
      </c>
      <c r="K121" s="22">
        <v>38.5</v>
      </c>
      <c r="L121" s="22">
        <f>AVERAGE(J121:K121)</f>
        <v>38.25</v>
      </c>
      <c r="M121" s="22">
        <v>4.68</v>
      </c>
      <c r="N121" s="22">
        <v>4.1500000000000004</v>
      </c>
      <c r="O121" s="22">
        <v>0.05</v>
      </c>
      <c r="P121" s="22">
        <v>0.5799999999999994</v>
      </c>
      <c r="Q121" s="22">
        <v>0.12393162393162381</v>
      </c>
      <c r="V121" s="22">
        <v>18.173999999999999</v>
      </c>
      <c r="W121" s="22">
        <v>17.190999999999999</v>
      </c>
      <c r="X121" s="22">
        <v>17.268999999999998</v>
      </c>
      <c r="Y121" s="22">
        <f>AVERAGE(V121:X121)</f>
        <v>17.544666666666664</v>
      </c>
      <c r="Z121" s="22">
        <v>44.744999999999997</v>
      </c>
      <c r="AA121" s="22">
        <v>38.537999999999997</v>
      </c>
      <c r="AB121" s="22">
        <v>45.697000000000003</v>
      </c>
      <c r="AC121" s="22">
        <f>AVERAGE(Z121:AB121)</f>
        <v>42.993333333333332</v>
      </c>
    </row>
    <row r="122" spans="1:29" ht="16" x14ac:dyDescent="0.2">
      <c r="A122" s="22" t="s">
        <v>198</v>
      </c>
      <c r="B122" s="22" t="s">
        <v>34</v>
      </c>
      <c r="C122" s="22">
        <v>20</v>
      </c>
      <c r="D122" s="23" t="s">
        <v>35</v>
      </c>
      <c r="E122" s="24">
        <v>44858</v>
      </c>
      <c r="F122" s="25">
        <v>0.79513888888888884</v>
      </c>
      <c r="G122" s="25">
        <v>0.46180555555555558</v>
      </c>
      <c r="H122" s="22">
        <v>16</v>
      </c>
      <c r="I122" s="23" t="s">
        <v>153</v>
      </c>
      <c r="J122" s="22">
        <v>38</v>
      </c>
      <c r="K122" s="22">
        <v>38.5</v>
      </c>
      <c r="L122" s="22">
        <f>AVERAGE(J122:K122)</f>
        <v>38.25</v>
      </c>
      <c r="M122" s="22">
        <v>3.62</v>
      </c>
      <c r="N122" s="22">
        <v>3.33</v>
      </c>
      <c r="O122" s="22">
        <v>0.04</v>
      </c>
      <c r="P122" s="22">
        <v>0.33</v>
      </c>
      <c r="Q122" s="22">
        <v>9.1160220994475141E-2</v>
      </c>
      <c r="V122" s="22">
        <v>12.192</v>
      </c>
      <c r="W122" s="22">
        <v>12.428000000000001</v>
      </c>
      <c r="X122" s="22">
        <v>11.557</v>
      </c>
      <c r="Y122" s="22">
        <f>AVERAGE(V122:X122)</f>
        <v>12.058999999999999</v>
      </c>
      <c r="Z122" s="22">
        <v>82.631</v>
      </c>
      <c r="AA122" s="22">
        <v>82.24</v>
      </c>
      <c r="AB122" s="22">
        <v>85.786000000000001</v>
      </c>
      <c r="AC122" s="22">
        <f>AVERAGE(Z122:AB122)</f>
        <v>83.552333333333323</v>
      </c>
    </row>
    <row r="123" spans="1:29" ht="16" x14ac:dyDescent="0.2">
      <c r="A123" s="22" t="s">
        <v>199</v>
      </c>
      <c r="B123" s="22" t="s">
        <v>34</v>
      </c>
      <c r="C123" s="22">
        <v>19</v>
      </c>
      <c r="D123" s="23" t="s">
        <v>35</v>
      </c>
      <c r="E123" s="24">
        <v>44860</v>
      </c>
      <c r="F123" s="25">
        <v>0.81527777777777777</v>
      </c>
      <c r="G123" s="25">
        <v>0.48194444444444445</v>
      </c>
      <c r="H123" s="22">
        <v>16</v>
      </c>
      <c r="I123" s="23" t="s">
        <v>200</v>
      </c>
      <c r="J123" s="22">
        <v>37.9</v>
      </c>
      <c r="K123" s="22">
        <v>38.4</v>
      </c>
      <c r="L123" s="22">
        <f>AVERAGE(J123:K123)</f>
        <v>38.15</v>
      </c>
      <c r="M123" s="22">
        <v>1.97</v>
      </c>
      <c r="N123" s="22">
        <v>1.8</v>
      </c>
      <c r="O123" s="22">
        <v>7.1999999999999998E-3</v>
      </c>
      <c r="P123" s="22">
        <v>0.17719999999999994</v>
      </c>
      <c r="Q123" s="22">
        <v>8.9949238578680174E-2</v>
      </c>
      <c r="V123" s="22">
        <v>11.281000000000001</v>
      </c>
      <c r="W123" s="22">
        <v>11.54</v>
      </c>
      <c r="X123" s="22">
        <v>10.786</v>
      </c>
      <c r="Y123" s="22">
        <f>AVERAGE(V123:X123)</f>
        <v>11.202333333333334</v>
      </c>
      <c r="Z123" s="22">
        <v>83.358000000000004</v>
      </c>
      <c r="AA123" s="22">
        <v>84.134</v>
      </c>
      <c r="AB123" s="22">
        <v>88.4</v>
      </c>
      <c r="AC123" s="22">
        <f>AVERAGE(Z123:AB123)</f>
        <v>85.297333333333341</v>
      </c>
    </row>
    <row r="124" spans="1:29" ht="16" x14ac:dyDescent="0.2">
      <c r="A124" s="22" t="s">
        <v>201</v>
      </c>
      <c r="B124" s="22" t="s">
        <v>29</v>
      </c>
      <c r="C124" s="22">
        <v>20</v>
      </c>
      <c r="D124" s="23" t="s">
        <v>30</v>
      </c>
      <c r="E124" s="24">
        <v>44860</v>
      </c>
      <c r="F124" s="25">
        <v>0.81527777777777777</v>
      </c>
      <c r="G124" s="25">
        <v>0.48194444444444445</v>
      </c>
      <c r="H124" s="22">
        <v>16</v>
      </c>
      <c r="I124" s="23" t="s">
        <v>200</v>
      </c>
      <c r="J124" s="22">
        <v>37.9</v>
      </c>
      <c r="K124" s="22">
        <v>38.4</v>
      </c>
      <c r="L124" s="22">
        <f>AVERAGE(J124:K124)</f>
        <v>38.15</v>
      </c>
      <c r="M124" s="22">
        <v>1.7</v>
      </c>
      <c r="N124" s="22">
        <v>1.26</v>
      </c>
      <c r="O124" s="22">
        <v>8.9999999999999993E-3</v>
      </c>
      <c r="P124" s="22">
        <v>0.44899999999999995</v>
      </c>
      <c r="Q124" s="22">
        <v>0.26411764705882351</v>
      </c>
      <c r="V124" s="22">
        <v>24.606999999999999</v>
      </c>
      <c r="W124" s="22">
        <v>22.053999999999998</v>
      </c>
      <c r="X124" s="22">
        <v>25.193999999999999</v>
      </c>
      <c r="Y124" s="22">
        <f>AVERAGE(V124:X124)</f>
        <v>23.951666666666668</v>
      </c>
      <c r="Z124" s="22">
        <v>11.377000000000001</v>
      </c>
      <c r="AA124" s="22">
        <v>8.93</v>
      </c>
      <c r="AB124" s="22">
        <v>21.321000000000002</v>
      </c>
      <c r="AC124" s="22">
        <f>AVERAGE(Z124:AB124)</f>
        <v>13.875999999999999</v>
      </c>
    </row>
    <row r="125" spans="1:29" ht="16" x14ac:dyDescent="0.2">
      <c r="A125" s="22" t="s">
        <v>202</v>
      </c>
      <c r="B125" s="22" t="s">
        <v>39</v>
      </c>
      <c r="C125" s="22">
        <v>20</v>
      </c>
      <c r="D125" s="23" t="s">
        <v>30</v>
      </c>
      <c r="E125" s="24">
        <v>44860</v>
      </c>
      <c r="F125" s="25">
        <v>0.81527777777777777</v>
      </c>
      <c r="G125" s="25">
        <v>0.48194444444444445</v>
      </c>
      <c r="H125" s="22">
        <v>16</v>
      </c>
      <c r="I125" s="23" t="s">
        <v>200</v>
      </c>
      <c r="J125" s="22">
        <v>37.9</v>
      </c>
      <c r="K125" s="22">
        <v>38.4</v>
      </c>
      <c r="L125" s="22">
        <f>AVERAGE(J125:K125)</f>
        <v>38.15</v>
      </c>
      <c r="M125" s="22">
        <v>3.04</v>
      </c>
      <c r="N125" s="22">
        <v>2.73</v>
      </c>
      <c r="O125" s="22">
        <v>2.5000000000000001E-2</v>
      </c>
      <c r="P125" s="22">
        <v>0.33500000000000008</v>
      </c>
      <c r="Q125" s="22">
        <v>0.11019736842105265</v>
      </c>
      <c r="V125" s="22">
        <v>22.56</v>
      </c>
      <c r="W125" s="22">
        <v>21.257999999999999</v>
      </c>
      <c r="X125" s="22">
        <v>21.89</v>
      </c>
      <c r="Y125" s="22">
        <f>AVERAGE(V125:X125)</f>
        <v>21.902666666666665</v>
      </c>
      <c r="Z125" s="22">
        <v>37.072000000000003</v>
      </c>
      <c r="AA125" s="22">
        <v>28.78</v>
      </c>
      <c r="AB125" s="22">
        <v>41.869</v>
      </c>
      <c r="AC125" s="22">
        <f>AVERAGE(Z125:AB125)</f>
        <v>35.907000000000004</v>
      </c>
    </row>
    <row r="126" spans="1:29" ht="15.75" customHeight="1" x14ac:dyDescent="0.2">
      <c r="A126" s="22" t="s">
        <v>203</v>
      </c>
      <c r="B126" s="22" t="s">
        <v>29</v>
      </c>
      <c r="C126" s="22">
        <v>20</v>
      </c>
      <c r="D126" s="23" t="s">
        <v>35</v>
      </c>
      <c r="E126" s="24">
        <v>44860</v>
      </c>
      <c r="F126" s="25">
        <v>0.81527777777777777</v>
      </c>
      <c r="G126" s="25">
        <v>0.48194444444444445</v>
      </c>
      <c r="H126" s="22">
        <v>16</v>
      </c>
      <c r="I126" s="23" t="s">
        <v>200</v>
      </c>
      <c r="J126" s="22">
        <v>37.9</v>
      </c>
      <c r="K126" s="22">
        <v>38.4</v>
      </c>
      <c r="L126" s="22">
        <f>AVERAGE(J126:K126)</f>
        <v>38.15</v>
      </c>
      <c r="M126" s="22">
        <v>4.91</v>
      </c>
      <c r="N126" s="22">
        <v>4.25</v>
      </c>
      <c r="O126" s="22">
        <v>4.1000000000000002E-2</v>
      </c>
      <c r="P126" s="22">
        <v>0.70100000000000018</v>
      </c>
      <c r="Q126" s="22">
        <v>0.14276985743380857</v>
      </c>
      <c r="V126" s="22">
        <v>22.978999999999999</v>
      </c>
      <c r="W126" s="22">
        <v>19.98</v>
      </c>
      <c r="X126" s="22">
        <v>21.876999999999999</v>
      </c>
      <c r="Y126" s="22">
        <f>AVERAGE(V126:X126)</f>
        <v>21.611999999999998</v>
      </c>
      <c r="Z126" s="22">
        <v>29.579000000000001</v>
      </c>
      <c r="AA126" s="22">
        <v>17.75</v>
      </c>
      <c r="AB126" s="22">
        <v>27.844999999999999</v>
      </c>
      <c r="AC126" s="22">
        <f>AVERAGE(Z126:AB126)</f>
        <v>25.058000000000003</v>
      </c>
    </row>
    <row r="127" spans="1:29" ht="15.75" customHeight="1" x14ac:dyDescent="0.2">
      <c r="A127" s="22" t="s">
        <v>204</v>
      </c>
      <c r="B127" s="22" t="s">
        <v>39</v>
      </c>
      <c r="C127" s="22">
        <v>20</v>
      </c>
      <c r="D127" s="23" t="s">
        <v>35</v>
      </c>
      <c r="E127" s="24">
        <v>44860</v>
      </c>
      <c r="F127" s="25">
        <v>0.81527777777777777</v>
      </c>
      <c r="G127" s="25">
        <v>0.48194444444444445</v>
      </c>
      <c r="H127" s="22">
        <v>16</v>
      </c>
      <c r="I127" s="23" t="s">
        <v>200</v>
      </c>
      <c r="J127" s="22">
        <v>37.9</v>
      </c>
      <c r="K127" s="22">
        <v>38.4</v>
      </c>
      <c r="L127" s="22">
        <f>AVERAGE(J127:K127)</f>
        <v>38.15</v>
      </c>
      <c r="M127" s="22">
        <v>6.84</v>
      </c>
      <c r="N127" s="22">
        <v>6.35</v>
      </c>
      <c r="O127" s="22">
        <v>5.1999999999999998E-2</v>
      </c>
      <c r="P127" s="22">
        <v>0.54200000000000026</v>
      </c>
      <c r="Q127" s="22">
        <v>7.9239766081871388E-2</v>
      </c>
      <c r="V127" s="22">
        <v>14.722</v>
      </c>
      <c r="W127" s="22">
        <v>14.878</v>
      </c>
      <c r="X127" s="22">
        <v>14.182</v>
      </c>
      <c r="Y127" s="22">
        <f>AVERAGE(V127:X127)</f>
        <v>14.594000000000001</v>
      </c>
      <c r="Z127" s="22">
        <v>78.191999999999993</v>
      </c>
      <c r="AA127" s="22">
        <v>74.221000000000004</v>
      </c>
      <c r="AB127" s="22">
        <v>80.066000000000003</v>
      </c>
      <c r="AC127" s="22">
        <f>AVERAGE(Z127:AB127)</f>
        <v>77.493000000000009</v>
      </c>
    </row>
    <row r="128" spans="1:29" ht="15.75" customHeight="1" x14ac:dyDescent="0.2">
      <c r="A128" s="22" t="s">
        <v>205</v>
      </c>
      <c r="B128" s="22" t="s">
        <v>39</v>
      </c>
      <c r="C128" s="22">
        <v>20</v>
      </c>
      <c r="D128" s="23" t="s">
        <v>35</v>
      </c>
      <c r="E128" s="24">
        <v>44860</v>
      </c>
      <c r="F128" s="25">
        <v>0.81527777777777777</v>
      </c>
      <c r="G128" s="25">
        <v>0.48194444444444445</v>
      </c>
      <c r="H128" s="22">
        <v>16</v>
      </c>
      <c r="I128" s="23" t="s">
        <v>200</v>
      </c>
      <c r="J128" s="22">
        <v>37.9</v>
      </c>
      <c r="K128" s="22">
        <v>38.4</v>
      </c>
      <c r="L128" s="22">
        <f>AVERAGE(J128:K128)</f>
        <v>38.15</v>
      </c>
      <c r="M128" s="22">
        <v>3.47</v>
      </c>
      <c r="N128" s="22">
        <v>3.17</v>
      </c>
      <c r="O128" s="22">
        <v>3.7999999999999999E-2</v>
      </c>
      <c r="P128" s="22">
        <v>0.33800000000000024</v>
      </c>
      <c r="Q128" s="22">
        <v>9.7406340057636959E-2</v>
      </c>
      <c r="V128" s="22">
        <v>13.37</v>
      </c>
      <c r="W128" s="22">
        <v>13.532</v>
      </c>
      <c r="X128" s="22">
        <v>12.641</v>
      </c>
      <c r="Y128" s="22">
        <f>AVERAGE(V128:X128)</f>
        <v>13.180999999999999</v>
      </c>
      <c r="Z128" s="22">
        <v>75.697000000000003</v>
      </c>
      <c r="AA128" s="22">
        <v>74.944999999999993</v>
      </c>
      <c r="AB128" s="22">
        <v>80.72</v>
      </c>
      <c r="AC128" s="22">
        <f>AVERAGE(Z128:AB128)</f>
        <v>77.120666666666665</v>
      </c>
    </row>
    <row r="129" spans="1:29" ht="15.75" customHeight="1" x14ac:dyDescent="0.2">
      <c r="A129" s="22" t="s">
        <v>206</v>
      </c>
      <c r="B129" s="22" t="s">
        <v>39</v>
      </c>
      <c r="C129" s="22">
        <v>19</v>
      </c>
      <c r="D129" s="23" t="s">
        <v>35</v>
      </c>
      <c r="E129" s="24">
        <v>44860</v>
      </c>
      <c r="F129" s="25">
        <v>0.81527777777777777</v>
      </c>
      <c r="G129" s="25">
        <v>0.48194444444444445</v>
      </c>
      <c r="H129" s="22">
        <v>16</v>
      </c>
      <c r="I129" s="23" t="s">
        <v>200</v>
      </c>
      <c r="J129" s="22">
        <v>37.9</v>
      </c>
      <c r="K129" s="22">
        <v>38.4</v>
      </c>
      <c r="L129" s="22">
        <f>AVERAGE(J129:K129)</f>
        <v>38.15</v>
      </c>
      <c r="M129" s="22">
        <v>5.2</v>
      </c>
      <c r="N129" s="22">
        <v>4.6399999999999997</v>
      </c>
      <c r="O129" s="22">
        <v>7.0999999999999994E-2</v>
      </c>
      <c r="P129" s="22">
        <v>0.63100000000000045</v>
      </c>
      <c r="Q129" s="22">
        <v>0.12134615384615392</v>
      </c>
      <c r="V129" s="22">
        <v>11.098000000000001</v>
      </c>
      <c r="W129" s="22">
        <v>11.127000000000001</v>
      </c>
      <c r="X129" s="22">
        <v>10.137</v>
      </c>
      <c r="Y129" s="22">
        <f>AVERAGE(V129:X129)</f>
        <v>10.787333333333335</v>
      </c>
      <c r="Z129" s="22">
        <v>81.055000000000007</v>
      </c>
      <c r="AA129" s="22">
        <v>80.528000000000006</v>
      </c>
      <c r="AB129" s="22">
        <v>85.38</v>
      </c>
      <c r="AC129" s="22">
        <f>AVERAGE(Z129:AB129)</f>
        <v>82.321000000000012</v>
      </c>
    </row>
    <row r="130" spans="1:29" ht="15.75" customHeight="1" x14ac:dyDescent="0.2">
      <c r="A130" s="22" t="s">
        <v>207</v>
      </c>
      <c r="B130" s="22" t="s">
        <v>29</v>
      </c>
      <c r="C130" s="22">
        <v>18</v>
      </c>
      <c r="D130" s="23" t="s">
        <v>30</v>
      </c>
      <c r="E130" s="24">
        <v>44860</v>
      </c>
      <c r="F130" s="25">
        <v>0.81527777777777777</v>
      </c>
      <c r="G130" s="25">
        <v>0.48194444444444445</v>
      </c>
      <c r="H130" s="22">
        <v>16</v>
      </c>
      <c r="I130" s="23" t="s">
        <v>200</v>
      </c>
      <c r="J130" s="22">
        <v>37.9</v>
      </c>
      <c r="K130" s="22">
        <v>38.4</v>
      </c>
      <c r="L130" s="22">
        <f>AVERAGE(J130:K130)</f>
        <v>38.15</v>
      </c>
      <c r="M130" s="22">
        <v>1.57</v>
      </c>
      <c r="N130" s="22">
        <v>1.41</v>
      </c>
      <c r="O130" s="22">
        <v>1.2999999999999999E-2</v>
      </c>
      <c r="P130" s="22">
        <v>0.17300000000000015</v>
      </c>
      <c r="Q130" s="22">
        <v>0.11019108280254787</v>
      </c>
      <c r="V130" s="22">
        <v>24.375</v>
      </c>
      <c r="W130" s="22">
        <v>22.524999999999999</v>
      </c>
      <c r="X130" s="22">
        <v>23.285</v>
      </c>
      <c r="Y130" s="22">
        <f>AVERAGE(V130:X130)</f>
        <v>23.395</v>
      </c>
      <c r="Z130" s="22">
        <v>23.006</v>
      </c>
      <c r="AA130" s="22">
        <v>14.587</v>
      </c>
      <c r="AB130" s="22">
        <v>24.294</v>
      </c>
      <c r="AC130" s="22">
        <f>AVERAGE(Z130:AB130)</f>
        <v>20.629000000000001</v>
      </c>
    </row>
    <row r="131" spans="1:29" ht="15.75" customHeight="1" x14ac:dyDescent="0.2">
      <c r="A131" s="22" t="s">
        <v>208</v>
      </c>
      <c r="B131" s="22" t="s">
        <v>29</v>
      </c>
      <c r="C131" s="22">
        <v>20</v>
      </c>
      <c r="D131" s="23" t="s">
        <v>30</v>
      </c>
      <c r="E131" s="24">
        <v>44860</v>
      </c>
      <c r="F131" s="25">
        <v>0.81527777777777777</v>
      </c>
      <c r="G131" s="25">
        <v>0.48194444444444445</v>
      </c>
      <c r="H131" s="22">
        <v>16</v>
      </c>
      <c r="I131" s="23" t="s">
        <v>200</v>
      </c>
      <c r="J131" s="22">
        <v>37.9</v>
      </c>
      <c r="K131" s="22">
        <v>38.4</v>
      </c>
      <c r="L131" s="22">
        <f>AVERAGE(J131:K131)</f>
        <v>38.15</v>
      </c>
      <c r="M131" s="22">
        <v>1.57</v>
      </c>
      <c r="N131" s="22">
        <v>1.43</v>
      </c>
      <c r="O131" s="22">
        <v>2.0999999999999999E-3</v>
      </c>
      <c r="P131" s="22">
        <v>0.14210000000000012</v>
      </c>
      <c r="Q131" s="22">
        <v>9.0509554140127457E-2</v>
      </c>
      <c r="V131" s="22">
        <v>22.234000000000002</v>
      </c>
      <c r="W131" s="22">
        <v>18.911000000000001</v>
      </c>
      <c r="X131" s="22">
        <v>21.321000000000002</v>
      </c>
      <c r="Y131" s="22">
        <f>AVERAGE(V131:X131)</f>
        <v>20.822000000000003</v>
      </c>
      <c r="Z131" s="22">
        <v>9.3330000000000002</v>
      </c>
      <c r="AA131" s="22">
        <v>6.9969999999999999</v>
      </c>
      <c r="AB131" s="22">
        <v>11.521000000000001</v>
      </c>
      <c r="AC131" s="22">
        <f>AVERAGE(Z131:AB131)</f>
        <v>9.283666666666667</v>
      </c>
    </row>
    <row r="132" spans="1:29" ht="15.75" customHeight="1" x14ac:dyDescent="0.2">
      <c r="A132" s="22" t="s">
        <v>209</v>
      </c>
      <c r="B132" s="22" t="s">
        <v>34</v>
      </c>
      <c r="C132" s="22">
        <v>19</v>
      </c>
      <c r="D132" s="23" t="s">
        <v>35</v>
      </c>
      <c r="E132" s="24">
        <v>44860</v>
      </c>
      <c r="F132" s="25">
        <v>0.81527777777777777</v>
      </c>
      <c r="G132" s="25">
        <v>0.48194444444444445</v>
      </c>
      <c r="H132" s="22">
        <v>16</v>
      </c>
      <c r="I132" s="23" t="s">
        <v>200</v>
      </c>
      <c r="J132" s="22">
        <v>37.9</v>
      </c>
      <c r="K132" s="22">
        <v>38.4</v>
      </c>
      <c r="L132" s="22">
        <f>AVERAGE(J132:K132)</f>
        <v>38.15</v>
      </c>
      <c r="M132" s="22">
        <v>3.22</v>
      </c>
      <c r="N132" s="22">
        <v>2.89</v>
      </c>
      <c r="O132" s="22">
        <v>3.5999999999999997E-2</v>
      </c>
      <c r="P132" s="22">
        <v>0.36600000000000005</v>
      </c>
      <c r="Q132" s="22">
        <v>0.11366459627329194</v>
      </c>
      <c r="V132" s="22">
        <v>10.978</v>
      </c>
      <c r="W132" s="22">
        <v>11.204000000000001</v>
      </c>
      <c r="X132" s="22">
        <v>10.542</v>
      </c>
      <c r="Y132" s="22">
        <f>AVERAGE(V132:X132)</f>
        <v>10.908000000000001</v>
      </c>
      <c r="Z132" s="22">
        <v>83.93</v>
      </c>
      <c r="AA132" s="22">
        <v>83.462999999999994</v>
      </c>
      <c r="AB132" s="22">
        <v>86.646000000000001</v>
      </c>
      <c r="AC132" s="22">
        <f>AVERAGE(Z132:AB132)</f>
        <v>84.679666666666662</v>
      </c>
    </row>
  </sheetData>
  <sortState xmlns:xlrd2="http://schemas.microsoft.com/office/spreadsheetml/2017/richdata2" ref="A2:AK132">
    <sortCondition ref="A2:A1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FB0A-3778-1B4A-8A3B-FE4C004EDA11}">
  <dimension ref="A1:H124"/>
  <sheetViews>
    <sheetView workbookViewId="0">
      <selection activeCell="B72" sqref="B72:B124"/>
    </sheetView>
  </sheetViews>
  <sheetFormatPr baseColWidth="10" defaultRowHeight="13" x14ac:dyDescent="0.15"/>
  <cols>
    <col min="2" max="2" width="9" customWidth="1"/>
    <col min="3" max="3" width="12.6640625"/>
    <col min="4" max="4" width="12.83203125" customWidth="1"/>
    <col min="5" max="5" width="13.83203125" customWidth="1"/>
  </cols>
  <sheetData>
    <row r="1" spans="1:8" ht="28" x14ac:dyDescent="0.15">
      <c r="A1" s="1" t="s">
        <v>210</v>
      </c>
      <c r="B1" s="1" t="s">
        <v>213</v>
      </c>
      <c r="C1" s="1" t="s">
        <v>241</v>
      </c>
      <c r="D1" t="s">
        <v>221</v>
      </c>
      <c r="E1" s="14" t="s">
        <v>235</v>
      </c>
      <c r="F1" s="1" t="s">
        <v>233</v>
      </c>
      <c r="G1" t="s">
        <v>234</v>
      </c>
      <c r="H1" t="s">
        <v>240</v>
      </c>
    </row>
    <row r="2" spans="1:8" x14ac:dyDescent="0.15">
      <c r="A2" s="2" t="s">
        <v>33</v>
      </c>
      <c r="B2" s="3" t="s">
        <v>35</v>
      </c>
      <c r="C2" s="2">
        <v>4.53</v>
      </c>
      <c r="D2" s="13">
        <v>0.48000000000000037</v>
      </c>
      <c r="E2" s="12">
        <v>0.10596026490066232</v>
      </c>
      <c r="F2" s="15">
        <v>12.094333333333333</v>
      </c>
      <c r="G2" s="12">
        <v>80.690666666666672</v>
      </c>
      <c r="H2" s="12">
        <f t="shared" ref="H2:H45" si="0">35-F2</f>
        <v>22.905666666666669</v>
      </c>
    </row>
    <row r="3" spans="1:8" x14ac:dyDescent="0.15">
      <c r="A3" s="2" t="s">
        <v>42</v>
      </c>
      <c r="B3" s="3" t="s">
        <v>35</v>
      </c>
      <c r="C3" s="2">
        <v>4.62</v>
      </c>
      <c r="D3" s="13">
        <v>0.65000000000000058</v>
      </c>
      <c r="E3" s="12">
        <v>0.14069264069264081</v>
      </c>
      <c r="F3" s="15">
        <v>13.150333333333334</v>
      </c>
      <c r="G3" s="12">
        <v>73.600666666666669</v>
      </c>
      <c r="H3" s="12">
        <f t="shared" si="0"/>
        <v>21.849666666666664</v>
      </c>
    </row>
    <row r="4" spans="1:8" x14ac:dyDescent="0.15">
      <c r="A4" s="2" t="s">
        <v>46</v>
      </c>
      <c r="B4" s="3" t="s">
        <v>35</v>
      </c>
      <c r="C4" s="2">
        <v>5.15</v>
      </c>
      <c r="D4" s="13">
        <v>0.50000000000000022</v>
      </c>
      <c r="E4" s="12">
        <v>9.7087378640776739E-2</v>
      </c>
      <c r="F4" s="15">
        <v>14.268000000000001</v>
      </c>
      <c r="G4" s="12">
        <v>68.272333333333336</v>
      </c>
      <c r="H4" s="12">
        <f t="shared" si="0"/>
        <v>20.731999999999999</v>
      </c>
    </row>
    <row r="5" spans="1:8" x14ac:dyDescent="0.15">
      <c r="A5" s="2" t="s">
        <v>53</v>
      </c>
      <c r="B5" s="3" t="s">
        <v>35</v>
      </c>
      <c r="C5" s="2">
        <v>3.17</v>
      </c>
      <c r="D5" s="13">
        <v>0.71999999999999975</v>
      </c>
      <c r="E5" s="12">
        <v>0.2271293375394321</v>
      </c>
      <c r="F5" s="15">
        <v>12.178333333333333</v>
      </c>
      <c r="G5" s="12">
        <v>89.191333333333333</v>
      </c>
      <c r="H5" s="12">
        <f t="shared" si="0"/>
        <v>22.821666666666665</v>
      </c>
    </row>
    <row r="6" spans="1:8" x14ac:dyDescent="0.15">
      <c r="A6" s="2" t="s">
        <v>54</v>
      </c>
      <c r="B6" s="3" t="s">
        <v>35</v>
      </c>
      <c r="C6" s="2">
        <v>3.57</v>
      </c>
      <c r="D6" s="13">
        <v>0.90999999999999992</v>
      </c>
      <c r="E6" s="12">
        <v>0.25490196078431371</v>
      </c>
      <c r="F6" s="15">
        <v>14.069666666666668</v>
      </c>
      <c r="G6" s="12">
        <v>64.003666666666675</v>
      </c>
      <c r="H6" s="12">
        <f t="shared" si="0"/>
        <v>20.93033333333333</v>
      </c>
    </row>
    <row r="7" spans="1:8" x14ac:dyDescent="0.15">
      <c r="A7" s="2" t="s">
        <v>55</v>
      </c>
      <c r="B7" s="3" t="s">
        <v>35</v>
      </c>
      <c r="C7" s="2">
        <v>2.82</v>
      </c>
      <c r="D7" s="13">
        <v>0.70999999999999974</v>
      </c>
      <c r="E7" s="12">
        <v>0.25177304964538999</v>
      </c>
      <c r="F7" s="15">
        <v>13.287666666666667</v>
      </c>
      <c r="G7" s="12">
        <v>79.103666666666683</v>
      </c>
      <c r="H7" s="12">
        <f t="shared" si="0"/>
        <v>21.712333333333333</v>
      </c>
    </row>
    <row r="8" spans="1:8" x14ac:dyDescent="0.15">
      <c r="A8" s="2" t="s">
        <v>58</v>
      </c>
      <c r="B8" s="3" t="s">
        <v>35</v>
      </c>
      <c r="C8" s="2">
        <v>2.5099999999999998</v>
      </c>
      <c r="D8" s="13">
        <v>0.43999999999999995</v>
      </c>
      <c r="E8" s="12">
        <v>0.17529880478087648</v>
      </c>
      <c r="F8" s="15">
        <v>12.526333333333332</v>
      </c>
      <c r="G8" s="12">
        <v>85.289000000000001</v>
      </c>
      <c r="H8" s="12">
        <f t="shared" si="0"/>
        <v>22.473666666666666</v>
      </c>
    </row>
    <row r="9" spans="1:8" x14ac:dyDescent="0.15">
      <c r="A9" s="2" t="s">
        <v>60</v>
      </c>
      <c r="B9" s="3" t="s">
        <v>35</v>
      </c>
      <c r="C9" s="2">
        <v>4.17</v>
      </c>
      <c r="D9" s="13">
        <v>0.7799999999999998</v>
      </c>
      <c r="E9" s="12">
        <v>0.18705035971223016</v>
      </c>
      <c r="F9" s="15">
        <v>13.660666666666666</v>
      </c>
      <c r="G9" s="12">
        <v>46.467666666666666</v>
      </c>
      <c r="H9" s="12">
        <f t="shared" si="0"/>
        <v>21.339333333333336</v>
      </c>
    </row>
    <row r="10" spans="1:8" x14ac:dyDescent="0.15">
      <c r="A10" s="2" t="s">
        <v>75</v>
      </c>
      <c r="B10" s="3" t="s">
        <v>35</v>
      </c>
      <c r="C10" s="2">
        <v>5.25</v>
      </c>
      <c r="D10" s="13">
        <v>0.45300000000000012</v>
      </c>
      <c r="E10" s="12">
        <v>8.6285714285714313E-2</v>
      </c>
      <c r="F10" s="15">
        <v>15.805</v>
      </c>
      <c r="G10" s="12">
        <v>56.591000000000001</v>
      </c>
      <c r="H10" s="12">
        <f t="shared" si="0"/>
        <v>19.195</v>
      </c>
    </row>
    <row r="11" spans="1:8" x14ac:dyDescent="0.15">
      <c r="A11" s="2" t="s">
        <v>76</v>
      </c>
      <c r="B11" s="3" t="s">
        <v>35</v>
      </c>
      <c r="C11" s="2">
        <v>5.04</v>
      </c>
      <c r="D11" s="13">
        <v>0.39799999999999991</v>
      </c>
      <c r="E11" s="12">
        <v>7.8968253968253951E-2</v>
      </c>
      <c r="F11" s="15">
        <v>17.288333333333338</v>
      </c>
      <c r="G11" s="12">
        <v>40.12233333333333</v>
      </c>
      <c r="H11" s="12">
        <f t="shared" si="0"/>
        <v>17.711666666666662</v>
      </c>
    </row>
    <row r="12" spans="1:8" x14ac:dyDescent="0.15">
      <c r="A12" s="2" t="s">
        <v>77</v>
      </c>
      <c r="B12" s="3" t="s">
        <v>35</v>
      </c>
      <c r="C12" s="2">
        <v>2.35</v>
      </c>
      <c r="D12" s="13">
        <v>0.24600000000000022</v>
      </c>
      <c r="E12" s="12">
        <v>0.10468085106382988</v>
      </c>
      <c r="F12" s="15">
        <v>13.620333333333335</v>
      </c>
      <c r="G12" s="12">
        <v>81.684333333333328</v>
      </c>
      <c r="H12" s="12">
        <f t="shared" si="0"/>
        <v>21.379666666666665</v>
      </c>
    </row>
    <row r="13" spans="1:8" x14ac:dyDescent="0.15">
      <c r="A13" s="2" t="s">
        <v>78</v>
      </c>
      <c r="B13" s="3" t="s">
        <v>35</v>
      </c>
      <c r="C13" s="2">
        <v>6.19</v>
      </c>
      <c r="D13" s="13">
        <v>0.67300000000000082</v>
      </c>
      <c r="E13" s="12">
        <v>0.10872374798061402</v>
      </c>
      <c r="F13" s="15">
        <v>17.329333333333334</v>
      </c>
      <c r="G13" s="12">
        <v>39.604999999999997</v>
      </c>
      <c r="H13" s="12">
        <f t="shared" si="0"/>
        <v>17.670666666666666</v>
      </c>
    </row>
    <row r="14" spans="1:8" x14ac:dyDescent="0.15">
      <c r="A14" s="2" t="s">
        <v>86</v>
      </c>
      <c r="B14" s="3" t="s">
        <v>35</v>
      </c>
      <c r="C14" s="2">
        <v>3.51</v>
      </c>
      <c r="D14" s="13">
        <v>0.37499999999999967</v>
      </c>
      <c r="E14" s="12">
        <v>0.10683760683760675</v>
      </c>
      <c r="F14" s="15">
        <v>12.302000000000001</v>
      </c>
      <c r="G14" s="12">
        <v>86.211666666666659</v>
      </c>
      <c r="H14" s="12">
        <f t="shared" si="0"/>
        <v>22.698</v>
      </c>
    </row>
    <row r="15" spans="1:8" x14ac:dyDescent="0.15">
      <c r="A15" s="2" t="s">
        <v>87</v>
      </c>
      <c r="B15" s="3" t="s">
        <v>35</v>
      </c>
      <c r="C15" s="2">
        <v>5.01</v>
      </c>
      <c r="D15" s="13">
        <v>0.39899999999999969</v>
      </c>
      <c r="E15" s="12">
        <v>7.9640718562874191E-2</v>
      </c>
      <c r="F15" s="15">
        <v>11.186</v>
      </c>
      <c r="G15" s="12">
        <v>86.132333333333349</v>
      </c>
      <c r="H15" s="12">
        <f t="shared" si="0"/>
        <v>23.814</v>
      </c>
    </row>
    <row r="16" spans="1:8" x14ac:dyDescent="0.15">
      <c r="A16" s="2" t="s">
        <v>89</v>
      </c>
      <c r="B16" s="3" t="s">
        <v>35</v>
      </c>
      <c r="C16" s="2">
        <v>1.35</v>
      </c>
      <c r="D16" s="13">
        <v>0.10600000000000009</v>
      </c>
      <c r="E16" s="12">
        <v>7.8518518518518585E-2</v>
      </c>
      <c r="F16" s="15">
        <v>9.8913333333333338</v>
      </c>
      <c r="G16" s="12">
        <v>85.27300000000001</v>
      </c>
      <c r="H16" s="12">
        <f t="shared" si="0"/>
        <v>25.108666666666664</v>
      </c>
    </row>
    <row r="17" spans="1:8" x14ac:dyDescent="0.15">
      <c r="A17" s="2" t="s">
        <v>90</v>
      </c>
      <c r="B17" s="3" t="s">
        <v>35</v>
      </c>
      <c r="C17" s="2">
        <v>3.35</v>
      </c>
      <c r="D17" s="13">
        <v>0.28800000000000026</v>
      </c>
      <c r="E17" s="12">
        <v>8.597014925373142E-2</v>
      </c>
      <c r="F17" s="15">
        <v>23.10766666666667</v>
      </c>
      <c r="G17" s="12">
        <v>11.646666666666667</v>
      </c>
      <c r="H17" s="12">
        <f t="shared" si="0"/>
        <v>11.89233333333333</v>
      </c>
    </row>
    <row r="18" spans="1:8" x14ac:dyDescent="0.15">
      <c r="A18" s="2" t="s">
        <v>94</v>
      </c>
      <c r="B18" s="3" t="s">
        <v>35</v>
      </c>
      <c r="C18" s="2">
        <v>1.54</v>
      </c>
      <c r="D18" s="13">
        <v>0.12000000000000011</v>
      </c>
      <c r="E18" s="12">
        <v>7.792207792207799E-2</v>
      </c>
      <c r="F18" s="15">
        <v>10.228</v>
      </c>
      <c r="G18" s="12">
        <v>85.363333333333344</v>
      </c>
      <c r="H18" s="12">
        <f t="shared" si="0"/>
        <v>24.771999999999998</v>
      </c>
    </row>
    <row r="19" spans="1:8" x14ac:dyDescent="0.15">
      <c r="A19" s="2" t="s">
        <v>95</v>
      </c>
      <c r="B19" s="3" t="s">
        <v>35</v>
      </c>
      <c r="C19" s="2">
        <v>3.92</v>
      </c>
      <c r="D19" s="13">
        <v>0.59099999999999986</v>
      </c>
      <c r="E19" s="12">
        <v>0.15076530612244896</v>
      </c>
      <c r="F19" s="15">
        <v>15.413666666666666</v>
      </c>
      <c r="G19" s="12">
        <v>71.931666666666672</v>
      </c>
      <c r="H19" s="12">
        <f t="shared" si="0"/>
        <v>19.586333333333336</v>
      </c>
    </row>
    <row r="20" spans="1:8" x14ac:dyDescent="0.15">
      <c r="A20" s="2" t="s">
        <v>96</v>
      </c>
      <c r="B20" s="3" t="s">
        <v>35</v>
      </c>
      <c r="C20" s="2">
        <v>3.22</v>
      </c>
      <c r="D20" s="13">
        <v>0.33000000000000007</v>
      </c>
      <c r="E20" s="12">
        <v>0.10248447204968945</v>
      </c>
      <c r="F20" s="15">
        <v>15.087333333333333</v>
      </c>
      <c r="G20" s="12">
        <v>66.52266666666668</v>
      </c>
      <c r="H20" s="12">
        <f t="shared" si="0"/>
        <v>19.912666666666667</v>
      </c>
    </row>
    <row r="21" spans="1:8" x14ac:dyDescent="0.15">
      <c r="A21" s="2" t="s">
        <v>97</v>
      </c>
      <c r="B21" s="3" t="s">
        <v>35</v>
      </c>
      <c r="C21" s="2">
        <v>5.01</v>
      </c>
      <c r="D21" s="13">
        <v>0.40799999999999947</v>
      </c>
      <c r="E21" s="12">
        <v>8.1437125748502898E-2</v>
      </c>
      <c r="F21" s="15">
        <v>14.783333333333333</v>
      </c>
      <c r="G21" s="12">
        <v>61.204333333333331</v>
      </c>
      <c r="H21" s="12">
        <f t="shared" si="0"/>
        <v>20.216666666666669</v>
      </c>
    </row>
    <row r="22" spans="1:8" x14ac:dyDescent="0.15">
      <c r="A22" s="2" t="s">
        <v>102</v>
      </c>
      <c r="B22" s="3" t="s">
        <v>35</v>
      </c>
      <c r="C22" s="2">
        <v>2.48</v>
      </c>
      <c r="D22" s="13">
        <v>0.20000000000000018</v>
      </c>
      <c r="E22" s="12">
        <v>8.0645161290322648E-2</v>
      </c>
      <c r="F22" s="15">
        <v>9.466333333333333</v>
      </c>
      <c r="G22" s="12">
        <v>89.400666666666666</v>
      </c>
      <c r="H22" s="12">
        <f t="shared" si="0"/>
        <v>25.533666666666669</v>
      </c>
    </row>
    <row r="23" spans="1:8" x14ac:dyDescent="0.15">
      <c r="A23" s="2" t="s">
        <v>104</v>
      </c>
      <c r="B23" s="3" t="s">
        <v>35</v>
      </c>
      <c r="C23" s="2">
        <v>2.48</v>
      </c>
      <c r="D23" s="13">
        <v>0.251</v>
      </c>
      <c r="E23" s="12">
        <v>0.10120967741935484</v>
      </c>
      <c r="F23" s="15">
        <v>17.532666666666668</v>
      </c>
      <c r="G23" s="12">
        <v>47.43933333333333</v>
      </c>
      <c r="H23" s="12">
        <f t="shared" si="0"/>
        <v>17.467333333333332</v>
      </c>
    </row>
    <row r="24" spans="1:8" x14ac:dyDescent="0.15">
      <c r="A24" s="2" t="s">
        <v>106</v>
      </c>
      <c r="B24" s="3" t="s">
        <v>35</v>
      </c>
      <c r="C24" s="2">
        <v>3.88</v>
      </c>
      <c r="D24" s="13">
        <v>0.44599999999999967</v>
      </c>
      <c r="E24" s="12">
        <v>0.11494845360824735</v>
      </c>
      <c r="F24" s="15">
        <v>11.953000000000001</v>
      </c>
      <c r="G24" s="12">
        <v>83.597666666666669</v>
      </c>
      <c r="H24" s="12">
        <f t="shared" si="0"/>
        <v>23.046999999999997</v>
      </c>
    </row>
    <row r="25" spans="1:8" x14ac:dyDescent="0.15">
      <c r="A25" s="2" t="s">
        <v>107</v>
      </c>
      <c r="B25" s="3" t="s">
        <v>35</v>
      </c>
      <c r="C25" s="2">
        <v>1.89</v>
      </c>
      <c r="D25" s="13">
        <v>0.18699999999999994</v>
      </c>
      <c r="E25" s="12">
        <v>9.8941798941798914E-2</v>
      </c>
      <c r="F25" s="15">
        <v>11.697000000000001</v>
      </c>
      <c r="G25" s="12">
        <v>84.22966666666666</v>
      </c>
      <c r="H25" s="12">
        <f t="shared" si="0"/>
        <v>23.302999999999997</v>
      </c>
    </row>
    <row r="26" spans="1:8" x14ac:dyDescent="0.15">
      <c r="A26" s="2" t="s">
        <v>120</v>
      </c>
      <c r="B26" s="3" t="s">
        <v>35</v>
      </c>
      <c r="C26" s="2">
        <v>4.6500000000000004</v>
      </c>
      <c r="D26" s="13">
        <v>0.64500000000000035</v>
      </c>
      <c r="E26" s="12">
        <v>0.13870967741935492</v>
      </c>
      <c r="F26" s="15">
        <v>11.698</v>
      </c>
      <c r="G26" s="12">
        <v>79.117333333333335</v>
      </c>
      <c r="H26" s="12">
        <f t="shared" si="0"/>
        <v>23.302</v>
      </c>
    </row>
    <row r="27" spans="1:8" x14ac:dyDescent="0.15">
      <c r="A27" s="2" t="s">
        <v>121</v>
      </c>
      <c r="B27" s="3" t="s">
        <v>35</v>
      </c>
      <c r="C27" s="2">
        <v>2.14</v>
      </c>
      <c r="D27" s="13">
        <v>0.31000000000000005</v>
      </c>
      <c r="E27" s="12">
        <v>0.14485981308411217</v>
      </c>
      <c r="F27" s="15">
        <v>12.884333333333332</v>
      </c>
      <c r="G27" s="12">
        <v>78.050333333333342</v>
      </c>
      <c r="H27" s="12">
        <f t="shared" si="0"/>
        <v>22.115666666666669</v>
      </c>
    </row>
    <row r="28" spans="1:8" x14ac:dyDescent="0.15">
      <c r="A28" s="2" t="s">
        <v>123</v>
      </c>
      <c r="B28" s="3" t="s">
        <v>35</v>
      </c>
      <c r="C28" s="2">
        <v>4.49</v>
      </c>
      <c r="D28" s="13">
        <v>0.51100000000000023</v>
      </c>
      <c r="E28" s="12">
        <v>0.11380846325167042</v>
      </c>
      <c r="F28" s="15">
        <v>11.218999999999999</v>
      </c>
      <c r="G28" s="12">
        <v>82.354333333333329</v>
      </c>
      <c r="H28" s="12">
        <f t="shared" si="0"/>
        <v>23.780999999999999</v>
      </c>
    </row>
    <row r="29" spans="1:8" x14ac:dyDescent="0.15">
      <c r="A29" s="2" t="s">
        <v>124</v>
      </c>
      <c r="B29" s="3" t="s">
        <v>35</v>
      </c>
      <c r="C29" s="2">
        <v>3.67</v>
      </c>
      <c r="D29" s="13">
        <v>0.78900000000000003</v>
      </c>
      <c r="E29" s="12">
        <v>0.21498637602179838</v>
      </c>
      <c r="F29" s="15">
        <v>12.919666666666666</v>
      </c>
      <c r="G29" s="12">
        <v>76.074666666666673</v>
      </c>
      <c r="H29" s="12">
        <f t="shared" si="0"/>
        <v>22.080333333333336</v>
      </c>
    </row>
    <row r="30" spans="1:8" x14ac:dyDescent="0.15">
      <c r="A30" s="2" t="s">
        <v>126</v>
      </c>
      <c r="B30" s="3" t="s">
        <v>35</v>
      </c>
      <c r="C30" s="2">
        <v>3.75</v>
      </c>
      <c r="D30" s="13">
        <v>0.53999999999999981</v>
      </c>
      <c r="E30" s="12">
        <v>0.14399999999999996</v>
      </c>
      <c r="F30" s="15">
        <v>13.866333333333335</v>
      </c>
      <c r="G30" s="12">
        <v>62.445333333333338</v>
      </c>
      <c r="H30" s="12">
        <f t="shared" si="0"/>
        <v>21.133666666666663</v>
      </c>
    </row>
    <row r="31" spans="1:8" x14ac:dyDescent="0.15">
      <c r="A31" s="2" t="s">
        <v>127</v>
      </c>
      <c r="B31" s="3" t="s">
        <v>35</v>
      </c>
      <c r="C31" s="2">
        <v>3.29</v>
      </c>
      <c r="D31" s="13">
        <v>0.36489999999999989</v>
      </c>
      <c r="E31" s="12">
        <v>0.11091185410334344</v>
      </c>
      <c r="F31" s="15">
        <v>10.126666666666667</v>
      </c>
      <c r="G31" s="12">
        <v>88.365666666666684</v>
      </c>
      <c r="H31" s="12">
        <f t="shared" si="0"/>
        <v>24.873333333333335</v>
      </c>
    </row>
    <row r="32" spans="1:8" x14ac:dyDescent="0.15">
      <c r="A32" s="2" t="s">
        <v>129</v>
      </c>
      <c r="B32" s="3" t="s">
        <v>35</v>
      </c>
      <c r="C32" s="2">
        <v>4.95</v>
      </c>
      <c r="D32" s="13">
        <v>0.69000000000000061</v>
      </c>
      <c r="E32" s="12">
        <v>0.13939393939393951</v>
      </c>
      <c r="F32" s="15">
        <v>12.209333333333333</v>
      </c>
      <c r="G32" s="12">
        <v>83.86033333333333</v>
      </c>
      <c r="H32" s="12">
        <f t="shared" si="0"/>
        <v>22.790666666666667</v>
      </c>
    </row>
    <row r="33" spans="1:8" x14ac:dyDescent="0.15">
      <c r="A33" s="2" t="s">
        <v>130</v>
      </c>
      <c r="B33" s="3" t="s">
        <v>35</v>
      </c>
      <c r="C33" s="2">
        <v>3.41</v>
      </c>
      <c r="D33" s="13">
        <v>0.32300000000000006</v>
      </c>
      <c r="E33" s="12">
        <v>9.472140762463345E-2</v>
      </c>
      <c r="F33" s="15">
        <v>15.976333333333331</v>
      </c>
      <c r="G33" s="12">
        <v>56.477666666666664</v>
      </c>
      <c r="H33" s="12">
        <f t="shared" si="0"/>
        <v>19.023666666666671</v>
      </c>
    </row>
    <row r="34" spans="1:8" x14ac:dyDescent="0.15">
      <c r="A34" s="2" t="s">
        <v>131</v>
      </c>
      <c r="B34" s="3" t="s">
        <v>35</v>
      </c>
      <c r="C34" s="2">
        <v>2.19</v>
      </c>
      <c r="D34" s="13">
        <v>0.31000000000000005</v>
      </c>
      <c r="E34" s="12">
        <v>0.14155251141552513</v>
      </c>
      <c r="F34" s="15">
        <v>13.525333333333334</v>
      </c>
      <c r="G34" s="12">
        <v>77.038333333333341</v>
      </c>
      <c r="H34" s="12">
        <f t="shared" si="0"/>
        <v>21.474666666666664</v>
      </c>
    </row>
    <row r="35" spans="1:8" x14ac:dyDescent="0.15">
      <c r="A35" s="2" t="s">
        <v>144</v>
      </c>
      <c r="B35" s="3" t="s">
        <v>35</v>
      </c>
      <c r="C35" s="2">
        <v>3.31</v>
      </c>
      <c r="D35" s="13">
        <v>0.33690000000000009</v>
      </c>
      <c r="E35" s="12">
        <v>0.10178247734138976</v>
      </c>
      <c r="F35" s="15">
        <v>10.981333333333334</v>
      </c>
      <c r="G35" s="12">
        <v>79.579666666666668</v>
      </c>
      <c r="H35" s="12">
        <f t="shared" si="0"/>
        <v>24.018666666666668</v>
      </c>
    </row>
    <row r="36" spans="1:8" x14ac:dyDescent="0.15">
      <c r="A36" s="2" t="s">
        <v>145</v>
      </c>
      <c r="B36" s="3" t="s">
        <v>35</v>
      </c>
      <c r="C36" s="2">
        <v>5.98</v>
      </c>
      <c r="D36" s="13">
        <v>0.77000000000000057</v>
      </c>
      <c r="E36" s="12">
        <v>0.12876254180602015</v>
      </c>
      <c r="F36" s="15">
        <v>12.161666666666667</v>
      </c>
      <c r="G36" s="12">
        <v>78.751999999999995</v>
      </c>
      <c r="H36" s="12">
        <f t="shared" si="0"/>
        <v>22.838333333333331</v>
      </c>
    </row>
    <row r="37" spans="1:8" x14ac:dyDescent="0.15">
      <c r="A37" s="2" t="s">
        <v>150</v>
      </c>
      <c r="B37" s="3" t="s">
        <v>35</v>
      </c>
      <c r="C37" s="2">
        <v>5.43</v>
      </c>
      <c r="D37" s="13">
        <v>0.78499999999999959</v>
      </c>
      <c r="E37" s="12">
        <v>0.14456721915285445</v>
      </c>
      <c r="F37" s="15">
        <v>12.094333333333333</v>
      </c>
      <c r="G37" s="12">
        <v>77.569333333333347</v>
      </c>
      <c r="H37" s="12">
        <f t="shared" si="0"/>
        <v>22.905666666666669</v>
      </c>
    </row>
    <row r="38" spans="1:8" x14ac:dyDescent="0.15">
      <c r="A38" s="2" t="s">
        <v>151</v>
      </c>
      <c r="B38" s="3" t="s">
        <v>35</v>
      </c>
      <c r="C38" s="2">
        <v>4.88</v>
      </c>
      <c r="D38" s="13">
        <v>0.51500000000000012</v>
      </c>
      <c r="E38" s="12">
        <v>0.10553278688524594</v>
      </c>
      <c r="F38" s="15">
        <v>12.603666666666667</v>
      </c>
      <c r="G38" s="12">
        <v>78.532666666666671</v>
      </c>
      <c r="H38" s="12">
        <f t="shared" si="0"/>
        <v>22.396333333333331</v>
      </c>
    </row>
    <row r="39" spans="1:8" x14ac:dyDescent="0.15">
      <c r="A39" s="2" t="s">
        <v>154</v>
      </c>
      <c r="B39" s="3" t="s">
        <v>35</v>
      </c>
      <c r="C39" s="2">
        <v>6.22</v>
      </c>
      <c r="D39" s="13">
        <v>0.64279999999999982</v>
      </c>
      <c r="E39" s="12">
        <v>0.10334405144694531</v>
      </c>
      <c r="F39" s="15">
        <v>13.035333333333334</v>
      </c>
      <c r="G39" s="12">
        <v>78.451000000000008</v>
      </c>
      <c r="H39" s="12">
        <f t="shared" si="0"/>
        <v>21.964666666666666</v>
      </c>
    </row>
    <row r="40" spans="1:8" x14ac:dyDescent="0.15">
      <c r="A40" s="2" t="s">
        <v>155</v>
      </c>
      <c r="B40" s="3" t="s">
        <v>35</v>
      </c>
      <c r="C40" s="2">
        <v>8.14</v>
      </c>
      <c r="D40" s="13">
        <v>0.51850000000000041</v>
      </c>
      <c r="E40" s="12">
        <v>6.3697788697788749E-2</v>
      </c>
      <c r="F40" s="15">
        <v>13.322000000000001</v>
      </c>
      <c r="G40" s="12">
        <v>60.479666666666667</v>
      </c>
      <c r="H40" s="12">
        <f t="shared" si="0"/>
        <v>21.677999999999997</v>
      </c>
    </row>
    <row r="41" spans="1:8" x14ac:dyDescent="0.15">
      <c r="A41" s="2" t="s">
        <v>156</v>
      </c>
      <c r="B41" s="3" t="s">
        <v>35</v>
      </c>
      <c r="C41" s="2">
        <v>4.75</v>
      </c>
      <c r="D41" s="13">
        <v>0.61829999999999963</v>
      </c>
      <c r="E41" s="12">
        <v>0.13016842105263149</v>
      </c>
      <c r="F41" s="15">
        <v>9.9480000000000004</v>
      </c>
      <c r="G41" s="12">
        <v>83.280999999999992</v>
      </c>
      <c r="H41" s="12">
        <f t="shared" si="0"/>
        <v>25.052</v>
      </c>
    </row>
    <row r="42" spans="1:8" x14ac:dyDescent="0.15">
      <c r="A42" s="2" t="s">
        <v>157</v>
      </c>
      <c r="B42" s="3" t="s">
        <v>35</v>
      </c>
      <c r="C42" s="2">
        <v>7.55</v>
      </c>
      <c r="D42" s="13">
        <v>0.63139999999999963</v>
      </c>
      <c r="E42" s="12">
        <v>8.3629139072847636E-2</v>
      </c>
      <c r="F42" s="15">
        <v>14.468333333333334</v>
      </c>
      <c r="G42" s="12">
        <v>62.831666666666671</v>
      </c>
      <c r="H42" s="12">
        <f t="shared" si="0"/>
        <v>20.531666666666666</v>
      </c>
    </row>
    <row r="43" spans="1:8" x14ac:dyDescent="0.15">
      <c r="A43" s="2" t="s">
        <v>158</v>
      </c>
      <c r="B43" s="3" t="s">
        <v>35</v>
      </c>
      <c r="C43" s="2">
        <v>4.43</v>
      </c>
      <c r="D43" s="13">
        <v>0.31459999999999966</v>
      </c>
      <c r="E43" s="12">
        <v>7.1015801354401734E-2</v>
      </c>
      <c r="F43" s="15">
        <v>11.183666666666666</v>
      </c>
      <c r="G43" s="12">
        <v>78.994666666666674</v>
      </c>
      <c r="H43" s="12">
        <f t="shared" si="0"/>
        <v>23.816333333333333</v>
      </c>
    </row>
    <row r="44" spans="1:8" x14ac:dyDescent="0.15">
      <c r="A44" s="2" t="s">
        <v>162</v>
      </c>
      <c r="B44" s="3" t="s">
        <v>35</v>
      </c>
      <c r="C44" s="2">
        <v>7.99</v>
      </c>
      <c r="D44" s="13">
        <v>0.65040000000000009</v>
      </c>
      <c r="E44" s="12">
        <v>8.1401752190237806E-2</v>
      </c>
      <c r="F44" s="15">
        <v>18.777666666666665</v>
      </c>
      <c r="G44" s="12">
        <v>35.485000000000007</v>
      </c>
      <c r="H44" s="12">
        <f t="shared" si="0"/>
        <v>16.222333333333335</v>
      </c>
    </row>
    <row r="45" spans="1:8" x14ac:dyDescent="0.15">
      <c r="A45" s="2" t="s">
        <v>166</v>
      </c>
      <c r="B45" s="3" t="s">
        <v>35</v>
      </c>
      <c r="C45" s="2">
        <v>2.35</v>
      </c>
      <c r="D45" s="13">
        <v>0.30699999999999988</v>
      </c>
      <c r="E45" s="12">
        <v>0.13053831108087419</v>
      </c>
      <c r="F45" s="15">
        <v>10.487</v>
      </c>
      <c r="G45" s="12">
        <v>82.843999999999994</v>
      </c>
      <c r="H45" s="12">
        <f t="shared" si="0"/>
        <v>24.512999999999998</v>
      </c>
    </row>
    <row r="46" spans="1:8" x14ac:dyDescent="0.15">
      <c r="A46" s="2" t="s">
        <v>167</v>
      </c>
      <c r="B46" s="3" t="s">
        <v>35</v>
      </c>
      <c r="C46" s="2">
        <v>2.5499999999999998</v>
      </c>
      <c r="D46" s="13">
        <v>0.34099999999999975</v>
      </c>
      <c r="E46" s="12">
        <v>0.13383570783782714</v>
      </c>
      <c r="F46" s="15"/>
      <c r="G46" s="12">
        <v>79.532333333333327</v>
      </c>
      <c r="H46" s="12"/>
    </row>
    <row r="47" spans="1:8" x14ac:dyDescent="0.15">
      <c r="A47" s="2" t="s">
        <v>169</v>
      </c>
      <c r="B47" s="3" t="s">
        <v>35</v>
      </c>
      <c r="C47" s="2">
        <v>7.62</v>
      </c>
      <c r="D47" s="13">
        <v>0.65000000000000047</v>
      </c>
      <c r="E47" s="12">
        <v>8.5301837270341269E-2</v>
      </c>
      <c r="F47" s="15">
        <v>14.852333333333334</v>
      </c>
      <c r="G47" s="12">
        <v>61.07233333333334</v>
      </c>
      <c r="H47" s="12">
        <f t="shared" ref="H47:H78" si="1">35-F47</f>
        <v>20.147666666666666</v>
      </c>
    </row>
    <row r="48" spans="1:8" x14ac:dyDescent="0.15">
      <c r="A48" s="2" t="s">
        <v>170</v>
      </c>
      <c r="B48" s="3" t="s">
        <v>35</v>
      </c>
      <c r="C48" s="2">
        <v>6.57</v>
      </c>
      <c r="D48" s="13">
        <v>0.61000000000000076</v>
      </c>
      <c r="E48" s="12">
        <v>9.2846270928462815E-2</v>
      </c>
      <c r="F48" s="15">
        <v>14.632333333333333</v>
      </c>
      <c r="G48" s="12">
        <v>62.399666666666668</v>
      </c>
      <c r="H48" s="12">
        <f t="shared" si="1"/>
        <v>20.367666666666665</v>
      </c>
    </row>
    <row r="49" spans="1:8" x14ac:dyDescent="0.15">
      <c r="A49" s="2" t="s">
        <v>173</v>
      </c>
      <c r="B49" s="3" t="s">
        <v>35</v>
      </c>
      <c r="C49" s="2">
        <v>3.04</v>
      </c>
      <c r="D49" s="13">
        <v>0.33999999999999986</v>
      </c>
      <c r="E49" s="12">
        <v>0.11184210526315784</v>
      </c>
      <c r="F49" s="15">
        <v>13.778666666666666</v>
      </c>
      <c r="G49" s="12">
        <v>75.336000000000013</v>
      </c>
      <c r="H49" s="12">
        <f t="shared" si="1"/>
        <v>21.221333333333334</v>
      </c>
    </row>
    <row r="50" spans="1:8" x14ac:dyDescent="0.15">
      <c r="A50" s="2" t="s">
        <v>175</v>
      </c>
      <c r="B50" s="3" t="s">
        <v>35</v>
      </c>
      <c r="C50" s="2">
        <v>4.66</v>
      </c>
      <c r="D50" s="13">
        <v>0.36999999999999988</v>
      </c>
      <c r="E50" s="12">
        <v>7.9399141630901254E-2</v>
      </c>
      <c r="F50" s="15">
        <v>12.112333333333334</v>
      </c>
      <c r="G50" s="12">
        <v>83.108999999999995</v>
      </c>
      <c r="H50" s="12">
        <f t="shared" si="1"/>
        <v>22.887666666666668</v>
      </c>
    </row>
    <row r="51" spans="1:8" x14ac:dyDescent="0.15">
      <c r="A51" s="2" t="s">
        <v>178</v>
      </c>
      <c r="B51" s="3" t="s">
        <v>35</v>
      </c>
      <c r="C51" s="2">
        <v>4.62</v>
      </c>
      <c r="D51" s="13">
        <v>0.41499999999999992</v>
      </c>
      <c r="E51" s="12">
        <v>8.982683982683981E-2</v>
      </c>
      <c r="F51" s="15">
        <v>10.899000000000001</v>
      </c>
      <c r="G51" s="12">
        <v>87.894000000000005</v>
      </c>
      <c r="H51" s="12">
        <f t="shared" si="1"/>
        <v>24.100999999999999</v>
      </c>
    </row>
    <row r="52" spans="1:8" x14ac:dyDescent="0.15">
      <c r="A52" s="2" t="s">
        <v>180</v>
      </c>
      <c r="B52" s="3" t="s">
        <v>35</v>
      </c>
      <c r="C52" s="2">
        <v>5.34</v>
      </c>
      <c r="D52" s="13">
        <v>0.503</v>
      </c>
      <c r="E52" s="12">
        <v>9.4194756554307119E-2</v>
      </c>
      <c r="F52" s="15">
        <v>14.907333333333334</v>
      </c>
      <c r="G52" s="12">
        <v>59.475999999999999</v>
      </c>
      <c r="H52" s="12">
        <f t="shared" si="1"/>
        <v>20.092666666666666</v>
      </c>
    </row>
    <row r="53" spans="1:8" x14ac:dyDescent="0.15">
      <c r="A53" s="2" t="s">
        <v>181</v>
      </c>
      <c r="B53" s="3" t="s">
        <v>35</v>
      </c>
      <c r="C53" s="2">
        <v>5.56</v>
      </c>
      <c r="D53" s="13">
        <v>0.97999999999999976</v>
      </c>
      <c r="E53" s="12">
        <v>0.17625899280575535</v>
      </c>
      <c r="F53" s="15">
        <v>17.698999999999998</v>
      </c>
      <c r="G53" s="12">
        <v>59.135333333333335</v>
      </c>
      <c r="H53" s="12">
        <f t="shared" si="1"/>
        <v>17.301000000000002</v>
      </c>
    </row>
    <row r="54" spans="1:8" x14ac:dyDescent="0.15">
      <c r="A54" s="2" t="s">
        <v>184</v>
      </c>
      <c r="B54" s="3" t="s">
        <v>35</v>
      </c>
      <c r="C54" s="2">
        <v>7.27</v>
      </c>
      <c r="D54" s="13">
        <v>0.67699999999999994</v>
      </c>
      <c r="E54" s="12">
        <v>9.3122420907840439E-2</v>
      </c>
      <c r="F54" s="15">
        <v>12.580333333333334</v>
      </c>
      <c r="G54" s="12">
        <v>68.812333333333342</v>
      </c>
      <c r="H54" s="12">
        <f t="shared" si="1"/>
        <v>22.419666666666664</v>
      </c>
    </row>
    <row r="55" spans="1:8" x14ac:dyDescent="0.15">
      <c r="A55" s="2" t="s">
        <v>185</v>
      </c>
      <c r="B55" s="3" t="s">
        <v>35</v>
      </c>
      <c r="C55" s="2">
        <v>5.54</v>
      </c>
      <c r="D55" s="13">
        <v>0.6349999999999999</v>
      </c>
      <c r="E55" s="12">
        <v>0.11462093862815882</v>
      </c>
      <c r="F55" s="15">
        <v>13.943333333333333</v>
      </c>
      <c r="G55" s="12">
        <v>76.242666666666665</v>
      </c>
      <c r="H55" s="12">
        <f t="shared" si="1"/>
        <v>21.056666666666665</v>
      </c>
    </row>
    <row r="56" spans="1:8" x14ac:dyDescent="0.15">
      <c r="A56" s="2" t="s">
        <v>186</v>
      </c>
      <c r="B56" s="3" t="s">
        <v>35</v>
      </c>
      <c r="C56" s="2">
        <v>6.51</v>
      </c>
      <c r="D56" s="13">
        <v>0.88999999999999946</v>
      </c>
      <c r="E56" s="12">
        <v>0.13671274961597535</v>
      </c>
      <c r="F56" s="15">
        <v>13.430333333333332</v>
      </c>
      <c r="G56" s="12">
        <v>71.12266666666666</v>
      </c>
      <c r="H56" s="12">
        <f t="shared" si="1"/>
        <v>21.56966666666667</v>
      </c>
    </row>
    <row r="57" spans="1:8" x14ac:dyDescent="0.15">
      <c r="A57" s="2" t="s">
        <v>187</v>
      </c>
      <c r="B57" s="3" t="s">
        <v>35</v>
      </c>
      <c r="C57" s="2">
        <v>3.1</v>
      </c>
      <c r="D57" s="13">
        <v>0.30000000000000004</v>
      </c>
      <c r="E57" s="12">
        <v>9.6774193548387108E-2</v>
      </c>
      <c r="F57" s="15">
        <v>11.575999999999999</v>
      </c>
      <c r="G57" s="12">
        <v>82.091000000000008</v>
      </c>
      <c r="H57" s="12">
        <f t="shared" si="1"/>
        <v>23.423999999999999</v>
      </c>
    </row>
    <row r="58" spans="1:8" x14ac:dyDescent="0.15">
      <c r="A58" s="2" t="s">
        <v>188</v>
      </c>
      <c r="B58" s="3" t="s">
        <v>35</v>
      </c>
      <c r="C58" s="2">
        <v>4.0599999999999996</v>
      </c>
      <c r="D58" s="13">
        <v>0.40299999999999969</v>
      </c>
      <c r="E58" s="12">
        <v>9.9261083743842293E-2</v>
      </c>
      <c r="F58" s="15">
        <v>12.004</v>
      </c>
      <c r="G58" s="12">
        <v>75.800666666666658</v>
      </c>
      <c r="H58" s="12">
        <f t="shared" si="1"/>
        <v>22.996000000000002</v>
      </c>
    </row>
    <row r="59" spans="1:8" x14ac:dyDescent="0.15">
      <c r="A59" s="2" t="s">
        <v>189</v>
      </c>
      <c r="B59" s="3" t="s">
        <v>35</v>
      </c>
      <c r="C59" s="2">
        <v>4.46</v>
      </c>
      <c r="D59" s="13">
        <v>0.38300000000000012</v>
      </c>
      <c r="E59" s="12">
        <v>8.5874439461883431E-2</v>
      </c>
      <c r="F59" s="15">
        <v>12.250666666666667</v>
      </c>
      <c r="G59" s="12">
        <v>77.002666666666656</v>
      </c>
      <c r="H59" s="12">
        <f t="shared" si="1"/>
        <v>22.749333333333333</v>
      </c>
    </row>
    <row r="60" spans="1:8" x14ac:dyDescent="0.15">
      <c r="A60" s="2" t="s">
        <v>190</v>
      </c>
      <c r="B60" s="3" t="s">
        <v>35</v>
      </c>
      <c r="C60" s="2">
        <v>3.73</v>
      </c>
      <c r="D60" s="13">
        <v>0.29600000000000004</v>
      </c>
      <c r="E60" s="12">
        <v>7.9356568364611274E-2</v>
      </c>
      <c r="F60" s="15">
        <v>15.145000000000001</v>
      </c>
      <c r="G60" s="12">
        <v>68.88066666666667</v>
      </c>
      <c r="H60" s="12">
        <f t="shared" si="1"/>
        <v>19.854999999999997</v>
      </c>
    </row>
    <row r="61" spans="1:8" x14ac:dyDescent="0.15">
      <c r="A61" s="2" t="s">
        <v>191</v>
      </c>
      <c r="B61" s="3" t="s">
        <v>35</v>
      </c>
      <c r="C61" s="2">
        <v>2.35</v>
      </c>
      <c r="D61" s="13">
        <v>0.25000000000000022</v>
      </c>
      <c r="E61" s="12">
        <v>0.10638297872340434</v>
      </c>
      <c r="F61" s="15">
        <v>10.933666666666667</v>
      </c>
      <c r="G61" s="12">
        <v>85.513666666666666</v>
      </c>
      <c r="H61" s="12">
        <f t="shared" si="1"/>
        <v>24.066333333333333</v>
      </c>
    </row>
    <row r="62" spans="1:8" x14ac:dyDescent="0.15">
      <c r="A62" s="2" t="s">
        <v>192</v>
      </c>
      <c r="B62" s="3" t="s">
        <v>35</v>
      </c>
      <c r="C62" s="2">
        <v>4.55</v>
      </c>
      <c r="D62" s="13">
        <v>0.4200000000000001</v>
      </c>
      <c r="E62" s="12">
        <v>9.2307692307692327E-2</v>
      </c>
      <c r="F62" s="15">
        <v>17.654666666666667</v>
      </c>
      <c r="G62" s="12">
        <v>45.284333333333336</v>
      </c>
      <c r="H62" s="12">
        <f t="shared" si="1"/>
        <v>17.345333333333333</v>
      </c>
    </row>
    <row r="63" spans="1:8" x14ac:dyDescent="0.15">
      <c r="A63" s="2" t="s">
        <v>195</v>
      </c>
      <c r="B63" s="3" t="s">
        <v>35</v>
      </c>
      <c r="C63" s="2">
        <v>3.29</v>
      </c>
      <c r="D63" s="13">
        <v>0.31699999999999984</v>
      </c>
      <c r="E63" s="12">
        <v>9.6352583586626087E-2</v>
      </c>
      <c r="F63" s="15">
        <v>13.243666666666668</v>
      </c>
      <c r="G63" s="12">
        <v>72.00333333333333</v>
      </c>
      <c r="H63" s="12">
        <f t="shared" si="1"/>
        <v>21.75633333333333</v>
      </c>
    </row>
    <row r="64" spans="1:8" x14ac:dyDescent="0.15">
      <c r="A64" s="2" t="s">
        <v>196</v>
      </c>
      <c r="B64" s="3" t="s">
        <v>35</v>
      </c>
      <c r="C64" s="2">
        <v>2.59</v>
      </c>
      <c r="D64" s="13">
        <v>0.30300000000000005</v>
      </c>
      <c r="E64" s="12">
        <v>0.11698841698841701</v>
      </c>
      <c r="F64" s="15">
        <v>20.794666666666668</v>
      </c>
      <c r="G64" s="12">
        <v>14.017000000000001</v>
      </c>
      <c r="H64" s="12">
        <f t="shared" si="1"/>
        <v>14.205333333333332</v>
      </c>
    </row>
    <row r="65" spans="1:8" x14ac:dyDescent="0.15">
      <c r="A65" s="2" t="s">
        <v>198</v>
      </c>
      <c r="B65" s="3" t="s">
        <v>35</v>
      </c>
      <c r="C65" s="2">
        <v>3.62</v>
      </c>
      <c r="D65" s="13">
        <v>0.33</v>
      </c>
      <c r="E65" s="12">
        <v>9.1160220994475141E-2</v>
      </c>
      <c r="F65" s="15">
        <v>12.058999999999999</v>
      </c>
      <c r="G65" s="12">
        <v>83.552333333333323</v>
      </c>
      <c r="H65" s="12">
        <f t="shared" si="1"/>
        <v>22.941000000000003</v>
      </c>
    </row>
    <row r="66" spans="1:8" x14ac:dyDescent="0.15">
      <c r="A66" s="2" t="s">
        <v>199</v>
      </c>
      <c r="B66" s="3" t="s">
        <v>35</v>
      </c>
      <c r="C66" s="2">
        <v>1.97</v>
      </c>
      <c r="D66" s="13">
        <v>0.17719999999999994</v>
      </c>
      <c r="E66" s="12">
        <v>8.9949238578680174E-2</v>
      </c>
      <c r="F66" s="15">
        <v>11.202333333333334</v>
      </c>
      <c r="G66" s="12">
        <v>85.297333333333341</v>
      </c>
      <c r="H66" s="12">
        <f t="shared" si="1"/>
        <v>23.797666666666665</v>
      </c>
    </row>
    <row r="67" spans="1:8" x14ac:dyDescent="0.15">
      <c r="A67" s="2" t="s">
        <v>203</v>
      </c>
      <c r="B67" s="3" t="s">
        <v>35</v>
      </c>
      <c r="C67" s="2">
        <v>4.91</v>
      </c>
      <c r="D67" s="13">
        <v>0.70100000000000018</v>
      </c>
      <c r="E67" s="12">
        <v>0.14276985743380857</v>
      </c>
      <c r="F67" s="15">
        <v>21.611999999999998</v>
      </c>
      <c r="G67" s="12">
        <v>25.058000000000003</v>
      </c>
      <c r="H67" s="12">
        <f t="shared" si="1"/>
        <v>13.388000000000002</v>
      </c>
    </row>
    <row r="68" spans="1:8" x14ac:dyDescent="0.15">
      <c r="A68" s="2" t="s">
        <v>204</v>
      </c>
      <c r="B68" s="3" t="s">
        <v>35</v>
      </c>
      <c r="C68" s="2">
        <v>6.84</v>
      </c>
      <c r="D68" s="13">
        <v>0.54200000000000026</v>
      </c>
      <c r="E68" s="12">
        <v>7.9239766081871388E-2</v>
      </c>
      <c r="F68" s="15">
        <v>14.594000000000001</v>
      </c>
      <c r="G68" s="12">
        <v>77.493000000000009</v>
      </c>
      <c r="H68" s="12">
        <f t="shared" si="1"/>
        <v>20.405999999999999</v>
      </c>
    </row>
    <row r="69" spans="1:8" x14ac:dyDescent="0.15">
      <c r="A69" s="2" t="s">
        <v>205</v>
      </c>
      <c r="B69" s="3" t="s">
        <v>35</v>
      </c>
      <c r="C69" s="2">
        <v>3.47</v>
      </c>
      <c r="D69" s="13">
        <v>0.33800000000000024</v>
      </c>
      <c r="E69" s="12">
        <v>9.7406340057636959E-2</v>
      </c>
      <c r="F69" s="15">
        <v>13.180999999999999</v>
      </c>
      <c r="G69" s="12">
        <v>77.120666666666665</v>
      </c>
      <c r="H69" s="12">
        <f t="shared" si="1"/>
        <v>21.819000000000003</v>
      </c>
    </row>
    <row r="70" spans="1:8" x14ac:dyDescent="0.15">
      <c r="A70" s="2" t="s">
        <v>206</v>
      </c>
      <c r="B70" s="3" t="s">
        <v>35</v>
      </c>
      <c r="C70" s="2">
        <v>5.2</v>
      </c>
      <c r="D70" s="13">
        <v>0.63100000000000045</v>
      </c>
      <c r="E70" s="12">
        <v>0.12134615384615392</v>
      </c>
      <c r="F70" s="15">
        <v>10.787333333333335</v>
      </c>
      <c r="G70" s="12">
        <v>82.321000000000012</v>
      </c>
      <c r="H70" s="12">
        <f t="shared" si="1"/>
        <v>24.212666666666664</v>
      </c>
    </row>
    <row r="71" spans="1:8" x14ac:dyDescent="0.15">
      <c r="A71" s="2" t="s">
        <v>209</v>
      </c>
      <c r="B71" s="3" t="s">
        <v>35</v>
      </c>
      <c r="C71" s="2">
        <v>3.22</v>
      </c>
      <c r="D71" s="13">
        <v>0.36600000000000005</v>
      </c>
      <c r="E71" s="12">
        <v>0.11366459627329194</v>
      </c>
      <c r="F71" s="15">
        <v>10.908000000000001</v>
      </c>
      <c r="G71" s="12">
        <v>84.679666666666662</v>
      </c>
      <c r="H71" s="12">
        <f t="shared" si="1"/>
        <v>24.091999999999999</v>
      </c>
    </row>
    <row r="72" spans="1:8" x14ac:dyDescent="0.15">
      <c r="A72" s="2" t="s">
        <v>43</v>
      </c>
      <c r="B72" s="3" t="s">
        <v>30</v>
      </c>
      <c r="C72" s="2">
        <v>5.4</v>
      </c>
      <c r="D72" s="13">
        <v>0.57000000000000073</v>
      </c>
      <c r="E72" s="12">
        <v>0.10555555555555568</v>
      </c>
      <c r="F72" s="15">
        <v>18.05</v>
      </c>
      <c r="G72" s="12">
        <v>12.507666666666667</v>
      </c>
      <c r="H72" s="12">
        <f t="shared" si="1"/>
        <v>16.95</v>
      </c>
    </row>
    <row r="73" spans="1:8" x14ac:dyDescent="0.15">
      <c r="A73" s="2" t="s">
        <v>47</v>
      </c>
      <c r="B73" s="3" t="s">
        <v>30</v>
      </c>
      <c r="C73" s="2">
        <v>3.34</v>
      </c>
      <c r="D73" s="13">
        <v>0.59999999999999964</v>
      </c>
      <c r="E73" s="12">
        <v>0.17964071856287414</v>
      </c>
      <c r="F73" s="15">
        <v>19.414999999999996</v>
      </c>
      <c r="G73" s="12">
        <v>8.043333333333333</v>
      </c>
      <c r="H73" s="12">
        <f t="shared" si="1"/>
        <v>15.585000000000004</v>
      </c>
    </row>
    <row r="74" spans="1:8" x14ac:dyDescent="0.15">
      <c r="A74" s="2" t="s">
        <v>51</v>
      </c>
      <c r="B74" s="3" t="s">
        <v>30</v>
      </c>
      <c r="C74" s="2">
        <v>5.55</v>
      </c>
      <c r="D74" s="13">
        <v>1.2299999999999995</v>
      </c>
      <c r="E74" s="12">
        <v>0.22162162162162155</v>
      </c>
      <c r="F74" s="15">
        <v>18.922000000000001</v>
      </c>
      <c r="G74" s="12">
        <v>11.118333333333334</v>
      </c>
      <c r="H74" s="12">
        <f t="shared" si="1"/>
        <v>16.077999999999999</v>
      </c>
    </row>
    <row r="75" spans="1:8" x14ac:dyDescent="0.15">
      <c r="A75" s="2" t="s">
        <v>52</v>
      </c>
      <c r="B75" s="3" t="s">
        <v>30</v>
      </c>
      <c r="C75" s="2">
        <v>4.95</v>
      </c>
      <c r="D75" s="13">
        <v>0.52000000000000046</v>
      </c>
      <c r="E75" s="12">
        <v>0.10505050505050514</v>
      </c>
      <c r="F75" s="15">
        <v>19.184666666666669</v>
      </c>
      <c r="G75" s="12">
        <v>11.734</v>
      </c>
      <c r="H75" s="12">
        <f t="shared" si="1"/>
        <v>15.815333333333331</v>
      </c>
    </row>
    <row r="76" spans="1:8" x14ac:dyDescent="0.15">
      <c r="A76" s="2" t="s">
        <v>59</v>
      </c>
      <c r="B76" s="3" t="s">
        <v>30</v>
      </c>
      <c r="C76" s="2">
        <v>4.6100000000000003</v>
      </c>
      <c r="D76" s="13">
        <v>0.64000000000000035</v>
      </c>
      <c r="E76" s="12">
        <v>0.13882863340563997</v>
      </c>
      <c r="F76" s="15">
        <v>18.337999999999997</v>
      </c>
      <c r="G76" s="12">
        <v>17.787333333333333</v>
      </c>
      <c r="H76" s="12">
        <f t="shared" si="1"/>
        <v>16.662000000000003</v>
      </c>
    </row>
    <row r="77" spans="1:8" x14ac:dyDescent="0.15">
      <c r="A77" s="2" t="s">
        <v>61</v>
      </c>
      <c r="B77" s="3" t="s">
        <v>30</v>
      </c>
      <c r="C77" s="2">
        <v>5.0199999999999996</v>
      </c>
      <c r="D77" s="13">
        <v>0.77999999999999958</v>
      </c>
      <c r="E77" s="12">
        <v>0.15537848605577681</v>
      </c>
      <c r="F77" s="15">
        <v>14.589333333333334</v>
      </c>
      <c r="G77" s="12">
        <v>45.300333333333334</v>
      </c>
      <c r="H77" s="12">
        <f t="shared" si="1"/>
        <v>20.410666666666664</v>
      </c>
    </row>
    <row r="78" spans="1:8" x14ac:dyDescent="0.15">
      <c r="A78" s="2" t="s">
        <v>79</v>
      </c>
      <c r="B78" s="3" t="s">
        <v>30</v>
      </c>
      <c r="C78" s="2">
        <v>2.77</v>
      </c>
      <c r="D78" s="13">
        <v>0.24360000000000021</v>
      </c>
      <c r="E78" s="12">
        <v>8.7942238267148087E-2</v>
      </c>
      <c r="F78" s="15">
        <v>12.782333333333334</v>
      </c>
      <c r="G78" s="12">
        <v>85.121333333333325</v>
      </c>
      <c r="H78" s="12">
        <f t="shared" si="1"/>
        <v>22.217666666666666</v>
      </c>
    </row>
    <row r="79" spans="1:8" x14ac:dyDescent="0.15">
      <c r="A79" s="2" t="s">
        <v>82</v>
      </c>
      <c r="B79" s="3" t="s">
        <v>30</v>
      </c>
      <c r="C79" s="2">
        <v>5.93</v>
      </c>
      <c r="D79" s="13">
        <v>0.92000000000000015</v>
      </c>
      <c r="E79" s="12">
        <v>0.15514333895446883</v>
      </c>
      <c r="F79" s="15">
        <v>15.788333333333334</v>
      </c>
      <c r="G79" s="12">
        <v>36.681333333333335</v>
      </c>
      <c r="H79" s="12">
        <f t="shared" ref="H79:H110" si="2">35-F79</f>
        <v>19.211666666666666</v>
      </c>
    </row>
    <row r="80" spans="1:8" x14ac:dyDescent="0.15">
      <c r="A80" s="2" t="s">
        <v>85</v>
      </c>
      <c r="B80" s="3" t="s">
        <v>30</v>
      </c>
      <c r="C80" s="2">
        <v>6.04</v>
      </c>
      <c r="D80" s="13">
        <v>0.64680000000000004</v>
      </c>
      <c r="E80" s="12">
        <v>0.1070860927152318</v>
      </c>
      <c r="F80" s="15">
        <v>22.413666666666668</v>
      </c>
      <c r="G80" s="12">
        <v>15.997666666666666</v>
      </c>
      <c r="H80" s="12">
        <f t="shared" si="2"/>
        <v>12.586333333333332</v>
      </c>
    </row>
    <row r="81" spans="1:8" x14ac:dyDescent="0.15">
      <c r="A81" s="2" t="s">
        <v>88</v>
      </c>
      <c r="B81" s="3" t="s">
        <v>30</v>
      </c>
      <c r="C81" s="2">
        <v>6.54</v>
      </c>
      <c r="D81" s="13">
        <v>0.6359999999999999</v>
      </c>
      <c r="E81" s="12">
        <v>9.7247706422018326E-2</v>
      </c>
      <c r="F81" s="15">
        <v>19.491</v>
      </c>
      <c r="G81" s="12">
        <v>27.709000000000003</v>
      </c>
      <c r="H81" s="12">
        <f t="shared" si="2"/>
        <v>15.509</v>
      </c>
    </row>
    <row r="82" spans="1:8" x14ac:dyDescent="0.15">
      <c r="A82" s="2" t="s">
        <v>93</v>
      </c>
      <c r="B82" s="3" t="s">
        <v>30</v>
      </c>
      <c r="C82" s="2">
        <v>5.16</v>
      </c>
      <c r="D82" s="13">
        <v>0.7749999999999998</v>
      </c>
      <c r="E82" s="12">
        <v>0.15019379844961236</v>
      </c>
      <c r="F82" s="15">
        <v>21.290000000000003</v>
      </c>
      <c r="G82" s="12">
        <v>10.848999999999998</v>
      </c>
      <c r="H82" s="12">
        <f t="shared" si="2"/>
        <v>13.709999999999997</v>
      </c>
    </row>
    <row r="83" spans="1:8" x14ac:dyDescent="0.15">
      <c r="A83" s="2" t="s">
        <v>98</v>
      </c>
      <c r="B83" s="3" t="s">
        <v>30</v>
      </c>
      <c r="C83" s="2">
        <v>4.74</v>
      </c>
      <c r="D83" s="13">
        <v>0.51200000000000023</v>
      </c>
      <c r="E83" s="12">
        <v>0.10801687763713085</v>
      </c>
      <c r="F83" s="15">
        <v>22.302666666666664</v>
      </c>
      <c r="G83" s="12">
        <v>6.4723333333333342</v>
      </c>
      <c r="H83" s="12">
        <f t="shared" si="2"/>
        <v>12.697333333333336</v>
      </c>
    </row>
    <row r="84" spans="1:8" x14ac:dyDescent="0.15">
      <c r="A84" s="2" t="s">
        <v>99</v>
      </c>
      <c r="B84" s="3" t="s">
        <v>30</v>
      </c>
      <c r="C84" s="2">
        <v>5.36</v>
      </c>
      <c r="D84" s="13">
        <v>0.74100000000000055</v>
      </c>
      <c r="E84" s="12">
        <v>0.13824626865671652</v>
      </c>
      <c r="F84" s="15">
        <v>15.220666666666666</v>
      </c>
      <c r="G84" s="12">
        <v>42.370666666666665</v>
      </c>
      <c r="H84" s="12">
        <f t="shared" si="2"/>
        <v>19.779333333333334</v>
      </c>
    </row>
    <row r="85" spans="1:8" x14ac:dyDescent="0.15">
      <c r="A85" s="2" t="s">
        <v>100</v>
      </c>
      <c r="B85" s="3" t="s">
        <v>30</v>
      </c>
      <c r="C85" s="2">
        <v>5.4</v>
      </c>
      <c r="D85" s="13">
        <v>0.58500000000000008</v>
      </c>
      <c r="E85" s="12">
        <v>0.10833333333333334</v>
      </c>
      <c r="F85" s="15">
        <v>16.803666666666668</v>
      </c>
      <c r="G85" s="12">
        <v>55.11633333333333</v>
      </c>
      <c r="H85" s="12">
        <f t="shared" si="2"/>
        <v>18.196333333333332</v>
      </c>
    </row>
    <row r="86" spans="1:8" x14ac:dyDescent="0.15">
      <c r="A86" s="2" t="s">
        <v>101</v>
      </c>
      <c r="B86" s="3" t="s">
        <v>30</v>
      </c>
      <c r="C86" s="2">
        <v>7.42</v>
      </c>
      <c r="D86" s="13">
        <v>0.86799999999999999</v>
      </c>
      <c r="E86" s="12">
        <v>0.1169811320754717</v>
      </c>
      <c r="F86" s="15">
        <v>14.985333333333335</v>
      </c>
      <c r="G86" s="12">
        <v>47.090333333333326</v>
      </c>
      <c r="H86" s="12">
        <f t="shared" si="2"/>
        <v>20.014666666666663</v>
      </c>
    </row>
    <row r="87" spans="1:8" x14ac:dyDescent="0.15">
      <c r="A87" s="2" t="s">
        <v>103</v>
      </c>
      <c r="B87" s="3" t="s">
        <v>30</v>
      </c>
      <c r="C87" s="2">
        <v>3.9</v>
      </c>
      <c r="D87" s="13">
        <v>0.4469999999999999</v>
      </c>
      <c r="E87" s="12">
        <v>0.11461538461538459</v>
      </c>
      <c r="F87" s="15">
        <v>19.778000000000002</v>
      </c>
      <c r="G87" s="12">
        <v>20.733666666666664</v>
      </c>
      <c r="H87" s="12">
        <f t="shared" si="2"/>
        <v>15.221999999999998</v>
      </c>
    </row>
    <row r="88" spans="1:8" x14ac:dyDescent="0.15">
      <c r="A88" s="2" t="s">
        <v>108</v>
      </c>
      <c r="B88" s="3" t="s">
        <v>30</v>
      </c>
      <c r="C88" s="2">
        <v>4.78</v>
      </c>
      <c r="D88" s="13">
        <v>0.42600000000000054</v>
      </c>
      <c r="E88" s="12">
        <v>8.9121338912134002E-2</v>
      </c>
      <c r="F88" s="15">
        <v>19.248666666666665</v>
      </c>
      <c r="G88" s="12">
        <v>19.645333333333333</v>
      </c>
      <c r="H88" s="12">
        <f t="shared" si="2"/>
        <v>15.751333333333335</v>
      </c>
    </row>
    <row r="89" spans="1:8" x14ac:dyDescent="0.15">
      <c r="A89" s="2" t="s">
        <v>109</v>
      </c>
      <c r="B89" s="3" t="s">
        <v>30</v>
      </c>
      <c r="C89" s="2">
        <v>4.43</v>
      </c>
      <c r="D89" s="13">
        <v>0.84399999999999986</v>
      </c>
      <c r="E89" s="12">
        <v>0.19051918735891646</v>
      </c>
      <c r="F89" s="15">
        <v>18.647666666666669</v>
      </c>
      <c r="G89" s="12">
        <v>9.5843333333333334</v>
      </c>
      <c r="H89" s="12">
        <f t="shared" si="2"/>
        <v>16.352333333333331</v>
      </c>
    </row>
    <row r="90" spans="1:8" x14ac:dyDescent="0.15">
      <c r="A90" s="2" t="s">
        <v>111</v>
      </c>
      <c r="B90" s="3" t="s">
        <v>30</v>
      </c>
      <c r="C90" s="2">
        <v>4.2300000000000004</v>
      </c>
      <c r="D90" s="13">
        <v>0.73300000000000065</v>
      </c>
      <c r="E90" s="12">
        <v>0.1732860520094564</v>
      </c>
      <c r="F90" s="15">
        <v>20.160666666666668</v>
      </c>
      <c r="G90" s="12">
        <v>10.759</v>
      </c>
      <c r="H90" s="12">
        <f t="shared" si="2"/>
        <v>14.839333333333332</v>
      </c>
    </row>
    <row r="91" spans="1:8" x14ac:dyDescent="0.15">
      <c r="A91" s="2" t="s">
        <v>113</v>
      </c>
      <c r="B91" s="3" t="s">
        <v>30</v>
      </c>
      <c r="C91" s="2">
        <v>3.94</v>
      </c>
      <c r="D91" s="13">
        <v>0.6359999999999999</v>
      </c>
      <c r="E91" s="12">
        <v>0.16142131979695429</v>
      </c>
      <c r="F91" s="15">
        <v>12.985666666666667</v>
      </c>
      <c r="G91" s="12">
        <v>69.037666666666667</v>
      </c>
      <c r="H91" s="12">
        <f t="shared" si="2"/>
        <v>22.014333333333333</v>
      </c>
    </row>
    <row r="92" spans="1:8" x14ac:dyDescent="0.15">
      <c r="A92" s="2" t="s">
        <v>114</v>
      </c>
      <c r="B92" s="3" t="s">
        <v>30</v>
      </c>
      <c r="C92" s="2">
        <v>1.55</v>
      </c>
      <c r="D92" s="13">
        <v>0.53800000000000003</v>
      </c>
      <c r="E92" s="12">
        <v>0.3470967741935484</v>
      </c>
      <c r="F92" s="15">
        <v>14.662666666666667</v>
      </c>
      <c r="G92" s="12">
        <v>63.732333333333337</v>
      </c>
      <c r="H92" s="12">
        <f t="shared" si="2"/>
        <v>20.337333333333333</v>
      </c>
    </row>
    <row r="93" spans="1:8" x14ac:dyDescent="0.15">
      <c r="A93" s="2" t="s">
        <v>116</v>
      </c>
      <c r="B93" s="3" t="s">
        <v>30</v>
      </c>
      <c r="C93" s="2">
        <v>4.01</v>
      </c>
      <c r="D93" s="13">
        <v>0.63699999999999968</v>
      </c>
      <c r="E93" s="12">
        <v>0.15885286783042388</v>
      </c>
      <c r="F93" s="15">
        <v>19.066999999999997</v>
      </c>
      <c r="G93" s="12">
        <v>5.655333333333334</v>
      </c>
      <c r="H93" s="12">
        <f t="shared" si="2"/>
        <v>15.933000000000003</v>
      </c>
    </row>
    <row r="94" spans="1:8" x14ac:dyDescent="0.15">
      <c r="A94" s="2" t="s">
        <v>118</v>
      </c>
      <c r="B94" s="3" t="s">
        <v>30</v>
      </c>
      <c r="C94" s="2">
        <v>5.01</v>
      </c>
      <c r="D94" s="13">
        <v>0.58299999999999963</v>
      </c>
      <c r="E94" s="12">
        <v>0.1163672654690618</v>
      </c>
      <c r="F94" s="15">
        <v>13.360999999999999</v>
      </c>
      <c r="G94" s="12">
        <v>70.917000000000002</v>
      </c>
      <c r="H94" s="12">
        <f t="shared" si="2"/>
        <v>21.639000000000003</v>
      </c>
    </row>
    <row r="95" spans="1:8" x14ac:dyDescent="0.15">
      <c r="A95" s="2" t="s">
        <v>132</v>
      </c>
      <c r="B95" s="3" t="s">
        <v>30</v>
      </c>
      <c r="C95" s="2">
        <v>5.61</v>
      </c>
      <c r="D95" s="13">
        <v>0.56000000000000072</v>
      </c>
      <c r="E95" s="12">
        <v>9.9821746880570536E-2</v>
      </c>
      <c r="F95" s="15">
        <v>16.747</v>
      </c>
      <c r="G95" s="12">
        <v>43.113333333333323</v>
      </c>
      <c r="H95" s="12">
        <f t="shared" si="2"/>
        <v>18.253</v>
      </c>
    </row>
    <row r="96" spans="1:8" x14ac:dyDescent="0.15">
      <c r="A96" s="2" t="s">
        <v>134</v>
      </c>
      <c r="B96" s="3" t="s">
        <v>30</v>
      </c>
      <c r="C96" s="2">
        <v>5.04</v>
      </c>
      <c r="D96" s="13">
        <v>0.66999999999999971</v>
      </c>
      <c r="E96" s="12">
        <v>0.13293650793650788</v>
      </c>
      <c r="F96" s="15">
        <v>19.178000000000001</v>
      </c>
      <c r="G96" s="12">
        <v>18.693999999999999</v>
      </c>
      <c r="H96" s="12">
        <f t="shared" si="2"/>
        <v>15.821999999999999</v>
      </c>
    </row>
    <row r="97" spans="1:8" x14ac:dyDescent="0.15">
      <c r="A97" s="2" t="s">
        <v>135</v>
      </c>
      <c r="B97" s="3" t="s">
        <v>30</v>
      </c>
      <c r="C97" s="2">
        <v>6.34</v>
      </c>
      <c r="D97" s="13">
        <v>1.0199999999999996</v>
      </c>
      <c r="E97" s="12">
        <v>0.16088328075709774</v>
      </c>
      <c r="F97" s="15">
        <v>20.901666666666667</v>
      </c>
      <c r="G97" s="12">
        <v>24.835666666666668</v>
      </c>
      <c r="H97" s="12">
        <f t="shared" si="2"/>
        <v>14.098333333333333</v>
      </c>
    </row>
    <row r="98" spans="1:8" x14ac:dyDescent="0.15">
      <c r="A98" s="2" t="s">
        <v>137</v>
      </c>
      <c r="B98" s="3" t="s">
        <v>30</v>
      </c>
      <c r="C98" s="2">
        <v>4.93</v>
      </c>
      <c r="D98" s="13">
        <v>0.62999999999999945</v>
      </c>
      <c r="E98" s="12">
        <v>0.12778904665314392</v>
      </c>
      <c r="F98" s="15">
        <v>20.981333333333335</v>
      </c>
      <c r="G98" s="12">
        <v>14.249000000000001</v>
      </c>
      <c r="H98" s="12">
        <f t="shared" si="2"/>
        <v>14.018666666666665</v>
      </c>
    </row>
    <row r="99" spans="1:8" x14ac:dyDescent="0.15">
      <c r="A99" s="2" t="s">
        <v>140</v>
      </c>
      <c r="B99" s="3" t="s">
        <v>30</v>
      </c>
      <c r="C99" s="2">
        <v>6.1</v>
      </c>
      <c r="D99" s="13">
        <v>0.68379999999999985</v>
      </c>
      <c r="E99" s="12">
        <v>0.11219031993437242</v>
      </c>
      <c r="F99" s="15">
        <v>14.818</v>
      </c>
      <c r="G99" s="12">
        <v>50.359999999999992</v>
      </c>
      <c r="H99" s="12">
        <f t="shared" si="2"/>
        <v>20.182000000000002</v>
      </c>
    </row>
    <row r="100" spans="1:8" x14ac:dyDescent="0.15">
      <c r="A100" s="2" t="s">
        <v>142</v>
      </c>
      <c r="B100" s="3" t="s">
        <v>30</v>
      </c>
      <c r="C100" s="2">
        <v>4.83</v>
      </c>
      <c r="D100" s="13">
        <v>0.48260000000000042</v>
      </c>
      <c r="E100" s="12">
        <v>9.9917184265010436E-2</v>
      </c>
      <c r="F100" s="15">
        <v>20.915666666666667</v>
      </c>
      <c r="G100" s="12">
        <v>8.0313333333333343</v>
      </c>
      <c r="H100" s="12">
        <f t="shared" si="2"/>
        <v>14.084333333333333</v>
      </c>
    </row>
    <row r="101" spans="1:8" x14ac:dyDescent="0.15">
      <c r="A101" s="2" t="s">
        <v>143</v>
      </c>
      <c r="B101" s="3" t="s">
        <v>30</v>
      </c>
      <c r="C101" s="2">
        <v>3.1</v>
      </c>
      <c r="D101" s="13">
        <v>0.43100000000000027</v>
      </c>
      <c r="E101" s="12">
        <v>0.13907712165214592</v>
      </c>
      <c r="F101" s="15">
        <v>14.842666666666666</v>
      </c>
      <c r="G101" s="12">
        <v>40.487333333333332</v>
      </c>
      <c r="H101" s="12">
        <f t="shared" si="2"/>
        <v>20.157333333333334</v>
      </c>
    </row>
    <row r="102" spans="1:8" x14ac:dyDescent="0.15">
      <c r="A102" s="2" t="s">
        <v>146</v>
      </c>
      <c r="B102" s="3" t="s">
        <v>30</v>
      </c>
      <c r="C102" s="2">
        <v>6.08</v>
      </c>
      <c r="D102" s="13">
        <v>0.87</v>
      </c>
      <c r="E102" s="12">
        <v>0.14309210526315788</v>
      </c>
      <c r="F102" s="15">
        <v>16.892999999999997</v>
      </c>
      <c r="G102" s="12">
        <v>43.648666666666678</v>
      </c>
      <c r="H102" s="12">
        <f t="shared" si="2"/>
        <v>18.107000000000003</v>
      </c>
    </row>
    <row r="103" spans="1:8" x14ac:dyDescent="0.15">
      <c r="A103" s="2" t="s">
        <v>149</v>
      </c>
      <c r="B103" s="3" t="s">
        <v>30</v>
      </c>
      <c r="C103" s="2">
        <v>3.62</v>
      </c>
      <c r="D103" s="13">
        <v>0.37999999999999989</v>
      </c>
      <c r="E103" s="12">
        <v>0.1049723756906077</v>
      </c>
      <c r="F103" s="15">
        <v>18.15066666666667</v>
      </c>
      <c r="G103" s="12">
        <v>11.683666666666667</v>
      </c>
      <c r="H103" s="12">
        <f t="shared" si="2"/>
        <v>16.84933333333333</v>
      </c>
    </row>
    <row r="104" spans="1:8" x14ac:dyDescent="0.15">
      <c r="A104" s="2" t="s">
        <v>152</v>
      </c>
      <c r="B104" s="3" t="s">
        <v>30</v>
      </c>
      <c r="C104" s="2">
        <v>6.21</v>
      </c>
      <c r="D104" s="13">
        <v>0.64170000000000027</v>
      </c>
      <c r="E104" s="12">
        <v>0.10333333333333337</v>
      </c>
      <c r="F104" s="15">
        <v>20.452000000000002</v>
      </c>
      <c r="G104" s="12">
        <v>12.507333333333333</v>
      </c>
      <c r="H104" s="12">
        <f t="shared" si="2"/>
        <v>14.547999999999998</v>
      </c>
    </row>
    <row r="105" spans="1:8" x14ac:dyDescent="0.15">
      <c r="A105" s="2" t="s">
        <v>159</v>
      </c>
      <c r="B105" s="3" t="s">
        <v>30</v>
      </c>
      <c r="C105" s="2">
        <v>4.7699999999999996</v>
      </c>
      <c r="D105" s="13">
        <v>0.50159999999999993</v>
      </c>
      <c r="E105" s="12">
        <v>0.10515723270440251</v>
      </c>
      <c r="F105" s="15">
        <v>21.337333333333333</v>
      </c>
      <c r="G105" s="12">
        <v>12.524666666666667</v>
      </c>
      <c r="H105" s="12">
        <f t="shared" si="2"/>
        <v>13.662666666666667</v>
      </c>
    </row>
    <row r="106" spans="1:8" x14ac:dyDescent="0.15">
      <c r="A106" s="2" t="s">
        <v>160</v>
      </c>
      <c r="B106" s="3" t="s">
        <v>30</v>
      </c>
      <c r="C106" s="2">
        <v>4.87</v>
      </c>
      <c r="D106" s="13">
        <v>0.48129999999999984</v>
      </c>
      <c r="E106" s="12">
        <v>9.8829568788500993E-2</v>
      </c>
      <c r="F106" s="15">
        <v>20.963666666666668</v>
      </c>
      <c r="G106" s="12">
        <v>12.573333333333332</v>
      </c>
      <c r="H106" s="12">
        <f t="shared" si="2"/>
        <v>14.036333333333332</v>
      </c>
    </row>
    <row r="107" spans="1:8" x14ac:dyDescent="0.15">
      <c r="A107" s="2" t="s">
        <v>161</v>
      </c>
      <c r="B107" s="3" t="s">
        <v>30</v>
      </c>
      <c r="C107" s="2">
        <v>4.88</v>
      </c>
      <c r="D107" s="13">
        <v>0.79549999999999965</v>
      </c>
      <c r="E107" s="12">
        <v>0.16301229508196716</v>
      </c>
      <c r="F107" s="15">
        <v>17.065333333333331</v>
      </c>
      <c r="G107" s="12">
        <v>12.914999999999999</v>
      </c>
      <c r="H107" s="12">
        <f t="shared" si="2"/>
        <v>17.934666666666669</v>
      </c>
    </row>
    <row r="108" spans="1:8" x14ac:dyDescent="0.15">
      <c r="A108" s="2" t="s">
        <v>163</v>
      </c>
      <c r="B108" s="3" t="s">
        <v>30</v>
      </c>
      <c r="C108" s="2">
        <v>2.66</v>
      </c>
      <c r="D108" s="13">
        <v>0.35150000000000003</v>
      </c>
      <c r="E108" s="12">
        <v>0.13180096741535116</v>
      </c>
      <c r="F108" s="15">
        <v>15.729666666666665</v>
      </c>
      <c r="G108" s="12">
        <v>37.68033333333333</v>
      </c>
      <c r="H108" s="12">
        <f t="shared" si="2"/>
        <v>19.270333333333333</v>
      </c>
    </row>
    <row r="109" spans="1:8" x14ac:dyDescent="0.15">
      <c r="A109" s="2" t="s">
        <v>164</v>
      </c>
      <c r="B109" s="3" t="s">
        <v>30</v>
      </c>
      <c r="C109" s="2">
        <v>3.27</v>
      </c>
      <c r="D109" s="13">
        <v>0.40779999999999994</v>
      </c>
      <c r="E109" s="12">
        <v>0.12487751102400782</v>
      </c>
      <c r="F109" s="15">
        <v>18.588666666666668</v>
      </c>
      <c r="G109" s="12">
        <v>15.196</v>
      </c>
      <c r="H109" s="12">
        <f t="shared" si="2"/>
        <v>16.411333333333332</v>
      </c>
    </row>
    <row r="110" spans="1:8" x14ac:dyDescent="0.15">
      <c r="A110" s="2" t="s">
        <v>165</v>
      </c>
      <c r="B110" s="3" t="s">
        <v>30</v>
      </c>
      <c r="C110" s="2">
        <v>3.45</v>
      </c>
      <c r="D110" s="13">
        <v>0.61629999999999996</v>
      </c>
      <c r="E110" s="12">
        <v>0.17868429445362558</v>
      </c>
      <c r="F110" s="15">
        <v>20.995333333333335</v>
      </c>
      <c r="G110" s="12">
        <v>9.6420000000000012</v>
      </c>
      <c r="H110" s="12">
        <f t="shared" si="2"/>
        <v>14.004666666666665</v>
      </c>
    </row>
    <row r="111" spans="1:8" x14ac:dyDescent="0.15">
      <c r="A111" s="2" t="s">
        <v>168</v>
      </c>
      <c r="B111" s="3" t="s">
        <v>30</v>
      </c>
      <c r="C111" s="2">
        <v>4.16</v>
      </c>
      <c r="D111" s="13">
        <v>0.41500000000000031</v>
      </c>
      <c r="E111" s="12">
        <v>9.975961538461546E-2</v>
      </c>
      <c r="F111" s="15">
        <v>21.63</v>
      </c>
      <c r="G111" s="12">
        <v>11.992333333333335</v>
      </c>
      <c r="H111" s="12">
        <f t="shared" ref="H111:H124" si="3">35-F111</f>
        <v>13.370000000000001</v>
      </c>
    </row>
    <row r="112" spans="1:8" x14ac:dyDescent="0.15">
      <c r="A112" s="2" t="s">
        <v>171</v>
      </c>
      <c r="B112" s="3" t="s">
        <v>30</v>
      </c>
      <c r="C112" s="2">
        <v>5.47</v>
      </c>
      <c r="D112" s="13">
        <v>0.59499999999999931</v>
      </c>
      <c r="E112" s="12">
        <v>0.10877513711151725</v>
      </c>
      <c r="F112" s="15">
        <v>17.287000000000003</v>
      </c>
      <c r="G112" s="12">
        <v>15.342666666666666</v>
      </c>
      <c r="H112" s="12">
        <f t="shared" si="3"/>
        <v>17.712999999999997</v>
      </c>
    </row>
    <row r="113" spans="1:8" x14ac:dyDescent="0.15">
      <c r="A113" s="2" t="s">
        <v>172</v>
      </c>
      <c r="B113" s="3" t="s">
        <v>30</v>
      </c>
      <c r="C113" s="2">
        <v>3.18</v>
      </c>
      <c r="D113" s="13">
        <v>0.38300000000000034</v>
      </c>
      <c r="E113" s="12">
        <v>0.12044025157232714</v>
      </c>
      <c r="F113" s="15">
        <v>18.170333333333332</v>
      </c>
      <c r="G113" s="12">
        <v>21.975999999999999</v>
      </c>
      <c r="H113" s="12">
        <f t="shared" si="3"/>
        <v>16.829666666666668</v>
      </c>
    </row>
    <row r="114" spans="1:8" x14ac:dyDescent="0.15">
      <c r="A114" s="2" t="s">
        <v>176</v>
      </c>
      <c r="B114" s="3" t="s">
        <v>30</v>
      </c>
      <c r="C114" s="2">
        <v>6.63</v>
      </c>
      <c r="D114" s="13">
        <v>0.73000000000000009</v>
      </c>
      <c r="E114" s="12">
        <v>0.110105580693816</v>
      </c>
      <c r="F114" s="15">
        <v>22.154666666666667</v>
      </c>
      <c r="G114" s="12">
        <v>25.913666666666668</v>
      </c>
      <c r="H114" s="12">
        <f t="shared" si="3"/>
        <v>12.845333333333333</v>
      </c>
    </row>
    <row r="115" spans="1:8" x14ac:dyDescent="0.15">
      <c r="A115" s="2" t="s">
        <v>177</v>
      </c>
      <c r="B115" s="3" t="s">
        <v>30</v>
      </c>
      <c r="C115" s="2">
        <v>5.68</v>
      </c>
      <c r="D115" s="13">
        <v>1.1049999999999995</v>
      </c>
      <c r="E115" s="12">
        <v>0.1945422535211267</v>
      </c>
      <c r="F115" s="15">
        <v>18.166666666666664</v>
      </c>
      <c r="G115" s="12">
        <v>50.742333333333335</v>
      </c>
      <c r="H115" s="12">
        <f t="shared" si="3"/>
        <v>16.833333333333336</v>
      </c>
    </row>
    <row r="116" spans="1:8" x14ac:dyDescent="0.15">
      <c r="A116" s="2" t="s">
        <v>182</v>
      </c>
      <c r="B116" s="3" t="s">
        <v>30</v>
      </c>
      <c r="C116" s="2">
        <v>3.81</v>
      </c>
      <c r="D116" s="13">
        <v>0.51000000000000012</v>
      </c>
      <c r="E116" s="12">
        <v>0.13385826771653547</v>
      </c>
      <c r="F116" s="15">
        <v>23.096666666666664</v>
      </c>
      <c r="G116" s="12">
        <v>15.907666666666666</v>
      </c>
      <c r="H116" s="12">
        <f t="shared" si="3"/>
        <v>11.903333333333336</v>
      </c>
    </row>
    <row r="117" spans="1:8" x14ac:dyDescent="0.15">
      <c r="A117" s="2" t="s">
        <v>183</v>
      </c>
      <c r="B117" s="3" t="s">
        <v>30</v>
      </c>
      <c r="C117" s="2">
        <v>4.21</v>
      </c>
      <c r="D117" s="13">
        <v>0.89300000000000013</v>
      </c>
      <c r="E117" s="12">
        <v>0.2121140142517815</v>
      </c>
      <c r="F117" s="15">
        <v>18.148666666666667</v>
      </c>
      <c r="G117" s="12">
        <v>22.526666666666667</v>
      </c>
      <c r="H117" s="12">
        <f t="shared" si="3"/>
        <v>16.851333333333333</v>
      </c>
    </row>
    <row r="118" spans="1:8" x14ac:dyDescent="0.15">
      <c r="A118" s="2" t="s">
        <v>193</v>
      </c>
      <c r="B118" s="3" t="s">
        <v>30</v>
      </c>
      <c r="C118" s="2">
        <v>4.8499999999999996</v>
      </c>
      <c r="D118" s="13">
        <v>0.7729999999999998</v>
      </c>
      <c r="E118" s="12">
        <v>0.15938144329896906</v>
      </c>
      <c r="F118" s="15">
        <v>24.246666666666666</v>
      </c>
      <c r="G118" s="12">
        <v>12.131666666666666</v>
      </c>
      <c r="H118" s="12">
        <f t="shared" si="3"/>
        <v>10.753333333333334</v>
      </c>
    </row>
    <row r="119" spans="1:8" x14ac:dyDescent="0.15">
      <c r="A119" s="2" t="s">
        <v>194</v>
      </c>
      <c r="B119" s="3" t="s">
        <v>30</v>
      </c>
      <c r="C119" s="2">
        <v>2.2000000000000002</v>
      </c>
      <c r="D119" s="13">
        <v>0.21300000000000019</v>
      </c>
      <c r="E119" s="12">
        <v>9.68181818181819E-2</v>
      </c>
      <c r="F119" s="15">
        <v>21.629000000000001</v>
      </c>
      <c r="G119" s="12">
        <v>23.328666666666663</v>
      </c>
      <c r="H119" s="12">
        <f t="shared" si="3"/>
        <v>13.370999999999999</v>
      </c>
    </row>
    <row r="120" spans="1:8" x14ac:dyDescent="0.15">
      <c r="A120" s="2" t="s">
        <v>197</v>
      </c>
      <c r="B120" s="3" t="s">
        <v>30</v>
      </c>
      <c r="C120" s="2">
        <v>4.68</v>
      </c>
      <c r="D120" s="13">
        <v>0.5799999999999994</v>
      </c>
      <c r="E120" s="12">
        <v>0.12393162393162381</v>
      </c>
      <c r="F120" s="15">
        <v>17.544666666666664</v>
      </c>
      <c r="G120" s="12">
        <v>42.993333333333332</v>
      </c>
      <c r="H120" s="12">
        <f t="shared" si="3"/>
        <v>17.455333333333336</v>
      </c>
    </row>
    <row r="121" spans="1:8" x14ac:dyDescent="0.15">
      <c r="A121" s="2" t="s">
        <v>201</v>
      </c>
      <c r="B121" s="3" t="s">
        <v>30</v>
      </c>
      <c r="C121" s="2">
        <v>1.7</v>
      </c>
      <c r="D121" s="13">
        <v>0.44899999999999995</v>
      </c>
      <c r="E121" s="12">
        <v>0.26411764705882351</v>
      </c>
      <c r="F121" s="15">
        <v>23.951666666666668</v>
      </c>
      <c r="G121" s="12">
        <v>13.875999999999999</v>
      </c>
      <c r="H121" s="12">
        <f t="shared" si="3"/>
        <v>11.048333333333332</v>
      </c>
    </row>
    <row r="122" spans="1:8" x14ac:dyDescent="0.15">
      <c r="A122" s="2" t="s">
        <v>202</v>
      </c>
      <c r="B122" s="3" t="s">
        <v>30</v>
      </c>
      <c r="C122" s="2">
        <v>3.04</v>
      </c>
      <c r="D122" s="13">
        <v>0.33500000000000008</v>
      </c>
      <c r="E122" s="12">
        <v>0.11019736842105265</v>
      </c>
      <c r="F122" s="15">
        <v>21.902666666666665</v>
      </c>
      <c r="G122" s="12">
        <v>35.907000000000004</v>
      </c>
      <c r="H122" s="12">
        <f t="shared" si="3"/>
        <v>13.097333333333335</v>
      </c>
    </row>
    <row r="123" spans="1:8" x14ac:dyDescent="0.15">
      <c r="A123" s="2" t="s">
        <v>207</v>
      </c>
      <c r="B123" s="3" t="s">
        <v>30</v>
      </c>
      <c r="C123" s="2">
        <v>1.57</v>
      </c>
      <c r="D123" s="13">
        <v>0.17300000000000015</v>
      </c>
      <c r="E123" s="12">
        <v>0.11019108280254787</v>
      </c>
      <c r="F123" s="15">
        <v>23.395</v>
      </c>
      <c r="G123" s="12">
        <v>20.629000000000001</v>
      </c>
      <c r="H123" s="12">
        <f t="shared" si="3"/>
        <v>11.605</v>
      </c>
    </row>
    <row r="124" spans="1:8" x14ac:dyDescent="0.15">
      <c r="A124" s="2" t="s">
        <v>208</v>
      </c>
      <c r="B124" s="3" t="s">
        <v>30</v>
      </c>
      <c r="C124" s="2">
        <v>1.57</v>
      </c>
      <c r="D124" s="13">
        <v>0.14210000000000012</v>
      </c>
      <c r="E124" s="12">
        <v>9.0509554140127457E-2</v>
      </c>
      <c r="F124" s="15">
        <v>20.822000000000003</v>
      </c>
      <c r="G124" s="12">
        <v>9.283666666666667</v>
      </c>
      <c r="H124" s="12">
        <f t="shared" si="3"/>
        <v>14.177999999999997</v>
      </c>
    </row>
  </sheetData>
  <sortState xmlns:xlrd2="http://schemas.microsoft.com/office/spreadsheetml/2017/richdata2" ref="A2:H124">
    <sortCondition ref="B2:B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E020-ACB5-924D-9CB6-FD364B159859}">
  <dimension ref="A1:AI22"/>
  <sheetViews>
    <sheetView workbookViewId="0">
      <selection activeCell="A15" sqref="A15:AC22"/>
    </sheetView>
  </sheetViews>
  <sheetFormatPr baseColWidth="10" defaultRowHeight="13" x14ac:dyDescent="0.15"/>
  <sheetData>
    <row r="1" spans="1:35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/>
      <c r="AD1" s="1"/>
      <c r="AE1" s="1"/>
      <c r="AF1" s="1"/>
      <c r="AG1" s="1"/>
      <c r="AH1" s="1"/>
      <c r="AI1" s="1"/>
    </row>
    <row r="2" spans="1:35" ht="15.75" customHeight="1" x14ac:dyDescent="0.15">
      <c r="A2" s="2" t="s">
        <v>38</v>
      </c>
      <c r="B2" s="2" t="s">
        <v>39</v>
      </c>
      <c r="C2" s="2">
        <v>19</v>
      </c>
      <c r="D2" s="6" t="s">
        <v>40</v>
      </c>
      <c r="E2" s="4">
        <v>44788</v>
      </c>
      <c r="F2" s="5">
        <v>0.75138888888888888</v>
      </c>
      <c r="G2" s="5">
        <v>0.41805555555555557</v>
      </c>
      <c r="H2" s="2">
        <v>16</v>
      </c>
      <c r="I2" s="3" t="s">
        <v>31</v>
      </c>
      <c r="J2" s="2">
        <v>37</v>
      </c>
      <c r="K2" s="2">
        <v>37</v>
      </c>
      <c r="L2" s="2">
        <f>AVERAGE(J2:K2)</f>
        <v>37</v>
      </c>
      <c r="M2" s="2">
        <v>6.15</v>
      </c>
      <c r="N2" s="2">
        <v>5.34</v>
      </c>
      <c r="O2" s="3">
        <v>0</v>
      </c>
      <c r="P2" s="2">
        <f>M2-N2+O2</f>
        <v>0.8100000000000005</v>
      </c>
      <c r="Q2" s="2">
        <f>P2/M2</f>
        <v>0.13170731707317079</v>
      </c>
      <c r="V2" s="2">
        <v>17.428999999999998</v>
      </c>
      <c r="W2" s="2">
        <v>15.9</v>
      </c>
      <c r="X2" s="2">
        <v>16.896999999999998</v>
      </c>
      <c r="Y2" s="2">
        <v>52.113999999999997</v>
      </c>
      <c r="Z2" s="2">
        <v>45.667000000000002</v>
      </c>
      <c r="AA2" s="2">
        <v>53.295000000000002</v>
      </c>
    </row>
    <row r="3" spans="1:35" ht="15.75" customHeight="1" x14ac:dyDescent="0.15">
      <c r="A3" s="2" t="s">
        <v>41</v>
      </c>
      <c r="B3" s="2" t="s">
        <v>39</v>
      </c>
      <c r="C3" s="2">
        <v>19</v>
      </c>
      <c r="D3" s="6" t="s">
        <v>40</v>
      </c>
      <c r="E3" s="4">
        <v>44788</v>
      </c>
      <c r="F3" s="5">
        <v>0.75138888888888888</v>
      </c>
      <c r="G3" s="5">
        <v>0.41805555555555557</v>
      </c>
      <c r="H3" s="2">
        <v>16</v>
      </c>
      <c r="I3" s="3" t="s">
        <v>31</v>
      </c>
      <c r="J3" s="2">
        <v>37</v>
      </c>
      <c r="K3" s="2">
        <v>37</v>
      </c>
      <c r="L3" s="2">
        <f>AVERAGE(J3:K3)</f>
        <v>37</v>
      </c>
      <c r="M3" s="2">
        <v>5.13</v>
      </c>
      <c r="N3" s="2">
        <v>4.54</v>
      </c>
      <c r="O3" s="2">
        <v>0.05</v>
      </c>
      <c r="P3" s="2">
        <f>M3-N3+O3</f>
        <v>0.6399999999999999</v>
      </c>
      <c r="Q3" s="2">
        <f>P3/M3</f>
        <v>0.12475633528265105</v>
      </c>
      <c r="V3" s="2">
        <v>14.577</v>
      </c>
      <c r="W3" s="2">
        <v>14.231</v>
      </c>
      <c r="X3" s="2">
        <v>14.548</v>
      </c>
      <c r="Y3" s="2">
        <v>49.469000000000001</v>
      </c>
      <c r="Z3" s="2">
        <v>47.320999999999998</v>
      </c>
      <c r="AA3" s="2">
        <v>52.774999999999999</v>
      </c>
    </row>
    <row r="4" spans="1:35" ht="15.75" customHeight="1" x14ac:dyDescent="0.15">
      <c r="A4" s="2" t="s">
        <v>45</v>
      </c>
      <c r="B4" s="2" t="s">
        <v>39</v>
      </c>
      <c r="C4" s="2">
        <v>19</v>
      </c>
      <c r="D4" s="6" t="s">
        <v>40</v>
      </c>
      <c r="E4" s="4">
        <v>44788</v>
      </c>
      <c r="F4" s="5">
        <v>0.75138888888888888</v>
      </c>
      <c r="G4" s="5">
        <v>0.41805555555555557</v>
      </c>
      <c r="H4" s="2">
        <v>16</v>
      </c>
      <c r="I4" s="3" t="s">
        <v>31</v>
      </c>
      <c r="J4" s="2">
        <v>37</v>
      </c>
      <c r="K4" s="2">
        <v>37</v>
      </c>
      <c r="L4" s="2">
        <f>AVERAGE(J4:K4)</f>
        <v>37</v>
      </c>
      <c r="M4" s="2">
        <v>6.78</v>
      </c>
      <c r="N4" s="2">
        <v>5.75</v>
      </c>
      <c r="O4" s="2">
        <v>0.01</v>
      </c>
      <c r="P4" s="2">
        <f>M4-N4+O4</f>
        <v>1.0400000000000003</v>
      </c>
      <c r="Q4" s="2">
        <f>P4/M4</f>
        <v>0.15339233038348085</v>
      </c>
      <c r="V4" s="2">
        <v>17.018999999999998</v>
      </c>
      <c r="W4" s="2">
        <v>16.420999999999999</v>
      </c>
      <c r="X4" s="2">
        <v>15.967000000000001</v>
      </c>
      <c r="Y4" s="2">
        <v>48.832000000000001</v>
      </c>
      <c r="Z4" s="2">
        <v>45.91</v>
      </c>
      <c r="AA4" s="2">
        <v>49.529000000000003</v>
      </c>
    </row>
    <row r="5" spans="1:35" ht="15.75" customHeight="1" x14ac:dyDescent="0.15">
      <c r="A5" s="2" t="s">
        <v>62</v>
      </c>
      <c r="B5" s="2" t="s">
        <v>29</v>
      </c>
      <c r="C5" s="2">
        <v>19</v>
      </c>
      <c r="D5" s="3" t="s">
        <v>30</v>
      </c>
      <c r="E5" s="4">
        <v>44796</v>
      </c>
      <c r="F5" s="7">
        <v>0.76388888888888884</v>
      </c>
      <c r="G5" s="7">
        <v>0.4375</v>
      </c>
      <c r="H5" s="2"/>
      <c r="I5" s="3" t="s">
        <v>31</v>
      </c>
      <c r="J5" s="2">
        <v>37</v>
      </c>
      <c r="K5" s="2">
        <v>38.200000000000003</v>
      </c>
      <c r="L5" s="2">
        <f>AVERAGE(J5:K5)</f>
        <v>37.6</v>
      </c>
      <c r="M5" s="2">
        <v>6.32</v>
      </c>
      <c r="N5" s="2">
        <v>5.72</v>
      </c>
      <c r="O5" s="2">
        <v>0.10100000000000001</v>
      </c>
      <c r="P5" s="2">
        <f>M5-N5+O5</f>
        <v>0.70100000000000051</v>
      </c>
      <c r="Q5" s="2">
        <f>P5/M5</f>
        <v>0.11091772151898742</v>
      </c>
      <c r="T5" s="2">
        <f t="shared" ref="T5:T14" si="0">S5-R5</f>
        <v>0</v>
      </c>
      <c r="V5" s="2">
        <v>25.715</v>
      </c>
      <c r="W5" s="2">
        <v>23.32</v>
      </c>
      <c r="X5" s="2">
        <v>25.004000000000001</v>
      </c>
      <c r="Y5" s="2">
        <v>20.783000000000001</v>
      </c>
      <c r="Z5" s="2">
        <v>10.808</v>
      </c>
      <c r="AA5" s="2">
        <v>19.698</v>
      </c>
      <c r="AB5" s="2" t="s">
        <v>63</v>
      </c>
    </row>
    <row r="6" spans="1:35" ht="15.75" customHeight="1" x14ac:dyDescent="0.15">
      <c r="A6" s="2" t="s">
        <v>64</v>
      </c>
      <c r="B6" s="2" t="s">
        <v>34</v>
      </c>
      <c r="C6" s="2">
        <v>19</v>
      </c>
      <c r="D6" s="3" t="s">
        <v>35</v>
      </c>
      <c r="E6" s="4">
        <v>44796</v>
      </c>
      <c r="F6" s="7">
        <v>0.76388888888888884</v>
      </c>
      <c r="G6" s="8">
        <v>0.4375</v>
      </c>
      <c r="H6" s="2"/>
      <c r="I6" s="3" t="s">
        <v>31</v>
      </c>
      <c r="J6" s="2">
        <v>37</v>
      </c>
      <c r="K6" s="2">
        <v>38.200000000000003</v>
      </c>
      <c r="L6" s="2">
        <f>AVERAGE(J6:K6)</f>
        <v>37.6</v>
      </c>
      <c r="M6" s="2">
        <v>3.29</v>
      </c>
      <c r="N6" s="2">
        <v>3</v>
      </c>
      <c r="O6" s="2">
        <v>1.6999999999999999E-3</v>
      </c>
      <c r="P6" s="2">
        <f>M6-N6+O6</f>
        <v>0.29170000000000001</v>
      </c>
      <c r="Q6" s="2">
        <f>P6/M6</f>
        <v>8.8662613981762922E-2</v>
      </c>
      <c r="T6" s="2">
        <f t="shared" si="0"/>
        <v>0</v>
      </c>
      <c r="V6" s="2">
        <v>12.57</v>
      </c>
      <c r="W6" s="2">
        <v>12.569000000000001</v>
      </c>
      <c r="X6" s="2">
        <v>12.212</v>
      </c>
      <c r="Y6" s="2">
        <v>75.774000000000001</v>
      </c>
      <c r="Z6" s="2">
        <v>75.465999999999994</v>
      </c>
      <c r="AA6" s="2">
        <v>81.233000000000004</v>
      </c>
    </row>
    <row r="7" spans="1:35" ht="15.75" customHeight="1" x14ac:dyDescent="0.15">
      <c r="A7" s="2" t="s">
        <v>65</v>
      </c>
      <c r="B7" s="2" t="s">
        <v>39</v>
      </c>
      <c r="C7" s="2">
        <v>19</v>
      </c>
      <c r="D7" s="3" t="s">
        <v>35</v>
      </c>
      <c r="E7" s="9">
        <v>44796</v>
      </c>
      <c r="F7" s="7">
        <v>0.76388888888888884</v>
      </c>
      <c r="G7" s="8">
        <v>0.4375</v>
      </c>
      <c r="H7" s="2"/>
      <c r="I7" s="3" t="s">
        <v>31</v>
      </c>
      <c r="J7" s="2">
        <v>37</v>
      </c>
      <c r="K7" s="2">
        <v>38.200000000000003</v>
      </c>
      <c r="L7" s="2">
        <f>AVERAGE(J7:K7)</f>
        <v>37.6</v>
      </c>
      <c r="M7" s="2">
        <v>4.7</v>
      </c>
      <c r="N7" s="2">
        <v>4.26</v>
      </c>
      <c r="O7" s="2">
        <v>6.9000000000000006E-2</v>
      </c>
      <c r="P7" s="2">
        <f>M7-N7+O7</f>
        <v>0.50900000000000034</v>
      </c>
      <c r="Q7" s="2">
        <f>P7/M7</f>
        <v>0.10829787234042559</v>
      </c>
      <c r="T7" s="2">
        <f t="shared" si="0"/>
        <v>0</v>
      </c>
      <c r="V7" s="2">
        <v>14.898999999999999</v>
      </c>
      <c r="W7" s="2">
        <v>14.835000000000001</v>
      </c>
      <c r="X7" s="2">
        <v>14.545999999999999</v>
      </c>
      <c r="Y7" s="2">
        <v>64.200999999999993</v>
      </c>
      <c r="Z7" s="2">
        <v>62.241</v>
      </c>
      <c r="AA7" s="2">
        <v>67.537999999999997</v>
      </c>
    </row>
    <row r="8" spans="1:35" ht="15.75" customHeight="1" x14ac:dyDescent="0.15">
      <c r="A8" s="2" t="s">
        <v>66</v>
      </c>
      <c r="B8" s="2" t="s">
        <v>34</v>
      </c>
      <c r="C8" s="2">
        <v>19</v>
      </c>
      <c r="D8" s="3" t="s">
        <v>35</v>
      </c>
      <c r="E8" s="4">
        <v>44796</v>
      </c>
      <c r="F8" s="7">
        <v>0.76388888888888884</v>
      </c>
      <c r="G8" s="8">
        <v>0.4375</v>
      </c>
      <c r="H8" s="2"/>
      <c r="I8" s="3" t="s">
        <v>31</v>
      </c>
      <c r="J8" s="2">
        <v>37</v>
      </c>
      <c r="K8" s="2">
        <v>38.200000000000003</v>
      </c>
      <c r="L8" s="2">
        <f>AVERAGE(J8:K8)</f>
        <v>37.6</v>
      </c>
      <c r="M8" s="2">
        <v>3.42</v>
      </c>
      <c r="N8" s="2">
        <v>3.08</v>
      </c>
      <c r="O8" s="2">
        <v>3.1E-2</v>
      </c>
      <c r="P8" s="2">
        <f>M8-N8+O8</f>
        <v>0.37099999999999989</v>
      </c>
      <c r="Q8" s="2">
        <f>P8/M8</f>
        <v>0.10847953216374266</v>
      </c>
      <c r="T8" s="2">
        <f t="shared" si="0"/>
        <v>0</v>
      </c>
      <c r="V8" s="2">
        <v>12.051</v>
      </c>
      <c r="W8" s="2">
        <v>12.164</v>
      </c>
      <c r="X8" s="2">
        <v>11.239000000000001</v>
      </c>
      <c r="Y8" s="2">
        <v>84.161000000000001</v>
      </c>
      <c r="Z8" s="2">
        <v>84.986999999999995</v>
      </c>
      <c r="AA8" s="2">
        <v>87.203000000000003</v>
      </c>
    </row>
    <row r="9" spans="1:35" ht="15.75" customHeight="1" x14ac:dyDescent="0.15">
      <c r="A9" s="2" t="s">
        <v>67</v>
      </c>
      <c r="B9" s="2" t="s">
        <v>39</v>
      </c>
      <c r="C9" s="2">
        <v>19</v>
      </c>
      <c r="D9" s="3" t="s">
        <v>30</v>
      </c>
      <c r="E9" s="9">
        <v>44796</v>
      </c>
      <c r="F9" s="7">
        <v>0.76388888888888884</v>
      </c>
      <c r="G9" s="8">
        <v>0.4375</v>
      </c>
      <c r="H9" s="2"/>
      <c r="I9" s="3" t="s">
        <v>31</v>
      </c>
      <c r="J9" s="2">
        <v>37</v>
      </c>
      <c r="K9" s="2">
        <v>38.200000000000003</v>
      </c>
      <c r="L9" s="2">
        <f>AVERAGE(J9:K9)</f>
        <v>37.6</v>
      </c>
      <c r="M9" s="2">
        <v>6.93</v>
      </c>
      <c r="N9" s="2">
        <v>6.46</v>
      </c>
      <c r="O9" s="2">
        <v>6.5000000000000002E-2</v>
      </c>
      <c r="P9" s="2">
        <f>M9-N9+O9</f>
        <v>0.5349999999999997</v>
      </c>
      <c r="Q9" s="2">
        <f>P9/M9</f>
        <v>7.7200577200577158E-2</v>
      </c>
      <c r="T9" s="2">
        <f t="shared" si="0"/>
        <v>0</v>
      </c>
      <c r="V9" s="2">
        <v>17.920999999999999</v>
      </c>
      <c r="W9" s="2">
        <v>15.933</v>
      </c>
      <c r="X9" s="2">
        <v>16.611999999999998</v>
      </c>
      <c r="Y9" s="2">
        <v>43.427</v>
      </c>
      <c r="Z9" s="2">
        <v>35.908000000000001</v>
      </c>
      <c r="AA9" s="2">
        <v>42.220999999999997</v>
      </c>
      <c r="AB9" s="2" t="s">
        <v>37</v>
      </c>
    </row>
    <row r="10" spans="1:35" ht="15.75" customHeight="1" x14ac:dyDescent="0.15">
      <c r="A10" s="2" t="s">
        <v>68</v>
      </c>
      <c r="B10" s="2" t="s">
        <v>34</v>
      </c>
      <c r="C10" s="2">
        <v>19</v>
      </c>
      <c r="D10" s="3" t="s">
        <v>35</v>
      </c>
      <c r="E10" s="9">
        <v>44796</v>
      </c>
      <c r="F10" s="7">
        <v>0.76388888888888884</v>
      </c>
      <c r="G10" s="8">
        <v>0.4375</v>
      </c>
      <c r="H10" s="2"/>
      <c r="I10" s="3" t="s">
        <v>31</v>
      </c>
      <c r="J10" s="2">
        <v>37</v>
      </c>
      <c r="K10" s="2">
        <v>38.200000000000003</v>
      </c>
      <c r="L10" s="2">
        <f>AVERAGE(J10:K10)</f>
        <v>37.6</v>
      </c>
      <c r="M10" s="2">
        <v>5.08</v>
      </c>
      <c r="N10" s="2">
        <v>4.51</v>
      </c>
      <c r="O10" s="2">
        <v>0.03</v>
      </c>
      <c r="P10" s="2">
        <f>M10-N10+O10</f>
        <v>0.60000000000000031</v>
      </c>
      <c r="Q10" s="2">
        <f>P10/M10</f>
        <v>0.11811023622047249</v>
      </c>
      <c r="T10" s="2">
        <f t="shared" si="0"/>
        <v>0</v>
      </c>
      <c r="V10" s="2">
        <v>13.292</v>
      </c>
      <c r="W10" s="2">
        <v>13.455</v>
      </c>
      <c r="X10" s="2">
        <v>12.656000000000001</v>
      </c>
      <c r="Y10" s="2">
        <v>78.343000000000004</v>
      </c>
      <c r="Z10" s="2">
        <v>78.397999999999996</v>
      </c>
      <c r="AA10" s="2">
        <v>82.195999999999998</v>
      </c>
    </row>
    <row r="11" spans="1:35" ht="15.75" customHeight="1" x14ac:dyDescent="0.15">
      <c r="A11" s="2" t="s">
        <v>69</v>
      </c>
      <c r="B11" s="2" t="s">
        <v>29</v>
      </c>
      <c r="C11" s="2">
        <v>19</v>
      </c>
      <c r="D11" s="3" t="s">
        <v>30</v>
      </c>
      <c r="E11" s="9">
        <v>44796</v>
      </c>
      <c r="F11" s="7">
        <v>0.76388888888888884</v>
      </c>
      <c r="G11" s="7">
        <v>0.4375</v>
      </c>
      <c r="H11" s="2"/>
      <c r="I11" s="3" t="s">
        <v>31</v>
      </c>
      <c r="J11" s="2">
        <v>37</v>
      </c>
      <c r="K11" s="2">
        <v>38.200000000000003</v>
      </c>
      <c r="L11" s="2">
        <f>AVERAGE(J11:K11)</f>
        <v>37.6</v>
      </c>
      <c r="M11" s="2">
        <v>5.84</v>
      </c>
      <c r="N11" s="2">
        <v>5.32</v>
      </c>
      <c r="O11" s="2">
        <v>1.4E-2</v>
      </c>
      <c r="P11" s="2">
        <f>M11-N11+O11</f>
        <v>0.53399999999999959</v>
      </c>
      <c r="Q11" s="2">
        <f>P11/M11</f>
        <v>9.1438356164383491E-2</v>
      </c>
      <c r="T11" s="2">
        <f t="shared" si="0"/>
        <v>0</v>
      </c>
      <c r="V11" s="2">
        <v>19.437999999999999</v>
      </c>
      <c r="W11" s="2">
        <v>17.454999999999998</v>
      </c>
      <c r="X11" s="2">
        <v>19.218</v>
      </c>
      <c r="Y11" s="2">
        <v>12.435</v>
      </c>
      <c r="Z11" s="2">
        <v>10.884</v>
      </c>
      <c r="AA11" s="2">
        <v>15.097</v>
      </c>
    </row>
    <row r="12" spans="1:35" ht="15.75" customHeight="1" x14ac:dyDescent="0.15">
      <c r="A12" s="2" t="s">
        <v>70</v>
      </c>
      <c r="B12" s="2" t="s">
        <v>39</v>
      </c>
      <c r="C12" s="2">
        <v>19</v>
      </c>
      <c r="D12" s="3" t="s">
        <v>35</v>
      </c>
      <c r="E12" s="9">
        <v>44796</v>
      </c>
      <c r="F12" s="7">
        <v>0.76388888888888884</v>
      </c>
      <c r="G12" s="8">
        <v>0.4375</v>
      </c>
      <c r="H12" s="2"/>
      <c r="I12" s="3" t="s">
        <v>31</v>
      </c>
      <c r="J12" s="2">
        <v>37</v>
      </c>
      <c r="K12" s="2">
        <v>38.200000000000003</v>
      </c>
      <c r="L12" s="2">
        <f>AVERAGE(J12:K12)</f>
        <v>37.6</v>
      </c>
      <c r="M12" s="2">
        <v>2.8</v>
      </c>
      <c r="N12" s="2">
        <v>2.4900000000000002</v>
      </c>
      <c r="O12" s="3">
        <v>0</v>
      </c>
      <c r="P12" s="2">
        <f>M12-N12+O12</f>
        <v>0.30999999999999961</v>
      </c>
      <c r="Q12" s="2">
        <f>P12/M12</f>
        <v>0.11071428571428558</v>
      </c>
      <c r="T12" s="2">
        <f t="shared" si="0"/>
        <v>0</v>
      </c>
      <c r="V12" s="2">
        <v>14.679</v>
      </c>
      <c r="W12" s="2">
        <v>14.897</v>
      </c>
      <c r="X12" s="2">
        <v>14.206</v>
      </c>
      <c r="Y12" s="2">
        <v>61.286999999999999</v>
      </c>
      <c r="Z12" s="2">
        <v>61.747</v>
      </c>
      <c r="AA12" s="2">
        <v>69.412999999999997</v>
      </c>
      <c r="AB12" s="2" t="s">
        <v>71</v>
      </c>
    </row>
    <row r="13" spans="1:35" ht="15.75" customHeight="1" x14ac:dyDescent="0.15">
      <c r="A13" s="2" t="s">
        <v>72</v>
      </c>
      <c r="B13" s="2" t="s">
        <v>39</v>
      </c>
      <c r="C13" s="2">
        <v>19</v>
      </c>
      <c r="D13" s="3" t="s">
        <v>30</v>
      </c>
      <c r="E13" s="9">
        <v>44796</v>
      </c>
      <c r="F13" s="7">
        <v>0.76388888888888884</v>
      </c>
      <c r="G13" s="7">
        <v>0.4375</v>
      </c>
      <c r="H13" s="2"/>
      <c r="I13" s="3" t="s">
        <v>31</v>
      </c>
      <c r="J13" s="2">
        <v>37</v>
      </c>
      <c r="K13" s="2">
        <v>38.200000000000003</v>
      </c>
      <c r="L13" s="2">
        <f>AVERAGE(J13:K13)</f>
        <v>37.6</v>
      </c>
      <c r="M13" s="2">
        <v>5.89</v>
      </c>
      <c r="N13" s="2">
        <v>5.0599999999999996</v>
      </c>
      <c r="O13" s="2">
        <v>6.2E-2</v>
      </c>
      <c r="P13" s="2">
        <f>M13-N13+O13</f>
        <v>0.89200000000000013</v>
      </c>
      <c r="Q13" s="2">
        <f>P13/M13</f>
        <v>0.15144312393887949</v>
      </c>
      <c r="T13" s="2">
        <f t="shared" si="0"/>
        <v>0</v>
      </c>
      <c r="V13" s="2">
        <v>19.971</v>
      </c>
      <c r="W13" s="2">
        <v>18.704999999999998</v>
      </c>
      <c r="X13" s="2">
        <v>18.231999999999999</v>
      </c>
      <c r="Y13" s="2">
        <v>46.963999999999999</v>
      </c>
      <c r="Z13" s="2">
        <v>41.673999999999999</v>
      </c>
      <c r="AA13" s="2">
        <v>46.892000000000003</v>
      </c>
    </row>
    <row r="14" spans="1:35" ht="15.75" customHeight="1" x14ac:dyDescent="0.15">
      <c r="A14" s="2" t="s">
        <v>73</v>
      </c>
      <c r="B14" s="2" t="s">
        <v>29</v>
      </c>
      <c r="C14" s="2">
        <v>19</v>
      </c>
      <c r="D14" s="3" t="s">
        <v>30</v>
      </c>
      <c r="E14" s="9">
        <v>44796</v>
      </c>
      <c r="F14" s="7">
        <v>0.76388888888888884</v>
      </c>
      <c r="G14" s="7">
        <v>0.4375</v>
      </c>
      <c r="H14" s="2"/>
      <c r="I14" s="3" t="s">
        <v>31</v>
      </c>
      <c r="J14" s="2">
        <v>37</v>
      </c>
      <c r="K14" s="2">
        <v>38.200000000000003</v>
      </c>
      <c r="L14" s="2">
        <f>AVERAGE(J14:K14)</f>
        <v>37.6</v>
      </c>
      <c r="M14" s="2">
        <v>7.15</v>
      </c>
      <c r="N14" s="2">
        <v>6.43</v>
      </c>
      <c r="O14" s="2">
        <v>1.2999999999999999E-2</v>
      </c>
      <c r="P14" s="2">
        <f>M14-N14+O14</f>
        <v>0.73300000000000065</v>
      </c>
      <c r="Q14" s="2">
        <f>P14/M14</f>
        <v>0.10251748251748261</v>
      </c>
      <c r="T14" s="2">
        <f t="shared" si="0"/>
        <v>0</v>
      </c>
      <c r="V14" s="2">
        <v>23.373000000000001</v>
      </c>
      <c r="W14" s="2">
        <v>17.565000000000001</v>
      </c>
      <c r="X14" s="2">
        <v>21.332999999999998</v>
      </c>
      <c r="Y14" s="2">
        <v>22.097000000000001</v>
      </c>
      <c r="Z14" s="2">
        <v>12.313000000000001</v>
      </c>
      <c r="AA14" s="2">
        <v>19.783999999999999</v>
      </c>
      <c r="AB14" s="2" t="s">
        <v>74</v>
      </c>
    </row>
    <row r="15" spans="1:35" ht="15.75" customHeight="1" x14ac:dyDescent="0.15">
      <c r="AD15" s="11" t="s">
        <v>32</v>
      </c>
    </row>
    <row r="16" spans="1:35" ht="15.75" customHeight="1" x14ac:dyDescent="0.15">
      <c r="AD16" s="11" t="s">
        <v>37</v>
      </c>
    </row>
    <row r="17" spans="30:30" ht="15.75" customHeight="1" x14ac:dyDescent="0.15">
      <c r="AD17" s="11" t="s">
        <v>81</v>
      </c>
    </row>
    <row r="18" spans="30:30" ht="15.75" customHeight="1" x14ac:dyDescent="0.15">
      <c r="AD18" s="11" t="s">
        <v>84</v>
      </c>
    </row>
    <row r="19" spans="30:30" ht="15.75" customHeight="1" x14ac:dyDescent="0.15">
      <c r="AD19" s="11" t="s">
        <v>92</v>
      </c>
    </row>
    <row r="20" spans="30:30" x14ac:dyDescent="0.15">
      <c r="AD20" s="11" t="s">
        <v>139</v>
      </c>
    </row>
    <row r="21" spans="30:30" x14ac:dyDescent="0.15">
      <c r="AD21" s="11" t="s">
        <v>148</v>
      </c>
    </row>
    <row r="22" spans="30:30" x14ac:dyDescent="0.15">
      <c r="AD22" s="11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A647-7096-4D4C-87DA-332747B51DA3}">
  <dimension ref="A1:AI52"/>
  <sheetViews>
    <sheetView workbookViewId="0">
      <selection activeCell="A35" sqref="A35"/>
    </sheetView>
  </sheetViews>
  <sheetFormatPr baseColWidth="10" defaultRowHeight="13" x14ac:dyDescent="0.15"/>
  <sheetData>
    <row r="1" spans="1:35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/>
      <c r="AD1" s="1"/>
      <c r="AE1" s="1"/>
      <c r="AF1" s="1"/>
      <c r="AG1" s="1"/>
      <c r="AH1" s="1"/>
      <c r="AI1" s="1"/>
    </row>
    <row r="2" spans="1:35" ht="15.75" customHeight="1" x14ac:dyDescent="0.15">
      <c r="A2" s="2" t="s">
        <v>47</v>
      </c>
      <c r="B2" s="2" t="s">
        <v>29</v>
      </c>
      <c r="C2" s="2">
        <v>19</v>
      </c>
      <c r="D2" s="3" t="s">
        <v>30</v>
      </c>
      <c r="E2" s="4">
        <v>44789</v>
      </c>
      <c r="F2" s="3" t="s">
        <v>48</v>
      </c>
      <c r="G2" s="2" t="s">
        <v>49</v>
      </c>
      <c r="H2" s="2">
        <v>16</v>
      </c>
      <c r="I2" s="3" t="s">
        <v>31</v>
      </c>
      <c r="J2" s="2">
        <v>37</v>
      </c>
      <c r="K2" s="2">
        <v>37</v>
      </c>
      <c r="L2" s="2">
        <f t="shared" ref="L2:L30" si="0">AVERAGE(J2:K2)</f>
        <v>37</v>
      </c>
      <c r="M2" s="2">
        <v>3.34</v>
      </c>
      <c r="N2" s="2">
        <v>2.74</v>
      </c>
      <c r="O2" s="3">
        <v>0</v>
      </c>
      <c r="P2" s="2">
        <f t="shared" ref="P2:P35" si="1">M2-N2+O2</f>
        <v>0.59999999999999964</v>
      </c>
      <c r="Q2" s="2">
        <f t="shared" ref="Q2:Q35" si="2">P2/M2</f>
        <v>0.17964071856287414</v>
      </c>
      <c r="R2" s="2">
        <v>392</v>
      </c>
      <c r="S2" s="2">
        <v>354</v>
      </c>
      <c r="T2" s="2">
        <f>S2-R2</f>
        <v>-38</v>
      </c>
      <c r="U2" s="2" t="s">
        <v>50</v>
      </c>
      <c r="V2" s="2">
        <v>21.692</v>
      </c>
      <c r="W2" s="2">
        <v>18.309999999999999</v>
      </c>
      <c r="X2" s="2">
        <v>18.242999999999999</v>
      </c>
      <c r="Y2" s="2">
        <v>9.4979999999999993</v>
      </c>
      <c r="Z2" s="2">
        <v>6.516</v>
      </c>
      <c r="AA2" s="2">
        <v>8.1159999999999997</v>
      </c>
    </row>
    <row r="3" spans="1:35" ht="15.75" customHeight="1" x14ac:dyDescent="0.15">
      <c r="A3" s="2" t="s">
        <v>51</v>
      </c>
      <c r="B3" s="2" t="s">
        <v>29</v>
      </c>
      <c r="C3" s="2">
        <v>18</v>
      </c>
      <c r="D3" s="3" t="s">
        <v>30</v>
      </c>
      <c r="E3" s="4">
        <v>44789</v>
      </c>
      <c r="F3" s="3" t="s">
        <v>48</v>
      </c>
      <c r="G3" s="2" t="s">
        <v>49</v>
      </c>
      <c r="H3" s="2">
        <v>16</v>
      </c>
      <c r="I3" s="3" t="s">
        <v>31</v>
      </c>
      <c r="J3" s="2">
        <v>37</v>
      </c>
      <c r="K3" s="2">
        <v>37</v>
      </c>
      <c r="L3" s="2">
        <f t="shared" si="0"/>
        <v>37</v>
      </c>
      <c r="M3" s="2">
        <v>5.55</v>
      </c>
      <c r="N3" s="2">
        <v>4.32</v>
      </c>
      <c r="O3" s="3">
        <v>0</v>
      </c>
      <c r="P3" s="2">
        <f t="shared" si="1"/>
        <v>1.2299999999999995</v>
      </c>
      <c r="Q3" s="2">
        <f t="shared" si="2"/>
        <v>0.22162162162162155</v>
      </c>
      <c r="R3" s="2">
        <v>376</v>
      </c>
      <c r="S3" s="2">
        <v>389</v>
      </c>
      <c r="T3" s="2">
        <f>S3-R3</f>
        <v>13</v>
      </c>
      <c r="V3" s="2">
        <v>21.14</v>
      </c>
      <c r="W3" s="2">
        <v>18.010000000000002</v>
      </c>
      <c r="X3" s="2">
        <v>17.616</v>
      </c>
      <c r="Y3" s="2">
        <v>12.513</v>
      </c>
      <c r="Z3" s="2">
        <v>9.3460000000000001</v>
      </c>
      <c r="AA3" s="2">
        <v>11.496</v>
      </c>
    </row>
    <row r="4" spans="1:35" ht="15.75" customHeight="1" x14ac:dyDescent="0.15">
      <c r="A4" s="2" t="s">
        <v>52</v>
      </c>
      <c r="B4" s="2" t="s">
        <v>29</v>
      </c>
      <c r="C4" s="2">
        <v>19</v>
      </c>
      <c r="D4" s="3" t="s">
        <v>30</v>
      </c>
      <c r="E4" s="4">
        <v>44789</v>
      </c>
      <c r="F4" s="3" t="s">
        <v>48</v>
      </c>
      <c r="G4" s="2" t="s">
        <v>49</v>
      </c>
      <c r="H4" s="2">
        <v>16</v>
      </c>
      <c r="I4" s="3" t="s">
        <v>31</v>
      </c>
      <c r="J4" s="2">
        <v>37</v>
      </c>
      <c r="K4" s="2">
        <v>37</v>
      </c>
      <c r="L4" s="2">
        <f t="shared" si="0"/>
        <v>37</v>
      </c>
      <c r="M4" s="2">
        <v>4.95</v>
      </c>
      <c r="N4" s="2">
        <v>4.43</v>
      </c>
      <c r="O4" s="3">
        <v>0</v>
      </c>
      <c r="P4" s="2">
        <f t="shared" si="1"/>
        <v>0.52000000000000046</v>
      </c>
      <c r="Q4" s="2">
        <f t="shared" si="2"/>
        <v>0.10505050505050514</v>
      </c>
      <c r="R4" s="2">
        <v>372</v>
      </c>
      <c r="S4" s="2">
        <v>398</v>
      </c>
      <c r="T4" s="2">
        <f>S4-R4</f>
        <v>26</v>
      </c>
      <c r="V4" s="2">
        <v>19.716000000000001</v>
      </c>
      <c r="W4" s="2">
        <v>18.974</v>
      </c>
      <c r="X4" s="2">
        <v>18.864000000000001</v>
      </c>
      <c r="Y4" s="2">
        <v>11.609</v>
      </c>
      <c r="Z4" s="2">
        <v>10.670999999999999</v>
      </c>
      <c r="AA4" s="2">
        <v>12.922000000000001</v>
      </c>
    </row>
    <row r="5" spans="1:35" ht="15.75" customHeight="1" x14ac:dyDescent="0.15">
      <c r="A5" s="2" t="s">
        <v>53</v>
      </c>
      <c r="B5" s="2" t="s">
        <v>34</v>
      </c>
      <c r="C5" s="2">
        <v>18</v>
      </c>
      <c r="D5" s="3" t="s">
        <v>35</v>
      </c>
      <c r="E5" s="4">
        <v>44789</v>
      </c>
      <c r="F5" s="3" t="s">
        <v>48</v>
      </c>
      <c r="G5" s="2" t="s">
        <v>49</v>
      </c>
      <c r="H5" s="2">
        <v>16</v>
      </c>
      <c r="I5" s="3" t="s">
        <v>31</v>
      </c>
      <c r="J5" s="2">
        <v>37</v>
      </c>
      <c r="K5" s="2">
        <v>37</v>
      </c>
      <c r="L5" s="2">
        <f t="shared" si="0"/>
        <v>37</v>
      </c>
      <c r="M5" s="2">
        <v>3.17</v>
      </c>
      <c r="N5" s="2">
        <v>2.4500000000000002</v>
      </c>
      <c r="O5" s="3">
        <v>0</v>
      </c>
      <c r="P5" s="2">
        <f t="shared" si="1"/>
        <v>0.71999999999999975</v>
      </c>
      <c r="Q5" s="2">
        <f t="shared" si="2"/>
        <v>0.2271293375394321</v>
      </c>
      <c r="R5" s="2">
        <v>340</v>
      </c>
      <c r="S5" s="2">
        <v>350</v>
      </c>
      <c r="T5" s="2">
        <f>S5-R5</f>
        <v>10</v>
      </c>
      <c r="V5" s="2">
        <v>12.792</v>
      </c>
      <c r="W5" s="2">
        <v>12.583</v>
      </c>
      <c r="X5" s="2">
        <v>11.16</v>
      </c>
      <c r="Y5" s="2">
        <v>88.394000000000005</v>
      </c>
      <c r="Z5" s="2">
        <v>88.875</v>
      </c>
      <c r="AA5" s="2">
        <v>90.305000000000007</v>
      </c>
    </row>
    <row r="6" spans="1:35" ht="15.75" customHeight="1" x14ac:dyDescent="0.15">
      <c r="A6" s="2" t="s">
        <v>54</v>
      </c>
      <c r="B6" s="2" t="s">
        <v>39</v>
      </c>
      <c r="C6" s="2">
        <v>18</v>
      </c>
      <c r="D6" s="3" t="s">
        <v>35</v>
      </c>
      <c r="E6" s="4">
        <v>44789</v>
      </c>
      <c r="F6" s="3" t="s">
        <v>48</v>
      </c>
      <c r="G6" s="2" t="s">
        <v>49</v>
      </c>
      <c r="H6" s="2">
        <v>16</v>
      </c>
      <c r="I6" s="3" t="s">
        <v>31</v>
      </c>
      <c r="J6" s="2">
        <v>37</v>
      </c>
      <c r="K6" s="2">
        <v>37</v>
      </c>
      <c r="L6" s="2">
        <f t="shared" si="0"/>
        <v>37</v>
      </c>
      <c r="M6" s="2">
        <v>3.57</v>
      </c>
      <c r="N6" s="2">
        <v>2.69</v>
      </c>
      <c r="O6" s="2">
        <v>0.03</v>
      </c>
      <c r="P6" s="2">
        <f t="shared" si="1"/>
        <v>0.90999999999999992</v>
      </c>
      <c r="Q6" s="2">
        <f t="shared" si="2"/>
        <v>0.25490196078431371</v>
      </c>
      <c r="R6" s="2">
        <v>361</v>
      </c>
      <c r="S6" s="2">
        <v>385</v>
      </c>
      <c r="T6" s="2">
        <f>S6-R6</f>
        <v>24</v>
      </c>
      <c r="V6" s="2">
        <v>14.16</v>
      </c>
      <c r="W6" s="2">
        <v>13.945</v>
      </c>
      <c r="X6" s="2">
        <v>14.103999999999999</v>
      </c>
      <c r="Y6" s="2">
        <v>63.145000000000003</v>
      </c>
      <c r="Z6" s="2">
        <v>61.012</v>
      </c>
      <c r="AA6" s="2">
        <v>67.853999999999999</v>
      </c>
    </row>
    <row r="7" spans="1:35" ht="15.75" customHeight="1" x14ac:dyDescent="0.15">
      <c r="A7" s="2" t="s">
        <v>55</v>
      </c>
      <c r="B7" s="2" t="s">
        <v>34</v>
      </c>
      <c r="C7" s="2">
        <v>19</v>
      </c>
      <c r="D7" s="3" t="s">
        <v>35</v>
      </c>
      <c r="E7" s="4">
        <v>44789</v>
      </c>
      <c r="F7" s="3" t="s">
        <v>48</v>
      </c>
      <c r="G7" s="2" t="s">
        <v>49</v>
      </c>
      <c r="H7" s="2">
        <v>16</v>
      </c>
      <c r="I7" s="3" t="s">
        <v>31</v>
      </c>
      <c r="J7" s="2">
        <v>37</v>
      </c>
      <c r="K7" s="2">
        <v>37</v>
      </c>
      <c r="L7" s="2">
        <f t="shared" si="0"/>
        <v>37</v>
      </c>
      <c r="M7" s="2">
        <v>2.82</v>
      </c>
      <c r="N7" s="2">
        <v>2.12</v>
      </c>
      <c r="O7" s="2">
        <v>0.01</v>
      </c>
      <c r="P7" s="2">
        <f t="shared" si="1"/>
        <v>0.70999999999999974</v>
      </c>
      <c r="Q7" s="2">
        <f t="shared" si="2"/>
        <v>0.25177304964538999</v>
      </c>
      <c r="R7" s="2">
        <v>356</v>
      </c>
      <c r="S7" s="3" t="s">
        <v>56</v>
      </c>
      <c r="U7" s="2" t="s">
        <v>57</v>
      </c>
      <c r="V7" s="2">
        <v>13.811999999999999</v>
      </c>
      <c r="W7" s="2">
        <v>13.608000000000001</v>
      </c>
      <c r="X7" s="2">
        <v>12.443</v>
      </c>
      <c r="Y7" s="2">
        <v>76.95</v>
      </c>
      <c r="Z7" s="2">
        <v>78.119</v>
      </c>
      <c r="AA7" s="2">
        <v>82.242000000000004</v>
      </c>
    </row>
    <row r="8" spans="1:35" ht="15.75" customHeight="1" x14ac:dyDescent="0.15">
      <c r="A8" s="2" t="s">
        <v>58</v>
      </c>
      <c r="B8" s="2" t="s">
        <v>34</v>
      </c>
      <c r="C8" s="2">
        <v>19</v>
      </c>
      <c r="D8" s="3" t="s">
        <v>35</v>
      </c>
      <c r="E8" s="4">
        <v>44789</v>
      </c>
      <c r="F8" s="3" t="s">
        <v>48</v>
      </c>
      <c r="G8" s="2" t="s">
        <v>49</v>
      </c>
      <c r="H8" s="2">
        <v>16</v>
      </c>
      <c r="I8" s="3" t="s">
        <v>31</v>
      </c>
      <c r="J8" s="2">
        <v>37</v>
      </c>
      <c r="K8" s="2">
        <v>37</v>
      </c>
      <c r="L8" s="2">
        <f t="shared" si="0"/>
        <v>37</v>
      </c>
      <c r="M8" s="2">
        <v>2.5099999999999998</v>
      </c>
      <c r="N8" s="2">
        <v>2.0699999999999998</v>
      </c>
      <c r="O8" s="3">
        <v>0</v>
      </c>
      <c r="P8" s="2">
        <f t="shared" si="1"/>
        <v>0.43999999999999995</v>
      </c>
      <c r="Q8" s="2">
        <f t="shared" si="2"/>
        <v>0.17529880478087648</v>
      </c>
      <c r="R8" s="2">
        <v>369</v>
      </c>
      <c r="S8" s="2">
        <v>412</v>
      </c>
      <c r="T8" s="2">
        <f t="shared" ref="T8:T30" si="3">S8-R8</f>
        <v>43</v>
      </c>
      <c r="V8" s="2">
        <v>12.840999999999999</v>
      </c>
      <c r="W8" s="2">
        <v>12.824999999999999</v>
      </c>
      <c r="X8" s="2">
        <v>11.913</v>
      </c>
      <c r="Y8" s="2">
        <v>83.603999999999999</v>
      </c>
      <c r="Z8" s="2">
        <v>84.600999999999999</v>
      </c>
      <c r="AA8" s="2">
        <v>87.662000000000006</v>
      </c>
    </row>
    <row r="9" spans="1:35" ht="15.75" customHeight="1" x14ac:dyDescent="0.15">
      <c r="A9" s="2" t="s">
        <v>59</v>
      </c>
      <c r="B9" s="2" t="s">
        <v>29</v>
      </c>
      <c r="C9" s="2">
        <v>18</v>
      </c>
      <c r="D9" s="3" t="s">
        <v>30</v>
      </c>
      <c r="E9" s="4">
        <v>44789</v>
      </c>
      <c r="F9" s="3" t="s">
        <v>48</v>
      </c>
      <c r="G9" s="2" t="s">
        <v>49</v>
      </c>
      <c r="H9" s="2">
        <v>16</v>
      </c>
      <c r="I9" s="3" t="s">
        <v>31</v>
      </c>
      <c r="J9" s="2">
        <v>37</v>
      </c>
      <c r="K9" s="2">
        <v>37</v>
      </c>
      <c r="L9" s="2">
        <f t="shared" si="0"/>
        <v>37</v>
      </c>
      <c r="M9" s="2">
        <v>4.6100000000000003</v>
      </c>
      <c r="N9" s="2">
        <v>3.98</v>
      </c>
      <c r="O9" s="2">
        <v>0.01</v>
      </c>
      <c r="P9" s="2">
        <f t="shared" si="1"/>
        <v>0.64000000000000035</v>
      </c>
      <c r="Q9" s="2">
        <f t="shared" si="2"/>
        <v>0.13882863340563997</v>
      </c>
      <c r="R9" s="2">
        <v>377</v>
      </c>
      <c r="S9" s="2">
        <v>402</v>
      </c>
      <c r="T9" s="2">
        <f t="shared" si="3"/>
        <v>25</v>
      </c>
      <c r="V9" s="2">
        <v>18.763000000000002</v>
      </c>
      <c r="W9" s="2">
        <v>18.652999999999999</v>
      </c>
      <c r="X9" s="2">
        <v>17.597999999999999</v>
      </c>
      <c r="Y9" s="2">
        <v>17.251999999999999</v>
      </c>
      <c r="Z9" s="2">
        <v>16.716000000000001</v>
      </c>
      <c r="AA9" s="2">
        <v>19.393999999999998</v>
      </c>
    </row>
    <row r="10" spans="1:35" ht="15.75" customHeight="1" x14ac:dyDescent="0.15">
      <c r="A10" s="2" t="s">
        <v>60</v>
      </c>
      <c r="B10" s="2" t="s">
        <v>39</v>
      </c>
      <c r="C10" s="2">
        <v>19</v>
      </c>
      <c r="D10" s="3" t="s">
        <v>35</v>
      </c>
      <c r="E10" s="4">
        <v>44789</v>
      </c>
      <c r="F10" s="3" t="s">
        <v>48</v>
      </c>
      <c r="G10" s="2" t="s">
        <v>49</v>
      </c>
      <c r="H10" s="2">
        <v>16</v>
      </c>
      <c r="I10" s="3" t="s">
        <v>31</v>
      </c>
      <c r="J10" s="2">
        <v>37</v>
      </c>
      <c r="K10" s="2">
        <v>37</v>
      </c>
      <c r="L10" s="2">
        <f t="shared" si="0"/>
        <v>37</v>
      </c>
      <c r="M10" s="2">
        <v>4.17</v>
      </c>
      <c r="N10" s="2">
        <v>3.43</v>
      </c>
      <c r="O10" s="2">
        <v>0.04</v>
      </c>
      <c r="P10" s="2">
        <f t="shared" si="1"/>
        <v>0.7799999999999998</v>
      </c>
      <c r="Q10" s="2">
        <f t="shared" si="2"/>
        <v>0.18705035971223016</v>
      </c>
      <c r="R10" s="2">
        <v>351</v>
      </c>
      <c r="S10" s="2">
        <v>350</v>
      </c>
      <c r="T10" s="2">
        <f t="shared" si="3"/>
        <v>-1</v>
      </c>
      <c r="V10" s="2">
        <v>14.03</v>
      </c>
      <c r="W10" s="2">
        <v>13.792</v>
      </c>
      <c r="X10" s="2">
        <v>13.16</v>
      </c>
      <c r="Y10" s="2">
        <v>45.853999999999999</v>
      </c>
      <c r="Z10" s="2">
        <v>44.927999999999997</v>
      </c>
      <c r="AA10" s="2">
        <v>48.621000000000002</v>
      </c>
    </row>
    <row r="11" spans="1:35" ht="15.75" customHeight="1" x14ac:dyDescent="0.15">
      <c r="A11" s="2" t="s">
        <v>61</v>
      </c>
      <c r="B11" s="2" t="s">
        <v>39</v>
      </c>
      <c r="C11" s="2">
        <v>18</v>
      </c>
      <c r="D11" s="3" t="s">
        <v>30</v>
      </c>
      <c r="E11" s="4">
        <v>44789</v>
      </c>
      <c r="F11" s="3" t="s">
        <v>48</v>
      </c>
      <c r="G11" s="2" t="s">
        <v>49</v>
      </c>
      <c r="H11" s="2">
        <v>16</v>
      </c>
      <c r="I11" s="3" t="s">
        <v>31</v>
      </c>
      <c r="J11" s="2">
        <v>37</v>
      </c>
      <c r="K11" s="2">
        <v>37</v>
      </c>
      <c r="L11" s="2">
        <f t="shared" si="0"/>
        <v>37</v>
      </c>
      <c r="M11" s="2">
        <v>5.0199999999999996</v>
      </c>
      <c r="N11" s="2">
        <v>4.25</v>
      </c>
      <c r="O11" s="2">
        <v>0.01</v>
      </c>
      <c r="P11" s="2">
        <f t="shared" si="1"/>
        <v>0.77999999999999958</v>
      </c>
      <c r="Q11" s="2">
        <f t="shared" si="2"/>
        <v>0.15537848605577681</v>
      </c>
      <c r="R11" s="2">
        <v>356</v>
      </c>
      <c r="S11" s="2">
        <v>369</v>
      </c>
      <c r="T11" s="2">
        <f t="shared" si="3"/>
        <v>13</v>
      </c>
      <c r="V11" s="2">
        <v>14.725</v>
      </c>
      <c r="W11" s="2">
        <v>14.574999999999999</v>
      </c>
      <c r="X11" s="2">
        <v>14.468</v>
      </c>
      <c r="Y11" s="2">
        <v>44.334000000000003</v>
      </c>
      <c r="Z11" s="2">
        <v>43.527000000000001</v>
      </c>
      <c r="AA11" s="2">
        <v>48.04</v>
      </c>
    </row>
    <row r="12" spans="1:35" x14ac:dyDescent="0.15">
      <c r="A12" s="2" t="s">
        <v>109</v>
      </c>
      <c r="B12" s="2" t="s">
        <v>29</v>
      </c>
      <c r="C12" s="2">
        <v>18</v>
      </c>
      <c r="D12" s="3" t="s">
        <v>30</v>
      </c>
      <c r="E12" s="4">
        <v>44803</v>
      </c>
      <c r="F12" s="5">
        <v>0.84930555555555554</v>
      </c>
      <c r="G12" s="5">
        <v>0.51597222222222228</v>
      </c>
      <c r="H12" s="2">
        <v>16</v>
      </c>
      <c r="I12" s="3" t="s">
        <v>31</v>
      </c>
      <c r="J12" s="2">
        <v>38.1</v>
      </c>
      <c r="K12" s="2">
        <v>38.700000000000003</v>
      </c>
      <c r="L12" s="2">
        <f t="shared" si="0"/>
        <v>38.400000000000006</v>
      </c>
      <c r="M12" s="2">
        <v>4.43</v>
      </c>
      <c r="N12" s="2">
        <v>3.59</v>
      </c>
      <c r="O12" s="2">
        <v>4.0000000000000001E-3</v>
      </c>
      <c r="P12" s="2">
        <f t="shared" si="1"/>
        <v>0.84399999999999986</v>
      </c>
      <c r="Q12" s="2">
        <f t="shared" si="2"/>
        <v>0.19051918735891646</v>
      </c>
      <c r="R12" s="2">
        <v>330</v>
      </c>
      <c r="S12" s="2">
        <v>346</v>
      </c>
      <c r="T12" s="2">
        <f t="shared" si="3"/>
        <v>16</v>
      </c>
      <c r="U12" s="2" t="s">
        <v>110</v>
      </c>
      <c r="V12" s="2">
        <v>19.96</v>
      </c>
      <c r="W12" s="2">
        <v>17.766999999999999</v>
      </c>
      <c r="X12" s="2">
        <v>18.216000000000001</v>
      </c>
      <c r="Y12" s="2">
        <v>9.8919999999999995</v>
      </c>
      <c r="Z12" s="2">
        <v>8.5009999999999994</v>
      </c>
      <c r="AA12" s="2">
        <v>10.36</v>
      </c>
    </row>
    <row r="13" spans="1:35" x14ac:dyDescent="0.15">
      <c r="A13" s="2" t="s">
        <v>111</v>
      </c>
      <c r="B13" s="2" t="s">
        <v>29</v>
      </c>
      <c r="C13" s="2">
        <v>18</v>
      </c>
      <c r="D13" s="3" t="s">
        <v>30</v>
      </c>
      <c r="E13" s="4">
        <v>44803</v>
      </c>
      <c r="F13" s="5">
        <v>0.84930555555555554</v>
      </c>
      <c r="G13" s="5">
        <v>0.51597222222222228</v>
      </c>
      <c r="H13" s="2">
        <v>16</v>
      </c>
      <c r="I13" s="3" t="s">
        <v>31</v>
      </c>
      <c r="J13" s="2">
        <v>38.1</v>
      </c>
      <c r="K13" s="2">
        <v>38.700000000000003</v>
      </c>
      <c r="L13" s="2">
        <f t="shared" si="0"/>
        <v>38.400000000000006</v>
      </c>
      <c r="M13" s="2">
        <v>4.2300000000000004</v>
      </c>
      <c r="N13" s="2">
        <v>3.51</v>
      </c>
      <c r="O13" s="2">
        <v>1.2999999999999999E-2</v>
      </c>
      <c r="P13" s="2">
        <f t="shared" si="1"/>
        <v>0.73300000000000065</v>
      </c>
      <c r="Q13" s="2">
        <f t="shared" si="2"/>
        <v>0.1732860520094564</v>
      </c>
      <c r="R13" s="2">
        <v>333</v>
      </c>
      <c r="S13" s="2">
        <v>362</v>
      </c>
      <c r="T13" s="2">
        <f t="shared" si="3"/>
        <v>29</v>
      </c>
      <c r="U13" s="2" t="s">
        <v>112</v>
      </c>
      <c r="V13" s="2">
        <v>22.574000000000002</v>
      </c>
      <c r="W13" s="2">
        <v>17.341000000000001</v>
      </c>
      <c r="X13" s="2">
        <v>20.567</v>
      </c>
      <c r="Y13" s="2">
        <v>12.231999999999999</v>
      </c>
      <c r="Z13" s="2">
        <v>7.9</v>
      </c>
      <c r="AA13" s="2">
        <v>12.145</v>
      </c>
    </row>
    <row r="14" spans="1:35" x14ac:dyDescent="0.15">
      <c r="A14" s="2" t="s">
        <v>113</v>
      </c>
      <c r="B14" s="2" t="s">
        <v>39</v>
      </c>
      <c r="C14" s="2">
        <v>18</v>
      </c>
      <c r="D14" s="3" t="s">
        <v>30</v>
      </c>
      <c r="E14" s="4">
        <v>44803</v>
      </c>
      <c r="F14" s="5">
        <v>0.84930555555555554</v>
      </c>
      <c r="G14" s="5">
        <v>0.51597222222222228</v>
      </c>
      <c r="H14" s="2">
        <v>16</v>
      </c>
      <c r="I14" s="3" t="s">
        <v>31</v>
      </c>
      <c r="J14" s="2">
        <v>38.1</v>
      </c>
      <c r="K14" s="2">
        <v>38.700000000000003</v>
      </c>
      <c r="L14" s="2">
        <f t="shared" si="0"/>
        <v>38.400000000000006</v>
      </c>
      <c r="M14" s="2">
        <v>3.94</v>
      </c>
      <c r="N14" s="2">
        <v>3.33</v>
      </c>
      <c r="O14" s="2">
        <v>2.5999999999999999E-2</v>
      </c>
      <c r="P14" s="2">
        <f t="shared" si="1"/>
        <v>0.6359999999999999</v>
      </c>
      <c r="Q14" s="2">
        <f t="shared" si="2"/>
        <v>0.16142131979695429</v>
      </c>
      <c r="R14" s="2">
        <v>306</v>
      </c>
      <c r="S14" s="2">
        <v>295</v>
      </c>
      <c r="T14" s="2">
        <f t="shared" si="3"/>
        <v>-11</v>
      </c>
      <c r="U14" s="2" t="s">
        <v>112</v>
      </c>
      <c r="V14" s="2">
        <v>13.117000000000001</v>
      </c>
      <c r="W14" s="2">
        <v>12.859</v>
      </c>
      <c r="X14" s="2">
        <v>12.981</v>
      </c>
      <c r="Y14" s="2">
        <v>67.915000000000006</v>
      </c>
      <c r="Z14" s="2">
        <v>65.191000000000003</v>
      </c>
      <c r="AA14" s="2">
        <v>74.007000000000005</v>
      </c>
    </row>
    <row r="15" spans="1:35" x14ac:dyDescent="0.15">
      <c r="A15" s="2" t="s">
        <v>114</v>
      </c>
      <c r="B15" s="2" t="s">
        <v>39</v>
      </c>
      <c r="C15" s="2">
        <v>18</v>
      </c>
      <c r="D15" s="3" t="s">
        <v>30</v>
      </c>
      <c r="E15" s="4">
        <v>44803</v>
      </c>
      <c r="F15" s="5">
        <v>0.84930555555555554</v>
      </c>
      <c r="G15" s="5">
        <v>0.51597222222222228</v>
      </c>
      <c r="H15" s="2">
        <v>16</v>
      </c>
      <c r="I15" s="3" t="s">
        <v>31</v>
      </c>
      <c r="J15" s="2">
        <v>38.1</v>
      </c>
      <c r="K15" s="2">
        <v>38.700000000000003</v>
      </c>
      <c r="L15" s="2">
        <f t="shared" si="0"/>
        <v>38.400000000000006</v>
      </c>
      <c r="M15" s="2">
        <v>1.55</v>
      </c>
      <c r="N15" s="2">
        <v>1.02</v>
      </c>
      <c r="O15" s="2">
        <v>8.0000000000000002E-3</v>
      </c>
      <c r="P15" s="2">
        <f t="shared" si="1"/>
        <v>0.53800000000000003</v>
      </c>
      <c r="Q15" s="2">
        <f t="shared" si="2"/>
        <v>0.3470967741935484</v>
      </c>
      <c r="R15" s="2">
        <v>281</v>
      </c>
      <c r="S15" s="2">
        <v>285</v>
      </c>
      <c r="T15" s="2">
        <f t="shared" si="3"/>
        <v>4</v>
      </c>
      <c r="U15" s="2" t="s">
        <v>115</v>
      </c>
      <c r="V15" s="2">
        <v>14.766</v>
      </c>
      <c r="W15" s="2">
        <v>14.679</v>
      </c>
      <c r="X15" s="2">
        <v>14.542999999999999</v>
      </c>
      <c r="Y15" s="2">
        <v>60.585999999999999</v>
      </c>
      <c r="Z15" s="2">
        <v>59.052</v>
      </c>
      <c r="AA15" s="2">
        <v>71.558999999999997</v>
      </c>
    </row>
    <row r="16" spans="1:35" x14ac:dyDescent="0.15">
      <c r="A16" s="2" t="s">
        <v>116</v>
      </c>
      <c r="B16" s="2" t="s">
        <v>29</v>
      </c>
      <c r="C16" s="2">
        <v>18</v>
      </c>
      <c r="D16" s="3" t="s">
        <v>30</v>
      </c>
      <c r="E16" s="4">
        <v>44803</v>
      </c>
      <c r="F16" s="5">
        <v>0.84930555555555554</v>
      </c>
      <c r="G16" s="5">
        <v>0.51597222222222228</v>
      </c>
      <c r="H16" s="2">
        <v>16</v>
      </c>
      <c r="I16" s="3" t="s">
        <v>31</v>
      </c>
      <c r="J16" s="2">
        <v>38.1</v>
      </c>
      <c r="K16" s="2">
        <v>38.700000000000003</v>
      </c>
      <c r="L16" s="2">
        <f t="shared" si="0"/>
        <v>38.400000000000006</v>
      </c>
      <c r="M16" s="2">
        <v>4.01</v>
      </c>
      <c r="N16" s="2">
        <v>3.41</v>
      </c>
      <c r="O16" s="2">
        <v>3.6999999999999998E-2</v>
      </c>
      <c r="P16" s="2">
        <f t="shared" si="1"/>
        <v>0.63699999999999968</v>
      </c>
      <c r="Q16" s="2">
        <f t="shared" si="2"/>
        <v>0.15885286783042388</v>
      </c>
      <c r="R16" s="2">
        <v>324</v>
      </c>
      <c r="S16" s="2">
        <v>340</v>
      </c>
      <c r="T16" s="2">
        <f t="shared" si="3"/>
        <v>16</v>
      </c>
      <c r="U16" s="2" t="s">
        <v>117</v>
      </c>
      <c r="V16" s="2">
        <v>18.974</v>
      </c>
      <c r="W16" s="2">
        <v>18.658999999999999</v>
      </c>
      <c r="X16" s="2">
        <v>19.568000000000001</v>
      </c>
      <c r="Y16" s="2">
        <v>5.133</v>
      </c>
      <c r="Z16" s="2">
        <v>5.048</v>
      </c>
      <c r="AA16" s="2">
        <v>6.7850000000000001</v>
      </c>
    </row>
    <row r="17" spans="1:27" x14ac:dyDescent="0.15">
      <c r="A17" s="2" t="s">
        <v>118</v>
      </c>
      <c r="B17" s="2" t="s">
        <v>39</v>
      </c>
      <c r="C17" s="2">
        <v>17</v>
      </c>
      <c r="D17" s="3" t="s">
        <v>30</v>
      </c>
      <c r="E17" s="4">
        <v>44803</v>
      </c>
      <c r="F17" s="5">
        <v>0.84930555555555554</v>
      </c>
      <c r="G17" s="5">
        <v>0.51597222222222228</v>
      </c>
      <c r="H17" s="2">
        <v>16</v>
      </c>
      <c r="I17" s="3" t="s">
        <v>31</v>
      </c>
      <c r="J17" s="2">
        <v>38.1</v>
      </c>
      <c r="K17" s="2">
        <v>38.700000000000003</v>
      </c>
      <c r="L17" s="2">
        <f t="shared" si="0"/>
        <v>38.400000000000006</v>
      </c>
      <c r="M17" s="2">
        <v>5.01</v>
      </c>
      <c r="N17" s="2">
        <v>4.45</v>
      </c>
      <c r="O17" s="2">
        <v>2.3E-2</v>
      </c>
      <c r="P17" s="2">
        <f t="shared" si="1"/>
        <v>0.58299999999999963</v>
      </c>
      <c r="Q17" s="2">
        <f t="shared" si="2"/>
        <v>0.1163672654690618</v>
      </c>
      <c r="R17" s="2">
        <v>355</v>
      </c>
      <c r="S17" s="2">
        <v>342</v>
      </c>
      <c r="T17" s="2">
        <f t="shared" si="3"/>
        <v>-13</v>
      </c>
      <c r="U17" s="2" t="s">
        <v>119</v>
      </c>
      <c r="V17" s="2">
        <v>13.786</v>
      </c>
      <c r="W17" s="2">
        <v>13.33</v>
      </c>
      <c r="X17" s="2">
        <v>12.967000000000001</v>
      </c>
      <c r="Y17" s="2">
        <v>71.430999999999997</v>
      </c>
      <c r="Z17" s="2">
        <v>67.183999999999997</v>
      </c>
      <c r="AA17" s="2">
        <v>74.135999999999996</v>
      </c>
    </row>
    <row r="18" spans="1:27" x14ac:dyDescent="0.15">
      <c r="A18" s="2" t="s">
        <v>120</v>
      </c>
      <c r="B18" s="2" t="s">
        <v>34</v>
      </c>
      <c r="C18" s="2">
        <v>18</v>
      </c>
      <c r="D18" s="3" t="s">
        <v>35</v>
      </c>
      <c r="E18" s="4">
        <v>44803</v>
      </c>
      <c r="F18" s="5">
        <v>0.84930555555555554</v>
      </c>
      <c r="G18" s="5">
        <v>0.51597222222222228</v>
      </c>
      <c r="H18" s="2">
        <v>16</v>
      </c>
      <c r="I18" s="3" t="s">
        <v>31</v>
      </c>
      <c r="J18" s="2">
        <v>38.1</v>
      </c>
      <c r="K18" s="2">
        <v>38.700000000000003</v>
      </c>
      <c r="L18" s="2">
        <f t="shared" si="0"/>
        <v>38.400000000000006</v>
      </c>
      <c r="M18" s="2">
        <v>4.6500000000000004</v>
      </c>
      <c r="N18" s="2">
        <v>4.04</v>
      </c>
      <c r="O18" s="2">
        <v>3.5000000000000003E-2</v>
      </c>
      <c r="P18" s="2">
        <f t="shared" si="1"/>
        <v>0.64500000000000035</v>
      </c>
      <c r="Q18" s="2">
        <f t="shared" si="2"/>
        <v>0.13870967741935492</v>
      </c>
      <c r="R18" s="2">
        <v>355</v>
      </c>
      <c r="S18" s="2">
        <v>364</v>
      </c>
      <c r="T18" s="2">
        <f t="shared" si="3"/>
        <v>9</v>
      </c>
      <c r="U18" s="2" t="s">
        <v>112</v>
      </c>
      <c r="V18" s="2">
        <v>11.923999999999999</v>
      </c>
      <c r="W18" s="2">
        <v>11.351000000000001</v>
      </c>
      <c r="X18" s="2">
        <v>11.819000000000001</v>
      </c>
      <c r="Y18" s="2">
        <v>77.866</v>
      </c>
      <c r="Z18" s="2">
        <v>78.141000000000005</v>
      </c>
      <c r="AA18" s="2">
        <v>81.344999999999999</v>
      </c>
    </row>
    <row r="19" spans="1:27" x14ac:dyDescent="0.15">
      <c r="A19" s="2" t="s">
        <v>121</v>
      </c>
      <c r="B19" s="2" t="s">
        <v>34</v>
      </c>
      <c r="C19" s="2">
        <v>17</v>
      </c>
      <c r="D19" s="3" t="s">
        <v>35</v>
      </c>
      <c r="E19" s="4">
        <v>44803</v>
      </c>
      <c r="F19" s="5">
        <v>0.84930555555555554</v>
      </c>
      <c r="G19" s="5">
        <v>0.51597222222222228</v>
      </c>
      <c r="H19" s="2">
        <v>16</v>
      </c>
      <c r="I19" s="3" t="s">
        <v>31</v>
      </c>
      <c r="J19" s="2">
        <v>38.1</v>
      </c>
      <c r="K19" s="2">
        <v>38.700000000000003</v>
      </c>
      <c r="L19" s="2">
        <f t="shared" si="0"/>
        <v>38.400000000000006</v>
      </c>
      <c r="M19" s="2">
        <v>2.14</v>
      </c>
      <c r="N19" s="2">
        <v>1.83</v>
      </c>
      <c r="O19" s="3">
        <v>0</v>
      </c>
      <c r="P19" s="2">
        <f t="shared" si="1"/>
        <v>0.31000000000000005</v>
      </c>
      <c r="Q19" s="2">
        <f t="shared" si="2"/>
        <v>0.14485981308411217</v>
      </c>
      <c r="R19" s="2">
        <v>319</v>
      </c>
      <c r="S19" s="2">
        <v>329</v>
      </c>
      <c r="T19" s="2">
        <f t="shared" si="3"/>
        <v>10</v>
      </c>
      <c r="U19" s="2" t="s">
        <v>122</v>
      </c>
      <c r="V19" s="2">
        <v>12.952</v>
      </c>
      <c r="W19" s="2">
        <v>13.173999999999999</v>
      </c>
      <c r="X19" s="2">
        <v>12.526999999999999</v>
      </c>
      <c r="Y19" s="2">
        <v>75.783000000000001</v>
      </c>
      <c r="Z19" s="2">
        <v>76.372</v>
      </c>
      <c r="AA19" s="2">
        <v>81.995999999999995</v>
      </c>
    </row>
    <row r="20" spans="1:27" x14ac:dyDescent="0.15">
      <c r="A20" s="2" t="s">
        <v>123</v>
      </c>
      <c r="B20" s="2" t="s">
        <v>34</v>
      </c>
      <c r="C20" s="2">
        <v>18</v>
      </c>
      <c r="D20" s="3" t="s">
        <v>35</v>
      </c>
      <c r="E20" s="4">
        <v>44803</v>
      </c>
      <c r="F20" s="5">
        <v>0.84930555555555554</v>
      </c>
      <c r="G20" s="5">
        <v>0.51597222222222228</v>
      </c>
      <c r="H20" s="2">
        <v>16</v>
      </c>
      <c r="I20" s="3" t="s">
        <v>31</v>
      </c>
      <c r="J20" s="2">
        <v>38.1</v>
      </c>
      <c r="K20" s="2">
        <v>38.700000000000003</v>
      </c>
      <c r="L20" s="2">
        <f t="shared" si="0"/>
        <v>38.400000000000006</v>
      </c>
      <c r="M20" s="2">
        <v>4.49</v>
      </c>
      <c r="N20" s="2">
        <v>4</v>
      </c>
      <c r="O20" s="2">
        <v>2.1000000000000001E-2</v>
      </c>
      <c r="P20" s="2">
        <f t="shared" si="1"/>
        <v>0.51100000000000023</v>
      </c>
      <c r="Q20" s="2">
        <f t="shared" si="2"/>
        <v>0.11380846325167042</v>
      </c>
      <c r="R20" s="2">
        <v>352</v>
      </c>
      <c r="S20" s="2">
        <v>371</v>
      </c>
      <c r="T20" s="2">
        <f t="shared" si="3"/>
        <v>19</v>
      </c>
      <c r="U20" s="2" t="s">
        <v>122</v>
      </c>
      <c r="V20" s="2">
        <v>11.311</v>
      </c>
      <c r="W20" s="2">
        <v>11.548999999999999</v>
      </c>
      <c r="X20" s="2">
        <v>10.797000000000001</v>
      </c>
      <c r="Y20" s="2">
        <v>80.992999999999995</v>
      </c>
      <c r="Z20" s="2">
        <v>81.405000000000001</v>
      </c>
      <c r="AA20" s="2">
        <v>84.665000000000006</v>
      </c>
    </row>
    <row r="21" spans="1:27" x14ac:dyDescent="0.15">
      <c r="A21" s="2" t="s">
        <v>124</v>
      </c>
      <c r="B21" s="2" t="s">
        <v>34</v>
      </c>
      <c r="C21" s="2">
        <v>18</v>
      </c>
      <c r="D21" s="3" t="s">
        <v>35</v>
      </c>
      <c r="E21" s="4">
        <v>44803</v>
      </c>
      <c r="F21" s="5">
        <v>0.84930555555555554</v>
      </c>
      <c r="G21" s="5">
        <v>0.51597222222222228</v>
      </c>
      <c r="H21" s="2">
        <v>16</v>
      </c>
      <c r="I21" s="3" t="s">
        <v>31</v>
      </c>
      <c r="J21" s="2">
        <v>38.1</v>
      </c>
      <c r="K21" s="2">
        <v>38.700000000000003</v>
      </c>
      <c r="L21" s="2">
        <f t="shared" si="0"/>
        <v>38.400000000000006</v>
      </c>
      <c r="M21" s="2">
        <v>3.67</v>
      </c>
      <c r="N21" s="2">
        <v>2.9</v>
      </c>
      <c r="O21" s="2">
        <v>1.9E-2</v>
      </c>
      <c r="P21" s="2">
        <f t="shared" si="1"/>
        <v>0.78900000000000003</v>
      </c>
      <c r="Q21" s="2">
        <f t="shared" si="2"/>
        <v>0.21498637602179838</v>
      </c>
      <c r="R21" s="2">
        <v>360</v>
      </c>
      <c r="S21" s="2">
        <v>408</v>
      </c>
      <c r="T21" s="2">
        <f t="shared" si="3"/>
        <v>48</v>
      </c>
      <c r="U21" s="2" t="s">
        <v>125</v>
      </c>
      <c r="V21" s="2">
        <v>13.335000000000001</v>
      </c>
      <c r="W21" s="2">
        <v>12.489000000000001</v>
      </c>
      <c r="X21" s="2">
        <v>12.935</v>
      </c>
      <c r="Y21" s="2">
        <v>74.918999999999997</v>
      </c>
      <c r="Z21" s="2">
        <v>75.203000000000003</v>
      </c>
      <c r="AA21" s="2">
        <v>78.102000000000004</v>
      </c>
    </row>
    <row r="22" spans="1:27" x14ac:dyDescent="0.15">
      <c r="A22" s="2" t="s">
        <v>126</v>
      </c>
      <c r="B22" s="2" t="s">
        <v>39</v>
      </c>
      <c r="C22" s="2">
        <v>19</v>
      </c>
      <c r="D22" s="3" t="s">
        <v>35</v>
      </c>
      <c r="E22" s="4">
        <v>44810</v>
      </c>
      <c r="F22" s="5">
        <v>0.8256944444444444</v>
      </c>
      <c r="G22" s="5">
        <v>0.49236111111111114</v>
      </c>
      <c r="H22" s="2">
        <v>16</v>
      </c>
      <c r="I22" s="3" t="s">
        <v>31</v>
      </c>
      <c r="J22" s="2">
        <v>38</v>
      </c>
      <c r="K22" s="2">
        <v>38.700000000000003</v>
      </c>
      <c r="L22" s="2">
        <f t="shared" si="0"/>
        <v>38.35</v>
      </c>
      <c r="M22" s="2">
        <v>3.75</v>
      </c>
      <c r="N22" s="2">
        <v>3.24</v>
      </c>
      <c r="O22" s="2">
        <v>0.03</v>
      </c>
      <c r="P22" s="2">
        <f t="shared" si="1"/>
        <v>0.53999999999999981</v>
      </c>
      <c r="Q22" s="2">
        <f t="shared" si="2"/>
        <v>0.14399999999999996</v>
      </c>
      <c r="R22" s="2">
        <v>357</v>
      </c>
      <c r="S22" s="2">
        <v>336</v>
      </c>
      <c r="T22" s="2">
        <f t="shared" si="3"/>
        <v>-21</v>
      </c>
      <c r="U22" s="2" t="s">
        <v>125</v>
      </c>
      <c r="V22" s="2">
        <v>14.272</v>
      </c>
      <c r="W22" s="2">
        <v>14.031000000000001</v>
      </c>
      <c r="X22" s="2">
        <v>13.295999999999999</v>
      </c>
      <c r="Y22" s="2">
        <v>61.542999999999999</v>
      </c>
      <c r="Z22" s="2">
        <v>60.040999999999997</v>
      </c>
      <c r="AA22" s="2">
        <v>65.751999999999995</v>
      </c>
    </row>
    <row r="23" spans="1:27" x14ac:dyDescent="0.15">
      <c r="A23" s="2" t="s">
        <v>127</v>
      </c>
      <c r="B23" s="2" t="s">
        <v>34</v>
      </c>
      <c r="C23" s="2">
        <v>19</v>
      </c>
      <c r="D23" s="3" t="s">
        <v>35</v>
      </c>
      <c r="E23" s="4">
        <v>44810</v>
      </c>
      <c r="F23" s="5">
        <v>0.8256944444444444</v>
      </c>
      <c r="G23" s="5">
        <v>0.49236111111111114</v>
      </c>
      <c r="H23" s="2">
        <v>16</v>
      </c>
      <c r="I23" s="3" t="s">
        <v>31</v>
      </c>
      <c r="J23" s="2">
        <v>38</v>
      </c>
      <c r="K23" s="2">
        <v>38.700000000000003</v>
      </c>
      <c r="L23" s="2">
        <f t="shared" si="0"/>
        <v>38.35</v>
      </c>
      <c r="M23" s="2">
        <v>3.29</v>
      </c>
      <c r="N23" s="2">
        <v>2.93</v>
      </c>
      <c r="O23" s="2">
        <v>4.8999999999999998E-3</v>
      </c>
      <c r="P23" s="2">
        <f t="shared" si="1"/>
        <v>0.36489999999999989</v>
      </c>
      <c r="Q23" s="2">
        <f t="shared" si="2"/>
        <v>0.11091185410334344</v>
      </c>
      <c r="R23" s="2">
        <v>301</v>
      </c>
      <c r="S23" s="2">
        <v>322</v>
      </c>
      <c r="T23" s="2">
        <f t="shared" si="3"/>
        <v>21</v>
      </c>
      <c r="U23" s="2" t="s">
        <v>128</v>
      </c>
      <c r="V23" s="2">
        <v>10.266999999999999</v>
      </c>
      <c r="W23" s="2">
        <v>10.430999999999999</v>
      </c>
      <c r="X23" s="2">
        <v>9.6820000000000004</v>
      </c>
      <c r="Y23" s="2">
        <v>87.376000000000005</v>
      </c>
      <c r="Z23" s="2">
        <v>87.998000000000005</v>
      </c>
      <c r="AA23" s="2">
        <v>89.722999999999999</v>
      </c>
    </row>
    <row r="24" spans="1:27" x14ac:dyDescent="0.15">
      <c r="A24" s="2" t="s">
        <v>129</v>
      </c>
      <c r="B24" s="2" t="s">
        <v>34</v>
      </c>
      <c r="C24" s="2">
        <v>19</v>
      </c>
      <c r="D24" s="3" t="s">
        <v>35</v>
      </c>
      <c r="E24" s="4">
        <v>44810</v>
      </c>
      <c r="F24" s="5">
        <v>0.32569444444444445</v>
      </c>
      <c r="G24" s="5">
        <v>0.49236111111111114</v>
      </c>
      <c r="H24" s="2">
        <v>16</v>
      </c>
      <c r="I24" s="3" t="s">
        <v>31</v>
      </c>
      <c r="J24" s="2">
        <v>38</v>
      </c>
      <c r="K24" s="2">
        <v>38.700000000000003</v>
      </c>
      <c r="L24" s="2">
        <f t="shared" si="0"/>
        <v>38.35</v>
      </c>
      <c r="M24" s="2">
        <v>4.95</v>
      </c>
      <c r="N24" s="2">
        <v>4.3099999999999996</v>
      </c>
      <c r="O24" s="2">
        <v>0.05</v>
      </c>
      <c r="P24" s="2">
        <f t="shared" si="1"/>
        <v>0.69000000000000061</v>
      </c>
      <c r="Q24" s="2">
        <f t="shared" si="2"/>
        <v>0.13939393939393951</v>
      </c>
      <c r="R24" s="2">
        <v>373</v>
      </c>
      <c r="S24" s="2">
        <v>337</v>
      </c>
      <c r="T24" s="2">
        <f t="shared" si="3"/>
        <v>-36</v>
      </c>
      <c r="V24" s="2">
        <v>12.41</v>
      </c>
      <c r="W24" s="2">
        <v>12.499000000000001</v>
      </c>
      <c r="X24" s="2">
        <v>11.718999999999999</v>
      </c>
      <c r="Y24" s="2">
        <v>82.492999999999995</v>
      </c>
      <c r="Z24" s="2">
        <v>83.088999999999999</v>
      </c>
      <c r="AA24" s="2">
        <v>85.998999999999995</v>
      </c>
    </row>
    <row r="25" spans="1:27" x14ac:dyDescent="0.15">
      <c r="A25" s="2" t="s">
        <v>130</v>
      </c>
      <c r="B25" s="2" t="s">
        <v>39</v>
      </c>
      <c r="C25" s="2">
        <v>19</v>
      </c>
      <c r="D25" s="3" t="s">
        <v>35</v>
      </c>
      <c r="E25" s="9">
        <v>44810</v>
      </c>
      <c r="F25" s="5">
        <v>0.8256944444444444</v>
      </c>
      <c r="G25" s="5">
        <v>0.49236111111111114</v>
      </c>
      <c r="H25" s="2">
        <v>16</v>
      </c>
      <c r="I25" s="3" t="s">
        <v>31</v>
      </c>
      <c r="J25" s="2">
        <v>38</v>
      </c>
      <c r="K25" s="2">
        <v>38.700000000000003</v>
      </c>
      <c r="L25" s="2">
        <f t="shared" si="0"/>
        <v>38.35</v>
      </c>
      <c r="M25" s="2">
        <v>3.41</v>
      </c>
      <c r="N25" s="2">
        <v>3.1</v>
      </c>
      <c r="O25" s="2">
        <v>1.2999999999999999E-2</v>
      </c>
      <c r="P25" s="2">
        <f t="shared" si="1"/>
        <v>0.32300000000000006</v>
      </c>
      <c r="Q25" s="2">
        <f t="shared" si="2"/>
        <v>9.472140762463345E-2</v>
      </c>
      <c r="R25" s="2">
        <v>319</v>
      </c>
      <c r="S25" s="2">
        <v>326</v>
      </c>
      <c r="T25" s="2">
        <f t="shared" si="3"/>
        <v>7</v>
      </c>
      <c r="U25" s="2" t="s">
        <v>112</v>
      </c>
      <c r="V25" s="2">
        <v>16.216999999999999</v>
      </c>
      <c r="W25" s="2">
        <v>16.111999999999998</v>
      </c>
      <c r="X25" s="2">
        <v>15.6</v>
      </c>
      <c r="Y25" s="2">
        <v>54.719000000000001</v>
      </c>
      <c r="Z25" s="2">
        <v>53.37</v>
      </c>
      <c r="AA25" s="2">
        <v>61.344000000000001</v>
      </c>
    </row>
    <row r="26" spans="1:27" x14ac:dyDescent="0.15">
      <c r="A26" s="2" t="s">
        <v>131</v>
      </c>
      <c r="B26" s="2" t="s">
        <v>34</v>
      </c>
      <c r="C26" s="2">
        <v>19</v>
      </c>
      <c r="D26" s="3" t="s">
        <v>35</v>
      </c>
      <c r="E26" s="9">
        <v>44810</v>
      </c>
      <c r="F26" s="5">
        <v>0.8256944444444444</v>
      </c>
      <c r="G26" s="5">
        <v>0.49236111111111114</v>
      </c>
      <c r="H26" s="2">
        <v>16</v>
      </c>
      <c r="I26" s="3" t="s">
        <v>31</v>
      </c>
      <c r="J26" s="2">
        <v>38</v>
      </c>
      <c r="K26" s="2">
        <v>38.700000000000003</v>
      </c>
      <c r="L26" s="2">
        <f t="shared" si="0"/>
        <v>38.35</v>
      </c>
      <c r="M26" s="2">
        <v>2.19</v>
      </c>
      <c r="N26" s="2">
        <v>1.9</v>
      </c>
      <c r="O26" s="2">
        <v>0.02</v>
      </c>
      <c r="P26" s="2">
        <f t="shared" si="1"/>
        <v>0.31000000000000005</v>
      </c>
      <c r="Q26" s="2">
        <f t="shared" si="2"/>
        <v>0.14155251141552513</v>
      </c>
      <c r="R26" s="2">
        <v>326</v>
      </c>
      <c r="S26" s="2">
        <v>340</v>
      </c>
      <c r="T26" s="2">
        <f t="shared" si="3"/>
        <v>14</v>
      </c>
      <c r="U26" s="2" t="s">
        <v>125</v>
      </c>
      <c r="V26" s="2">
        <v>13.946</v>
      </c>
      <c r="W26" s="2">
        <v>13.856</v>
      </c>
      <c r="X26" s="2">
        <v>12.773999999999999</v>
      </c>
      <c r="Y26" s="2">
        <v>74.887</v>
      </c>
      <c r="Z26" s="2">
        <v>75.900999999999996</v>
      </c>
      <c r="AA26" s="2">
        <v>80.326999999999998</v>
      </c>
    </row>
    <row r="27" spans="1:27" x14ac:dyDescent="0.15">
      <c r="A27" s="2" t="s">
        <v>132</v>
      </c>
      <c r="B27" s="2" t="s">
        <v>39</v>
      </c>
      <c r="C27" s="2">
        <v>19</v>
      </c>
      <c r="D27" s="3" t="s">
        <v>30</v>
      </c>
      <c r="E27" s="9">
        <v>44810</v>
      </c>
      <c r="F27" s="5">
        <v>0.8256944444444444</v>
      </c>
      <c r="G27" s="5">
        <v>0.49236111111111114</v>
      </c>
      <c r="H27" s="2">
        <v>16</v>
      </c>
      <c r="I27" s="3" t="s">
        <v>31</v>
      </c>
      <c r="J27" s="2">
        <v>38</v>
      </c>
      <c r="K27" s="2">
        <v>38.700000000000003</v>
      </c>
      <c r="L27" s="2">
        <f t="shared" si="0"/>
        <v>38.35</v>
      </c>
      <c r="M27" s="2">
        <v>5.61</v>
      </c>
      <c r="N27" s="2">
        <v>5.0999999999999996</v>
      </c>
      <c r="O27" s="2">
        <v>0.05</v>
      </c>
      <c r="P27" s="2">
        <f t="shared" si="1"/>
        <v>0.56000000000000072</v>
      </c>
      <c r="Q27" s="2">
        <f t="shared" si="2"/>
        <v>9.9821746880570536E-2</v>
      </c>
      <c r="R27" s="2">
        <v>310</v>
      </c>
      <c r="S27" s="2">
        <v>307</v>
      </c>
      <c r="T27" s="2">
        <f t="shared" si="3"/>
        <v>-3</v>
      </c>
      <c r="U27" s="2" t="s">
        <v>133</v>
      </c>
      <c r="V27" s="2">
        <v>17.646999999999998</v>
      </c>
      <c r="W27" s="2">
        <v>15.986000000000001</v>
      </c>
      <c r="X27" s="2">
        <v>16.608000000000001</v>
      </c>
      <c r="Y27" s="2">
        <v>45.865000000000002</v>
      </c>
      <c r="Z27" s="2">
        <v>38.043999999999997</v>
      </c>
      <c r="AA27" s="2">
        <v>45.430999999999997</v>
      </c>
    </row>
    <row r="28" spans="1:27" x14ac:dyDescent="0.15">
      <c r="A28" s="2" t="s">
        <v>134</v>
      </c>
      <c r="B28" s="2" t="s">
        <v>29</v>
      </c>
      <c r="C28" s="2">
        <v>19</v>
      </c>
      <c r="D28" s="3" t="s">
        <v>30</v>
      </c>
      <c r="E28" s="9">
        <v>44810</v>
      </c>
      <c r="F28" s="5">
        <v>0.8256944444444444</v>
      </c>
      <c r="G28" s="5">
        <v>0.49236111111111114</v>
      </c>
      <c r="H28" s="2">
        <v>16</v>
      </c>
      <c r="I28" s="3" t="s">
        <v>31</v>
      </c>
      <c r="J28" s="2">
        <v>38</v>
      </c>
      <c r="K28" s="2">
        <v>38.700000000000003</v>
      </c>
      <c r="L28" s="2">
        <f t="shared" si="0"/>
        <v>38.35</v>
      </c>
      <c r="M28" s="2">
        <v>5.04</v>
      </c>
      <c r="N28" s="2">
        <v>4.4000000000000004</v>
      </c>
      <c r="O28" s="2">
        <v>0.03</v>
      </c>
      <c r="P28" s="2">
        <f t="shared" si="1"/>
        <v>0.66999999999999971</v>
      </c>
      <c r="Q28" s="2">
        <f t="shared" si="2"/>
        <v>0.13293650793650788</v>
      </c>
      <c r="R28" s="2">
        <v>322</v>
      </c>
      <c r="S28" s="2">
        <v>319</v>
      </c>
      <c r="T28" s="2">
        <f t="shared" si="3"/>
        <v>-3</v>
      </c>
      <c r="V28" s="2">
        <v>22.123999999999999</v>
      </c>
      <c r="W28" s="2">
        <v>17.356000000000002</v>
      </c>
      <c r="X28" s="2">
        <v>18.053999999999998</v>
      </c>
      <c r="Y28" s="2">
        <v>22.981999999999999</v>
      </c>
      <c r="Z28" s="2">
        <v>14.894</v>
      </c>
      <c r="AA28" s="2">
        <v>18.206</v>
      </c>
    </row>
    <row r="29" spans="1:27" x14ac:dyDescent="0.15">
      <c r="A29" s="2" t="s">
        <v>135</v>
      </c>
      <c r="B29" s="2" t="s">
        <v>29</v>
      </c>
      <c r="C29" s="2">
        <v>19</v>
      </c>
      <c r="D29" s="3" t="s">
        <v>30</v>
      </c>
      <c r="E29" s="9">
        <v>44810</v>
      </c>
      <c r="F29" s="5">
        <v>0.8256944444444444</v>
      </c>
      <c r="G29" s="5">
        <v>0.49236111111111114</v>
      </c>
      <c r="H29" s="2">
        <v>16</v>
      </c>
      <c r="I29" s="3" t="s">
        <v>31</v>
      </c>
      <c r="J29" s="2">
        <v>38</v>
      </c>
      <c r="K29" s="2">
        <v>38.700000000000003</v>
      </c>
      <c r="L29" s="2">
        <f t="shared" si="0"/>
        <v>38.35</v>
      </c>
      <c r="M29" s="2">
        <v>6.34</v>
      </c>
      <c r="N29" s="2">
        <v>5.44</v>
      </c>
      <c r="O29" s="2">
        <v>0.12</v>
      </c>
      <c r="P29" s="2">
        <f t="shared" si="1"/>
        <v>1.0199999999999996</v>
      </c>
      <c r="Q29" s="2">
        <f t="shared" si="2"/>
        <v>0.16088328075709774</v>
      </c>
      <c r="R29" s="2">
        <v>320</v>
      </c>
      <c r="S29" s="2">
        <v>279</v>
      </c>
      <c r="T29" s="2">
        <f t="shared" si="3"/>
        <v>-41</v>
      </c>
      <c r="U29" s="2" t="s">
        <v>136</v>
      </c>
      <c r="V29" s="2">
        <v>22.210999999999999</v>
      </c>
      <c r="W29" s="2">
        <v>19.844999999999999</v>
      </c>
      <c r="X29" s="2">
        <v>20.649000000000001</v>
      </c>
      <c r="Y29" s="2">
        <v>28.427</v>
      </c>
      <c r="Z29" s="2">
        <v>19.332000000000001</v>
      </c>
      <c r="AA29" s="2">
        <v>26.748000000000001</v>
      </c>
    </row>
    <row r="30" spans="1:27" x14ac:dyDescent="0.15">
      <c r="A30" s="2" t="s">
        <v>137</v>
      </c>
      <c r="B30" s="2" t="s">
        <v>29</v>
      </c>
      <c r="C30" s="2">
        <v>19</v>
      </c>
      <c r="D30" s="3" t="s">
        <v>30</v>
      </c>
      <c r="E30" s="9">
        <v>44810</v>
      </c>
      <c r="F30" s="5">
        <v>0.8256944444444444</v>
      </c>
      <c r="G30" s="5">
        <v>0.49236111111111114</v>
      </c>
      <c r="H30" s="2">
        <v>16</v>
      </c>
      <c r="I30" s="3" t="s">
        <v>31</v>
      </c>
      <c r="J30" s="2">
        <v>38</v>
      </c>
      <c r="K30" s="2">
        <v>38.700000000000003</v>
      </c>
      <c r="L30" s="2">
        <f t="shared" si="0"/>
        <v>38.35</v>
      </c>
      <c r="M30" s="2">
        <v>4.93</v>
      </c>
      <c r="N30" s="2">
        <v>4.32</v>
      </c>
      <c r="O30" s="2">
        <v>0.02</v>
      </c>
      <c r="P30" s="2">
        <f t="shared" si="1"/>
        <v>0.62999999999999945</v>
      </c>
      <c r="Q30" s="2">
        <f t="shared" si="2"/>
        <v>0.12778904665314392</v>
      </c>
      <c r="R30" s="2">
        <v>320</v>
      </c>
      <c r="S30" s="2">
        <v>305</v>
      </c>
      <c r="T30" s="2">
        <f t="shared" si="3"/>
        <v>-15</v>
      </c>
      <c r="V30" s="2">
        <v>24.366</v>
      </c>
      <c r="W30" s="2">
        <v>17.844000000000001</v>
      </c>
      <c r="X30" s="2">
        <v>20.734000000000002</v>
      </c>
      <c r="Y30" s="2">
        <v>19.152999999999999</v>
      </c>
      <c r="Z30" s="2">
        <v>9.218</v>
      </c>
      <c r="AA30" s="2">
        <v>14.375999999999999</v>
      </c>
    </row>
    <row r="31" spans="1:27" x14ac:dyDescent="0.15">
      <c r="A31" s="2" t="s">
        <v>163</v>
      </c>
      <c r="B31" s="2" t="s">
        <v>39</v>
      </c>
      <c r="C31" s="2">
        <v>17</v>
      </c>
      <c r="D31" s="3" t="s">
        <v>30</v>
      </c>
      <c r="E31" s="4">
        <v>44845</v>
      </c>
      <c r="F31" s="5">
        <v>0.69374999999999998</v>
      </c>
      <c r="G31" s="5">
        <v>0.36458333333333331</v>
      </c>
      <c r="H31" s="2">
        <v>16</v>
      </c>
      <c r="I31" s="3" t="s">
        <v>153</v>
      </c>
      <c r="J31" s="2">
        <v>38.1</v>
      </c>
      <c r="K31" s="2">
        <v>38.6</v>
      </c>
      <c r="M31" s="2">
        <v>2.6669</v>
      </c>
      <c r="N31" s="2">
        <v>2.3182</v>
      </c>
      <c r="O31" s="2">
        <v>2.8E-3</v>
      </c>
      <c r="P31" s="2">
        <f t="shared" si="1"/>
        <v>0.35150000000000003</v>
      </c>
      <c r="Q31" s="2">
        <f t="shared" si="2"/>
        <v>0.13180096741535116</v>
      </c>
      <c r="R31" s="2">
        <v>316</v>
      </c>
      <c r="S31" s="2">
        <v>315</v>
      </c>
      <c r="V31" s="2">
        <v>16.684999999999999</v>
      </c>
      <c r="W31" s="2">
        <v>14.667</v>
      </c>
      <c r="X31" s="2">
        <v>15.837</v>
      </c>
      <c r="Y31" s="2">
        <v>39.424999999999997</v>
      </c>
      <c r="Z31" s="2">
        <v>33.197000000000003</v>
      </c>
      <c r="AA31" s="2">
        <v>40.418999999999997</v>
      </c>
    </row>
    <row r="32" spans="1:27" x14ac:dyDescent="0.15">
      <c r="A32" s="2" t="s">
        <v>164</v>
      </c>
      <c r="B32" s="2" t="s">
        <v>29</v>
      </c>
      <c r="C32" s="2">
        <v>18</v>
      </c>
      <c r="D32" s="3" t="s">
        <v>30</v>
      </c>
      <c r="E32" s="4">
        <v>44845</v>
      </c>
      <c r="F32" s="5">
        <v>0.69374999999999998</v>
      </c>
      <c r="G32" s="5">
        <v>0.36458333333333331</v>
      </c>
      <c r="H32" s="2">
        <v>16</v>
      </c>
      <c r="I32" s="3" t="s">
        <v>153</v>
      </c>
      <c r="J32" s="2">
        <v>38.1</v>
      </c>
      <c r="K32" s="2">
        <v>38.6</v>
      </c>
      <c r="M32" s="2">
        <v>3.2656000000000001</v>
      </c>
      <c r="N32" s="2">
        <v>2.8578000000000001</v>
      </c>
      <c r="O32" s="3">
        <v>0</v>
      </c>
      <c r="P32" s="2">
        <f t="shared" si="1"/>
        <v>0.40779999999999994</v>
      </c>
      <c r="Q32" s="2">
        <f t="shared" si="2"/>
        <v>0.12487751102400782</v>
      </c>
      <c r="R32" s="2">
        <v>344</v>
      </c>
      <c r="S32" s="2">
        <v>350</v>
      </c>
      <c r="V32" s="2">
        <v>18.885000000000002</v>
      </c>
      <c r="W32" s="2">
        <v>16.748000000000001</v>
      </c>
      <c r="X32" s="2">
        <v>20.132999999999999</v>
      </c>
      <c r="Y32" s="2">
        <v>13.847</v>
      </c>
      <c r="Z32" s="2">
        <v>12.243</v>
      </c>
      <c r="AA32" s="2">
        <v>19.498000000000001</v>
      </c>
    </row>
    <row r="33" spans="1:27" x14ac:dyDescent="0.15">
      <c r="A33" s="2" t="s">
        <v>165</v>
      </c>
      <c r="B33" s="2" t="s">
        <v>29</v>
      </c>
      <c r="C33" s="2">
        <v>18</v>
      </c>
      <c r="D33" s="3" t="s">
        <v>30</v>
      </c>
      <c r="E33" s="4">
        <v>44845</v>
      </c>
      <c r="F33" s="5">
        <v>0.69374999999999998</v>
      </c>
      <c r="G33" s="5">
        <v>0.36458333333333331</v>
      </c>
      <c r="H33" s="2">
        <v>16</v>
      </c>
      <c r="I33" s="3" t="s">
        <v>153</v>
      </c>
      <c r="J33" s="2">
        <v>38.1</v>
      </c>
      <c r="K33" s="2">
        <v>38.6</v>
      </c>
      <c r="M33" s="2">
        <v>3.4491000000000001</v>
      </c>
      <c r="N33" s="2">
        <v>2.8536000000000001</v>
      </c>
      <c r="O33" s="2">
        <v>2.0799999999999999E-2</v>
      </c>
      <c r="P33" s="2">
        <f t="shared" si="1"/>
        <v>0.61629999999999996</v>
      </c>
      <c r="Q33" s="2">
        <f t="shared" si="2"/>
        <v>0.17868429445362558</v>
      </c>
      <c r="R33" s="2">
        <v>331</v>
      </c>
      <c r="S33" s="2">
        <v>335</v>
      </c>
      <c r="V33" s="2">
        <v>24.387</v>
      </c>
      <c r="W33" s="2">
        <v>17.192</v>
      </c>
      <c r="X33" s="2">
        <v>21.407</v>
      </c>
      <c r="Y33" s="2">
        <v>11.968999999999999</v>
      </c>
      <c r="Z33" s="2">
        <v>6.2489999999999997</v>
      </c>
      <c r="AA33" s="2">
        <v>10.708</v>
      </c>
    </row>
    <row r="34" spans="1:27" x14ac:dyDescent="0.15">
      <c r="A34" s="2" t="s">
        <v>166</v>
      </c>
      <c r="B34" s="2" t="s">
        <v>34</v>
      </c>
      <c r="C34" s="2">
        <v>17</v>
      </c>
      <c r="D34" s="3" t="s">
        <v>35</v>
      </c>
      <c r="E34" s="4">
        <v>44845</v>
      </c>
      <c r="F34" s="5">
        <v>0.69374999999999998</v>
      </c>
      <c r="G34" s="5">
        <v>0.36458333333333331</v>
      </c>
      <c r="H34" s="2">
        <v>16</v>
      </c>
      <c r="I34" s="3" t="s">
        <v>153</v>
      </c>
      <c r="J34" s="2">
        <v>38.1</v>
      </c>
      <c r="K34" s="2">
        <v>38.6</v>
      </c>
      <c r="M34" s="2">
        <v>2.3517999999999999</v>
      </c>
      <c r="N34" s="2">
        <v>2.0543</v>
      </c>
      <c r="O34" s="2">
        <v>9.4999999999999998E-3</v>
      </c>
      <c r="P34" s="2">
        <f t="shared" si="1"/>
        <v>0.30699999999999988</v>
      </c>
      <c r="Q34" s="2">
        <f t="shared" si="2"/>
        <v>0.13053831108087419</v>
      </c>
      <c r="R34" s="2">
        <v>340</v>
      </c>
      <c r="S34" s="2">
        <v>353</v>
      </c>
      <c r="V34" s="2">
        <v>10.513999999999999</v>
      </c>
      <c r="W34" s="2">
        <v>10.837</v>
      </c>
      <c r="X34" s="2">
        <v>10.11</v>
      </c>
      <c r="Y34" s="2">
        <v>81.662999999999997</v>
      </c>
      <c r="Z34" s="2">
        <v>82.090999999999994</v>
      </c>
      <c r="AA34" s="2">
        <v>84.778000000000006</v>
      </c>
    </row>
    <row r="35" spans="1:27" x14ac:dyDescent="0.15">
      <c r="A35" s="2" t="s">
        <v>167</v>
      </c>
      <c r="B35" s="2" t="s">
        <v>34</v>
      </c>
      <c r="C35" s="2">
        <v>17</v>
      </c>
      <c r="D35" s="3" t="s">
        <v>35</v>
      </c>
      <c r="E35" s="4">
        <v>44845</v>
      </c>
      <c r="F35" s="5">
        <v>0.69374999999999998</v>
      </c>
      <c r="G35" s="5">
        <v>0.36458333333333331</v>
      </c>
      <c r="H35" s="2">
        <v>16</v>
      </c>
      <c r="I35" s="3" t="s">
        <v>153</v>
      </c>
      <c r="J35" s="2">
        <v>38.1</v>
      </c>
      <c r="K35" s="2">
        <v>38.6</v>
      </c>
      <c r="M35" s="2">
        <v>2.5478999999999998</v>
      </c>
      <c r="N35" s="2">
        <v>2.2069000000000001</v>
      </c>
      <c r="O35" s="3">
        <v>0</v>
      </c>
      <c r="P35" s="2">
        <f t="shared" si="1"/>
        <v>0.34099999999999975</v>
      </c>
      <c r="Q35" s="2">
        <f t="shared" si="2"/>
        <v>0.13383570783782714</v>
      </c>
      <c r="R35" s="2">
        <v>340</v>
      </c>
      <c r="S35" s="2">
        <v>344</v>
      </c>
      <c r="V35" s="2">
        <v>13.378</v>
      </c>
      <c r="W35" s="10">
        <v>13517</v>
      </c>
      <c r="X35" s="2">
        <v>12.923999999999999</v>
      </c>
      <c r="Y35" s="2">
        <v>77.768000000000001</v>
      </c>
      <c r="Z35" s="2">
        <v>77.744</v>
      </c>
      <c r="AA35" s="2">
        <v>83.084999999999994</v>
      </c>
    </row>
    <row r="44" spans="1:27" x14ac:dyDescent="0.15">
      <c r="A44" t="s">
        <v>236</v>
      </c>
    </row>
    <row r="45" spans="1:27" x14ac:dyDescent="0.15">
      <c r="A45" t="s">
        <v>238</v>
      </c>
      <c r="B45">
        <v>75.40746666666665</v>
      </c>
    </row>
    <row r="46" spans="1:27" x14ac:dyDescent="0.15">
      <c r="A46" t="s">
        <v>239</v>
      </c>
      <c r="B46">
        <v>3.3906666666666672</v>
      </c>
    </row>
    <row r="50" spans="1:2" x14ac:dyDescent="0.15">
      <c r="A50" t="s">
        <v>237</v>
      </c>
    </row>
    <row r="51" spans="1:2" x14ac:dyDescent="0.15">
      <c r="A51" t="s">
        <v>238</v>
      </c>
      <c r="B51">
        <v>27.05996296296297</v>
      </c>
    </row>
    <row r="52" spans="1:2" x14ac:dyDescent="0.15">
      <c r="A52" t="s">
        <v>239</v>
      </c>
      <c r="B52">
        <v>4.3305555555555539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BF9D-1E78-AA45-883D-A65E5D10DAD5}">
  <dimension ref="A1:J34"/>
  <sheetViews>
    <sheetView topLeftCell="A31" workbookViewId="0">
      <selection activeCell="K1" sqref="K1:R1048576"/>
    </sheetView>
  </sheetViews>
  <sheetFormatPr baseColWidth="10" defaultRowHeight="13" x14ac:dyDescent="0.15"/>
  <cols>
    <col min="8" max="8" width="10.83203125" style="14"/>
  </cols>
  <sheetData>
    <row r="1" spans="1:10" ht="28" x14ac:dyDescent="0.15">
      <c r="A1" s="1" t="s">
        <v>210</v>
      </c>
      <c r="B1" s="1" t="s">
        <v>213</v>
      </c>
      <c r="C1" s="1" t="s">
        <v>218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233</v>
      </c>
      <c r="J1" s="1" t="s">
        <v>234</v>
      </c>
    </row>
    <row r="2" spans="1:10" ht="30" customHeight="1" x14ac:dyDescent="0.15">
      <c r="A2" s="2" t="s">
        <v>53</v>
      </c>
      <c r="B2" s="3" t="s">
        <v>35</v>
      </c>
      <c r="C2" s="2">
        <v>3.17</v>
      </c>
      <c r="D2" s="17">
        <v>0.71999999999999975</v>
      </c>
      <c r="E2" s="15">
        <v>0.2271293375394321</v>
      </c>
      <c r="F2" s="2">
        <v>340</v>
      </c>
      <c r="G2" s="2">
        <v>350</v>
      </c>
      <c r="H2" s="2">
        <v>10</v>
      </c>
      <c r="I2" s="15">
        <v>12.178333333333333</v>
      </c>
      <c r="J2" s="12">
        <v>89.191333333333333</v>
      </c>
    </row>
    <row r="3" spans="1:10" ht="15.75" customHeight="1" x14ac:dyDescent="0.15">
      <c r="A3" s="2" t="s">
        <v>54</v>
      </c>
      <c r="B3" s="3" t="s">
        <v>35</v>
      </c>
      <c r="C3" s="2">
        <v>3.57</v>
      </c>
      <c r="D3" s="17">
        <v>0.90999999999999992</v>
      </c>
      <c r="E3" s="15">
        <v>0.25490196078431371</v>
      </c>
      <c r="F3" s="2">
        <v>361</v>
      </c>
      <c r="G3" s="2">
        <v>385</v>
      </c>
      <c r="H3" s="2">
        <v>24</v>
      </c>
      <c r="I3" s="15">
        <v>14.069666666666668</v>
      </c>
      <c r="J3" s="12">
        <v>64.003666666666675</v>
      </c>
    </row>
    <row r="4" spans="1:10" ht="15.75" customHeight="1" x14ac:dyDescent="0.15">
      <c r="A4" s="2" t="s">
        <v>58</v>
      </c>
      <c r="B4" s="3" t="s">
        <v>35</v>
      </c>
      <c r="C4" s="2">
        <v>2.5099999999999998</v>
      </c>
      <c r="D4" s="17">
        <v>0.43999999999999995</v>
      </c>
      <c r="E4" s="15">
        <v>0.17529880478087648</v>
      </c>
      <c r="F4" s="2">
        <v>369</v>
      </c>
      <c r="G4" s="2">
        <v>412</v>
      </c>
      <c r="H4" s="2">
        <v>43</v>
      </c>
      <c r="I4" s="15">
        <v>12.526333333333332</v>
      </c>
      <c r="J4" s="12">
        <v>85.289000000000001</v>
      </c>
    </row>
    <row r="5" spans="1:10" ht="15.75" customHeight="1" x14ac:dyDescent="0.15">
      <c r="A5" s="2" t="s">
        <v>60</v>
      </c>
      <c r="B5" s="3" t="s">
        <v>35</v>
      </c>
      <c r="C5" s="2">
        <v>4.17</v>
      </c>
      <c r="D5" s="17">
        <v>0.7799999999999998</v>
      </c>
      <c r="E5" s="15">
        <v>0.18705035971223016</v>
      </c>
      <c r="F5" s="2">
        <v>351</v>
      </c>
      <c r="G5" s="2">
        <v>350</v>
      </c>
      <c r="H5" s="2">
        <v>-1</v>
      </c>
      <c r="I5" s="15">
        <v>13.660666666666666</v>
      </c>
      <c r="J5" s="12">
        <v>46.467666666666666</v>
      </c>
    </row>
    <row r="6" spans="1:10" ht="15.75" customHeight="1" x14ac:dyDescent="0.15">
      <c r="A6" s="2" t="s">
        <v>120</v>
      </c>
      <c r="B6" s="3" t="s">
        <v>35</v>
      </c>
      <c r="C6" s="2">
        <v>4.6500000000000004</v>
      </c>
      <c r="D6" s="17">
        <v>0.64500000000000035</v>
      </c>
      <c r="E6" s="15">
        <v>0.13870967741935492</v>
      </c>
      <c r="F6" s="2">
        <v>355</v>
      </c>
      <c r="G6" s="2">
        <v>364</v>
      </c>
      <c r="H6" s="2">
        <v>9</v>
      </c>
      <c r="I6" s="15">
        <v>11.698</v>
      </c>
      <c r="J6" s="12">
        <v>79.117333333333335</v>
      </c>
    </row>
    <row r="7" spans="1:10" ht="15.75" customHeight="1" x14ac:dyDescent="0.15">
      <c r="A7" s="2" t="s">
        <v>121</v>
      </c>
      <c r="B7" s="3" t="s">
        <v>35</v>
      </c>
      <c r="C7" s="2">
        <v>2.14</v>
      </c>
      <c r="D7" s="17">
        <v>0.31000000000000005</v>
      </c>
      <c r="E7" s="15">
        <v>0.14485981308411217</v>
      </c>
      <c r="F7" s="2">
        <v>319</v>
      </c>
      <c r="G7" s="2">
        <v>329</v>
      </c>
      <c r="H7" s="2">
        <v>10</v>
      </c>
      <c r="I7" s="15">
        <v>12.884333333333332</v>
      </c>
      <c r="J7" s="12">
        <v>78.050333333333342</v>
      </c>
    </row>
    <row r="8" spans="1:10" ht="15.75" customHeight="1" x14ac:dyDescent="0.15">
      <c r="A8" s="2" t="s">
        <v>123</v>
      </c>
      <c r="B8" s="3" t="s">
        <v>35</v>
      </c>
      <c r="C8" s="2">
        <v>4.49</v>
      </c>
      <c r="D8" s="17">
        <v>0.51100000000000023</v>
      </c>
      <c r="E8" s="15">
        <v>0.11380846325167042</v>
      </c>
      <c r="F8" s="2">
        <v>352</v>
      </c>
      <c r="G8" s="2">
        <v>371</v>
      </c>
      <c r="H8" s="2">
        <v>19</v>
      </c>
      <c r="I8" s="15">
        <v>11.218999999999999</v>
      </c>
      <c r="J8" s="12">
        <v>82.354333333333329</v>
      </c>
    </row>
    <row r="9" spans="1:10" ht="15.75" customHeight="1" x14ac:dyDescent="0.15">
      <c r="A9" s="2" t="s">
        <v>124</v>
      </c>
      <c r="B9" s="3" t="s">
        <v>35</v>
      </c>
      <c r="C9" s="2">
        <v>3.67</v>
      </c>
      <c r="D9" s="17">
        <v>0.78900000000000003</v>
      </c>
      <c r="E9" s="15">
        <v>0.21498637602179838</v>
      </c>
      <c r="F9" s="2">
        <v>360</v>
      </c>
      <c r="G9" s="2">
        <v>408</v>
      </c>
      <c r="H9" s="2">
        <v>48</v>
      </c>
      <c r="I9" s="15">
        <v>12.919666666666666</v>
      </c>
      <c r="J9" s="12">
        <v>76.074666666666673</v>
      </c>
    </row>
    <row r="10" spans="1:10" ht="15.75" customHeight="1" x14ac:dyDescent="0.15">
      <c r="A10" s="2" t="s">
        <v>126</v>
      </c>
      <c r="B10" s="3" t="s">
        <v>35</v>
      </c>
      <c r="C10" s="2">
        <v>3.75</v>
      </c>
      <c r="D10" s="17">
        <v>0.53999999999999981</v>
      </c>
      <c r="E10" s="15">
        <v>0.14399999999999996</v>
      </c>
      <c r="F10" s="2">
        <v>357</v>
      </c>
      <c r="G10" s="2">
        <v>336</v>
      </c>
      <c r="H10" s="2">
        <v>-21</v>
      </c>
      <c r="I10" s="15">
        <v>13.866333333333335</v>
      </c>
      <c r="J10" s="12">
        <v>62.445333333333338</v>
      </c>
    </row>
    <row r="11" spans="1:10" ht="15.75" customHeight="1" x14ac:dyDescent="0.15">
      <c r="A11" s="2" t="s">
        <v>127</v>
      </c>
      <c r="B11" s="3" t="s">
        <v>35</v>
      </c>
      <c r="C11" s="2">
        <v>3.29</v>
      </c>
      <c r="D11" s="17">
        <v>0.36489999999999989</v>
      </c>
      <c r="E11" s="15">
        <v>0.11091185410334344</v>
      </c>
      <c r="F11" s="2">
        <v>301</v>
      </c>
      <c r="G11" s="2">
        <v>322</v>
      </c>
      <c r="H11" s="2">
        <v>21</v>
      </c>
      <c r="I11" s="15">
        <v>10.126666666666667</v>
      </c>
      <c r="J11" s="12">
        <v>88.365666666666684</v>
      </c>
    </row>
    <row r="12" spans="1:10" x14ac:dyDescent="0.15">
      <c r="A12" s="2" t="s">
        <v>129</v>
      </c>
      <c r="B12" s="3" t="s">
        <v>35</v>
      </c>
      <c r="C12" s="2">
        <v>4.95</v>
      </c>
      <c r="D12" s="17">
        <v>0.69000000000000061</v>
      </c>
      <c r="E12" s="15">
        <v>0.13939393939393951</v>
      </c>
      <c r="F12" s="2">
        <v>373</v>
      </c>
      <c r="G12" s="2">
        <v>337</v>
      </c>
      <c r="H12" s="2">
        <v>-36</v>
      </c>
      <c r="I12" s="15">
        <v>12.209333333333333</v>
      </c>
      <c r="J12" s="12">
        <v>83.86033333333333</v>
      </c>
    </row>
    <row r="13" spans="1:10" x14ac:dyDescent="0.15">
      <c r="A13" s="2" t="s">
        <v>130</v>
      </c>
      <c r="B13" s="3" t="s">
        <v>35</v>
      </c>
      <c r="C13" s="2">
        <v>3.41</v>
      </c>
      <c r="D13" s="17">
        <v>0.32300000000000006</v>
      </c>
      <c r="E13" s="15">
        <v>9.472140762463345E-2</v>
      </c>
      <c r="F13" s="2">
        <v>319</v>
      </c>
      <c r="G13" s="2">
        <v>326</v>
      </c>
      <c r="H13" s="2">
        <v>7</v>
      </c>
      <c r="I13" s="15">
        <v>15.976333333333331</v>
      </c>
      <c r="J13" s="12">
        <v>56.477666666666664</v>
      </c>
    </row>
    <row r="14" spans="1:10" x14ac:dyDescent="0.15">
      <c r="A14" s="2" t="s">
        <v>131</v>
      </c>
      <c r="B14" s="3" t="s">
        <v>35</v>
      </c>
      <c r="C14" s="2">
        <v>2.19</v>
      </c>
      <c r="D14" s="17">
        <v>0.31000000000000005</v>
      </c>
      <c r="E14" s="15">
        <v>0.14155251141552513</v>
      </c>
      <c r="F14" s="2">
        <v>326</v>
      </c>
      <c r="G14" s="2">
        <v>340</v>
      </c>
      <c r="H14" s="2">
        <v>14</v>
      </c>
      <c r="I14" s="15">
        <v>13.525333333333334</v>
      </c>
      <c r="J14" s="12">
        <v>77.038333333333341</v>
      </c>
    </row>
    <row r="15" spans="1:10" x14ac:dyDescent="0.15">
      <c r="A15" s="2" t="s">
        <v>166</v>
      </c>
      <c r="B15" s="3" t="s">
        <v>35</v>
      </c>
      <c r="C15" s="2">
        <v>2.35</v>
      </c>
      <c r="D15" s="17">
        <v>0.30699999999999988</v>
      </c>
      <c r="E15" s="15">
        <v>0.13053831108087419</v>
      </c>
      <c r="F15" s="2">
        <v>340</v>
      </c>
      <c r="G15" s="2">
        <v>353</v>
      </c>
      <c r="H15" s="2">
        <v>13</v>
      </c>
      <c r="I15" s="15">
        <v>10.487</v>
      </c>
      <c r="J15" s="12">
        <v>82.843999999999994</v>
      </c>
    </row>
    <row r="16" spans="1:10" x14ac:dyDescent="0.15">
      <c r="A16" s="2" t="s">
        <v>167</v>
      </c>
      <c r="B16" s="3" t="s">
        <v>35</v>
      </c>
      <c r="C16" s="2">
        <v>2.5499999999999998</v>
      </c>
      <c r="D16" s="17">
        <v>0.34099999999999975</v>
      </c>
      <c r="E16" s="15">
        <v>0.13383570783782714</v>
      </c>
      <c r="F16" s="2">
        <v>340</v>
      </c>
      <c r="G16" s="2">
        <v>344</v>
      </c>
      <c r="H16" s="2">
        <v>4</v>
      </c>
      <c r="I16" s="15">
        <v>13.273000000000001</v>
      </c>
      <c r="J16" s="12">
        <v>79.532333333333327</v>
      </c>
    </row>
    <row r="17" spans="1:10" x14ac:dyDescent="0.15">
      <c r="A17" s="2" t="s">
        <v>47</v>
      </c>
      <c r="B17" s="3" t="s">
        <v>30</v>
      </c>
      <c r="C17" s="2">
        <v>3.34</v>
      </c>
      <c r="D17" s="17">
        <v>0.59999999999999964</v>
      </c>
      <c r="E17" s="15">
        <v>0.17964071856287414</v>
      </c>
      <c r="F17" s="2">
        <v>392</v>
      </c>
      <c r="G17" s="2">
        <v>354</v>
      </c>
      <c r="H17" s="2">
        <v>-38</v>
      </c>
      <c r="I17" s="15">
        <v>19.414999999999996</v>
      </c>
      <c r="J17" s="12">
        <v>8.043333333333333</v>
      </c>
    </row>
    <row r="18" spans="1:10" x14ac:dyDescent="0.15">
      <c r="A18" s="2" t="s">
        <v>51</v>
      </c>
      <c r="B18" s="3" t="s">
        <v>30</v>
      </c>
      <c r="C18" s="2">
        <v>5.55</v>
      </c>
      <c r="D18" s="17">
        <v>1.2299999999999995</v>
      </c>
      <c r="E18" s="15">
        <v>0.22162162162162155</v>
      </c>
      <c r="F18" s="2">
        <v>376</v>
      </c>
      <c r="G18" s="2">
        <v>389</v>
      </c>
      <c r="H18" s="2">
        <v>13</v>
      </c>
      <c r="I18" s="15">
        <v>18.922000000000001</v>
      </c>
      <c r="J18" s="12">
        <v>11.118333333333334</v>
      </c>
    </row>
    <row r="19" spans="1:10" x14ac:dyDescent="0.15">
      <c r="A19" s="2" t="s">
        <v>52</v>
      </c>
      <c r="B19" s="3" t="s">
        <v>30</v>
      </c>
      <c r="C19" s="2">
        <v>4.95</v>
      </c>
      <c r="D19" s="17">
        <v>0.52000000000000046</v>
      </c>
      <c r="E19" s="15">
        <v>0.10505050505050514</v>
      </c>
      <c r="F19" s="2">
        <v>372</v>
      </c>
      <c r="G19" s="2">
        <v>398</v>
      </c>
      <c r="H19" s="2">
        <v>26</v>
      </c>
      <c r="I19" s="15">
        <v>19.184666666666669</v>
      </c>
      <c r="J19" s="12">
        <v>11.734</v>
      </c>
    </row>
    <row r="20" spans="1:10" x14ac:dyDescent="0.15">
      <c r="A20" s="2" t="s">
        <v>59</v>
      </c>
      <c r="B20" s="3" t="s">
        <v>30</v>
      </c>
      <c r="C20" s="2">
        <v>4.6100000000000003</v>
      </c>
      <c r="D20" s="17">
        <v>0.64000000000000035</v>
      </c>
      <c r="E20" s="15">
        <v>0.13882863340563997</v>
      </c>
      <c r="F20" s="2">
        <v>377</v>
      </c>
      <c r="G20" s="2">
        <v>402</v>
      </c>
      <c r="H20" s="2">
        <v>25</v>
      </c>
      <c r="I20" s="15">
        <v>18.337999999999997</v>
      </c>
      <c r="J20" s="12">
        <v>17.787333333333333</v>
      </c>
    </row>
    <row r="21" spans="1:10" x14ac:dyDescent="0.15">
      <c r="A21" s="2" t="s">
        <v>61</v>
      </c>
      <c r="B21" s="3" t="s">
        <v>30</v>
      </c>
      <c r="C21" s="2">
        <v>5.0199999999999996</v>
      </c>
      <c r="D21" s="17">
        <v>0.77999999999999958</v>
      </c>
      <c r="E21" s="15">
        <v>0.15537848605577681</v>
      </c>
      <c r="F21" s="2">
        <v>356</v>
      </c>
      <c r="G21" s="2">
        <v>369</v>
      </c>
      <c r="H21" s="2">
        <v>13</v>
      </c>
      <c r="I21" s="15">
        <v>14.589333333333334</v>
      </c>
      <c r="J21" s="12">
        <v>45.300333333333334</v>
      </c>
    </row>
    <row r="22" spans="1:10" x14ac:dyDescent="0.15">
      <c r="A22" s="2" t="s">
        <v>109</v>
      </c>
      <c r="B22" s="3" t="s">
        <v>30</v>
      </c>
      <c r="C22" s="2">
        <v>4.43</v>
      </c>
      <c r="D22" s="17">
        <v>0.84399999999999986</v>
      </c>
      <c r="E22" s="15">
        <v>0.19051918735891646</v>
      </c>
      <c r="F22" s="2">
        <v>330</v>
      </c>
      <c r="G22" s="2">
        <v>346</v>
      </c>
      <c r="H22" s="2">
        <v>16</v>
      </c>
      <c r="I22" s="15">
        <v>18.647666666666669</v>
      </c>
      <c r="J22" s="12">
        <v>9.5843333333333334</v>
      </c>
    </row>
    <row r="23" spans="1:10" x14ac:dyDescent="0.15">
      <c r="A23" s="2" t="s">
        <v>111</v>
      </c>
      <c r="B23" s="3" t="s">
        <v>30</v>
      </c>
      <c r="C23" s="2">
        <v>4.2300000000000004</v>
      </c>
      <c r="D23" s="17">
        <v>0.73300000000000065</v>
      </c>
      <c r="E23" s="15">
        <v>0.1732860520094564</v>
      </c>
      <c r="F23" s="2">
        <v>333</v>
      </c>
      <c r="G23" s="2">
        <v>362</v>
      </c>
      <c r="H23" s="2">
        <v>29</v>
      </c>
      <c r="I23" s="15">
        <v>20.160666666666668</v>
      </c>
      <c r="J23" s="12">
        <v>10.759</v>
      </c>
    </row>
    <row r="24" spans="1:10" x14ac:dyDescent="0.15">
      <c r="A24" s="2" t="s">
        <v>113</v>
      </c>
      <c r="B24" s="3" t="s">
        <v>30</v>
      </c>
      <c r="C24" s="2">
        <v>3.94</v>
      </c>
      <c r="D24" s="17">
        <v>0.6359999999999999</v>
      </c>
      <c r="E24" s="15">
        <v>0.16142131979695429</v>
      </c>
      <c r="F24" s="2">
        <v>306</v>
      </c>
      <c r="G24" s="2">
        <v>295</v>
      </c>
      <c r="H24" s="2">
        <v>-11</v>
      </c>
      <c r="I24" s="15">
        <v>12.985666666666667</v>
      </c>
      <c r="J24" s="12">
        <v>69.037666666666667</v>
      </c>
    </row>
    <row r="25" spans="1:10" x14ac:dyDescent="0.15">
      <c r="A25" s="2" t="s">
        <v>114</v>
      </c>
      <c r="B25" s="3" t="s">
        <v>30</v>
      </c>
      <c r="C25" s="2">
        <v>1.55</v>
      </c>
      <c r="D25" s="17">
        <v>0.53800000000000003</v>
      </c>
      <c r="E25" s="15">
        <v>0.3470967741935484</v>
      </c>
      <c r="F25" s="2">
        <v>281</v>
      </c>
      <c r="G25" s="2">
        <v>285</v>
      </c>
      <c r="H25" s="2">
        <v>4</v>
      </c>
      <c r="I25" s="15">
        <v>14.662666666666667</v>
      </c>
      <c r="J25" s="12">
        <v>63.732333333333337</v>
      </c>
    </row>
    <row r="26" spans="1:10" x14ac:dyDescent="0.15">
      <c r="A26" s="2" t="s">
        <v>116</v>
      </c>
      <c r="B26" s="3" t="s">
        <v>30</v>
      </c>
      <c r="C26" s="2">
        <v>4.01</v>
      </c>
      <c r="D26" s="17">
        <v>0.63699999999999968</v>
      </c>
      <c r="E26" s="15">
        <v>0.15885286783042388</v>
      </c>
      <c r="F26" s="2">
        <v>324</v>
      </c>
      <c r="G26" s="2">
        <v>340</v>
      </c>
      <c r="H26" s="2">
        <v>16</v>
      </c>
      <c r="I26" s="15">
        <v>19.066999999999997</v>
      </c>
      <c r="J26" s="12">
        <v>5.655333333333334</v>
      </c>
    </row>
    <row r="27" spans="1:10" x14ac:dyDescent="0.15">
      <c r="A27" s="2" t="s">
        <v>118</v>
      </c>
      <c r="B27" s="3" t="s">
        <v>30</v>
      </c>
      <c r="C27" s="2">
        <v>5.01</v>
      </c>
      <c r="D27" s="17">
        <v>0.58299999999999963</v>
      </c>
      <c r="E27" s="15">
        <v>0.1163672654690618</v>
      </c>
      <c r="F27" s="2">
        <v>355</v>
      </c>
      <c r="G27" s="2">
        <v>342</v>
      </c>
      <c r="H27" s="2">
        <v>-13</v>
      </c>
      <c r="I27" s="15">
        <v>13.360999999999999</v>
      </c>
      <c r="J27" s="12">
        <v>70.917000000000002</v>
      </c>
    </row>
    <row r="28" spans="1:10" x14ac:dyDescent="0.15">
      <c r="A28" s="2" t="s">
        <v>132</v>
      </c>
      <c r="B28" s="3" t="s">
        <v>30</v>
      </c>
      <c r="C28" s="2">
        <v>5.61</v>
      </c>
      <c r="D28" s="17">
        <v>0.56000000000000072</v>
      </c>
      <c r="E28" s="15">
        <v>9.9821746880570536E-2</v>
      </c>
      <c r="F28" s="2">
        <v>310</v>
      </c>
      <c r="G28" s="2">
        <v>307</v>
      </c>
      <c r="H28" s="2">
        <v>-3</v>
      </c>
      <c r="I28" s="15">
        <v>16.747</v>
      </c>
      <c r="J28" s="12">
        <v>43.113333333333323</v>
      </c>
    </row>
    <row r="29" spans="1:10" x14ac:dyDescent="0.15">
      <c r="A29" s="2" t="s">
        <v>134</v>
      </c>
      <c r="B29" s="3" t="s">
        <v>30</v>
      </c>
      <c r="C29" s="2">
        <v>5.04</v>
      </c>
      <c r="D29" s="17">
        <v>0.66999999999999971</v>
      </c>
      <c r="E29" s="15">
        <v>0.13293650793650788</v>
      </c>
      <c r="F29" s="2">
        <v>322</v>
      </c>
      <c r="G29" s="2">
        <v>319</v>
      </c>
      <c r="H29" s="2">
        <v>-3</v>
      </c>
      <c r="I29" s="15">
        <v>19.178000000000001</v>
      </c>
      <c r="J29" s="12">
        <v>18.693999999999999</v>
      </c>
    </row>
    <row r="30" spans="1:10" x14ac:dyDescent="0.15">
      <c r="A30" s="2" t="s">
        <v>135</v>
      </c>
      <c r="B30" s="3" t="s">
        <v>30</v>
      </c>
      <c r="C30" s="2">
        <v>6.34</v>
      </c>
      <c r="D30" s="17">
        <v>1.0199999999999996</v>
      </c>
      <c r="E30" s="15">
        <v>0.16088328075709774</v>
      </c>
      <c r="F30" s="2">
        <v>320</v>
      </c>
      <c r="G30" s="2">
        <v>279</v>
      </c>
      <c r="H30" s="2">
        <v>-41</v>
      </c>
      <c r="I30" s="15">
        <v>20.901666666666667</v>
      </c>
      <c r="J30" s="12">
        <v>24.835666666666668</v>
      </c>
    </row>
    <row r="31" spans="1:10" x14ac:dyDescent="0.15">
      <c r="A31" s="2" t="s">
        <v>137</v>
      </c>
      <c r="B31" s="3" t="s">
        <v>30</v>
      </c>
      <c r="C31" s="2">
        <v>4.93</v>
      </c>
      <c r="D31" s="17">
        <v>0.62999999999999945</v>
      </c>
      <c r="E31" s="15">
        <v>0.12778904665314392</v>
      </c>
      <c r="F31" s="2">
        <v>320</v>
      </c>
      <c r="G31" s="2">
        <v>305</v>
      </c>
      <c r="H31" s="2">
        <v>-15</v>
      </c>
      <c r="I31" s="15">
        <v>20.981333333333335</v>
      </c>
      <c r="J31" s="12">
        <v>14.249000000000001</v>
      </c>
    </row>
    <row r="32" spans="1:10" x14ac:dyDescent="0.15">
      <c r="A32" s="2" t="s">
        <v>163</v>
      </c>
      <c r="B32" s="3" t="s">
        <v>30</v>
      </c>
      <c r="C32" s="2">
        <v>2.67</v>
      </c>
      <c r="D32" s="17">
        <v>0.35150000000000003</v>
      </c>
      <c r="E32" s="15">
        <v>0.13180096741535116</v>
      </c>
      <c r="F32" s="2">
        <v>316</v>
      </c>
      <c r="G32" s="2">
        <v>315</v>
      </c>
      <c r="H32" s="2">
        <v>-1</v>
      </c>
      <c r="I32" s="15">
        <v>15.729666666666665</v>
      </c>
      <c r="J32" s="12">
        <v>37.68033333333333</v>
      </c>
    </row>
    <row r="33" spans="1:10" x14ac:dyDescent="0.15">
      <c r="A33" s="2" t="s">
        <v>164</v>
      </c>
      <c r="B33" s="3" t="s">
        <v>30</v>
      </c>
      <c r="C33" s="2">
        <v>3.27</v>
      </c>
      <c r="D33" s="17">
        <v>0.40779999999999994</v>
      </c>
      <c r="E33" s="15">
        <v>0.12487751102400782</v>
      </c>
      <c r="F33" s="2">
        <v>344</v>
      </c>
      <c r="G33" s="2">
        <v>350</v>
      </c>
      <c r="H33" s="2">
        <v>6</v>
      </c>
      <c r="I33" s="15">
        <v>18.588666666666668</v>
      </c>
      <c r="J33" s="12">
        <v>15.196</v>
      </c>
    </row>
    <row r="34" spans="1:10" x14ac:dyDescent="0.15">
      <c r="A34" s="2" t="s">
        <v>165</v>
      </c>
      <c r="B34" s="3" t="s">
        <v>30</v>
      </c>
      <c r="C34" s="2">
        <v>3.45</v>
      </c>
      <c r="D34" s="17">
        <v>0.61629999999999996</v>
      </c>
      <c r="E34" s="15">
        <v>0.17868429445362558</v>
      </c>
      <c r="F34" s="2">
        <v>331</v>
      </c>
      <c r="G34" s="2">
        <v>335</v>
      </c>
      <c r="H34" s="2">
        <v>4</v>
      </c>
      <c r="I34" s="15">
        <v>20.995333333333335</v>
      </c>
      <c r="J34" s="12">
        <v>9.6420000000000012</v>
      </c>
    </row>
  </sheetData>
  <sortState xmlns:xlrd2="http://schemas.microsoft.com/office/spreadsheetml/2017/richdata2" ref="A2:J34">
    <sortCondition ref="B2:B3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A555-8F1E-8D4F-A058-D34DB235CFA9}">
  <dimension ref="A1:L82"/>
  <sheetViews>
    <sheetView workbookViewId="0">
      <selection sqref="A1:XFD1"/>
    </sheetView>
  </sheetViews>
  <sheetFormatPr baseColWidth="10" defaultRowHeight="13" x14ac:dyDescent="0.15"/>
  <sheetData>
    <row r="1" spans="1:12" x14ac:dyDescent="0.15">
      <c r="A1" s="14" t="s">
        <v>242</v>
      </c>
      <c r="B1" s="14" t="s">
        <v>248</v>
      </c>
      <c r="C1" s="14" t="s">
        <v>243</v>
      </c>
      <c r="D1" s="14" t="s">
        <v>244</v>
      </c>
      <c r="E1" s="14" t="s">
        <v>245</v>
      </c>
      <c r="F1" s="14" t="s">
        <v>246</v>
      </c>
      <c r="G1" s="14" t="s">
        <v>247</v>
      </c>
      <c r="H1" s="14" t="s">
        <v>293</v>
      </c>
      <c r="I1" s="14" t="s">
        <v>295</v>
      </c>
      <c r="J1" s="14" t="s">
        <v>296</v>
      </c>
      <c r="K1" s="14" t="s">
        <v>294</v>
      </c>
    </row>
    <row r="2" spans="1:12" x14ac:dyDescent="0.15">
      <c r="A2" s="14" t="s">
        <v>249</v>
      </c>
      <c r="B2" s="18">
        <v>45014</v>
      </c>
      <c r="C2" s="14" t="s">
        <v>290</v>
      </c>
      <c r="D2" s="14" t="s">
        <v>291</v>
      </c>
      <c r="E2">
        <v>19</v>
      </c>
      <c r="F2">
        <v>1.95</v>
      </c>
      <c r="G2">
        <v>1.8320000000000001</v>
      </c>
      <c r="H2">
        <v>7.6E-3</v>
      </c>
      <c r="I2">
        <f t="shared" ref="I2:I13" si="0">F2-G2+H2</f>
        <v>0.12559999999999988</v>
      </c>
      <c r="J2">
        <f t="shared" ref="J2:J13" si="1">I2/F2</f>
        <v>6.4410256410256356E-2</v>
      </c>
    </row>
    <row r="3" spans="1:12" x14ac:dyDescent="0.15">
      <c r="A3" s="14" t="s">
        <v>250</v>
      </c>
      <c r="B3" s="18">
        <v>45014</v>
      </c>
      <c r="C3" s="14" t="s">
        <v>290</v>
      </c>
      <c r="D3" s="14" t="s">
        <v>291</v>
      </c>
      <c r="E3">
        <v>19</v>
      </c>
      <c r="F3">
        <v>2.72</v>
      </c>
      <c r="G3">
        <v>2.56</v>
      </c>
      <c r="H3">
        <v>1.84E-2</v>
      </c>
      <c r="I3">
        <f t="shared" si="0"/>
        <v>0.17840000000000014</v>
      </c>
      <c r="J3">
        <f t="shared" si="1"/>
        <v>6.5588235294117697E-2</v>
      </c>
    </row>
    <row r="4" spans="1:12" x14ac:dyDescent="0.15">
      <c r="A4" s="14" t="s">
        <v>251</v>
      </c>
      <c r="B4" s="18">
        <v>45014</v>
      </c>
      <c r="C4" s="14" t="s">
        <v>290</v>
      </c>
      <c r="D4" s="14" t="s">
        <v>291</v>
      </c>
      <c r="E4">
        <v>19</v>
      </c>
      <c r="F4">
        <v>1.26</v>
      </c>
      <c r="G4">
        <v>1.2</v>
      </c>
      <c r="H4">
        <v>0</v>
      </c>
      <c r="I4">
        <f t="shared" si="0"/>
        <v>6.0000000000000053E-2</v>
      </c>
      <c r="J4">
        <f t="shared" si="1"/>
        <v>4.7619047619047658E-2</v>
      </c>
    </row>
    <row r="5" spans="1:12" x14ac:dyDescent="0.15">
      <c r="A5" s="14" t="s">
        <v>252</v>
      </c>
      <c r="B5" s="18">
        <v>45014</v>
      </c>
      <c r="C5" s="14" t="s">
        <v>290</v>
      </c>
      <c r="D5" s="14" t="s">
        <v>291</v>
      </c>
      <c r="E5">
        <v>19</v>
      </c>
      <c r="F5">
        <v>2.02</v>
      </c>
      <c r="G5">
        <v>1.923</v>
      </c>
      <c r="H5">
        <v>1.47E-2</v>
      </c>
      <c r="I5">
        <f t="shared" si="0"/>
        <v>0.11169999999999998</v>
      </c>
      <c r="J5">
        <f t="shared" si="1"/>
        <v>5.5297029702970284E-2</v>
      </c>
    </row>
    <row r="6" spans="1:12" x14ac:dyDescent="0.15">
      <c r="A6" s="14" t="s">
        <v>253</v>
      </c>
      <c r="B6" s="18">
        <v>45014</v>
      </c>
      <c r="C6" s="14" t="s">
        <v>290</v>
      </c>
      <c r="D6" s="14" t="s">
        <v>291</v>
      </c>
      <c r="E6">
        <v>19</v>
      </c>
      <c r="F6">
        <v>2.71</v>
      </c>
      <c r="G6">
        <v>2.5842999999999998</v>
      </c>
      <c r="H6">
        <v>6.0000000000000001E-3</v>
      </c>
      <c r="I6">
        <f t="shared" si="0"/>
        <v>0.13170000000000015</v>
      </c>
      <c r="J6">
        <f t="shared" si="1"/>
        <v>4.8597785977859832E-2</v>
      </c>
    </row>
    <row r="7" spans="1:12" x14ac:dyDescent="0.15">
      <c r="A7" s="14" t="s">
        <v>254</v>
      </c>
      <c r="B7" s="18">
        <v>45014</v>
      </c>
      <c r="C7" s="14" t="s">
        <v>290</v>
      </c>
      <c r="D7" s="14" t="s">
        <v>291</v>
      </c>
      <c r="E7">
        <v>19</v>
      </c>
      <c r="F7">
        <v>0.8</v>
      </c>
      <c r="G7">
        <v>0.745</v>
      </c>
      <c r="H7">
        <v>2.8E-3</v>
      </c>
      <c r="I7">
        <f t="shared" si="0"/>
        <v>5.7800000000000046E-2</v>
      </c>
      <c r="J7">
        <f t="shared" si="1"/>
        <v>7.225000000000005E-2</v>
      </c>
    </row>
    <row r="8" spans="1:12" x14ac:dyDescent="0.15">
      <c r="A8" s="14" t="s">
        <v>261</v>
      </c>
      <c r="B8" s="18">
        <v>45015</v>
      </c>
      <c r="C8" s="14" t="s">
        <v>290</v>
      </c>
      <c r="D8" s="14" t="s">
        <v>291</v>
      </c>
      <c r="E8">
        <v>19</v>
      </c>
      <c r="F8">
        <v>1.0840000000000001</v>
      </c>
      <c r="G8">
        <v>0.96</v>
      </c>
      <c r="H8">
        <v>0</v>
      </c>
      <c r="I8">
        <f t="shared" si="0"/>
        <v>0.12400000000000011</v>
      </c>
      <c r="J8">
        <f t="shared" si="1"/>
        <v>0.1143911439114392</v>
      </c>
    </row>
    <row r="9" spans="1:12" x14ac:dyDescent="0.15">
      <c r="A9" s="14" t="s">
        <v>262</v>
      </c>
      <c r="B9" s="18">
        <v>45015</v>
      </c>
      <c r="C9" s="14" t="s">
        <v>290</v>
      </c>
      <c r="D9" s="14" t="s">
        <v>291</v>
      </c>
      <c r="E9">
        <v>19</v>
      </c>
      <c r="F9">
        <v>1.978</v>
      </c>
      <c r="G9">
        <v>1.7849999999999999</v>
      </c>
      <c r="H9">
        <v>6.3E-3</v>
      </c>
      <c r="I9">
        <f t="shared" si="0"/>
        <v>0.19930000000000006</v>
      </c>
      <c r="J9">
        <f t="shared" si="1"/>
        <v>0.10075834175935292</v>
      </c>
    </row>
    <row r="10" spans="1:12" x14ac:dyDescent="0.15">
      <c r="A10" s="14" t="s">
        <v>263</v>
      </c>
      <c r="B10" s="18">
        <v>45015</v>
      </c>
      <c r="C10" s="14" t="s">
        <v>290</v>
      </c>
      <c r="D10" s="14" t="s">
        <v>291</v>
      </c>
      <c r="E10">
        <v>19</v>
      </c>
      <c r="F10">
        <v>1.04</v>
      </c>
      <c r="G10">
        <v>0.92500000000000004</v>
      </c>
      <c r="H10">
        <v>7.4999999999999997E-3</v>
      </c>
      <c r="I10">
        <f t="shared" si="0"/>
        <v>0.1225</v>
      </c>
      <c r="J10">
        <f t="shared" si="1"/>
        <v>0.11778846153846154</v>
      </c>
    </row>
    <row r="11" spans="1:12" x14ac:dyDescent="0.15">
      <c r="A11" s="16" t="s">
        <v>264</v>
      </c>
      <c r="B11" s="19">
        <v>45015</v>
      </c>
      <c r="C11" s="16" t="s">
        <v>290</v>
      </c>
      <c r="D11" s="16" t="s">
        <v>291</v>
      </c>
      <c r="E11" s="16">
        <v>19</v>
      </c>
      <c r="F11" s="16">
        <v>0.55000000000000004</v>
      </c>
      <c r="G11" s="16">
        <v>0.47</v>
      </c>
      <c r="H11" s="16">
        <v>1.1999999999999999E-3</v>
      </c>
      <c r="I11" s="16">
        <f t="shared" si="0"/>
        <v>8.1200000000000078E-2</v>
      </c>
      <c r="J11" s="16">
        <f t="shared" si="1"/>
        <v>0.14763636363636376</v>
      </c>
      <c r="K11" s="16" t="s">
        <v>297</v>
      </c>
      <c r="L11" s="16"/>
    </row>
    <row r="12" spans="1:12" x14ac:dyDescent="0.15">
      <c r="A12" s="16" t="s">
        <v>265</v>
      </c>
      <c r="B12" s="19">
        <v>45015</v>
      </c>
      <c r="C12" s="16" t="s">
        <v>290</v>
      </c>
      <c r="D12" s="16" t="s">
        <v>291</v>
      </c>
      <c r="E12" s="16">
        <v>19</v>
      </c>
      <c r="F12" s="16">
        <v>0.39300000000000002</v>
      </c>
      <c r="G12" s="16">
        <v>0.34399999999999997</v>
      </c>
      <c r="H12" s="16">
        <v>8.0999999999999996E-3</v>
      </c>
      <c r="I12" s="16">
        <f t="shared" si="0"/>
        <v>5.710000000000004E-2</v>
      </c>
      <c r="J12" s="16">
        <f t="shared" si="1"/>
        <v>0.14529262086514005</v>
      </c>
      <c r="K12" s="16" t="s">
        <v>297</v>
      </c>
      <c r="L12" s="16"/>
    </row>
    <row r="13" spans="1:12" x14ac:dyDescent="0.15">
      <c r="A13" s="14" t="s">
        <v>266</v>
      </c>
      <c r="B13" s="18">
        <v>45015</v>
      </c>
      <c r="C13" s="14" t="s">
        <v>290</v>
      </c>
      <c r="D13" s="14" t="s">
        <v>291</v>
      </c>
      <c r="E13">
        <v>19</v>
      </c>
      <c r="F13">
        <v>1.032</v>
      </c>
      <c r="G13">
        <v>0.93</v>
      </c>
      <c r="H13">
        <v>1.9199999999999998E-2</v>
      </c>
      <c r="I13">
        <f t="shared" si="0"/>
        <v>0.12119999999999997</v>
      </c>
      <c r="J13">
        <f t="shared" si="1"/>
        <v>0.11744186046511625</v>
      </c>
    </row>
    <row r="14" spans="1:12" x14ac:dyDescent="0.15">
      <c r="A14" s="16" t="s">
        <v>273</v>
      </c>
      <c r="B14" s="19">
        <v>45021</v>
      </c>
      <c r="C14" s="16" t="s">
        <v>290</v>
      </c>
      <c r="D14" s="16" t="s">
        <v>291</v>
      </c>
      <c r="E14" s="16">
        <v>21</v>
      </c>
      <c r="F14" s="16">
        <v>1.5489999999999999</v>
      </c>
      <c r="G14" s="16"/>
      <c r="H14" s="16"/>
      <c r="I14" s="16"/>
      <c r="J14" s="16"/>
      <c r="K14" s="16" t="s">
        <v>299</v>
      </c>
      <c r="L14" s="16"/>
    </row>
    <row r="15" spans="1:12" x14ac:dyDescent="0.15">
      <c r="A15" s="16" t="s">
        <v>274</v>
      </c>
      <c r="B15" s="19">
        <v>45021</v>
      </c>
      <c r="C15" s="16" t="s">
        <v>290</v>
      </c>
      <c r="D15" s="16" t="s">
        <v>291</v>
      </c>
      <c r="E15" s="16">
        <v>21</v>
      </c>
      <c r="F15" s="16">
        <v>4.3140000000000001</v>
      </c>
      <c r="G15" s="16"/>
      <c r="H15" s="16"/>
      <c r="I15" s="16"/>
      <c r="J15" s="16"/>
      <c r="K15" s="16" t="s">
        <v>299</v>
      </c>
      <c r="L15" s="16"/>
    </row>
    <row r="16" spans="1:12" x14ac:dyDescent="0.15">
      <c r="A16" s="16" t="s">
        <v>275</v>
      </c>
      <c r="B16" s="19">
        <v>45021</v>
      </c>
      <c r="C16" s="16" t="s">
        <v>290</v>
      </c>
      <c r="D16" s="16" t="s">
        <v>291</v>
      </c>
      <c r="E16" s="16">
        <v>22</v>
      </c>
      <c r="F16" s="16">
        <v>3.0310000000000001</v>
      </c>
      <c r="G16" s="16"/>
      <c r="H16" s="16"/>
      <c r="I16" s="16"/>
      <c r="J16" s="16"/>
      <c r="K16" s="16" t="s">
        <v>299</v>
      </c>
      <c r="L16" s="16"/>
    </row>
    <row r="17" spans="1:12" s="16" customFormat="1" x14ac:dyDescent="0.15">
      <c r="A17" s="16" t="s">
        <v>279</v>
      </c>
      <c r="B17" s="19">
        <v>45021</v>
      </c>
      <c r="C17" s="16" t="s">
        <v>298</v>
      </c>
      <c r="D17" s="16" t="s">
        <v>291</v>
      </c>
      <c r="E17" s="16">
        <v>16</v>
      </c>
      <c r="F17" s="16">
        <v>3.3660000000000001</v>
      </c>
      <c r="K17" s="16" t="s">
        <v>299</v>
      </c>
    </row>
    <row r="18" spans="1:12" s="16" customFormat="1" x14ac:dyDescent="0.15">
      <c r="A18" s="16" t="s">
        <v>280</v>
      </c>
      <c r="B18" s="19">
        <v>45021</v>
      </c>
      <c r="C18" s="16" t="s">
        <v>298</v>
      </c>
      <c r="D18" s="16" t="s">
        <v>291</v>
      </c>
      <c r="E18" s="16">
        <v>16</v>
      </c>
      <c r="F18" s="16">
        <v>4.6379999999999999</v>
      </c>
      <c r="K18" s="16" t="s">
        <v>299</v>
      </c>
    </row>
    <row r="19" spans="1:12" x14ac:dyDescent="0.15">
      <c r="A19" s="16" t="s">
        <v>281</v>
      </c>
      <c r="B19" s="19">
        <v>45021</v>
      </c>
      <c r="C19" s="16" t="s">
        <v>298</v>
      </c>
      <c r="D19" s="16" t="s">
        <v>291</v>
      </c>
      <c r="E19" s="16">
        <v>16</v>
      </c>
      <c r="F19" s="16">
        <v>3.8530000000000002</v>
      </c>
      <c r="G19" s="16"/>
      <c r="H19" s="16"/>
      <c r="I19" s="16"/>
      <c r="J19" s="16"/>
      <c r="K19" s="16" t="s">
        <v>299</v>
      </c>
      <c r="L19" s="16"/>
    </row>
    <row r="20" spans="1:12" x14ac:dyDescent="0.15">
      <c r="A20" s="2" t="s">
        <v>285</v>
      </c>
      <c r="B20" s="4">
        <v>45022</v>
      </c>
      <c r="C20" s="2" t="s">
        <v>298</v>
      </c>
      <c r="D20" s="2" t="s">
        <v>291</v>
      </c>
      <c r="E20" s="2">
        <v>16</v>
      </c>
      <c r="F20" s="2">
        <v>5.4002999999999997</v>
      </c>
      <c r="G20" s="2">
        <v>4.3110999999999997</v>
      </c>
      <c r="H20" s="2">
        <v>0.1033</v>
      </c>
      <c r="I20" s="2">
        <f t="shared" ref="I20:I51" si="2">F20-G20+H20</f>
        <v>1.1924999999999999</v>
      </c>
      <c r="J20" s="2">
        <f t="shared" ref="J20:J39" si="3">I20/G20</f>
        <v>0.27661153765860219</v>
      </c>
      <c r="K20" s="2"/>
      <c r="L20" s="2"/>
    </row>
    <row r="21" spans="1:12" x14ac:dyDescent="0.15">
      <c r="A21" s="14" t="s">
        <v>286</v>
      </c>
      <c r="B21" s="18">
        <v>45022</v>
      </c>
      <c r="C21" s="2" t="s">
        <v>298</v>
      </c>
      <c r="D21" s="2" t="s">
        <v>291</v>
      </c>
      <c r="E21" s="2">
        <v>16</v>
      </c>
      <c r="F21" s="2">
        <v>3.0415000000000001</v>
      </c>
      <c r="G21" s="2">
        <v>3.0310999999999999</v>
      </c>
      <c r="H21" s="2">
        <v>0</v>
      </c>
      <c r="I21" s="2">
        <f t="shared" si="2"/>
        <v>1.0400000000000187E-2</v>
      </c>
      <c r="J21" s="2">
        <f t="shared" si="3"/>
        <v>3.431097621325653E-3</v>
      </c>
      <c r="K21" s="2"/>
      <c r="L21" s="2"/>
    </row>
    <row r="22" spans="1:12" x14ac:dyDescent="0.15">
      <c r="A22" s="14" t="s">
        <v>287</v>
      </c>
      <c r="B22" s="18">
        <v>45022</v>
      </c>
      <c r="C22" s="2" t="s">
        <v>298</v>
      </c>
      <c r="D22" s="2" t="s">
        <v>291</v>
      </c>
      <c r="E22" s="2">
        <v>16</v>
      </c>
      <c r="F22" s="2">
        <v>3.6311</v>
      </c>
      <c r="G22" s="2">
        <v>3.4340000000000002</v>
      </c>
      <c r="H22" s="2">
        <v>2.7199999999999998E-2</v>
      </c>
      <c r="I22" s="2">
        <f t="shared" si="2"/>
        <v>0.22429999999999983</v>
      </c>
      <c r="J22" s="2">
        <f t="shared" si="3"/>
        <v>6.5317414094350559E-2</v>
      </c>
      <c r="K22" s="2"/>
      <c r="L22" s="2"/>
    </row>
    <row r="23" spans="1:12" x14ac:dyDescent="0.15">
      <c r="A23" s="14" t="s">
        <v>302</v>
      </c>
      <c r="B23" s="18">
        <v>45022</v>
      </c>
      <c r="C23" s="2" t="s">
        <v>290</v>
      </c>
      <c r="D23" s="2" t="s">
        <v>291</v>
      </c>
      <c r="E23" s="2">
        <v>22</v>
      </c>
      <c r="F23" s="2">
        <v>2.5211999999999999</v>
      </c>
      <c r="G23" s="2">
        <v>2.4579</v>
      </c>
      <c r="H23" s="2">
        <v>0</v>
      </c>
      <c r="I23" s="2">
        <f t="shared" si="2"/>
        <v>6.3299999999999912E-2</v>
      </c>
      <c r="J23" s="2">
        <f t="shared" si="3"/>
        <v>2.575369217624798E-2</v>
      </c>
      <c r="K23" s="2"/>
      <c r="L23" s="2"/>
    </row>
    <row r="24" spans="1:12" x14ac:dyDescent="0.15">
      <c r="A24" s="14" t="s">
        <v>303</v>
      </c>
      <c r="B24" s="18">
        <v>45022</v>
      </c>
      <c r="C24" s="2" t="s">
        <v>290</v>
      </c>
      <c r="D24" s="2" t="s">
        <v>291</v>
      </c>
      <c r="E24" s="2">
        <v>22</v>
      </c>
      <c r="F24" s="2">
        <v>4.9623999999999997</v>
      </c>
      <c r="G24" s="2">
        <v>4.0570000000000004</v>
      </c>
      <c r="H24" s="2">
        <v>6.0900000000000003E-2</v>
      </c>
      <c r="I24" s="2">
        <f t="shared" si="2"/>
        <v>0.96629999999999927</v>
      </c>
      <c r="J24" s="2">
        <f t="shared" si="3"/>
        <v>0.23818092186344569</v>
      </c>
      <c r="K24" s="2"/>
      <c r="L24" s="2"/>
    </row>
    <row r="25" spans="1:12" x14ac:dyDescent="0.15">
      <c r="A25" s="14" t="s">
        <v>304</v>
      </c>
      <c r="B25" s="18">
        <v>45022</v>
      </c>
      <c r="C25" s="2" t="s">
        <v>290</v>
      </c>
      <c r="D25" s="2" t="s">
        <v>291</v>
      </c>
      <c r="E25" s="2">
        <v>22</v>
      </c>
      <c r="F25" s="2">
        <v>2.8572000000000002</v>
      </c>
      <c r="G25" s="2">
        <v>2.3351999999999999</v>
      </c>
      <c r="H25" s="2">
        <v>4.8999999999999998E-3</v>
      </c>
      <c r="I25" s="2">
        <f t="shared" si="2"/>
        <v>0.52690000000000026</v>
      </c>
      <c r="J25" s="2">
        <f t="shared" si="3"/>
        <v>0.22563377869133278</v>
      </c>
      <c r="K25" s="2"/>
      <c r="L25" s="2"/>
    </row>
    <row r="26" spans="1:12" s="16" customFormat="1" x14ac:dyDescent="0.15">
      <c r="A26" s="14" t="s">
        <v>308</v>
      </c>
      <c r="B26" s="18">
        <v>45028</v>
      </c>
      <c r="C26" s="2" t="s">
        <v>290</v>
      </c>
      <c r="D26" s="2" t="s">
        <v>291</v>
      </c>
      <c r="E26" s="2">
        <v>22</v>
      </c>
      <c r="F26" s="2">
        <v>5.7053000000000003</v>
      </c>
      <c r="G26" s="2">
        <v>5.1066000000000003</v>
      </c>
      <c r="H26" s="2">
        <v>6.8400000000000002E-2</v>
      </c>
      <c r="I26" s="2">
        <f t="shared" si="2"/>
        <v>0.66710000000000003</v>
      </c>
      <c r="J26" s="2">
        <f t="shared" si="3"/>
        <v>0.13063486468491756</v>
      </c>
      <c r="K26"/>
      <c r="L26"/>
    </row>
    <row r="27" spans="1:12" s="16" customFormat="1" x14ac:dyDescent="0.15">
      <c r="A27" s="14" t="s">
        <v>309</v>
      </c>
      <c r="B27" s="18">
        <v>45028</v>
      </c>
      <c r="C27" s="2" t="s">
        <v>290</v>
      </c>
      <c r="D27" s="2" t="s">
        <v>291</v>
      </c>
      <c r="E27" s="2">
        <v>22</v>
      </c>
      <c r="F27" s="2">
        <v>4.1483999999999996</v>
      </c>
      <c r="G27" s="2">
        <v>3.7229000000000001</v>
      </c>
      <c r="H27" s="2">
        <v>6.6699999999999995E-2</v>
      </c>
      <c r="I27" s="2">
        <f t="shared" si="2"/>
        <v>0.49219999999999953</v>
      </c>
      <c r="J27" s="2">
        <f t="shared" si="3"/>
        <v>0.13220876198662321</v>
      </c>
      <c r="K27"/>
      <c r="L27"/>
    </row>
    <row r="28" spans="1:12" s="16" customFormat="1" x14ac:dyDescent="0.15">
      <c r="A28" s="14" t="s">
        <v>310</v>
      </c>
      <c r="B28" s="18">
        <v>45028</v>
      </c>
      <c r="C28" s="2" t="s">
        <v>290</v>
      </c>
      <c r="D28" s="2" t="s">
        <v>291</v>
      </c>
      <c r="E28" s="2">
        <v>22</v>
      </c>
      <c r="F28" s="2">
        <v>5.4619999999999997</v>
      </c>
      <c r="G28" s="2">
        <v>4.5377000000000001</v>
      </c>
      <c r="H28" s="2">
        <v>0.2243</v>
      </c>
      <c r="I28" s="2">
        <f t="shared" si="2"/>
        <v>1.1485999999999996</v>
      </c>
      <c r="J28" s="2">
        <f t="shared" si="3"/>
        <v>0.25312382925270505</v>
      </c>
      <c r="K28"/>
      <c r="L28"/>
    </row>
    <row r="29" spans="1:12" s="16" customFormat="1" x14ac:dyDescent="0.15">
      <c r="A29" s="14" t="s">
        <v>314</v>
      </c>
      <c r="B29" s="18">
        <v>45028</v>
      </c>
      <c r="C29" s="2" t="s">
        <v>298</v>
      </c>
      <c r="D29" s="2" t="s">
        <v>291</v>
      </c>
      <c r="E29" s="2">
        <v>19</v>
      </c>
      <c r="F29" s="2">
        <v>2.7732999999999999</v>
      </c>
      <c r="G29" s="2">
        <v>2.6229</v>
      </c>
      <c r="H29" s="2">
        <v>3.2599999999999997E-2</v>
      </c>
      <c r="I29" s="2">
        <f t="shared" si="2"/>
        <v>0.18299999999999986</v>
      </c>
      <c r="J29" s="2">
        <f t="shared" si="3"/>
        <v>6.9770101795722239E-2</v>
      </c>
      <c r="K29"/>
      <c r="L29"/>
    </row>
    <row r="30" spans="1:12" s="16" customFormat="1" x14ac:dyDescent="0.15">
      <c r="A30" s="14" t="s">
        <v>315</v>
      </c>
      <c r="B30" s="18">
        <v>45028</v>
      </c>
      <c r="C30" s="2" t="s">
        <v>298</v>
      </c>
      <c r="D30" s="2" t="s">
        <v>291</v>
      </c>
      <c r="E30" s="2">
        <v>19</v>
      </c>
      <c r="F30" s="2">
        <v>2.8235999999999999</v>
      </c>
      <c r="G30" s="2">
        <v>2.6570999999999998</v>
      </c>
      <c r="H30" s="2">
        <v>2.52E-2</v>
      </c>
      <c r="I30" s="2">
        <f t="shared" si="2"/>
        <v>0.19170000000000009</v>
      </c>
      <c r="J30" s="2">
        <f t="shared" si="3"/>
        <v>7.2146324940724885E-2</v>
      </c>
      <c r="K30"/>
      <c r="L30"/>
    </row>
    <row r="31" spans="1:12" s="16" customFormat="1" x14ac:dyDescent="0.15">
      <c r="A31" s="14" t="s">
        <v>316</v>
      </c>
      <c r="B31" s="18">
        <v>45028</v>
      </c>
      <c r="C31" s="2" t="s">
        <v>298</v>
      </c>
      <c r="D31" s="2" t="s">
        <v>291</v>
      </c>
      <c r="E31" s="2">
        <v>19</v>
      </c>
      <c r="F31" s="2">
        <v>1.4165000000000001</v>
      </c>
      <c r="G31" s="2">
        <v>1.3777999999999999</v>
      </c>
      <c r="H31" s="2">
        <v>3.3E-3</v>
      </c>
      <c r="I31" s="2">
        <f t="shared" si="2"/>
        <v>4.2000000000000176E-2</v>
      </c>
      <c r="J31" s="2">
        <f t="shared" si="3"/>
        <v>3.0483379300333995E-2</v>
      </c>
      <c r="K31"/>
      <c r="L31"/>
    </row>
    <row r="32" spans="1:12" s="16" customFormat="1" x14ac:dyDescent="0.15">
      <c r="A32" s="14" t="s">
        <v>320</v>
      </c>
      <c r="B32" s="18">
        <v>45029</v>
      </c>
      <c r="C32" s="2" t="s">
        <v>290</v>
      </c>
      <c r="D32" s="2" t="s">
        <v>291</v>
      </c>
      <c r="E32" s="2">
        <v>21</v>
      </c>
      <c r="F32" s="2">
        <v>2.0640000000000001</v>
      </c>
      <c r="G32" s="2">
        <v>1.9951000000000001</v>
      </c>
      <c r="H32" s="2">
        <v>0</v>
      </c>
      <c r="I32" s="2">
        <f t="shared" si="2"/>
        <v>6.8899999999999961E-2</v>
      </c>
      <c r="J32" s="2">
        <f t="shared" si="3"/>
        <v>3.4534609793995266E-2</v>
      </c>
      <c r="K32"/>
      <c r="L32"/>
    </row>
    <row r="33" spans="1:12" s="16" customFormat="1" x14ac:dyDescent="0.15">
      <c r="A33" s="14" t="s">
        <v>321</v>
      </c>
      <c r="B33" s="18">
        <v>45029</v>
      </c>
      <c r="C33" s="2" t="s">
        <v>298</v>
      </c>
      <c r="D33" s="2" t="s">
        <v>291</v>
      </c>
      <c r="E33" s="2">
        <v>21</v>
      </c>
      <c r="F33" s="2">
        <v>4.7122999999999999</v>
      </c>
      <c r="G33" s="2">
        <v>4.1574999999999998</v>
      </c>
      <c r="H33" s="2">
        <v>5.7000000000000002E-2</v>
      </c>
      <c r="I33" s="2">
        <f t="shared" si="2"/>
        <v>0.61180000000000023</v>
      </c>
      <c r="J33" s="2">
        <f t="shared" si="3"/>
        <v>0.14715574263379441</v>
      </c>
      <c r="K33"/>
      <c r="L33"/>
    </row>
    <row r="34" spans="1:12" s="16" customFormat="1" x14ac:dyDescent="0.15">
      <c r="A34" s="14" t="s">
        <v>322</v>
      </c>
      <c r="B34" s="18">
        <v>45029</v>
      </c>
      <c r="C34" s="2" t="s">
        <v>290</v>
      </c>
      <c r="D34" s="2" t="s">
        <v>291</v>
      </c>
      <c r="E34" s="2">
        <v>21</v>
      </c>
      <c r="F34" s="2">
        <v>4.1565000000000003</v>
      </c>
      <c r="G34" s="2">
        <v>3.7010999999999998</v>
      </c>
      <c r="H34" s="2">
        <v>3.4599999999999999E-2</v>
      </c>
      <c r="I34" s="2">
        <f t="shared" si="2"/>
        <v>0.49000000000000049</v>
      </c>
      <c r="J34" s="2">
        <f t="shared" si="3"/>
        <v>0.13239307232984801</v>
      </c>
      <c r="K34"/>
      <c r="L34"/>
    </row>
    <row r="35" spans="1:12" s="16" customFormat="1" x14ac:dyDescent="0.15">
      <c r="A35" s="14" t="s">
        <v>323</v>
      </c>
      <c r="B35" s="18">
        <v>45029</v>
      </c>
      <c r="C35" s="2" t="s">
        <v>290</v>
      </c>
      <c r="D35" s="2" t="s">
        <v>291</v>
      </c>
      <c r="E35" s="2">
        <v>21</v>
      </c>
      <c r="F35" s="2">
        <v>3.0531999999999999</v>
      </c>
      <c r="G35" s="2">
        <v>2.9477000000000002</v>
      </c>
      <c r="H35" s="2">
        <v>0</v>
      </c>
      <c r="I35" s="2">
        <f t="shared" si="2"/>
        <v>0.10549999999999971</v>
      </c>
      <c r="J35" s="2">
        <f t="shared" si="3"/>
        <v>3.5790616412796315E-2</v>
      </c>
      <c r="K35"/>
      <c r="L35"/>
    </row>
    <row r="36" spans="1:12" s="16" customFormat="1" x14ac:dyDescent="0.15">
      <c r="A36" s="14" t="s">
        <v>328</v>
      </c>
      <c r="B36" s="18">
        <v>45029</v>
      </c>
      <c r="C36" s="2" t="s">
        <v>290</v>
      </c>
      <c r="D36" s="2" t="s">
        <v>291</v>
      </c>
      <c r="E36" s="2">
        <v>20</v>
      </c>
      <c r="F36" s="2">
        <v>2.0185</v>
      </c>
      <c r="G36" s="2">
        <v>1.9221999999999999</v>
      </c>
      <c r="H36" s="2">
        <v>2.1000000000000001E-2</v>
      </c>
      <c r="I36" s="2">
        <f t="shared" si="2"/>
        <v>0.11730000000000006</v>
      </c>
      <c r="J36" s="2">
        <f t="shared" si="3"/>
        <v>6.1023826865050493E-2</v>
      </c>
      <c r="K36"/>
      <c r="L36"/>
    </row>
    <row r="37" spans="1:12" s="16" customFormat="1" x14ac:dyDescent="0.15">
      <c r="A37" s="14" t="s">
        <v>329</v>
      </c>
      <c r="B37" s="18">
        <v>45029</v>
      </c>
      <c r="C37" s="2" t="s">
        <v>298</v>
      </c>
      <c r="D37" s="2" t="s">
        <v>291</v>
      </c>
      <c r="E37" s="2">
        <v>19</v>
      </c>
      <c r="F37" s="2">
        <v>5.2564000000000002</v>
      </c>
      <c r="G37" s="2">
        <v>4.7230999999999996</v>
      </c>
      <c r="H37" s="2">
        <v>9.2200000000000004E-2</v>
      </c>
      <c r="I37" s="2">
        <f t="shared" si="2"/>
        <v>0.62550000000000061</v>
      </c>
      <c r="J37" s="2">
        <f t="shared" si="3"/>
        <v>0.13243420634752612</v>
      </c>
      <c r="K37"/>
      <c r="L37"/>
    </row>
    <row r="38" spans="1:12" s="2" customFormat="1" x14ac:dyDescent="0.15">
      <c r="A38" s="14" t="s">
        <v>330</v>
      </c>
      <c r="B38" s="18">
        <v>45029</v>
      </c>
      <c r="C38" s="2" t="s">
        <v>298</v>
      </c>
      <c r="D38" s="2" t="s">
        <v>291</v>
      </c>
      <c r="E38" s="2">
        <v>19</v>
      </c>
      <c r="F38" s="2">
        <v>4.3280000000000003</v>
      </c>
      <c r="G38" s="2">
        <v>4.0968</v>
      </c>
      <c r="H38" s="2">
        <v>1.1900000000000001E-2</v>
      </c>
      <c r="I38" s="2">
        <f t="shared" si="2"/>
        <v>0.24310000000000029</v>
      </c>
      <c r="J38" s="2">
        <f t="shared" si="3"/>
        <v>5.933899628978722E-2</v>
      </c>
      <c r="K38"/>
      <c r="L38"/>
    </row>
    <row r="39" spans="1:12" x14ac:dyDescent="0.15">
      <c r="A39" s="14" t="s">
        <v>331</v>
      </c>
      <c r="B39" s="18">
        <v>45029</v>
      </c>
      <c r="C39" s="2" t="s">
        <v>298</v>
      </c>
      <c r="D39" s="2" t="s">
        <v>291</v>
      </c>
      <c r="E39" s="2">
        <v>19</v>
      </c>
      <c r="F39" s="2">
        <v>4.4005999999999998</v>
      </c>
      <c r="G39" s="2">
        <v>4.0919999999999996</v>
      </c>
      <c r="H39" s="2">
        <v>5.79E-2</v>
      </c>
      <c r="I39" s="2">
        <f t="shared" si="2"/>
        <v>0.36650000000000021</v>
      </c>
      <c r="J39" s="2">
        <f t="shared" si="3"/>
        <v>8.9565004887585592E-2</v>
      </c>
    </row>
    <row r="40" spans="1:12" x14ac:dyDescent="0.15">
      <c r="A40" s="14" t="s">
        <v>255</v>
      </c>
      <c r="B40" s="18">
        <v>45014</v>
      </c>
      <c r="C40" s="14" t="s">
        <v>290</v>
      </c>
      <c r="D40" s="14" t="s">
        <v>292</v>
      </c>
      <c r="E40">
        <v>19</v>
      </c>
      <c r="F40">
        <v>1.91</v>
      </c>
      <c r="G40">
        <v>1.7030000000000001</v>
      </c>
      <c r="H40">
        <v>1.44E-2</v>
      </c>
      <c r="I40">
        <f t="shared" si="2"/>
        <v>0.22139999999999985</v>
      </c>
      <c r="J40">
        <f t="shared" ref="J40:J51" si="4">I40/F40</f>
        <v>0.11591623036649207</v>
      </c>
    </row>
    <row r="41" spans="1:12" x14ac:dyDescent="0.15">
      <c r="A41" s="14" t="s">
        <v>256</v>
      </c>
      <c r="B41" s="18">
        <v>45014</v>
      </c>
      <c r="C41" s="14" t="s">
        <v>290</v>
      </c>
      <c r="D41" s="14" t="s">
        <v>292</v>
      </c>
      <c r="E41">
        <v>19</v>
      </c>
      <c r="F41">
        <v>1.89</v>
      </c>
      <c r="G41">
        <v>1.714</v>
      </c>
      <c r="H41">
        <v>0.02</v>
      </c>
      <c r="I41">
        <f t="shared" si="2"/>
        <v>0.19599999999999992</v>
      </c>
      <c r="J41">
        <f t="shared" si="4"/>
        <v>0.10370370370370367</v>
      </c>
    </row>
    <row r="42" spans="1:12" x14ac:dyDescent="0.15">
      <c r="A42" s="14" t="s">
        <v>257</v>
      </c>
      <c r="B42" s="18">
        <v>45014</v>
      </c>
      <c r="C42" s="14" t="s">
        <v>290</v>
      </c>
      <c r="D42" s="14" t="s">
        <v>292</v>
      </c>
      <c r="E42">
        <v>19</v>
      </c>
      <c r="F42">
        <v>1.1399999999999999</v>
      </c>
      <c r="G42">
        <v>1.05</v>
      </c>
      <c r="H42">
        <v>1.4E-2</v>
      </c>
      <c r="I42">
        <f t="shared" si="2"/>
        <v>0.10399999999999986</v>
      </c>
      <c r="J42">
        <f t="shared" si="4"/>
        <v>9.1228070175438478E-2</v>
      </c>
    </row>
    <row r="43" spans="1:12" x14ac:dyDescent="0.15">
      <c r="A43" s="14" t="s">
        <v>258</v>
      </c>
      <c r="B43" s="18">
        <v>45014</v>
      </c>
      <c r="C43" s="14" t="s">
        <v>290</v>
      </c>
      <c r="D43" s="14" t="s">
        <v>292</v>
      </c>
      <c r="E43">
        <v>19</v>
      </c>
      <c r="F43">
        <v>1.33</v>
      </c>
      <c r="G43">
        <v>1.2110000000000001</v>
      </c>
      <c r="H43">
        <v>5.0000000000000001E-3</v>
      </c>
      <c r="I43">
        <f t="shared" si="2"/>
        <v>0.124</v>
      </c>
      <c r="J43">
        <f t="shared" si="4"/>
        <v>9.3233082706766918E-2</v>
      </c>
    </row>
    <row r="44" spans="1:12" x14ac:dyDescent="0.15">
      <c r="A44" s="14" t="s">
        <v>259</v>
      </c>
      <c r="B44" s="18">
        <v>45014</v>
      </c>
      <c r="C44" s="14" t="s">
        <v>290</v>
      </c>
      <c r="D44" s="14" t="s">
        <v>292</v>
      </c>
      <c r="E44">
        <v>19</v>
      </c>
      <c r="F44">
        <v>2.11</v>
      </c>
      <c r="G44">
        <v>1.8740000000000001</v>
      </c>
      <c r="H44">
        <v>0.03</v>
      </c>
      <c r="I44">
        <f t="shared" si="2"/>
        <v>0.26599999999999979</v>
      </c>
      <c r="J44">
        <f t="shared" si="4"/>
        <v>0.12606635071090039</v>
      </c>
    </row>
    <row r="45" spans="1:12" x14ac:dyDescent="0.15">
      <c r="A45" s="14" t="s">
        <v>260</v>
      </c>
      <c r="B45" s="18">
        <v>45014</v>
      </c>
      <c r="C45" s="14" t="s">
        <v>290</v>
      </c>
      <c r="D45" s="14" t="s">
        <v>292</v>
      </c>
      <c r="E45">
        <v>19</v>
      </c>
      <c r="F45">
        <v>0.81</v>
      </c>
      <c r="G45">
        <v>0.72</v>
      </c>
      <c r="H45">
        <v>1.21E-2</v>
      </c>
      <c r="I45">
        <f t="shared" si="2"/>
        <v>0.10210000000000008</v>
      </c>
      <c r="J45">
        <f t="shared" si="4"/>
        <v>0.12604938271604949</v>
      </c>
    </row>
    <row r="46" spans="1:12" x14ac:dyDescent="0.15">
      <c r="A46" s="14" t="s">
        <v>267</v>
      </c>
      <c r="B46" s="18">
        <v>45015</v>
      </c>
      <c r="C46" s="14" t="s">
        <v>290</v>
      </c>
      <c r="D46" s="14" t="s">
        <v>292</v>
      </c>
      <c r="E46">
        <v>19</v>
      </c>
      <c r="F46">
        <v>1.55</v>
      </c>
      <c r="G46">
        <v>1.48</v>
      </c>
      <c r="H46">
        <v>1.04E-2</v>
      </c>
      <c r="I46">
        <f t="shared" si="2"/>
        <v>8.0400000000000055E-2</v>
      </c>
      <c r="J46">
        <f t="shared" si="4"/>
        <v>5.1870967741935517E-2</v>
      </c>
    </row>
    <row r="47" spans="1:12" x14ac:dyDescent="0.15">
      <c r="A47" s="14" t="s">
        <v>268</v>
      </c>
      <c r="B47" s="18">
        <v>45015</v>
      </c>
      <c r="C47" s="14" t="s">
        <v>290</v>
      </c>
      <c r="D47" s="14" t="s">
        <v>292</v>
      </c>
      <c r="E47">
        <v>19</v>
      </c>
      <c r="F47">
        <v>1.91</v>
      </c>
      <c r="G47">
        <v>1.833</v>
      </c>
      <c r="H47">
        <v>2.3E-3</v>
      </c>
      <c r="I47">
        <f t="shared" si="2"/>
        <v>7.9299999999999954E-2</v>
      </c>
      <c r="J47">
        <f t="shared" si="4"/>
        <v>4.1518324607329821E-2</v>
      </c>
    </row>
    <row r="48" spans="1:12" x14ac:dyDescent="0.15">
      <c r="A48" s="14" t="s">
        <v>269</v>
      </c>
      <c r="B48" s="18">
        <v>45015</v>
      </c>
      <c r="C48" s="14" t="s">
        <v>290</v>
      </c>
      <c r="D48" s="14" t="s">
        <v>292</v>
      </c>
      <c r="E48">
        <v>19</v>
      </c>
      <c r="F48">
        <v>2.069</v>
      </c>
      <c r="G48">
        <v>1.96</v>
      </c>
      <c r="H48">
        <v>1.6999999999999999E-3</v>
      </c>
      <c r="I48">
        <f t="shared" si="2"/>
        <v>0.11069999999999998</v>
      </c>
      <c r="J48">
        <f t="shared" si="4"/>
        <v>5.3504108264862245E-2</v>
      </c>
    </row>
    <row r="49" spans="1:12" x14ac:dyDescent="0.15">
      <c r="A49" s="14" t="s">
        <v>270</v>
      </c>
      <c r="B49" s="18">
        <v>45015</v>
      </c>
      <c r="C49" s="14" t="s">
        <v>290</v>
      </c>
      <c r="D49" s="14" t="s">
        <v>292</v>
      </c>
      <c r="E49">
        <v>19</v>
      </c>
      <c r="F49">
        <v>1.33</v>
      </c>
      <c r="G49">
        <v>1.22</v>
      </c>
      <c r="H49">
        <v>1.43E-2</v>
      </c>
      <c r="I49">
        <f t="shared" si="2"/>
        <v>0.1243000000000001</v>
      </c>
      <c r="J49">
        <f t="shared" si="4"/>
        <v>9.3458646616541421E-2</v>
      </c>
    </row>
    <row r="50" spans="1:12" x14ac:dyDescent="0.15">
      <c r="A50" s="14" t="s">
        <v>271</v>
      </c>
      <c r="B50" s="18">
        <v>45015</v>
      </c>
      <c r="C50" s="14" t="s">
        <v>290</v>
      </c>
      <c r="D50" s="14" t="s">
        <v>292</v>
      </c>
      <c r="E50">
        <v>20</v>
      </c>
      <c r="F50">
        <v>2.84</v>
      </c>
      <c r="G50">
        <v>2.65</v>
      </c>
      <c r="H50">
        <v>0.02</v>
      </c>
      <c r="I50">
        <f t="shared" si="2"/>
        <v>0.20999999999999994</v>
      </c>
      <c r="J50">
        <f t="shared" si="4"/>
        <v>7.3943661971830971E-2</v>
      </c>
    </row>
    <row r="51" spans="1:12" x14ac:dyDescent="0.15">
      <c r="A51" s="14" t="s">
        <v>272</v>
      </c>
      <c r="B51" s="18">
        <v>45015</v>
      </c>
      <c r="C51" s="14" t="s">
        <v>290</v>
      </c>
      <c r="D51" s="14" t="s">
        <v>292</v>
      </c>
      <c r="E51">
        <v>20</v>
      </c>
      <c r="F51">
        <v>2.024</v>
      </c>
      <c r="G51">
        <v>1.87</v>
      </c>
      <c r="H51">
        <v>1.7999999999999999E-2</v>
      </c>
      <c r="I51">
        <f t="shared" si="2"/>
        <v>0.1719999999999999</v>
      </c>
      <c r="J51">
        <f t="shared" si="4"/>
        <v>8.4980237154150151E-2</v>
      </c>
    </row>
    <row r="52" spans="1:12" x14ac:dyDescent="0.15">
      <c r="A52" s="16" t="s">
        <v>276</v>
      </c>
      <c r="B52" s="19">
        <v>45021</v>
      </c>
      <c r="C52" s="16" t="s">
        <v>290</v>
      </c>
      <c r="D52" s="16" t="s">
        <v>292</v>
      </c>
      <c r="E52" s="16">
        <v>22</v>
      </c>
      <c r="F52" s="16">
        <v>3.4940000000000002</v>
      </c>
      <c r="G52" s="16"/>
      <c r="H52" s="16"/>
      <c r="I52" s="16"/>
      <c r="J52" s="16"/>
      <c r="K52" s="16" t="s">
        <v>299</v>
      </c>
      <c r="L52" s="16"/>
    </row>
    <row r="53" spans="1:12" x14ac:dyDescent="0.15">
      <c r="A53" s="16" t="s">
        <v>277</v>
      </c>
      <c r="B53" s="19">
        <v>45021</v>
      </c>
      <c r="C53" s="16" t="s">
        <v>290</v>
      </c>
      <c r="D53" s="16" t="s">
        <v>292</v>
      </c>
      <c r="E53" s="16">
        <v>22</v>
      </c>
      <c r="F53" s="16">
        <v>2.9449999999999998</v>
      </c>
      <c r="G53" s="16"/>
      <c r="H53" s="16"/>
      <c r="I53" s="16"/>
      <c r="J53" s="16"/>
      <c r="K53" s="16" t="s">
        <v>299</v>
      </c>
      <c r="L53" s="16"/>
    </row>
    <row r="54" spans="1:12" x14ac:dyDescent="0.15">
      <c r="A54" s="16" t="s">
        <v>278</v>
      </c>
      <c r="B54" s="19">
        <v>45021</v>
      </c>
      <c r="C54" s="16" t="s">
        <v>290</v>
      </c>
      <c r="D54" s="16" t="s">
        <v>292</v>
      </c>
      <c r="E54" s="16">
        <v>22</v>
      </c>
      <c r="F54" s="16">
        <v>4.7930000000000001</v>
      </c>
      <c r="G54" s="16"/>
      <c r="H54" s="16"/>
      <c r="I54" s="16"/>
      <c r="J54" s="16"/>
      <c r="K54" s="16" t="s">
        <v>299</v>
      </c>
      <c r="L54" s="16"/>
    </row>
    <row r="55" spans="1:12" x14ac:dyDescent="0.15">
      <c r="A55" s="16" t="s">
        <v>282</v>
      </c>
      <c r="B55" s="19">
        <v>45021</v>
      </c>
      <c r="C55" s="16" t="s">
        <v>298</v>
      </c>
      <c r="D55" s="16" t="s">
        <v>292</v>
      </c>
      <c r="E55" s="16">
        <v>16</v>
      </c>
      <c r="F55" s="16">
        <v>3.1280000000000001</v>
      </c>
      <c r="G55" s="16"/>
      <c r="H55" s="16"/>
      <c r="I55" s="16"/>
      <c r="J55" s="16"/>
      <c r="K55" s="16" t="s">
        <v>299</v>
      </c>
      <c r="L55" s="16"/>
    </row>
    <row r="56" spans="1:12" x14ac:dyDescent="0.15">
      <c r="A56" s="16" t="s">
        <v>283</v>
      </c>
      <c r="B56" s="19">
        <v>45021</v>
      </c>
      <c r="C56" s="16" t="s">
        <v>298</v>
      </c>
      <c r="D56" s="16" t="s">
        <v>292</v>
      </c>
      <c r="E56" s="16">
        <v>16</v>
      </c>
      <c r="F56" s="16">
        <v>2.169</v>
      </c>
      <c r="G56" s="16"/>
      <c r="H56" s="16"/>
      <c r="I56" s="16"/>
      <c r="J56" s="16"/>
      <c r="K56" s="16" t="s">
        <v>299</v>
      </c>
      <c r="L56" s="16"/>
    </row>
    <row r="57" spans="1:12" x14ac:dyDescent="0.15">
      <c r="A57" s="16" t="s">
        <v>284</v>
      </c>
      <c r="B57" s="19">
        <v>45021</v>
      </c>
      <c r="C57" s="16" t="s">
        <v>298</v>
      </c>
      <c r="D57" s="16" t="s">
        <v>292</v>
      </c>
      <c r="E57" s="16">
        <v>16</v>
      </c>
      <c r="F57" s="16">
        <v>3.1970000000000001</v>
      </c>
      <c r="G57" s="16"/>
      <c r="H57" s="16"/>
      <c r="I57" s="16"/>
      <c r="J57" s="16"/>
      <c r="K57" s="16" t="s">
        <v>299</v>
      </c>
      <c r="L57" s="16"/>
    </row>
    <row r="58" spans="1:12" x14ac:dyDescent="0.15">
      <c r="A58" s="14" t="s">
        <v>288</v>
      </c>
      <c r="B58" s="18">
        <v>45022</v>
      </c>
      <c r="C58" s="2" t="s">
        <v>298</v>
      </c>
      <c r="D58" s="2" t="s">
        <v>292</v>
      </c>
      <c r="E58" s="2">
        <v>16</v>
      </c>
      <c r="F58" s="2">
        <v>6.9714999999999998</v>
      </c>
      <c r="G58" s="2">
        <v>5.6577000000000002</v>
      </c>
      <c r="H58" s="2">
        <v>6.2100000000000002E-2</v>
      </c>
      <c r="I58" s="2">
        <f t="shared" ref="I58:I77" si="5">F58-G58+H58</f>
        <v>1.3758999999999997</v>
      </c>
      <c r="J58" s="2">
        <f t="shared" ref="J58:J77" si="6">I58/G58</f>
        <v>0.24319069586581113</v>
      </c>
      <c r="K58" s="2"/>
      <c r="L58" s="2"/>
    </row>
    <row r="59" spans="1:12" x14ac:dyDescent="0.15">
      <c r="A59" s="14" t="s">
        <v>300</v>
      </c>
      <c r="B59" s="18">
        <v>45022</v>
      </c>
      <c r="C59" s="2" t="s">
        <v>298</v>
      </c>
      <c r="D59" s="2" t="s">
        <v>292</v>
      </c>
      <c r="E59" s="2">
        <v>16</v>
      </c>
      <c r="F59" s="2">
        <v>2.9377</v>
      </c>
      <c r="G59" s="2">
        <v>2.7311999999999999</v>
      </c>
      <c r="H59" s="2">
        <v>4.8300000000000003E-2</v>
      </c>
      <c r="I59" s="2">
        <f t="shared" si="5"/>
        <v>0.25480000000000014</v>
      </c>
      <c r="J59" s="2">
        <f t="shared" si="6"/>
        <v>9.3292325717633337E-2</v>
      </c>
      <c r="K59" s="2"/>
      <c r="L59" s="2"/>
    </row>
    <row r="60" spans="1:12" x14ac:dyDescent="0.15">
      <c r="A60" s="14" t="s">
        <v>301</v>
      </c>
      <c r="B60" s="18">
        <v>45022</v>
      </c>
      <c r="C60" s="2" t="s">
        <v>298</v>
      </c>
      <c r="D60" s="2" t="s">
        <v>292</v>
      </c>
      <c r="E60" s="2">
        <v>16</v>
      </c>
      <c r="F60" s="2">
        <v>4.1238000000000001</v>
      </c>
      <c r="G60" s="2">
        <v>3.8572000000000002</v>
      </c>
      <c r="H60" s="2">
        <v>4.5499999999999999E-2</v>
      </c>
      <c r="I60" s="2">
        <f t="shared" si="5"/>
        <v>0.31209999999999993</v>
      </c>
      <c r="J60" s="2">
        <f t="shared" si="6"/>
        <v>8.0913616094576354E-2</v>
      </c>
      <c r="K60" s="2"/>
      <c r="L60" s="2"/>
    </row>
    <row r="61" spans="1:12" x14ac:dyDescent="0.15">
      <c r="A61" s="14" t="s">
        <v>305</v>
      </c>
      <c r="B61" s="18">
        <v>45022</v>
      </c>
      <c r="C61" s="2" t="s">
        <v>290</v>
      </c>
      <c r="D61" s="2" t="s">
        <v>292</v>
      </c>
      <c r="E61" s="2">
        <v>22</v>
      </c>
      <c r="F61" s="2">
        <v>1.8244</v>
      </c>
      <c r="G61" s="2">
        <v>1.6960999999999999</v>
      </c>
      <c r="H61" s="2">
        <v>1.14E-2</v>
      </c>
      <c r="I61" s="2">
        <f t="shared" si="5"/>
        <v>0.13970000000000007</v>
      </c>
      <c r="J61" s="2">
        <f t="shared" si="6"/>
        <v>8.2365426566829839E-2</v>
      </c>
      <c r="K61" s="2"/>
      <c r="L61" s="2"/>
    </row>
    <row r="62" spans="1:12" x14ac:dyDescent="0.15">
      <c r="A62" s="14" t="s">
        <v>306</v>
      </c>
      <c r="B62" s="18">
        <v>45022</v>
      </c>
      <c r="C62" s="2" t="s">
        <v>290</v>
      </c>
      <c r="D62" s="2" t="s">
        <v>292</v>
      </c>
      <c r="E62" s="2">
        <v>22</v>
      </c>
      <c r="F62" s="2">
        <v>3.0546000000000002</v>
      </c>
      <c r="G62" s="2">
        <v>2.5962000000000001</v>
      </c>
      <c r="H62" s="2">
        <v>4.5499999999999999E-2</v>
      </c>
      <c r="I62" s="2">
        <f t="shared" si="5"/>
        <v>0.50390000000000013</v>
      </c>
      <c r="J62" s="2">
        <f t="shared" si="6"/>
        <v>0.1940913643016717</v>
      </c>
      <c r="K62" s="2"/>
      <c r="L62" s="2"/>
    </row>
    <row r="63" spans="1:12" x14ac:dyDescent="0.15">
      <c r="A63" s="14" t="s">
        <v>307</v>
      </c>
      <c r="B63" s="18">
        <v>45022</v>
      </c>
      <c r="C63" s="2" t="s">
        <v>290</v>
      </c>
      <c r="D63" s="2" t="s">
        <v>292</v>
      </c>
      <c r="E63" s="2">
        <v>22</v>
      </c>
      <c r="F63" s="2">
        <v>4.1436999999999999</v>
      </c>
      <c r="G63" s="2">
        <v>3.5941000000000001</v>
      </c>
      <c r="H63" s="2">
        <v>3.2800000000000003E-2</v>
      </c>
      <c r="I63" s="2">
        <f t="shared" si="5"/>
        <v>0.58239999999999992</v>
      </c>
      <c r="J63" s="2">
        <f t="shared" si="6"/>
        <v>0.16204334882167995</v>
      </c>
      <c r="K63" s="2"/>
      <c r="L63" s="2"/>
    </row>
    <row r="64" spans="1:12" x14ac:dyDescent="0.15">
      <c r="A64" s="14" t="s">
        <v>311</v>
      </c>
      <c r="B64" s="18">
        <v>45028</v>
      </c>
      <c r="C64" s="2" t="s">
        <v>290</v>
      </c>
      <c r="D64" s="2" t="s">
        <v>292</v>
      </c>
      <c r="E64" s="2">
        <v>22</v>
      </c>
      <c r="F64" s="2">
        <v>6.3975999999999997</v>
      </c>
      <c r="G64" s="2">
        <v>5.4248000000000003</v>
      </c>
      <c r="H64" s="2">
        <v>0.13159999999999999</v>
      </c>
      <c r="I64" s="2">
        <f t="shared" si="5"/>
        <v>1.1043999999999994</v>
      </c>
      <c r="J64" s="2">
        <f t="shared" si="6"/>
        <v>0.20358354225040542</v>
      </c>
    </row>
    <row r="65" spans="1:10" x14ac:dyDescent="0.15">
      <c r="A65" s="14" t="s">
        <v>312</v>
      </c>
      <c r="B65" s="18">
        <v>45028</v>
      </c>
      <c r="C65" s="2" t="s">
        <v>290</v>
      </c>
      <c r="D65" s="2" t="s">
        <v>292</v>
      </c>
      <c r="E65" s="2">
        <v>22</v>
      </c>
      <c r="F65" s="2">
        <v>4.41</v>
      </c>
      <c r="G65" s="2">
        <v>3.9512</v>
      </c>
      <c r="H65" s="2">
        <v>5.7000000000000002E-2</v>
      </c>
      <c r="I65" s="2">
        <f t="shared" si="5"/>
        <v>0.51580000000000015</v>
      </c>
      <c r="J65" s="2">
        <f t="shared" si="6"/>
        <v>0.1305426199635554</v>
      </c>
    </row>
    <row r="66" spans="1:10" x14ac:dyDescent="0.15">
      <c r="A66" s="14" t="s">
        <v>313</v>
      </c>
      <c r="B66" s="18">
        <v>45028</v>
      </c>
      <c r="C66" s="2" t="s">
        <v>290</v>
      </c>
      <c r="D66" s="2" t="s">
        <v>292</v>
      </c>
      <c r="E66" s="2">
        <v>22</v>
      </c>
      <c r="F66" s="2">
        <v>4.4175000000000004</v>
      </c>
      <c r="G66" s="2">
        <v>3.7930999999999999</v>
      </c>
      <c r="H66" s="2">
        <v>7.3099999999999998E-2</v>
      </c>
      <c r="I66" s="2">
        <f t="shared" si="5"/>
        <v>0.69750000000000045</v>
      </c>
      <c r="J66" s="2">
        <f t="shared" si="6"/>
        <v>0.18388653080593723</v>
      </c>
    </row>
    <row r="67" spans="1:10" x14ac:dyDescent="0.15">
      <c r="A67" s="14" t="s">
        <v>317</v>
      </c>
      <c r="B67" s="18">
        <v>45028</v>
      </c>
      <c r="C67" s="2" t="s">
        <v>298</v>
      </c>
      <c r="D67" s="2" t="s">
        <v>292</v>
      </c>
      <c r="E67" s="2">
        <v>19</v>
      </c>
      <c r="F67" s="2">
        <v>2.7471000000000001</v>
      </c>
      <c r="G67" s="2">
        <v>2.5331999999999999</v>
      </c>
      <c r="H67" s="2">
        <v>2.7300000000000001E-2</v>
      </c>
      <c r="I67" s="2">
        <f t="shared" si="5"/>
        <v>0.24120000000000019</v>
      </c>
      <c r="J67" s="2">
        <f t="shared" si="6"/>
        <v>9.521553765987692E-2</v>
      </c>
    </row>
    <row r="68" spans="1:10" x14ac:dyDescent="0.15">
      <c r="A68" s="14" t="s">
        <v>318</v>
      </c>
      <c r="B68" s="18">
        <v>45028</v>
      </c>
      <c r="C68" s="2" t="s">
        <v>298</v>
      </c>
      <c r="D68" s="2" t="s">
        <v>292</v>
      </c>
      <c r="E68" s="2">
        <v>19</v>
      </c>
      <c r="F68" s="2">
        <v>8.4139999999999997</v>
      </c>
      <c r="G68" s="2">
        <v>6.5899000000000001</v>
      </c>
      <c r="H68" s="2">
        <v>0.25080000000000002</v>
      </c>
      <c r="I68" s="2">
        <f t="shared" si="5"/>
        <v>2.0748999999999995</v>
      </c>
      <c r="J68" s="2">
        <f t="shared" si="6"/>
        <v>0.31486062003975773</v>
      </c>
    </row>
    <row r="69" spans="1:10" x14ac:dyDescent="0.15">
      <c r="A69" s="14" t="s">
        <v>319</v>
      </c>
      <c r="B69" s="18">
        <v>45028</v>
      </c>
      <c r="C69" s="2" t="s">
        <v>298</v>
      </c>
      <c r="D69" s="2" t="s">
        <v>292</v>
      </c>
      <c r="E69" s="2">
        <v>19</v>
      </c>
      <c r="F69" s="2">
        <v>2.9904999999999999</v>
      </c>
      <c r="G69" s="2">
        <v>2.6745999999999999</v>
      </c>
      <c r="H69" s="2">
        <v>1.8800000000000001E-2</v>
      </c>
      <c r="I69" s="2">
        <f t="shared" si="5"/>
        <v>0.33470000000000005</v>
      </c>
      <c r="J69" s="2">
        <f t="shared" si="6"/>
        <v>0.12514020788155242</v>
      </c>
    </row>
    <row r="70" spans="1:10" x14ac:dyDescent="0.15">
      <c r="A70" s="14" t="s">
        <v>324</v>
      </c>
      <c r="B70" s="18">
        <v>45029</v>
      </c>
      <c r="C70" s="2" t="s">
        <v>290</v>
      </c>
      <c r="D70" s="2" t="s">
        <v>292</v>
      </c>
      <c r="E70" s="2">
        <v>21</v>
      </c>
      <c r="F70" s="2">
        <v>4.3667999999999996</v>
      </c>
      <c r="G70" s="2">
        <v>3.9649999999999999</v>
      </c>
      <c r="H70" s="2">
        <v>5.2400000000000002E-2</v>
      </c>
      <c r="I70" s="2">
        <f t="shared" si="5"/>
        <v>0.45419999999999972</v>
      </c>
      <c r="J70" s="2">
        <f t="shared" si="6"/>
        <v>0.11455233291298858</v>
      </c>
    </row>
    <row r="71" spans="1:10" x14ac:dyDescent="0.15">
      <c r="A71" s="14" t="s">
        <v>325</v>
      </c>
      <c r="B71" s="18">
        <v>45029</v>
      </c>
      <c r="C71" s="2" t="s">
        <v>290</v>
      </c>
      <c r="D71" s="2" t="s">
        <v>292</v>
      </c>
      <c r="E71" s="2">
        <v>21</v>
      </c>
      <c r="F71" s="2">
        <v>3.7269999999999999</v>
      </c>
      <c r="G71" s="2">
        <v>3.3435999999999999</v>
      </c>
      <c r="H71" s="2">
        <v>5.6099999999999997E-2</v>
      </c>
      <c r="I71" s="2">
        <f t="shared" si="5"/>
        <v>0.43949999999999995</v>
      </c>
      <c r="J71" s="2">
        <f t="shared" si="6"/>
        <v>0.13144514894126091</v>
      </c>
    </row>
    <row r="72" spans="1:10" x14ac:dyDescent="0.15">
      <c r="A72" s="14" t="s">
        <v>326</v>
      </c>
      <c r="B72" s="18">
        <v>45029</v>
      </c>
      <c r="C72" s="2" t="s">
        <v>290</v>
      </c>
      <c r="D72" s="2" t="s">
        <v>292</v>
      </c>
      <c r="E72" s="2">
        <v>21</v>
      </c>
      <c r="F72" s="2">
        <v>1.7783</v>
      </c>
      <c r="G72" s="2">
        <v>1.6234</v>
      </c>
      <c r="H72" s="2">
        <v>7.7000000000000002E-3</v>
      </c>
      <c r="I72" s="2">
        <f t="shared" si="5"/>
        <v>0.16260000000000005</v>
      </c>
      <c r="J72" s="2">
        <f t="shared" si="6"/>
        <v>0.10016015769372924</v>
      </c>
    </row>
    <row r="73" spans="1:10" x14ac:dyDescent="0.15">
      <c r="A73" s="14" t="s">
        <v>327</v>
      </c>
      <c r="B73" s="18">
        <v>45029</v>
      </c>
      <c r="C73" s="2" t="s">
        <v>290</v>
      </c>
      <c r="D73" s="2" t="s">
        <v>292</v>
      </c>
      <c r="E73" s="2">
        <v>20</v>
      </c>
      <c r="F73" s="2">
        <v>2.7557999999999998</v>
      </c>
      <c r="G73" s="2">
        <v>2.5752999999999999</v>
      </c>
      <c r="H73" s="2">
        <v>2.8299999999999999E-2</v>
      </c>
      <c r="I73" s="2">
        <f t="shared" si="5"/>
        <v>0.20879999999999987</v>
      </c>
      <c r="J73" s="2">
        <f t="shared" si="6"/>
        <v>8.107793266803863E-2</v>
      </c>
    </row>
    <row r="74" spans="1:10" x14ac:dyDescent="0.15">
      <c r="A74" s="14" t="s">
        <v>332</v>
      </c>
      <c r="B74" s="18">
        <v>45029</v>
      </c>
      <c r="C74" s="2" t="s">
        <v>298</v>
      </c>
      <c r="D74" s="2" t="s">
        <v>292</v>
      </c>
      <c r="E74" s="2">
        <v>19</v>
      </c>
      <c r="F74" s="2">
        <v>3.81</v>
      </c>
      <c r="G74" s="2">
        <v>3.5221</v>
      </c>
      <c r="H74" s="2">
        <v>4.1500000000000002E-2</v>
      </c>
      <c r="I74" s="2">
        <f t="shared" si="5"/>
        <v>0.32940000000000003</v>
      </c>
      <c r="J74" s="2">
        <f t="shared" si="6"/>
        <v>9.3523750035490197E-2</v>
      </c>
    </row>
    <row r="75" spans="1:10" s="2" customFormat="1" x14ac:dyDescent="0.15">
      <c r="A75" s="2" t="s">
        <v>333</v>
      </c>
      <c r="B75" s="4">
        <v>45029</v>
      </c>
      <c r="C75" s="2" t="s">
        <v>298</v>
      </c>
      <c r="D75" s="2" t="s">
        <v>292</v>
      </c>
      <c r="E75" s="2">
        <v>19</v>
      </c>
      <c r="F75" s="2">
        <v>5.0505000000000004</v>
      </c>
      <c r="G75" s="2">
        <v>4.4267000000000003</v>
      </c>
      <c r="H75" s="2">
        <v>8.7400000000000005E-2</v>
      </c>
      <c r="I75" s="2">
        <f t="shared" si="5"/>
        <v>0.71120000000000017</v>
      </c>
      <c r="J75" s="2">
        <f t="shared" si="6"/>
        <v>0.16066144080240363</v>
      </c>
    </row>
    <row r="76" spans="1:10" x14ac:dyDescent="0.15">
      <c r="A76" s="14" t="s">
        <v>334</v>
      </c>
      <c r="B76" s="18">
        <v>45029</v>
      </c>
      <c r="C76" s="2" t="s">
        <v>298</v>
      </c>
      <c r="D76" s="2" t="s">
        <v>292</v>
      </c>
      <c r="E76" s="2">
        <v>19</v>
      </c>
      <c r="F76" s="2">
        <v>4.4558999999999997</v>
      </c>
      <c r="G76" s="2">
        <v>3.9573999999999998</v>
      </c>
      <c r="H76" s="2">
        <v>5.2600000000000001E-2</v>
      </c>
      <c r="I76" s="2">
        <f t="shared" si="5"/>
        <v>0.55109999999999992</v>
      </c>
      <c r="J76" s="2">
        <f t="shared" si="6"/>
        <v>0.13925809875170564</v>
      </c>
    </row>
    <row r="77" spans="1:10" x14ac:dyDescent="0.15">
      <c r="A77" s="14" t="s">
        <v>335</v>
      </c>
      <c r="B77" s="18">
        <v>45029</v>
      </c>
      <c r="C77" s="2" t="s">
        <v>298</v>
      </c>
      <c r="D77" s="2" t="s">
        <v>292</v>
      </c>
      <c r="E77" s="2">
        <v>19</v>
      </c>
      <c r="F77" s="2">
        <v>4.5620000000000003</v>
      </c>
      <c r="G77" s="2">
        <v>3.9704999999999999</v>
      </c>
      <c r="H77" s="2">
        <v>8.0199999999999994E-2</v>
      </c>
      <c r="I77" s="2">
        <f t="shared" si="5"/>
        <v>0.67170000000000041</v>
      </c>
      <c r="J77" s="2">
        <f t="shared" si="6"/>
        <v>0.16917264828107301</v>
      </c>
    </row>
    <row r="78" spans="1:10" x14ac:dyDescent="0.15">
      <c r="C78" s="2"/>
    </row>
    <row r="82" spans="6:6" x14ac:dyDescent="0.15">
      <c r="F82" s="2"/>
    </row>
  </sheetData>
  <autoFilter ref="A1:L78" xr:uid="{0DFFA555-8F1E-8D4F-A058-D34DB235CFA9}"/>
  <sortState xmlns:xlrd2="http://schemas.microsoft.com/office/spreadsheetml/2017/richdata2" ref="A2:L82">
    <sortCondition ref="D2:D82"/>
  </sortState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5401-B074-9340-8BAA-128C4A7144E3}">
  <dimension ref="A1:L79"/>
  <sheetViews>
    <sheetView workbookViewId="0">
      <selection activeCell="E12" sqref="E12"/>
    </sheetView>
  </sheetViews>
  <sheetFormatPr baseColWidth="10" defaultRowHeight="13" x14ac:dyDescent="0.15"/>
  <sheetData>
    <row r="1" spans="1:12" x14ac:dyDescent="0.15">
      <c r="A1" s="14" t="s">
        <v>242</v>
      </c>
      <c r="B1" s="14" t="s">
        <v>248</v>
      </c>
      <c r="C1" s="14" t="s">
        <v>243</v>
      </c>
      <c r="D1" s="14" t="s">
        <v>244</v>
      </c>
      <c r="E1" s="14" t="s">
        <v>245</v>
      </c>
      <c r="F1" s="14" t="s">
        <v>246</v>
      </c>
      <c r="G1" s="14" t="s">
        <v>247</v>
      </c>
      <c r="H1" s="14" t="s">
        <v>293</v>
      </c>
      <c r="I1" s="14" t="s">
        <v>295</v>
      </c>
      <c r="J1" s="14" t="s">
        <v>296</v>
      </c>
      <c r="K1" s="14" t="s">
        <v>294</v>
      </c>
    </row>
    <row r="2" spans="1:12" x14ac:dyDescent="0.15">
      <c r="A2" s="14" t="s">
        <v>288</v>
      </c>
      <c r="B2" s="18">
        <v>45022</v>
      </c>
      <c r="C2" s="2" t="s">
        <v>298</v>
      </c>
      <c r="D2" s="2" t="s">
        <v>292</v>
      </c>
      <c r="E2" s="2">
        <v>16</v>
      </c>
      <c r="F2" s="2">
        <v>6.9714999999999998</v>
      </c>
      <c r="G2" s="2">
        <v>5.6577000000000002</v>
      </c>
      <c r="H2" s="2">
        <v>6.2100000000000002E-2</v>
      </c>
      <c r="I2" s="2">
        <f t="shared" ref="I2:I33" si="0">F2-G2+H2</f>
        <v>1.3758999999999997</v>
      </c>
      <c r="J2" s="2">
        <f t="shared" ref="J2:J11" si="1">I2/G2</f>
        <v>0.24319069586581113</v>
      </c>
      <c r="K2" s="2"/>
      <c r="L2" s="2"/>
    </row>
    <row r="3" spans="1:12" x14ac:dyDescent="0.15">
      <c r="A3" s="14" t="s">
        <v>300</v>
      </c>
      <c r="B3" s="18">
        <v>45022</v>
      </c>
      <c r="C3" s="2" t="s">
        <v>298</v>
      </c>
      <c r="D3" s="2" t="s">
        <v>292</v>
      </c>
      <c r="E3" s="2">
        <v>16</v>
      </c>
      <c r="F3" s="2">
        <v>2.9377</v>
      </c>
      <c r="G3" s="2">
        <v>2.7311999999999999</v>
      </c>
      <c r="H3" s="2">
        <v>4.8300000000000003E-2</v>
      </c>
      <c r="I3" s="2">
        <f t="shared" si="0"/>
        <v>0.25480000000000014</v>
      </c>
      <c r="J3" s="2">
        <f t="shared" si="1"/>
        <v>9.3292325717633337E-2</v>
      </c>
      <c r="K3" s="2"/>
      <c r="L3" s="2"/>
    </row>
    <row r="4" spans="1:12" x14ac:dyDescent="0.15">
      <c r="A4" s="14" t="s">
        <v>301</v>
      </c>
      <c r="B4" s="18">
        <v>45022</v>
      </c>
      <c r="C4" s="2" t="s">
        <v>298</v>
      </c>
      <c r="D4" s="2" t="s">
        <v>292</v>
      </c>
      <c r="E4" s="2">
        <v>16</v>
      </c>
      <c r="F4" s="2">
        <v>4.1238000000000001</v>
      </c>
      <c r="G4" s="2">
        <v>3.8572000000000002</v>
      </c>
      <c r="H4" s="2">
        <v>4.5499999999999999E-2</v>
      </c>
      <c r="I4" s="2">
        <f t="shared" si="0"/>
        <v>0.31209999999999993</v>
      </c>
      <c r="J4" s="2">
        <f t="shared" si="1"/>
        <v>8.0913616094576354E-2</v>
      </c>
      <c r="K4" s="2"/>
      <c r="L4" s="2"/>
    </row>
    <row r="5" spans="1:12" x14ac:dyDescent="0.15">
      <c r="A5" s="14" t="s">
        <v>317</v>
      </c>
      <c r="B5" s="18">
        <v>45028</v>
      </c>
      <c r="C5" s="2" t="s">
        <v>298</v>
      </c>
      <c r="D5" s="2" t="s">
        <v>292</v>
      </c>
      <c r="E5" s="2">
        <v>19</v>
      </c>
      <c r="F5" s="2">
        <v>2.7471000000000001</v>
      </c>
      <c r="G5" s="2">
        <v>2.5331999999999999</v>
      </c>
      <c r="H5" s="2">
        <v>2.7300000000000001E-2</v>
      </c>
      <c r="I5" s="2">
        <f t="shared" si="0"/>
        <v>0.24120000000000019</v>
      </c>
      <c r="J5" s="2">
        <f t="shared" si="1"/>
        <v>9.521553765987692E-2</v>
      </c>
    </row>
    <row r="6" spans="1:12" x14ac:dyDescent="0.15">
      <c r="A6" s="14" t="s">
        <v>318</v>
      </c>
      <c r="B6" s="18">
        <v>45028</v>
      </c>
      <c r="C6" s="2" t="s">
        <v>298</v>
      </c>
      <c r="D6" s="2" t="s">
        <v>292</v>
      </c>
      <c r="E6" s="2">
        <v>19</v>
      </c>
      <c r="F6" s="2">
        <v>8.4139999999999997</v>
      </c>
      <c r="G6" s="2">
        <v>6.5899000000000001</v>
      </c>
      <c r="H6" s="2">
        <v>0.25080000000000002</v>
      </c>
      <c r="I6" s="2">
        <f t="shared" si="0"/>
        <v>2.0748999999999995</v>
      </c>
      <c r="J6" s="2">
        <f t="shared" si="1"/>
        <v>0.31486062003975773</v>
      </c>
    </row>
    <row r="7" spans="1:12" x14ac:dyDescent="0.15">
      <c r="A7" s="14" t="s">
        <v>319</v>
      </c>
      <c r="B7" s="18">
        <v>45028</v>
      </c>
      <c r="C7" s="2" t="s">
        <v>298</v>
      </c>
      <c r="D7" s="2" t="s">
        <v>292</v>
      </c>
      <c r="E7" s="2">
        <v>19</v>
      </c>
      <c r="F7" s="2">
        <v>2.9904999999999999</v>
      </c>
      <c r="G7" s="2">
        <v>2.6745999999999999</v>
      </c>
      <c r="H7" s="2">
        <v>1.8800000000000001E-2</v>
      </c>
      <c r="I7" s="2">
        <f t="shared" si="0"/>
        <v>0.33470000000000005</v>
      </c>
      <c r="J7" s="2">
        <f t="shared" si="1"/>
        <v>0.12514020788155242</v>
      </c>
    </row>
    <row r="8" spans="1:12" x14ac:dyDescent="0.15">
      <c r="A8" s="14" t="s">
        <v>332</v>
      </c>
      <c r="B8" s="18">
        <v>45029</v>
      </c>
      <c r="C8" s="2" t="s">
        <v>298</v>
      </c>
      <c r="D8" s="2" t="s">
        <v>292</v>
      </c>
      <c r="E8" s="2">
        <v>19</v>
      </c>
      <c r="F8" s="2">
        <v>3.81</v>
      </c>
      <c r="G8" s="2">
        <v>3.5221</v>
      </c>
      <c r="H8" s="2">
        <v>4.1500000000000002E-2</v>
      </c>
      <c r="I8" s="2">
        <f t="shared" si="0"/>
        <v>0.32940000000000003</v>
      </c>
      <c r="J8" s="2">
        <f t="shared" si="1"/>
        <v>9.3523750035490197E-2</v>
      </c>
    </row>
    <row r="9" spans="1:12" x14ac:dyDescent="0.15">
      <c r="A9" s="2" t="s">
        <v>333</v>
      </c>
      <c r="B9" s="4">
        <v>45029</v>
      </c>
      <c r="C9" s="2" t="s">
        <v>298</v>
      </c>
      <c r="D9" s="2" t="s">
        <v>292</v>
      </c>
      <c r="E9" s="2">
        <v>19</v>
      </c>
      <c r="F9" s="2">
        <v>5.0505000000000004</v>
      </c>
      <c r="G9" s="2">
        <v>4.4267000000000003</v>
      </c>
      <c r="H9" s="2">
        <v>8.7400000000000005E-2</v>
      </c>
      <c r="I9" s="2">
        <f t="shared" si="0"/>
        <v>0.71120000000000017</v>
      </c>
      <c r="J9" s="2">
        <f t="shared" si="1"/>
        <v>0.16066144080240363</v>
      </c>
      <c r="K9" s="2"/>
      <c r="L9" s="2"/>
    </row>
    <row r="10" spans="1:12" x14ac:dyDescent="0.15">
      <c r="A10" s="14" t="s">
        <v>334</v>
      </c>
      <c r="B10" s="18">
        <v>45029</v>
      </c>
      <c r="C10" s="2" t="s">
        <v>298</v>
      </c>
      <c r="D10" s="2" t="s">
        <v>292</v>
      </c>
      <c r="E10" s="2">
        <v>19</v>
      </c>
      <c r="F10" s="2">
        <v>4.4558999999999997</v>
      </c>
      <c r="G10" s="2">
        <v>3.9573999999999998</v>
      </c>
      <c r="H10" s="2">
        <v>5.2600000000000001E-2</v>
      </c>
      <c r="I10" s="2">
        <f t="shared" si="0"/>
        <v>0.55109999999999992</v>
      </c>
      <c r="J10" s="2">
        <f t="shared" si="1"/>
        <v>0.13925809875170564</v>
      </c>
    </row>
    <row r="11" spans="1:12" x14ac:dyDescent="0.15">
      <c r="A11" s="14" t="s">
        <v>335</v>
      </c>
      <c r="B11" s="18">
        <v>45029</v>
      </c>
      <c r="C11" s="2" t="s">
        <v>298</v>
      </c>
      <c r="D11" s="2" t="s">
        <v>292</v>
      </c>
      <c r="E11" s="2">
        <v>19</v>
      </c>
      <c r="F11" s="2">
        <v>4.5620000000000003</v>
      </c>
      <c r="G11" s="2">
        <v>3.9704999999999999</v>
      </c>
      <c r="H11" s="2">
        <v>8.0199999999999994E-2</v>
      </c>
      <c r="I11" s="2">
        <f t="shared" si="0"/>
        <v>0.67170000000000041</v>
      </c>
      <c r="J11" s="2">
        <f t="shared" si="1"/>
        <v>0.16917264828107301</v>
      </c>
    </row>
    <row r="12" spans="1:12" x14ac:dyDescent="0.15">
      <c r="A12" s="14" t="s">
        <v>255</v>
      </c>
      <c r="B12" s="18">
        <v>45014</v>
      </c>
      <c r="C12" s="14" t="s">
        <v>290</v>
      </c>
      <c r="D12" s="14" t="s">
        <v>292</v>
      </c>
      <c r="E12">
        <v>19</v>
      </c>
      <c r="F12">
        <v>1.91</v>
      </c>
      <c r="G12">
        <v>1.7030000000000001</v>
      </c>
      <c r="H12">
        <v>1.44E-2</v>
      </c>
      <c r="I12">
        <f t="shared" si="0"/>
        <v>0.22139999999999985</v>
      </c>
      <c r="J12">
        <f t="shared" ref="J12:J23" si="2">I12/F12</f>
        <v>0.11591623036649207</v>
      </c>
    </row>
    <row r="13" spans="1:12" x14ac:dyDescent="0.15">
      <c r="A13" s="14" t="s">
        <v>256</v>
      </c>
      <c r="B13" s="18">
        <v>45014</v>
      </c>
      <c r="C13" s="14" t="s">
        <v>290</v>
      </c>
      <c r="D13" s="14" t="s">
        <v>292</v>
      </c>
      <c r="E13">
        <v>19</v>
      </c>
      <c r="F13">
        <v>1.89</v>
      </c>
      <c r="G13">
        <v>1.714</v>
      </c>
      <c r="H13">
        <v>0.02</v>
      </c>
      <c r="I13">
        <f t="shared" si="0"/>
        <v>0.19599999999999992</v>
      </c>
      <c r="J13">
        <f t="shared" si="2"/>
        <v>0.10370370370370367</v>
      </c>
    </row>
    <row r="14" spans="1:12" x14ac:dyDescent="0.15">
      <c r="A14" s="14" t="s">
        <v>257</v>
      </c>
      <c r="B14" s="18">
        <v>45014</v>
      </c>
      <c r="C14" s="14" t="s">
        <v>290</v>
      </c>
      <c r="D14" s="14" t="s">
        <v>292</v>
      </c>
      <c r="E14">
        <v>19</v>
      </c>
      <c r="F14">
        <v>1.1399999999999999</v>
      </c>
      <c r="G14">
        <v>1.05</v>
      </c>
      <c r="H14">
        <v>1.4E-2</v>
      </c>
      <c r="I14">
        <f t="shared" si="0"/>
        <v>0.10399999999999986</v>
      </c>
      <c r="J14">
        <f t="shared" si="2"/>
        <v>9.1228070175438478E-2</v>
      </c>
    </row>
    <row r="15" spans="1:12" x14ac:dyDescent="0.15">
      <c r="A15" s="14" t="s">
        <v>258</v>
      </c>
      <c r="B15" s="18">
        <v>45014</v>
      </c>
      <c r="C15" s="14" t="s">
        <v>290</v>
      </c>
      <c r="D15" s="14" t="s">
        <v>292</v>
      </c>
      <c r="E15">
        <v>19</v>
      </c>
      <c r="F15">
        <v>1.33</v>
      </c>
      <c r="G15">
        <v>1.2110000000000001</v>
      </c>
      <c r="H15">
        <v>5.0000000000000001E-3</v>
      </c>
      <c r="I15">
        <f t="shared" si="0"/>
        <v>0.124</v>
      </c>
      <c r="J15">
        <f t="shared" si="2"/>
        <v>9.3233082706766918E-2</v>
      </c>
    </row>
    <row r="16" spans="1:12" x14ac:dyDescent="0.15">
      <c r="A16" s="14" t="s">
        <v>259</v>
      </c>
      <c r="B16" s="18">
        <v>45014</v>
      </c>
      <c r="C16" s="14" t="s">
        <v>290</v>
      </c>
      <c r="D16" s="14" t="s">
        <v>292</v>
      </c>
      <c r="E16">
        <v>19</v>
      </c>
      <c r="F16">
        <v>2.11</v>
      </c>
      <c r="G16">
        <v>1.8740000000000001</v>
      </c>
      <c r="H16">
        <v>0.03</v>
      </c>
      <c r="I16">
        <f t="shared" si="0"/>
        <v>0.26599999999999979</v>
      </c>
      <c r="J16">
        <f t="shared" si="2"/>
        <v>0.12606635071090039</v>
      </c>
    </row>
    <row r="17" spans="1:12" x14ac:dyDescent="0.15">
      <c r="A17" s="14" t="s">
        <v>260</v>
      </c>
      <c r="B17" s="18">
        <v>45014</v>
      </c>
      <c r="C17" s="14" t="s">
        <v>290</v>
      </c>
      <c r="D17" s="14" t="s">
        <v>292</v>
      </c>
      <c r="E17">
        <v>19</v>
      </c>
      <c r="F17">
        <v>0.81</v>
      </c>
      <c r="G17">
        <v>0.72</v>
      </c>
      <c r="H17">
        <v>1.21E-2</v>
      </c>
      <c r="I17">
        <f t="shared" si="0"/>
        <v>0.10210000000000008</v>
      </c>
      <c r="J17">
        <f t="shared" si="2"/>
        <v>0.12604938271604949</v>
      </c>
    </row>
    <row r="18" spans="1:12" x14ac:dyDescent="0.15">
      <c r="A18" s="14" t="s">
        <v>267</v>
      </c>
      <c r="B18" s="18">
        <v>45015</v>
      </c>
      <c r="C18" s="14" t="s">
        <v>290</v>
      </c>
      <c r="D18" s="14" t="s">
        <v>292</v>
      </c>
      <c r="E18">
        <v>19</v>
      </c>
      <c r="F18">
        <v>1.55</v>
      </c>
      <c r="G18">
        <v>1.48</v>
      </c>
      <c r="H18">
        <v>1.04E-2</v>
      </c>
      <c r="I18">
        <f t="shared" si="0"/>
        <v>8.0400000000000055E-2</v>
      </c>
      <c r="J18">
        <f t="shared" si="2"/>
        <v>5.1870967741935517E-2</v>
      </c>
    </row>
    <row r="19" spans="1:12" x14ac:dyDescent="0.15">
      <c r="A19" s="14" t="s">
        <v>268</v>
      </c>
      <c r="B19" s="18">
        <v>45015</v>
      </c>
      <c r="C19" s="14" t="s">
        <v>290</v>
      </c>
      <c r="D19" s="14" t="s">
        <v>292</v>
      </c>
      <c r="E19">
        <v>19</v>
      </c>
      <c r="F19">
        <v>1.91</v>
      </c>
      <c r="G19">
        <v>1.833</v>
      </c>
      <c r="H19">
        <v>2.3E-3</v>
      </c>
      <c r="I19">
        <f t="shared" si="0"/>
        <v>7.9299999999999954E-2</v>
      </c>
      <c r="J19">
        <f t="shared" si="2"/>
        <v>4.1518324607329821E-2</v>
      </c>
    </row>
    <row r="20" spans="1:12" x14ac:dyDescent="0.15">
      <c r="A20" s="14" t="s">
        <v>269</v>
      </c>
      <c r="B20" s="18">
        <v>45015</v>
      </c>
      <c r="C20" s="14" t="s">
        <v>290</v>
      </c>
      <c r="D20" s="14" t="s">
        <v>292</v>
      </c>
      <c r="E20">
        <v>19</v>
      </c>
      <c r="F20">
        <v>2.069</v>
      </c>
      <c r="G20">
        <v>1.96</v>
      </c>
      <c r="H20">
        <v>1.6999999999999999E-3</v>
      </c>
      <c r="I20">
        <f t="shared" si="0"/>
        <v>0.11069999999999998</v>
      </c>
      <c r="J20">
        <f t="shared" si="2"/>
        <v>5.3504108264862245E-2</v>
      </c>
    </row>
    <row r="21" spans="1:12" x14ac:dyDescent="0.15">
      <c r="A21" s="14" t="s">
        <v>270</v>
      </c>
      <c r="B21" s="18">
        <v>45015</v>
      </c>
      <c r="C21" s="14" t="s">
        <v>290</v>
      </c>
      <c r="D21" s="14" t="s">
        <v>292</v>
      </c>
      <c r="E21">
        <v>19</v>
      </c>
      <c r="F21">
        <v>1.33</v>
      </c>
      <c r="G21">
        <v>1.22</v>
      </c>
      <c r="H21">
        <v>1.43E-2</v>
      </c>
      <c r="I21">
        <f t="shared" si="0"/>
        <v>0.1243000000000001</v>
      </c>
      <c r="J21">
        <f t="shared" si="2"/>
        <v>9.3458646616541421E-2</v>
      </c>
    </row>
    <row r="22" spans="1:12" x14ac:dyDescent="0.15">
      <c r="A22" s="14" t="s">
        <v>271</v>
      </c>
      <c r="B22" s="18">
        <v>45015</v>
      </c>
      <c r="C22" s="14" t="s">
        <v>290</v>
      </c>
      <c r="D22" s="14" t="s">
        <v>292</v>
      </c>
      <c r="E22">
        <v>20</v>
      </c>
      <c r="F22">
        <v>2.84</v>
      </c>
      <c r="G22">
        <v>2.65</v>
      </c>
      <c r="H22">
        <v>0.02</v>
      </c>
      <c r="I22">
        <f t="shared" si="0"/>
        <v>0.20999999999999994</v>
      </c>
      <c r="J22">
        <f t="shared" si="2"/>
        <v>7.3943661971830971E-2</v>
      </c>
    </row>
    <row r="23" spans="1:12" x14ac:dyDescent="0.15">
      <c r="A23" s="14" t="s">
        <v>272</v>
      </c>
      <c r="B23" s="18">
        <v>45015</v>
      </c>
      <c r="C23" s="14" t="s">
        <v>290</v>
      </c>
      <c r="D23" s="14" t="s">
        <v>292</v>
      </c>
      <c r="E23">
        <v>20</v>
      </c>
      <c r="F23">
        <v>2.024</v>
      </c>
      <c r="G23">
        <v>1.87</v>
      </c>
      <c r="H23">
        <v>1.7999999999999999E-2</v>
      </c>
      <c r="I23">
        <f t="shared" si="0"/>
        <v>0.1719999999999999</v>
      </c>
      <c r="J23">
        <f t="shared" si="2"/>
        <v>8.4980237154150151E-2</v>
      </c>
    </row>
    <row r="24" spans="1:12" x14ac:dyDescent="0.15">
      <c r="A24" s="14" t="s">
        <v>305</v>
      </c>
      <c r="B24" s="18">
        <v>45022</v>
      </c>
      <c r="C24" s="2" t="s">
        <v>290</v>
      </c>
      <c r="D24" s="2" t="s">
        <v>292</v>
      </c>
      <c r="E24" s="2">
        <v>22</v>
      </c>
      <c r="F24" s="2">
        <v>1.8244</v>
      </c>
      <c r="G24" s="2">
        <v>1.6960999999999999</v>
      </c>
      <c r="H24" s="2">
        <v>1.14E-2</v>
      </c>
      <c r="I24" s="2">
        <f t="shared" si="0"/>
        <v>0.13970000000000007</v>
      </c>
      <c r="J24" s="2">
        <f t="shared" ref="J24:J33" si="3">I24/G24</f>
        <v>8.2365426566829839E-2</v>
      </c>
      <c r="K24" s="2"/>
      <c r="L24" s="2"/>
    </row>
    <row r="25" spans="1:12" x14ac:dyDescent="0.15">
      <c r="A25" s="14" t="s">
        <v>306</v>
      </c>
      <c r="B25" s="18">
        <v>45022</v>
      </c>
      <c r="C25" s="2" t="s">
        <v>290</v>
      </c>
      <c r="D25" s="2" t="s">
        <v>292</v>
      </c>
      <c r="E25" s="2">
        <v>22</v>
      </c>
      <c r="F25" s="2">
        <v>3.0546000000000002</v>
      </c>
      <c r="G25" s="2">
        <v>2.5962000000000001</v>
      </c>
      <c r="H25" s="2">
        <v>4.5499999999999999E-2</v>
      </c>
      <c r="I25" s="2">
        <f t="shared" si="0"/>
        <v>0.50390000000000013</v>
      </c>
      <c r="J25" s="2">
        <f t="shared" si="3"/>
        <v>0.1940913643016717</v>
      </c>
      <c r="K25" s="2"/>
      <c r="L25" s="2"/>
    </row>
    <row r="26" spans="1:12" x14ac:dyDescent="0.15">
      <c r="A26" s="14" t="s">
        <v>307</v>
      </c>
      <c r="B26" s="18">
        <v>45022</v>
      </c>
      <c r="C26" s="2" t="s">
        <v>290</v>
      </c>
      <c r="D26" s="2" t="s">
        <v>292</v>
      </c>
      <c r="E26" s="2">
        <v>22</v>
      </c>
      <c r="F26" s="2">
        <v>4.1436999999999999</v>
      </c>
      <c r="G26" s="2">
        <v>3.5941000000000001</v>
      </c>
      <c r="H26" s="2">
        <v>3.2800000000000003E-2</v>
      </c>
      <c r="I26" s="2">
        <f t="shared" si="0"/>
        <v>0.58239999999999992</v>
      </c>
      <c r="J26" s="2">
        <f t="shared" si="3"/>
        <v>0.16204334882167995</v>
      </c>
      <c r="K26" s="2"/>
      <c r="L26" s="2"/>
    </row>
    <row r="27" spans="1:12" x14ac:dyDescent="0.15">
      <c r="A27" s="14" t="s">
        <v>311</v>
      </c>
      <c r="B27" s="18">
        <v>45028</v>
      </c>
      <c r="C27" s="2" t="s">
        <v>290</v>
      </c>
      <c r="D27" s="2" t="s">
        <v>292</v>
      </c>
      <c r="E27" s="2">
        <v>22</v>
      </c>
      <c r="F27" s="2">
        <v>6.3975999999999997</v>
      </c>
      <c r="G27" s="2">
        <v>5.4248000000000003</v>
      </c>
      <c r="H27" s="2">
        <v>0.13159999999999999</v>
      </c>
      <c r="I27" s="2">
        <f t="shared" si="0"/>
        <v>1.1043999999999994</v>
      </c>
      <c r="J27" s="2">
        <f t="shared" si="3"/>
        <v>0.20358354225040542</v>
      </c>
    </row>
    <row r="28" spans="1:12" x14ac:dyDescent="0.15">
      <c r="A28" s="14" t="s">
        <v>312</v>
      </c>
      <c r="B28" s="18">
        <v>45028</v>
      </c>
      <c r="C28" s="2" t="s">
        <v>290</v>
      </c>
      <c r="D28" s="2" t="s">
        <v>292</v>
      </c>
      <c r="E28" s="2">
        <v>22</v>
      </c>
      <c r="F28" s="2">
        <v>4.41</v>
      </c>
      <c r="G28" s="2">
        <v>3.9512</v>
      </c>
      <c r="H28" s="2">
        <v>5.7000000000000002E-2</v>
      </c>
      <c r="I28" s="2">
        <f t="shared" si="0"/>
        <v>0.51580000000000015</v>
      </c>
      <c r="J28" s="2">
        <f t="shared" si="3"/>
        <v>0.1305426199635554</v>
      </c>
    </row>
    <row r="29" spans="1:12" x14ac:dyDescent="0.15">
      <c r="A29" s="14" t="s">
        <v>313</v>
      </c>
      <c r="B29" s="18">
        <v>45028</v>
      </c>
      <c r="C29" s="2" t="s">
        <v>290</v>
      </c>
      <c r="D29" s="2" t="s">
        <v>292</v>
      </c>
      <c r="E29" s="2">
        <v>22</v>
      </c>
      <c r="F29" s="2">
        <v>4.4175000000000004</v>
      </c>
      <c r="G29" s="2">
        <v>3.7930999999999999</v>
      </c>
      <c r="H29" s="2">
        <v>7.3099999999999998E-2</v>
      </c>
      <c r="I29" s="2">
        <f t="shared" si="0"/>
        <v>0.69750000000000045</v>
      </c>
      <c r="J29" s="2">
        <f t="shared" si="3"/>
        <v>0.18388653080593723</v>
      </c>
    </row>
    <row r="30" spans="1:12" x14ac:dyDescent="0.15">
      <c r="A30" s="14" t="s">
        <v>324</v>
      </c>
      <c r="B30" s="18">
        <v>45029</v>
      </c>
      <c r="C30" s="2" t="s">
        <v>290</v>
      </c>
      <c r="D30" s="2" t="s">
        <v>292</v>
      </c>
      <c r="E30" s="2">
        <v>21</v>
      </c>
      <c r="F30" s="2">
        <v>4.3667999999999996</v>
      </c>
      <c r="G30" s="2">
        <v>3.9649999999999999</v>
      </c>
      <c r="H30" s="2">
        <v>5.2400000000000002E-2</v>
      </c>
      <c r="I30" s="2">
        <f t="shared" si="0"/>
        <v>0.45419999999999972</v>
      </c>
      <c r="J30" s="2">
        <f t="shared" si="3"/>
        <v>0.11455233291298858</v>
      </c>
    </row>
    <row r="31" spans="1:12" s="2" customFormat="1" x14ac:dyDescent="0.15">
      <c r="A31" s="14" t="s">
        <v>325</v>
      </c>
      <c r="B31" s="18">
        <v>45029</v>
      </c>
      <c r="C31" s="2" t="s">
        <v>290</v>
      </c>
      <c r="D31" s="2" t="s">
        <v>292</v>
      </c>
      <c r="E31" s="2">
        <v>21</v>
      </c>
      <c r="F31" s="2">
        <v>3.7269999999999999</v>
      </c>
      <c r="G31" s="2">
        <v>3.3435999999999999</v>
      </c>
      <c r="H31" s="2">
        <v>5.6099999999999997E-2</v>
      </c>
      <c r="I31" s="2">
        <f t="shared" si="0"/>
        <v>0.43949999999999995</v>
      </c>
      <c r="J31" s="2">
        <f t="shared" si="3"/>
        <v>0.13144514894126091</v>
      </c>
      <c r="K31"/>
      <c r="L31"/>
    </row>
    <row r="32" spans="1:12" x14ac:dyDescent="0.15">
      <c r="A32" s="14" t="s">
        <v>326</v>
      </c>
      <c r="B32" s="18">
        <v>45029</v>
      </c>
      <c r="C32" s="2" t="s">
        <v>290</v>
      </c>
      <c r="D32" s="2" t="s">
        <v>292</v>
      </c>
      <c r="E32" s="2">
        <v>21</v>
      </c>
      <c r="F32" s="2">
        <v>1.7783</v>
      </c>
      <c r="G32" s="2">
        <v>1.6234</v>
      </c>
      <c r="H32" s="2">
        <v>7.7000000000000002E-3</v>
      </c>
      <c r="I32" s="2">
        <f t="shared" si="0"/>
        <v>0.16260000000000005</v>
      </c>
      <c r="J32" s="2">
        <f t="shared" si="3"/>
        <v>0.10016015769372924</v>
      </c>
    </row>
    <row r="33" spans="1:10" x14ac:dyDescent="0.15">
      <c r="A33" s="14" t="s">
        <v>327</v>
      </c>
      <c r="B33" s="18">
        <v>45029</v>
      </c>
      <c r="C33" s="2" t="s">
        <v>290</v>
      </c>
      <c r="D33" s="2" t="s">
        <v>292</v>
      </c>
      <c r="E33" s="2">
        <v>20</v>
      </c>
      <c r="F33" s="2">
        <v>2.7557999999999998</v>
      </c>
      <c r="G33" s="2">
        <v>2.5752999999999999</v>
      </c>
      <c r="H33" s="2">
        <v>2.8299999999999999E-2</v>
      </c>
      <c r="I33" s="2">
        <f t="shared" si="0"/>
        <v>0.20879999999999987</v>
      </c>
      <c r="J33" s="2">
        <f t="shared" si="3"/>
        <v>8.107793266803863E-2</v>
      </c>
    </row>
    <row r="37" spans="1:10" x14ac:dyDescent="0.15">
      <c r="C37" s="14" t="s">
        <v>337</v>
      </c>
      <c r="D37" s="14" t="s">
        <v>296</v>
      </c>
      <c r="F37" s="14" t="s">
        <v>338</v>
      </c>
      <c r="H37" s="14" t="s">
        <v>337</v>
      </c>
      <c r="I37" s="14" t="s">
        <v>296</v>
      </c>
    </row>
    <row r="38" spans="1:10" x14ac:dyDescent="0.15">
      <c r="B38" s="14" t="s">
        <v>336</v>
      </c>
      <c r="C38">
        <f>AVERAGE(F2:F11)</f>
        <v>4.6062999999999992</v>
      </c>
      <c r="D38">
        <f>AVERAGE(J2:J11)</f>
        <v>0.15152289411298803</v>
      </c>
      <c r="G38" s="14" t="s">
        <v>336</v>
      </c>
      <c r="H38">
        <f>AVERAGE(F3:F5,F7:F11)</f>
        <v>3.8346874999999998</v>
      </c>
      <c r="I38">
        <f>AVERAGE(J3:J5,J7:J11)</f>
        <v>0.11964720315303894</v>
      </c>
    </row>
    <row r="39" spans="1:10" x14ac:dyDescent="0.15">
      <c r="B39" s="14" t="s">
        <v>289</v>
      </c>
      <c r="C39">
        <f>AVERAGE(F12:F33)</f>
        <v>2.6267590909090912</v>
      </c>
      <c r="D39">
        <f>AVERAGE(J12:J33)</f>
        <v>0.11087368962100447</v>
      </c>
      <c r="G39" s="14" t="s">
        <v>289</v>
      </c>
      <c r="H39">
        <f>AVERAGE(F16,F20,F22:F23,F25:F26,F28:F31,F33)</f>
        <v>3.2653090909090907</v>
      </c>
      <c r="I39">
        <f>AVERAGE(J16,J20,J22:J23,J25:J26,J28:J31,J33,J12,J13,J19,J24,J32)</f>
        <v>0.11123734246593504</v>
      </c>
    </row>
    <row r="47" spans="1:10" x14ac:dyDescent="0.15">
      <c r="B47" s="14" t="s">
        <v>246</v>
      </c>
      <c r="C47" t="s">
        <v>296</v>
      </c>
    </row>
    <row r="48" spans="1:10" x14ac:dyDescent="0.15">
      <c r="B48" s="2"/>
    </row>
    <row r="49" spans="2:3" x14ac:dyDescent="0.15">
      <c r="B49" s="2">
        <v>2.9377</v>
      </c>
      <c r="C49">
        <v>9.3292325717633337E-2</v>
      </c>
    </row>
    <row r="50" spans="2:3" x14ac:dyDescent="0.15">
      <c r="B50" s="2">
        <v>4.1238000000000001</v>
      </c>
      <c r="C50">
        <v>8.0913616094576354E-2</v>
      </c>
    </row>
    <row r="51" spans="2:3" x14ac:dyDescent="0.15">
      <c r="B51" s="2">
        <v>2.7471000000000001</v>
      </c>
      <c r="C51">
        <v>9.521553765987692E-2</v>
      </c>
    </row>
    <row r="52" spans="2:3" x14ac:dyDescent="0.15">
      <c r="B52" s="2"/>
    </row>
    <row r="53" spans="2:3" x14ac:dyDescent="0.15">
      <c r="B53" s="2">
        <v>2.9904999999999999</v>
      </c>
      <c r="C53">
        <v>0.12514020788155242</v>
      </c>
    </row>
    <row r="54" spans="2:3" x14ac:dyDescent="0.15">
      <c r="B54" s="2">
        <v>3.81</v>
      </c>
      <c r="C54">
        <v>9.3523750035490197E-2</v>
      </c>
    </row>
    <row r="55" spans="2:3" x14ac:dyDescent="0.15">
      <c r="B55" s="2">
        <v>5.0505000000000004</v>
      </c>
      <c r="C55">
        <v>0.16066144080240363</v>
      </c>
    </row>
    <row r="56" spans="2:3" x14ac:dyDescent="0.15">
      <c r="B56" s="2">
        <v>4.4558999999999997</v>
      </c>
      <c r="C56">
        <v>0.13925809875170564</v>
      </c>
    </row>
    <row r="57" spans="2:3" x14ac:dyDescent="0.15">
      <c r="B57" s="2">
        <v>4.5620000000000003</v>
      </c>
      <c r="C57">
        <v>0.16917264828107301</v>
      </c>
    </row>
    <row r="58" spans="2:3" x14ac:dyDescent="0.15">
      <c r="B58">
        <v>1.91</v>
      </c>
      <c r="C58">
        <v>0.11591623036649207</v>
      </c>
    </row>
    <row r="59" spans="2:3" x14ac:dyDescent="0.15">
      <c r="B59">
        <v>1.89</v>
      </c>
      <c r="C59">
        <v>0.10370370370370367</v>
      </c>
    </row>
    <row r="60" spans="2:3" x14ac:dyDescent="0.15">
      <c r="B60">
        <v>1.1399999999999999</v>
      </c>
      <c r="C60">
        <v>9.1228070175438478E-2</v>
      </c>
    </row>
    <row r="61" spans="2:3" x14ac:dyDescent="0.15">
      <c r="B61">
        <v>1.33</v>
      </c>
      <c r="C61">
        <v>9.3233082706766918E-2</v>
      </c>
    </row>
    <row r="62" spans="2:3" x14ac:dyDescent="0.15">
      <c r="B62">
        <v>2.11</v>
      </c>
      <c r="C62">
        <v>0.12606635071090039</v>
      </c>
    </row>
    <row r="63" spans="2:3" x14ac:dyDescent="0.15">
      <c r="B63">
        <v>0.81</v>
      </c>
      <c r="C63">
        <v>0.12604938271604949</v>
      </c>
    </row>
    <row r="64" spans="2:3" x14ac:dyDescent="0.15">
      <c r="B64">
        <v>1.55</v>
      </c>
      <c r="C64">
        <v>5.1870967741935517E-2</v>
      </c>
    </row>
    <row r="65" spans="2:3" x14ac:dyDescent="0.15">
      <c r="B65">
        <v>1.91</v>
      </c>
      <c r="C65">
        <v>4.1518324607329821E-2</v>
      </c>
    </row>
    <row r="66" spans="2:3" x14ac:dyDescent="0.15">
      <c r="B66">
        <v>2.069</v>
      </c>
      <c r="C66">
        <v>5.3504108264862245E-2</v>
      </c>
    </row>
    <row r="67" spans="2:3" x14ac:dyDescent="0.15">
      <c r="B67">
        <v>1.33</v>
      </c>
      <c r="C67">
        <v>9.3458646616541421E-2</v>
      </c>
    </row>
    <row r="68" spans="2:3" x14ac:dyDescent="0.15">
      <c r="B68">
        <v>2.84</v>
      </c>
      <c r="C68">
        <v>7.3943661971830971E-2</v>
      </c>
    </row>
    <row r="69" spans="2:3" x14ac:dyDescent="0.15">
      <c r="B69">
        <v>2.024</v>
      </c>
      <c r="C69">
        <v>8.4980237154150151E-2</v>
      </c>
    </row>
    <row r="70" spans="2:3" x14ac:dyDescent="0.15">
      <c r="B70" s="2">
        <v>1.8244</v>
      </c>
      <c r="C70">
        <v>8.2365426566829839E-2</v>
      </c>
    </row>
    <row r="71" spans="2:3" x14ac:dyDescent="0.15">
      <c r="B71" s="2">
        <v>3.0546000000000002</v>
      </c>
      <c r="C71">
        <v>0.1940913643016717</v>
      </c>
    </row>
    <row r="72" spans="2:3" x14ac:dyDescent="0.15">
      <c r="B72" s="2">
        <v>4.1436999999999999</v>
      </c>
      <c r="C72">
        <v>0.16204334882167995</v>
      </c>
    </row>
    <row r="73" spans="2:3" x14ac:dyDescent="0.15">
      <c r="B73" s="2"/>
    </row>
    <row r="74" spans="2:3" x14ac:dyDescent="0.15">
      <c r="B74" s="2">
        <v>4.41</v>
      </c>
      <c r="C74">
        <v>0.1305426199635554</v>
      </c>
    </row>
    <row r="75" spans="2:3" x14ac:dyDescent="0.15">
      <c r="B75" s="2">
        <v>4.4175000000000004</v>
      </c>
      <c r="C75">
        <v>0.18388653080593723</v>
      </c>
    </row>
    <row r="76" spans="2:3" x14ac:dyDescent="0.15">
      <c r="B76" s="2">
        <v>4.3667999999999996</v>
      </c>
      <c r="C76">
        <v>0.11455233291298858</v>
      </c>
    </row>
    <row r="77" spans="2:3" x14ac:dyDescent="0.15">
      <c r="B77" s="2">
        <v>3.7269999999999999</v>
      </c>
      <c r="C77">
        <v>0.13144514894126091</v>
      </c>
    </row>
    <row r="78" spans="2:3" x14ac:dyDescent="0.15">
      <c r="B78" s="2">
        <v>1.7783</v>
      </c>
      <c r="C78">
        <v>0.10016015769372924</v>
      </c>
    </row>
    <row r="79" spans="2:3" x14ac:dyDescent="0.15">
      <c r="B79" s="2">
        <v>2.7557999999999998</v>
      </c>
      <c r="C79">
        <v>8.107793266803863E-2</v>
      </c>
    </row>
  </sheetData>
  <sortState xmlns:xlrd2="http://schemas.microsoft.com/office/spreadsheetml/2017/richdata2" ref="A2:L39">
    <sortCondition ref="C2:C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OG_Data</vt:lpstr>
      <vt:lpstr>For R</vt:lpstr>
      <vt:lpstr>Excluded</vt:lpstr>
      <vt:lpstr>Osmolality</vt:lpstr>
      <vt:lpstr>Osmo_Data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Britton</cp:lastModifiedBy>
  <dcterms:created xsi:type="dcterms:W3CDTF">2022-12-14T03:11:09Z</dcterms:created>
  <dcterms:modified xsi:type="dcterms:W3CDTF">2023-12-15T23:07:21Z</dcterms:modified>
</cp:coreProperties>
</file>