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britton/Documents/Dissertation/Ch4_DietTradeOffs/tradeoff_project/data/"/>
    </mc:Choice>
  </mc:AlternateContent>
  <xr:revisionPtr revIDLastSave="0" documentId="8_{E4F1974F-99F6-F04B-AB7D-C4BD3566BB1B}" xr6:coauthVersionLast="47" xr6:coauthVersionMax="47" xr10:uidLastSave="{00000000-0000-0000-0000-000000000000}"/>
  <bookViews>
    <workbookView xWindow="760" yWindow="500" windowWidth="27640" windowHeight="16060" activeTab="1" xr2:uid="{F3F8205F-0BC4-1940-892C-1E5A2C216DA4}"/>
  </bookViews>
  <sheets>
    <sheet name="Preliminary" sheetId="1" r:id="rId1"/>
    <sheet name="KOH_data" sheetId="2" r:id="rId2"/>
  </sheets>
  <definedNames>
    <definedName name="_xlchart.v1.0" hidden="1">Preliminary!$B$10:$G$10</definedName>
    <definedName name="_xlchart.v1.1" hidden="1">Preliminary!$B$11:$G$11</definedName>
    <definedName name="_xlchart.v1.10" hidden="1">Preliminary!$B$9:$G$9</definedName>
    <definedName name="_xlchart.v1.2" hidden="1">Preliminary!$B$1:$G$1</definedName>
    <definedName name="_xlchart.v1.3" hidden="1">Preliminary!$B$2:$G$2</definedName>
    <definedName name="_xlchart.v1.4" hidden="1">Preliminary!$B$3:$G$3</definedName>
    <definedName name="_xlchart.v1.5" hidden="1">Preliminary!$B$4:$G$4</definedName>
    <definedName name="_xlchart.v1.6" hidden="1">Preliminary!$B$5:$G$5</definedName>
    <definedName name="_xlchart.v1.7" hidden="1">Preliminary!$B$6:$G$6</definedName>
    <definedName name="_xlchart.v1.8" hidden="1">Preliminary!$B$7:$G$7</definedName>
    <definedName name="_xlchart.v1.9" hidden="1">Preliminary!$B$8:$G$8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2" l="1"/>
  <c r="G24" i="2" s="1"/>
  <c r="F23" i="2"/>
  <c r="G23" i="2" s="1"/>
  <c r="F22" i="2"/>
  <c r="G22" i="2" s="1"/>
  <c r="F21" i="2"/>
  <c r="G21" i="2" s="1"/>
  <c r="F20" i="2"/>
  <c r="G20" i="2" s="1"/>
  <c r="F44" i="2"/>
  <c r="G44" i="2" s="1"/>
  <c r="F43" i="2"/>
  <c r="G43" i="2" s="1"/>
  <c r="F42" i="2"/>
  <c r="G42" i="2" s="1"/>
  <c r="F41" i="2"/>
  <c r="G41" i="2" s="1"/>
  <c r="F40" i="2"/>
  <c r="G40" i="2" s="1"/>
  <c r="F50" i="2"/>
  <c r="G50" i="2" s="1"/>
  <c r="F56" i="2"/>
  <c r="G56" i="2" s="1"/>
  <c r="F73" i="2"/>
  <c r="G73" i="2" s="1"/>
  <c r="F68" i="2"/>
  <c r="G68" i="2" s="1"/>
  <c r="F63" i="2"/>
  <c r="G63" i="2" s="1"/>
  <c r="F57" i="2"/>
  <c r="G57" i="2" s="1"/>
  <c r="F77" i="2"/>
  <c r="G77" i="2" s="1"/>
  <c r="F76" i="2"/>
  <c r="G76" i="2" s="1"/>
  <c r="F69" i="2"/>
  <c r="G69" i="2" s="1"/>
  <c r="F66" i="2"/>
  <c r="G66" i="2" s="1"/>
  <c r="F64" i="2"/>
  <c r="G64" i="2" s="1"/>
  <c r="F60" i="2"/>
  <c r="G60" i="2" s="1"/>
  <c r="F59" i="2"/>
  <c r="G59" i="2" s="1"/>
  <c r="F54" i="2"/>
  <c r="G54" i="2" s="1"/>
  <c r="F49" i="2"/>
  <c r="G49" i="2" s="1"/>
  <c r="F47" i="2"/>
  <c r="G47" i="2"/>
  <c r="F46" i="2"/>
  <c r="G46" i="2" s="1"/>
  <c r="F39" i="2"/>
  <c r="G39" i="2" s="1"/>
  <c r="F38" i="2"/>
  <c r="G38" i="2" s="1"/>
  <c r="F36" i="2"/>
  <c r="G36" i="2" s="1"/>
  <c r="F34" i="2"/>
  <c r="G34" i="2" s="1"/>
  <c r="F19" i="2"/>
  <c r="G19" i="2"/>
  <c r="F18" i="2"/>
  <c r="G18" i="2" s="1"/>
  <c r="F15" i="2"/>
  <c r="G15" i="2" s="1"/>
  <c r="F12" i="2"/>
  <c r="G12" i="2" s="1"/>
  <c r="F11" i="2"/>
  <c r="G11" i="2" s="1"/>
  <c r="F10" i="2"/>
  <c r="G10" i="2" s="1"/>
  <c r="F75" i="2"/>
  <c r="G75" i="2" s="1"/>
  <c r="F74" i="2"/>
  <c r="G74" i="2" s="1"/>
  <c r="F72" i="2"/>
  <c r="G72" i="2" s="1"/>
  <c r="F71" i="2"/>
  <c r="G71" i="2" s="1"/>
  <c r="F70" i="2"/>
  <c r="G70" i="2" s="1"/>
  <c r="F67" i="2"/>
  <c r="G67" i="2" s="1"/>
  <c r="F65" i="2"/>
  <c r="G65" i="2" s="1"/>
  <c r="F62" i="2"/>
  <c r="G62" i="2" s="1"/>
  <c r="F61" i="2"/>
  <c r="G61" i="2" s="1"/>
  <c r="F58" i="2"/>
  <c r="G58" i="2" s="1"/>
  <c r="F55" i="2"/>
  <c r="G55" i="2" s="1"/>
  <c r="F53" i="2"/>
  <c r="G53" i="2" s="1"/>
  <c r="F52" i="2"/>
  <c r="G52" i="2"/>
  <c r="F51" i="2"/>
  <c r="G51" i="2" s="1"/>
  <c r="F48" i="2"/>
  <c r="G48" i="2" s="1"/>
  <c r="F45" i="2"/>
  <c r="G45" i="2" s="1"/>
  <c r="F33" i="2"/>
  <c r="G33" i="2" s="1"/>
  <c r="F32" i="2"/>
  <c r="G32" i="2" s="1"/>
  <c r="F31" i="2"/>
  <c r="G31" i="2" s="1"/>
  <c r="F30" i="2"/>
  <c r="G30" i="2" s="1"/>
  <c r="F8" i="2"/>
  <c r="G8" i="2" s="1"/>
  <c r="F5" i="2"/>
  <c r="G5" i="2" s="1"/>
  <c r="F4" i="2"/>
  <c r="G4" i="2" s="1"/>
  <c r="F9" i="2"/>
  <c r="G9" i="2" s="1"/>
  <c r="F7" i="2"/>
  <c r="G7" i="2" s="1"/>
  <c r="F3" i="2"/>
  <c r="G3" i="2" s="1"/>
  <c r="F17" i="2"/>
  <c r="G17" i="2" s="1"/>
  <c r="F6" i="2"/>
  <c r="G6" i="2"/>
  <c r="F28" i="2"/>
  <c r="G28" i="2" s="1"/>
  <c r="F29" i="2"/>
  <c r="G29" i="2" s="1"/>
  <c r="F25" i="2"/>
  <c r="G25" i="2" s="1"/>
  <c r="F26" i="2"/>
  <c r="G26" i="2" s="1"/>
  <c r="F27" i="2"/>
  <c r="G27" i="2" s="1"/>
  <c r="F35" i="2"/>
  <c r="G35" i="2"/>
  <c r="F37" i="2"/>
  <c r="G37" i="2" s="1"/>
  <c r="F13" i="2"/>
  <c r="G13" i="2" s="1"/>
  <c r="F14" i="2"/>
  <c r="G14" i="2" s="1"/>
  <c r="F16" i="2"/>
  <c r="G16" i="2" s="1"/>
  <c r="F2" i="2"/>
  <c r="G2" i="2" s="1"/>
  <c r="K12" i="1"/>
  <c r="K5" i="1"/>
  <c r="K6" i="1"/>
  <c r="K7" i="1"/>
  <c r="K8" i="1"/>
  <c r="K9" i="1"/>
  <c r="K10" i="1"/>
  <c r="K11" i="1"/>
  <c r="K4" i="1"/>
  <c r="K3" i="1"/>
  <c r="K2" i="1"/>
  <c r="L12" i="1"/>
  <c r="J12" i="1"/>
  <c r="C65" i="1" l="1"/>
  <c r="I65" i="1"/>
  <c r="H65" i="1"/>
  <c r="G65" i="1"/>
  <c r="F65" i="1"/>
  <c r="E65" i="1"/>
  <c r="D65" i="1"/>
  <c r="F51" i="1"/>
  <c r="H51" i="1"/>
  <c r="J51" i="1"/>
  <c r="L51" i="1"/>
  <c r="N51" i="1"/>
  <c r="D51" i="1"/>
  <c r="C12" i="1"/>
  <c r="D12" i="1"/>
  <c r="E12" i="1"/>
  <c r="F12" i="1"/>
  <c r="G12" i="1"/>
  <c r="H12" i="1"/>
  <c r="I12" i="1"/>
  <c r="B12" i="1"/>
  <c r="N53" i="1"/>
  <c r="N54" i="1"/>
  <c r="N55" i="1"/>
  <c r="N56" i="1"/>
  <c r="N57" i="1"/>
  <c r="N58" i="1"/>
  <c r="N59" i="1"/>
  <c r="N60" i="1"/>
  <c r="N61" i="1"/>
  <c r="N52" i="1"/>
  <c r="H54" i="1"/>
  <c r="H55" i="1"/>
  <c r="H56" i="1"/>
  <c r="H57" i="1"/>
  <c r="H58" i="1"/>
  <c r="H59" i="1"/>
  <c r="H60" i="1"/>
  <c r="H61" i="1"/>
  <c r="H53" i="1"/>
  <c r="H52" i="1"/>
  <c r="J54" i="1"/>
  <c r="J55" i="1"/>
  <c r="J56" i="1"/>
  <c r="J57" i="1"/>
  <c r="J58" i="1"/>
  <c r="J59" i="1"/>
  <c r="J60" i="1"/>
  <c r="J61" i="1"/>
  <c r="J53" i="1"/>
  <c r="J52" i="1"/>
  <c r="L55" i="1"/>
  <c r="L56" i="1"/>
  <c r="L57" i="1"/>
  <c r="L58" i="1"/>
  <c r="L59" i="1"/>
  <c r="L60" i="1"/>
  <c r="L61" i="1"/>
  <c r="L54" i="1"/>
  <c r="L53" i="1"/>
  <c r="L52" i="1"/>
  <c r="C3" i="1"/>
  <c r="C4" i="1"/>
  <c r="C5" i="1"/>
  <c r="C6" i="1"/>
  <c r="C7" i="1"/>
  <c r="C8" i="1"/>
  <c r="C9" i="1"/>
  <c r="C10" i="1"/>
  <c r="C11" i="1"/>
  <c r="C2" i="1"/>
  <c r="N42" i="1"/>
  <c r="N43" i="1"/>
  <c r="N44" i="1"/>
  <c r="N45" i="1"/>
  <c r="N46" i="1"/>
  <c r="N47" i="1"/>
  <c r="N48" i="1"/>
  <c r="N49" i="1"/>
  <c r="N50" i="1"/>
  <c r="N41" i="1"/>
  <c r="L42" i="1"/>
  <c r="L43" i="1"/>
  <c r="L44" i="1"/>
  <c r="L45" i="1"/>
  <c r="L46" i="1"/>
  <c r="L47" i="1"/>
  <c r="L48" i="1"/>
  <c r="L49" i="1"/>
  <c r="L50" i="1"/>
  <c r="L41" i="1"/>
  <c r="J42" i="1"/>
  <c r="J43" i="1"/>
  <c r="J44" i="1"/>
  <c r="J45" i="1"/>
  <c r="J46" i="1"/>
  <c r="J47" i="1"/>
  <c r="J48" i="1"/>
  <c r="J49" i="1"/>
  <c r="J50" i="1"/>
  <c r="J41" i="1"/>
  <c r="H42" i="1"/>
  <c r="H43" i="1"/>
  <c r="H44" i="1"/>
  <c r="H45" i="1"/>
  <c r="H46" i="1"/>
  <c r="H47" i="1"/>
  <c r="H48" i="1"/>
  <c r="H49" i="1"/>
  <c r="H50" i="1"/>
  <c r="H41" i="1"/>
  <c r="F42" i="1"/>
  <c r="F43" i="1"/>
  <c r="F44" i="1"/>
  <c r="F45" i="1"/>
  <c r="F46" i="1"/>
  <c r="F47" i="1"/>
  <c r="F48" i="1"/>
  <c r="F49" i="1"/>
  <c r="F50" i="1"/>
  <c r="F41" i="1"/>
  <c r="D42" i="1"/>
  <c r="D43" i="1"/>
  <c r="D44" i="1"/>
  <c r="D45" i="1"/>
  <c r="D46" i="1"/>
  <c r="D47" i="1"/>
  <c r="D48" i="1"/>
  <c r="D49" i="1"/>
  <c r="D50" i="1"/>
  <c r="D41" i="1"/>
</calcChain>
</file>

<file path=xl/sharedStrings.xml><?xml version="1.0" encoding="utf-8"?>
<sst xmlns="http://schemas.openxmlformats.org/spreadsheetml/2006/main" count="182" uniqueCount="117">
  <si>
    <t>Sample ID</t>
  </si>
  <si>
    <t>%lost</t>
  </si>
  <si>
    <t>Full_Mass</t>
  </si>
  <si>
    <t>Before_Thorax</t>
  </si>
  <si>
    <t>After_Thorax</t>
  </si>
  <si>
    <t>Notes</t>
  </si>
  <si>
    <t>% lost</t>
  </si>
  <si>
    <t>average</t>
  </si>
  <si>
    <t>Set</t>
  </si>
  <si>
    <t>T105</t>
  </si>
  <si>
    <t>T121</t>
  </si>
  <si>
    <t>T118</t>
  </si>
  <si>
    <t>T112</t>
  </si>
  <si>
    <t>T125</t>
  </si>
  <si>
    <t>T120</t>
  </si>
  <si>
    <t>T111</t>
  </si>
  <si>
    <t>T143</t>
  </si>
  <si>
    <t>T119</t>
  </si>
  <si>
    <t>T212</t>
  </si>
  <si>
    <t>T213</t>
  </si>
  <si>
    <t>T209</t>
  </si>
  <si>
    <t>T211</t>
  </si>
  <si>
    <t>T230</t>
  </si>
  <si>
    <t>T237</t>
  </si>
  <si>
    <t>T134</t>
  </si>
  <si>
    <t>T137</t>
  </si>
  <si>
    <t>T141</t>
  </si>
  <si>
    <t>Drying issue- oven not on for 12 hours; started to disarticulate before drying- full mass might be too low; no DI rinse</t>
  </si>
  <si>
    <t>Muscle_Mass</t>
  </si>
  <si>
    <t>Muscle_per_full_mass</t>
  </si>
  <si>
    <t>Drying issue- oven not on for 12 hours; started to disarticulate before drying- full mass might be too low; no DI rinse; cutcle missing</t>
  </si>
  <si>
    <t>Drying issue- oven not on for 12 hours; started to disarticulate before drying- full mass might be too low; no DI rinse; burned</t>
  </si>
  <si>
    <t>Drying issue- oven not on for 12 hours; started to disarticulate before drying- full mass might be too low; no DI rinse; burned and cuticle missing; falling apart in KOH</t>
  </si>
  <si>
    <t>Consdier excluding?</t>
  </si>
  <si>
    <t>Yes</t>
  </si>
  <si>
    <t>Drying issue- oven not on for 12 hours; no DI rinse; cutcle missing</t>
  </si>
  <si>
    <t>T210</t>
  </si>
  <si>
    <t>Drying issue- oven not on for 12 hours; no DI rinse; burned and cuticle missing, falling apart in KOH</t>
  </si>
  <si>
    <t>Drying issue- oven not on for 12 hours; no DI rinse; burned, falling apart in KOH</t>
  </si>
  <si>
    <t>Drying issue- oven not on for 12 hours; no DI rinse; burned and cuticle missing</t>
  </si>
  <si>
    <t>T216</t>
  </si>
  <si>
    <t>T220</t>
  </si>
  <si>
    <t>T223</t>
  </si>
  <si>
    <t>T225</t>
  </si>
  <si>
    <t>T307</t>
  </si>
  <si>
    <t>T330</t>
  </si>
  <si>
    <t>T337</t>
  </si>
  <si>
    <t>T339</t>
  </si>
  <si>
    <t>T348</t>
  </si>
  <si>
    <t>T372</t>
  </si>
  <si>
    <t>T412</t>
  </si>
  <si>
    <t>T423</t>
  </si>
  <si>
    <t>T426</t>
  </si>
  <si>
    <t>T429</t>
  </si>
  <si>
    <t>T431</t>
  </si>
  <si>
    <t>T435</t>
  </si>
  <si>
    <t>T448</t>
  </si>
  <si>
    <t>T450</t>
  </si>
  <si>
    <t>T465</t>
  </si>
  <si>
    <t>T468</t>
  </si>
  <si>
    <t>Only one DI rinse before removing</t>
  </si>
  <si>
    <t>Only one DI rinse before removing; burned</t>
  </si>
  <si>
    <t>Only one DI rinse before removing; pieces falling off in KOH</t>
  </si>
  <si>
    <t>Only one DI rinse before removing; burned; pieces falling off in KOH</t>
  </si>
  <si>
    <t>Only one DI rinse before removing; cutcile missing</t>
  </si>
  <si>
    <t>Only one DI rinse before removing; cuticle missing</t>
  </si>
  <si>
    <t>Only one DI rinse before removing; burned, pieces falling off in KOPH</t>
  </si>
  <si>
    <t>Only one DI rinse before removing; missing part of thorax?</t>
  </si>
  <si>
    <t>T129</t>
  </si>
  <si>
    <t>T131</t>
  </si>
  <si>
    <t>T133</t>
  </si>
  <si>
    <t>T138</t>
  </si>
  <si>
    <t>T144</t>
  </si>
  <si>
    <t>T154</t>
  </si>
  <si>
    <t>T229</t>
  </si>
  <si>
    <t>T231</t>
  </si>
  <si>
    <t>T238</t>
  </si>
  <si>
    <t>T245</t>
  </si>
  <si>
    <t>T313</t>
  </si>
  <si>
    <t>T318</t>
  </si>
  <si>
    <t>T332</t>
  </si>
  <si>
    <t>T349</t>
  </si>
  <si>
    <t>T413</t>
  </si>
  <si>
    <t>T422</t>
  </si>
  <si>
    <t>T428</t>
  </si>
  <si>
    <t>T430</t>
  </si>
  <si>
    <t>T434</t>
  </si>
  <si>
    <t>T472</t>
  </si>
  <si>
    <t>T476</t>
  </si>
  <si>
    <t>Cuticle missing</t>
  </si>
  <si>
    <t>Burned;l cuticle missing</t>
  </si>
  <si>
    <t>Missing part of thorax?</t>
  </si>
  <si>
    <t>Burned; Pieces falling off in KOH</t>
  </si>
  <si>
    <t>Burned</t>
  </si>
  <si>
    <t>T404</t>
  </si>
  <si>
    <t>T427</t>
  </si>
  <si>
    <t>T433</t>
  </si>
  <si>
    <t>T463</t>
  </si>
  <si>
    <t>T378</t>
  </si>
  <si>
    <t>T336</t>
  </si>
  <si>
    <t>T267</t>
  </si>
  <si>
    <t>T268</t>
  </si>
  <si>
    <t>T270</t>
  </si>
  <si>
    <t>T271</t>
  </si>
  <si>
    <t>T273</t>
  </si>
  <si>
    <t>T169</t>
  </si>
  <si>
    <t>T170</t>
  </si>
  <si>
    <t>T171</t>
  </si>
  <si>
    <t>T172</t>
  </si>
  <si>
    <t>T173</t>
  </si>
  <si>
    <t>Started to disarticulate before weighning, full mass may be too low</t>
  </si>
  <si>
    <t>Muscle fell off before KOH- included in before mass</t>
  </si>
  <si>
    <t>Maybe</t>
  </si>
  <si>
    <t>Part of thorax missing?</t>
  </si>
  <si>
    <t>Burned, pieces falling off in KOH</t>
  </si>
  <si>
    <t>Cuticle missiung</t>
  </si>
  <si>
    <t>Larval_ID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</si>
</sst>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KOH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443988359402861E-2"/>
          <c:y val="1.2714474158840611E-2"/>
          <c:w val="0.94905520915186481"/>
          <c:h val="0.80748749559582134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Preliminary!$B$2:$L$2</c:f>
              <c:numCache>
                <c:formatCode>General</c:formatCode>
                <c:ptCount val="11"/>
                <c:pt idx="0">
                  <c:v>8.2699999999999996E-2</c:v>
                </c:pt>
                <c:pt idx="1">
                  <c:v>5.7099999999999998E-2</c:v>
                </c:pt>
                <c:pt idx="2">
                  <c:v>3.15E-2</c:v>
                </c:pt>
                <c:pt idx="3">
                  <c:v>2.1399999999999999E-2</c:v>
                </c:pt>
                <c:pt idx="4">
                  <c:v>2.0899999999999998E-2</c:v>
                </c:pt>
                <c:pt idx="5">
                  <c:v>1.8700000000000001E-2</c:v>
                </c:pt>
                <c:pt idx="6">
                  <c:v>1.83E-2</c:v>
                </c:pt>
                <c:pt idx="7">
                  <c:v>1.9300000000000001E-2</c:v>
                </c:pt>
                <c:pt idx="8">
                  <c:v>1.77E-2</c:v>
                </c:pt>
                <c:pt idx="9">
                  <c:v>1.6750000000000001E-2</c:v>
                </c:pt>
                <c:pt idx="10">
                  <c:v>1.5800000000000002E-2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E-B74F-9DCC-1B17A51D67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Preliminary!$B$3:$L$3</c:f>
              <c:numCache>
                <c:formatCode>General</c:formatCode>
                <c:ptCount val="11"/>
                <c:pt idx="0">
                  <c:v>6.2100000000000002E-2</c:v>
                </c:pt>
                <c:pt idx="1">
                  <c:v>5.6050000000000003E-2</c:v>
                </c:pt>
                <c:pt idx="2">
                  <c:v>0.05</c:v>
                </c:pt>
                <c:pt idx="3">
                  <c:v>3.7400000000000003E-2</c:v>
                </c:pt>
                <c:pt idx="4">
                  <c:v>3.0599999999999999E-2</c:v>
                </c:pt>
                <c:pt idx="5">
                  <c:v>2.64E-2</c:v>
                </c:pt>
                <c:pt idx="6">
                  <c:v>2.4E-2</c:v>
                </c:pt>
                <c:pt idx="7">
                  <c:v>2.6100000000000002E-2</c:v>
                </c:pt>
                <c:pt idx="8">
                  <c:v>2.1299999999999999E-2</c:v>
                </c:pt>
                <c:pt idx="9">
                  <c:v>2.0249999999999997E-2</c:v>
                </c:pt>
                <c:pt idx="10">
                  <c:v>1.9199999999999998E-2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E-B74F-9DCC-1B17A51D67D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Preliminary!$B$4:$L$4</c:f>
              <c:numCache>
                <c:formatCode>General</c:formatCode>
                <c:ptCount val="11"/>
                <c:pt idx="0">
                  <c:v>8.77E-2</c:v>
                </c:pt>
                <c:pt idx="1">
                  <c:v>7.8300000000000008E-2</c:v>
                </c:pt>
                <c:pt idx="2">
                  <c:v>6.8900000000000003E-2</c:v>
                </c:pt>
                <c:pt idx="3">
                  <c:v>4.87E-2</c:v>
                </c:pt>
                <c:pt idx="4">
                  <c:v>4.02E-2</c:v>
                </c:pt>
                <c:pt idx="5">
                  <c:v>3.4500000000000003E-2</c:v>
                </c:pt>
                <c:pt idx="6">
                  <c:v>3.15E-2</c:v>
                </c:pt>
                <c:pt idx="7">
                  <c:v>3.1099999999999999E-2</c:v>
                </c:pt>
                <c:pt idx="8">
                  <c:v>2.7E-2</c:v>
                </c:pt>
                <c:pt idx="9">
                  <c:v>2.7799999999999998E-2</c:v>
                </c:pt>
                <c:pt idx="10">
                  <c:v>2.86E-2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E-B74F-9DCC-1B17A51D67D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Preliminary!$B$5:$L$5</c:f>
              <c:numCache>
                <c:formatCode>General</c:formatCode>
                <c:ptCount val="11"/>
                <c:pt idx="0">
                  <c:v>5.6300000000000003E-2</c:v>
                </c:pt>
                <c:pt idx="1">
                  <c:v>4.4550000000000006E-2</c:v>
                </c:pt>
                <c:pt idx="2">
                  <c:v>3.2800000000000003E-2</c:v>
                </c:pt>
                <c:pt idx="3">
                  <c:v>1.7600000000000001E-2</c:v>
                </c:pt>
                <c:pt idx="4">
                  <c:v>1.6500000000000001E-2</c:v>
                </c:pt>
                <c:pt idx="5">
                  <c:v>1.47E-2</c:v>
                </c:pt>
                <c:pt idx="6">
                  <c:v>1.4999999999999999E-2</c:v>
                </c:pt>
                <c:pt idx="7">
                  <c:v>1.46E-2</c:v>
                </c:pt>
                <c:pt idx="8">
                  <c:v>1.3100000000000001E-2</c:v>
                </c:pt>
                <c:pt idx="9">
                  <c:v>1.355E-2</c:v>
                </c:pt>
                <c:pt idx="10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E-B74F-9DCC-1B17A51D67D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Preliminary!$B$6:$L$6</c:f>
              <c:numCache>
                <c:formatCode>General</c:formatCode>
                <c:ptCount val="11"/>
                <c:pt idx="0">
                  <c:v>0.1134</c:v>
                </c:pt>
                <c:pt idx="1">
                  <c:v>8.8849999999999998E-2</c:v>
                </c:pt>
                <c:pt idx="2">
                  <c:v>6.4299999999999996E-2</c:v>
                </c:pt>
                <c:pt idx="3">
                  <c:v>3.6900000000000002E-2</c:v>
                </c:pt>
                <c:pt idx="4">
                  <c:v>2.92E-2</c:v>
                </c:pt>
                <c:pt idx="5">
                  <c:v>2.69E-2</c:v>
                </c:pt>
                <c:pt idx="6">
                  <c:v>2.5000000000000001E-2</c:v>
                </c:pt>
                <c:pt idx="7">
                  <c:v>2.4400000000000002E-2</c:v>
                </c:pt>
                <c:pt idx="8">
                  <c:v>2.41E-2</c:v>
                </c:pt>
                <c:pt idx="9">
                  <c:v>2.3400000000000001E-2</c:v>
                </c:pt>
                <c:pt idx="10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AE-B74F-9DCC-1B17A51D67D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Preliminary!$B$7:$L$7</c:f>
              <c:numCache>
                <c:formatCode>General</c:formatCode>
                <c:ptCount val="11"/>
                <c:pt idx="0">
                  <c:v>9.7799999999999998E-2</c:v>
                </c:pt>
                <c:pt idx="1">
                  <c:v>8.3699999999999997E-2</c:v>
                </c:pt>
                <c:pt idx="2">
                  <c:v>6.9599999999999995E-2</c:v>
                </c:pt>
                <c:pt idx="3">
                  <c:v>4.4299999999999999E-2</c:v>
                </c:pt>
                <c:pt idx="4">
                  <c:v>3.9800000000000002E-2</c:v>
                </c:pt>
                <c:pt idx="5">
                  <c:v>3.44E-2</c:v>
                </c:pt>
                <c:pt idx="6">
                  <c:v>3.44E-2</c:v>
                </c:pt>
                <c:pt idx="7">
                  <c:v>2.9499999999999998E-2</c:v>
                </c:pt>
                <c:pt idx="8">
                  <c:v>2.7699999999999999E-2</c:v>
                </c:pt>
                <c:pt idx="9">
                  <c:v>2.6700000000000002E-2</c:v>
                </c:pt>
                <c:pt idx="10">
                  <c:v>2.5700000000000001E-2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AE-B74F-9DCC-1B17A51D67D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Preliminary!$B$8:$L$8</c:f>
              <c:numCache>
                <c:formatCode>General</c:formatCode>
                <c:ptCount val="11"/>
                <c:pt idx="0">
                  <c:v>0.108</c:v>
                </c:pt>
                <c:pt idx="1">
                  <c:v>8.2799999999999999E-2</c:v>
                </c:pt>
                <c:pt idx="2">
                  <c:v>5.7599999999999998E-2</c:v>
                </c:pt>
                <c:pt idx="3">
                  <c:v>3.5200000000000002E-2</c:v>
                </c:pt>
                <c:pt idx="4">
                  <c:v>2.6700000000000002E-2</c:v>
                </c:pt>
                <c:pt idx="5">
                  <c:v>2.4400000000000002E-2</c:v>
                </c:pt>
                <c:pt idx="6">
                  <c:v>2.2800000000000001E-2</c:v>
                </c:pt>
                <c:pt idx="7">
                  <c:v>2.18E-2</c:v>
                </c:pt>
                <c:pt idx="8">
                  <c:v>2.0400000000000001E-2</c:v>
                </c:pt>
                <c:pt idx="9">
                  <c:v>2.085E-2</c:v>
                </c:pt>
                <c:pt idx="10">
                  <c:v>2.1299999999999999E-2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AE-B74F-9DCC-1B17A51D67D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Preliminary!$B$9:$L$9</c:f>
              <c:numCache>
                <c:formatCode>General</c:formatCode>
                <c:ptCount val="11"/>
                <c:pt idx="0">
                  <c:v>7.9899999999999999E-2</c:v>
                </c:pt>
                <c:pt idx="1">
                  <c:v>6.7400000000000002E-2</c:v>
                </c:pt>
                <c:pt idx="2">
                  <c:v>5.4899999999999997E-2</c:v>
                </c:pt>
                <c:pt idx="3">
                  <c:v>3.7499999999999999E-2</c:v>
                </c:pt>
                <c:pt idx="4">
                  <c:v>3.0099999999999998E-2</c:v>
                </c:pt>
                <c:pt idx="5">
                  <c:v>2.93E-2</c:v>
                </c:pt>
                <c:pt idx="6">
                  <c:v>2.5700000000000001E-2</c:v>
                </c:pt>
                <c:pt idx="7">
                  <c:v>2.3699999999999999E-2</c:v>
                </c:pt>
                <c:pt idx="8">
                  <c:v>2.0299999999999999E-2</c:v>
                </c:pt>
                <c:pt idx="9">
                  <c:v>2.0400000000000001E-2</c:v>
                </c:pt>
                <c:pt idx="10">
                  <c:v>2.0500000000000001E-2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AE-B74F-9DCC-1B17A51D67D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Preliminary!$B$10:$L$10</c:f>
              <c:numCache>
                <c:formatCode>General</c:formatCode>
                <c:ptCount val="11"/>
                <c:pt idx="0">
                  <c:v>6.7100000000000007E-2</c:v>
                </c:pt>
                <c:pt idx="1">
                  <c:v>5.1200000000000002E-2</c:v>
                </c:pt>
                <c:pt idx="2">
                  <c:v>3.5299999999999998E-2</c:v>
                </c:pt>
                <c:pt idx="3">
                  <c:v>2.24E-2</c:v>
                </c:pt>
                <c:pt idx="4">
                  <c:v>1.7600000000000001E-2</c:v>
                </c:pt>
                <c:pt idx="5">
                  <c:v>1.7000000000000001E-2</c:v>
                </c:pt>
                <c:pt idx="6">
                  <c:v>1.55E-2</c:v>
                </c:pt>
                <c:pt idx="7">
                  <c:v>1.46E-2</c:v>
                </c:pt>
                <c:pt idx="8">
                  <c:v>1.47E-2</c:v>
                </c:pt>
                <c:pt idx="9">
                  <c:v>1.515E-2</c:v>
                </c:pt>
                <c:pt idx="10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AE-B74F-9DCC-1B17A51D67D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Preliminary!$B$11:$L$11</c:f>
              <c:numCache>
                <c:formatCode>General</c:formatCode>
                <c:ptCount val="11"/>
                <c:pt idx="0">
                  <c:v>9.3600000000000003E-2</c:v>
                </c:pt>
                <c:pt idx="1">
                  <c:v>6.9400000000000003E-2</c:v>
                </c:pt>
                <c:pt idx="2">
                  <c:v>4.5199999999999997E-2</c:v>
                </c:pt>
                <c:pt idx="3">
                  <c:v>2.6800000000000001E-2</c:v>
                </c:pt>
                <c:pt idx="4">
                  <c:v>2.2599999999999999E-2</c:v>
                </c:pt>
                <c:pt idx="5">
                  <c:v>2.0799999999999999E-2</c:v>
                </c:pt>
                <c:pt idx="6">
                  <c:v>0.02</c:v>
                </c:pt>
                <c:pt idx="7">
                  <c:v>1.84E-2</c:v>
                </c:pt>
                <c:pt idx="8">
                  <c:v>1.95E-2</c:v>
                </c:pt>
                <c:pt idx="9">
                  <c:v>1.83E-2</c:v>
                </c:pt>
                <c:pt idx="10">
                  <c:v>1.7100000000000001E-2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AE-B74F-9DCC-1B17A51D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21135"/>
        <c:axId val="1523791455"/>
      </c:lineChart>
      <c:catAx>
        <c:axId val="1452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91455"/>
        <c:crosses val="autoZero"/>
        <c:auto val="1"/>
        <c:lblAlgn val="ctr"/>
        <c:lblOffset val="100"/>
        <c:noMultiLvlLbl val="0"/>
      </c:catAx>
      <c:valAx>
        <c:axId val="15237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2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Preliminary!$B$1:$L$1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</c:numCache>
            </c:numRef>
          </c:cat>
          <c:val>
            <c:numRef>
              <c:f>Preliminary!$B$12:$L$12</c:f>
              <c:numCache>
                <c:formatCode>General</c:formatCode>
                <c:ptCount val="11"/>
                <c:pt idx="0">
                  <c:v>8.4860000000000005E-2</c:v>
                </c:pt>
                <c:pt idx="1">
                  <c:v>6.7934999999999995E-2</c:v>
                </c:pt>
                <c:pt idx="2">
                  <c:v>5.101E-2</c:v>
                </c:pt>
                <c:pt idx="3">
                  <c:v>3.2820000000000002E-2</c:v>
                </c:pt>
                <c:pt idx="4">
                  <c:v>2.742E-2</c:v>
                </c:pt>
                <c:pt idx="5">
                  <c:v>2.4709999999999999E-2</c:v>
                </c:pt>
                <c:pt idx="6">
                  <c:v>2.3219999999999998E-2</c:v>
                </c:pt>
                <c:pt idx="7">
                  <c:v>2.2350000000000002E-2</c:v>
                </c:pt>
                <c:pt idx="8">
                  <c:v>2.0579999999999994E-2</c:v>
                </c:pt>
                <c:pt idx="9">
                  <c:v>2.0315000000000003E-2</c:v>
                </c:pt>
                <c:pt idx="10">
                  <c:v>2.0049999999999998E-2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59-EE48-9FE3-06A6F2C39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68751"/>
        <c:axId val="1497860831"/>
      </c:lineChart>
      <c:catAx>
        <c:axId val="22386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860831"/>
        <c:crosses val="autoZero"/>
        <c:auto val="1"/>
        <c:lblAlgn val="ctr"/>
        <c:lblOffset val="100"/>
        <c:noMultiLvlLbl val="0"/>
      </c:catAx>
      <c:valAx>
        <c:axId val="149786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Preliminary!$B$64:$I$64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</c:numCache>
            </c:numRef>
          </c:xVal>
          <c:yVal>
            <c:numRef>
              <c:f>Preliminary!$B$65:$I$65</c:f>
              <c:numCache>
                <c:formatCode>General</c:formatCode>
                <c:ptCount val="8"/>
                <c:pt idx="0">
                  <c:v>0</c:v>
                </c:pt>
                <c:pt idx="1">
                  <c:v>19.688108047319989</c:v>
                </c:pt>
                <c:pt idx="2">
                  <c:v>39.376216094639979</c:v>
                </c:pt>
                <c:pt idx="3">
                  <c:v>60.772862184064415</c:v>
                </c:pt>
                <c:pt idx="4">
                  <c:v>67.109322788904109</c:v>
                </c:pt>
                <c:pt idx="5">
                  <c:v>70.371115550776395</c:v>
                </c:pt>
                <c:pt idx="6">
                  <c:v>72.170022746331824</c:v>
                </c:pt>
                <c:pt idx="7">
                  <c:v>73.029503871781614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A-E546-B9AB-0B7D711C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785903"/>
        <c:axId val="140952447"/>
      </c:scatterChart>
      <c:valAx>
        <c:axId val="14887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52447"/>
        <c:crosses val="autoZero"/>
        <c:crossBetween val="midCat"/>
      </c:valAx>
      <c:valAx>
        <c:axId val="14095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795866</xdr:colOff>
      <xdr:row>17</xdr:row>
      <xdr:rowOff>156633</xdr:rowOff>
    </xdr:from>
    <xdr:to>
      <xdr:col>14</xdr:col>
      <xdr:colOff>440266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384D5-A234-C3AC-79EA-65D288874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258232</xdr:colOff>
      <xdr:row>1</xdr:row>
      <xdr:rowOff>105834</xdr:rowOff>
    </xdr:from>
    <xdr:to>
      <xdr:col>17</xdr:col>
      <xdr:colOff>681565</xdr:colOff>
      <xdr:row>15</xdr:row>
      <xdr:rowOff>4234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39C7DF-E5E3-70B6-40E2-F7925E939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359833</xdr:colOff>
      <xdr:row>67</xdr:row>
      <xdr:rowOff>148167</xdr:rowOff>
    </xdr:from>
    <xdr:to>
      <xdr:col>7</xdr:col>
      <xdr:colOff>783167</xdr:colOff>
      <xdr:row>81</xdr:row>
      <xdr:rowOff>46567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07C5C-6D12-A6E8-6B79-A1C2844A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1A7B3-FD26-6648-8CEF-CFA01B73BA57}">
  <dimension ref="A1:N65"/>
  <sheetViews>
    <sheetView topLeftCell="H1" zoomScale="150" workbookViewId="0">
      <selection activeCell="M59" sqref="M59"/>
    </sheetView>
  </sheetViews>
  <sheetFormatPr baseColWidth="10" defaultRowHeight="16" x14ac:dyDescent="0.2"/>
  <sheetData>
    <row r="1" spans="1:12" x14ac:dyDescent="0.2">
      <c r="A1" t="s">
        <v>0</v>
      </c>
      <c r="B1">
        <v>0</v>
      </c>
      <c r="C1" s="1">
        <v>12</v>
      </c>
      <c r="D1">
        <v>24</v>
      </c>
      <c r="E1">
        <v>36</v>
      </c>
      <c r="F1">
        <v>48</v>
      </c>
      <c r="G1">
        <v>60</v>
      </c>
      <c r="H1">
        <v>72</v>
      </c>
      <c r="I1">
        <v>84</v>
      </c>
      <c r="J1">
        <v>96</v>
      </c>
      <c r="K1" s="1">
        <v>108</v>
      </c>
      <c r="L1">
        <v>120</v>
      </c>
    </row>
    <row r="2" spans="1:12" x14ac:dyDescent="0.2">
      <c r="A2">
        <v>1</v>
      </c>
      <c r="B2">
        <v>8.2699999999999996E-2</v>
      </c>
      <c r="C2" s="1">
        <f>AVERAGE(D2,B2)</f>
        <v>5.7099999999999998E-2</v>
      </c>
      <c r="D2">
        <v>3.15E-2</v>
      </c>
      <c r="E2">
        <v>2.1399999999999999E-2</v>
      </c>
      <c r="F2">
        <v>2.0899999999999998E-2</v>
      </c>
      <c r="G2">
        <v>1.8700000000000001E-2</v>
      </c>
      <c r="H2">
        <v>1.83E-2</v>
      </c>
      <c r="I2">
        <v>1.9300000000000001E-2</v>
      </c>
      <c r="J2">
        <v>1.77E-2</v>
      </c>
      <c r="K2" s="1">
        <f>AVERAGE(J2,L2)</f>
        <v>1.6750000000000001E-2</v>
      </c>
      <c r="L2">
        <v>1.5800000000000002E-2</v>
      </c>
    </row>
    <row r="3" spans="1:12" x14ac:dyDescent="0.2">
      <c r="A3">
        <v>2</v>
      </c>
      <c r="B3">
        <v>6.2100000000000002E-2</v>
      </c>
      <c r="C3" s="1">
        <f t="shared" ref="C3:C11" si="0">AVERAGE(D3,B3)</f>
        <v>5.6050000000000003E-2</v>
      </c>
      <c r="D3">
        <v>0.05</v>
      </c>
      <c r="E3">
        <v>3.7400000000000003E-2</v>
      </c>
      <c r="F3">
        <v>3.0599999999999999E-2</v>
      </c>
      <c r="G3">
        <v>2.64E-2</v>
      </c>
      <c r="H3">
        <v>2.4E-2</v>
      </c>
      <c r="I3">
        <v>2.6100000000000002E-2</v>
      </c>
      <c r="J3">
        <v>2.1299999999999999E-2</v>
      </c>
      <c r="K3" s="1">
        <f>AVERAGE(L3,J3)</f>
        <v>2.0249999999999997E-2</v>
      </c>
      <c r="L3">
        <v>1.9199999999999998E-2</v>
      </c>
    </row>
    <row r="4" spans="1:12" x14ac:dyDescent="0.2">
      <c r="A4">
        <v>3</v>
      </c>
      <c r="B4">
        <v>8.77E-2</v>
      </c>
      <c r="C4" s="1">
        <f t="shared" si="0"/>
        <v>7.8300000000000008E-2</v>
      </c>
      <c r="D4">
        <v>6.8900000000000003E-2</v>
      </c>
      <c r="E4">
        <v>4.87E-2</v>
      </c>
      <c r="F4">
        <v>4.02E-2</v>
      </c>
      <c r="G4">
        <v>3.4500000000000003E-2</v>
      </c>
      <c r="H4">
        <v>3.15E-2</v>
      </c>
      <c r="I4">
        <v>3.1099999999999999E-2</v>
      </c>
      <c r="J4">
        <v>2.7E-2</v>
      </c>
      <c r="K4" s="1">
        <f>AVERAGE(L4,J4)</f>
        <v>2.7799999999999998E-2</v>
      </c>
      <c r="L4">
        <v>2.86E-2</v>
      </c>
    </row>
    <row r="5" spans="1:12" x14ac:dyDescent="0.2">
      <c r="A5">
        <v>4</v>
      </c>
      <c r="B5">
        <v>5.6300000000000003E-2</v>
      </c>
      <c r="C5" s="1">
        <f t="shared" si="0"/>
        <v>4.4550000000000006E-2</v>
      </c>
      <c r="D5">
        <v>3.2800000000000003E-2</v>
      </c>
      <c r="E5">
        <v>1.7600000000000001E-2</v>
      </c>
      <c r="F5">
        <v>1.6500000000000001E-2</v>
      </c>
      <c r="G5">
        <v>1.47E-2</v>
      </c>
      <c r="H5">
        <v>1.4999999999999999E-2</v>
      </c>
      <c r="I5">
        <v>1.46E-2</v>
      </c>
      <c r="J5">
        <v>1.3100000000000001E-2</v>
      </c>
      <c r="K5" s="1">
        <f t="shared" ref="K5:K11" si="1">AVERAGE(L5,J5)</f>
        <v>1.355E-2</v>
      </c>
      <c r="L5">
        <v>1.4E-2</v>
      </c>
    </row>
    <row r="6" spans="1:12" x14ac:dyDescent="0.2">
      <c r="A6">
        <v>5</v>
      </c>
      <c r="B6">
        <v>0.1134</v>
      </c>
      <c r="C6" s="1">
        <f t="shared" si="0"/>
        <v>8.8849999999999998E-2</v>
      </c>
      <c r="D6">
        <v>6.4299999999999996E-2</v>
      </c>
      <c r="E6">
        <v>3.6900000000000002E-2</v>
      </c>
      <c r="F6">
        <v>2.92E-2</v>
      </c>
      <c r="G6">
        <v>2.69E-2</v>
      </c>
      <c r="H6">
        <v>2.5000000000000001E-2</v>
      </c>
      <c r="I6">
        <v>2.4400000000000002E-2</v>
      </c>
      <c r="J6">
        <v>2.41E-2</v>
      </c>
      <c r="K6" s="1">
        <f t="shared" si="1"/>
        <v>2.3400000000000001E-2</v>
      </c>
      <c r="L6">
        <v>2.2700000000000001E-2</v>
      </c>
    </row>
    <row r="7" spans="1:12" x14ac:dyDescent="0.2">
      <c r="A7">
        <v>6</v>
      </c>
      <c r="B7">
        <v>9.7799999999999998E-2</v>
      </c>
      <c r="C7" s="1">
        <f t="shared" si="0"/>
        <v>8.3699999999999997E-2</v>
      </c>
      <c r="D7">
        <v>6.9599999999999995E-2</v>
      </c>
      <c r="E7">
        <v>4.4299999999999999E-2</v>
      </c>
      <c r="F7">
        <v>3.9800000000000002E-2</v>
      </c>
      <c r="G7">
        <v>3.44E-2</v>
      </c>
      <c r="H7">
        <v>3.44E-2</v>
      </c>
      <c r="I7">
        <v>2.9499999999999998E-2</v>
      </c>
      <c r="J7">
        <v>2.7699999999999999E-2</v>
      </c>
      <c r="K7" s="1">
        <f t="shared" si="1"/>
        <v>2.6700000000000002E-2</v>
      </c>
      <c r="L7">
        <v>2.5700000000000001E-2</v>
      </c>
    </row>
    <row r="8" spans="1:12" x14ac:dyDescent="0.2">
      <c r="A8">
        <v>7</v>
      </c>
      <c r="B8">
        <v>0.108</v>
      </c>
      <c r="C8" s="1">
        <f t="shared" si="0"/>
        <v>8.2799999999999999E-2</v>
      </c>
      <c r="D8">
        <v>5.7599999999999998E-2</v>
      </c>
      <c r="E8">
        <v>3.5200000000000002E-2</v>
      </c>
      <c r="F8">
        <v>2.6700000000000002E-2</v>
      </c>
      <c r="G8">
        <v>2.4400000000000002E-2</v>
      </c>
      <c r="H8">
        <v>2.2800000000000001E-2</v>
      </c>
      <c r="I8">
        <v>2.18E-2</v>
      </c>
      <c r="J8">
        <v>2.0400000000000001E-2</v>
      </c>
      <c r="K8" s="1">
        <f t="shared" si="1"/>
        <v>2.085E-2</v>
      </c>
      <c r="L8">
        <v>2.1299999999999999E-2</v>
      </c>
    </row>
    <row r="9" spans="1:12" x14ac:dyDescent="0.2">
      <c r="A9">
        <v>8</v>
      </c>
      <c r="B9">
        <v>7.9899999999999999E-2</v>
      </c>
      <c r="C9" s="1">
        <f t="shared" si="0"/>
        <v>6.7400000000000002E-2</v>
      </c>
      <c r="D9">
        <v>5.4899999999999997E-2</v>
      </c>
      <c r="E9">
        <v>3.7499999999999999E-2</v>
      </c>
      <c r="F9">
        <v>3.0099999999999998E-2</v>
      </c>
      <c r="G9">
        <v>2.93E-2</v>
      </c>
      <c r="H9">
        <v>2.5700000000000001E-2</v>
      </c>
      <c r="I9">
        <v>2.3699999999999999E-2</v>
      </c>
      <c r="J9">
        <v>2.0299999999999999E-2</v>
      </c>
      <c r="K9" s="1">
        <f t="shared" si="1"/>
        <v>2.0400000000000001E-2</v>
      </c>
      <c r="L9">
        <v>2.0500000000000001E-2</v>
      </c>
    </row>
    <row r="10" spans="1:12" x14ac:dyDescent="0.2">
      <c r="A10">
        <v>9</v>
      </c>
      <c r="B10">
        <v>6.7100000000000007E-2</v>
      </c>
      <c r="C10" s="1">
        <f t="shared" si="0"/>
        <v>5.1200000000000002E-2</v>
      </c>
      <c r="D10">
        <v>3.5299999999999998E-2</v>
      </c>
      <c r="E10">
        <v>2.24E-2</v>
      </c>
      <c r="F10">
        <v>1.7600000000000001E-2</v>
      </c>
      <c r="G10">
        <v>1.7000000000000001E-2</v>
      </c>
      <c r="H10">
        <v>1.55E-2</v>
      </c>
      <c r="I10">
        <v>1.46E-2</v>
      </c>
      <c r="J10">
        <v>1.47E-2</v>
      </c>
      <c r="K10" s="1">
        <f t="shared" si="1"/>
        <v>1.515E-2</v>
      </c>
      <c r="L10">
        <v>1.5599999999999999E-2</v>
      </c>
    </row>
    <row r="11" spans="1:12" x14ac:dyDescent="0.2">
      <c r="A11">
        <v>10</v>
      </c>
      <c r="B11">
        <v>9.3600000000000003E-2</v>
      </c>
      <c r="C11" s="1">
        <f t="shared" si="0"/>
        <v>6.9400000000000003E-2</v>
      </c>
      <c r="D11">
        <v>4.5199999999999997E-2</v>
      </c>
      <c r="E11">
        <v>2.6800000000000001E-2</v>
      </c>
      <c r="F11">
        <v>2.2599999999999999E-2</v>
      </c>
      <c r="G11">
        <v>2.0799999999999999E-2</v>
      </c>
      <c r="H11">
        <v>0.02</v>
      </c>
      <c r="I11">
        <v>1.84E-2</v>
      </c>
      <c r="J11">
        <v>1.95E-2</v>
      </c>
      <c r="K11" s="1">
        <f t="shared" si="1"/>
        <v>1.83E-2</v>
      </c>
      <c r="L11">
        <v>1.7100000000000001E-2</v>
      </c>
    </row>
    <row r="12" spans="1:12" x14ac:dyDescent="0.2">
      <c r="A12" t="s">
        <v>7</v>
      </c>
      <c r="B12">
        <f>AVERAGE(B2:B11)</f>
        <v>8.4860000000000005E-2</v>
      </c>
      <c r="C12">
        <f t="shared" ref="C12:I12" si="2">AVERAGE(C2:C11)</f>
        <v>6.7934999999999995E-2</v>
      </c>
      <c r="D12">
        <f t="shared" si="2"/>
        <v>5.101E-2</v>
      </c>
      <c r="E12">
        <f t="shared" si="2"/>
        <v>3.2820000000000002E-2</v>
      </c>
      <c r="F12">
        <f t="shared" si="2"/>
        <v>2.742E-2</v>
      </c>
      <c r="G12">
        <f t="shared" si="2"/>
        <v>2.4709999999999999E-2</v>
      </c>
      <c r="H12">
        <f t="shared" si="2"/>
        <v>2.3219999999999998E-2</v>
      </c>
      <c r="I12">
        <f t="shared" si="2"/>
        <v>2.2350000000000002E-2</v>
      </c>
      <c r="J12">
        <f>AVERAGE(J2:J11)</f>
        <v>2.0579999999999994E-2</v>
      </c>
      <c r="K12" s="1">
        <f>AVERAGE(K2:K11)</f>
        <v>2.0315000000000003E-2</v>
      </c>
      <c r="L12">
        <f>AVERAGE(L2:L11)</f>
        <v>2.0049999999999998E-2</v>
      </c>
    </row>
    <row r="40" spans="1:14" x14ac:dyDescent="0.2">
      <c r="A40" t="s">
        <v>0</v>
      </c>
      <c r="B40">
        <v>0</v>
      </c>
      <c r="C40">
        <v>24</v>
      </c>
      <c r="D40" t="s">
        <v>1</v>
      </c>
      <c r="E40">
        <v>36</v>
      </c>
      <c r="F40" t="s">
        <v>1</v>
      </c>
      <c r="G40">
        <v>48</v>
      </c>
      <c r="H40" t="s">
        <v>1</v>
      </c>
      <c r="I40">
        <v>60</v>
      </c>
      <c r="J40" t="s">
        <v>1</v>
      </c>
      <c r="K40">
        <v>72</v>
      </c>
      <c r="L40" t="s">
        <v>6</v>
      </c>
      <c r="M40">
        <v>84</v>
      </c>
      <c r="N40" t="s">
        <v>1</v>
      </c>
    </row>
    <row r="41" spans="1:14" x14ac:dyDescent="0.2">
      <c r="A41">
        <v>1</v>
      </c>
      <c r="B41">
        <v>8.2699999999999996E-2</v>
      </c>
      <c r="C41">
        <v>3.15E-2</v>
      </c>
      <c r="D41">
        <f>(B41-C41)/B41</f>
        <v>0.61910519951632403</v>
      </c>
      <c r="E41">
        <v>2.1399999999999999E-2</v>
      </c>
      <c r="F41">
        <f>(B41-E41)/B41</f>
        <v>0.74123337363966135</v>
      </c>
      <c r="G41">
        <v>2.0899999999999998E-2</v>
      </c>
      <c r="H41">
        <f>(B41-G41)/B41</f>
        <v>0.74727932285368803</v>
      </c>
      <c r="I41">
        <v>1.8700000000000001E-2</v>
      </c>
      <c r="J41">
        <f>(B41-I41)/B41</f>
        <v>0.77388149939540518</v>
      </c>
      <c r="K41">
        <v>1.83E-2</v>
      </c>
      <c r="L41">
        <f>(B41-K41)/B41</f>
        <v>0.77871825876662637</v>
      </c>
      <c r="M41">
        <v>1.9300000000000001E-2</v>
      </c>
      <c r="N41">
        <f>(B41-M41)/B41</f>
        <v>0.76662636033857312</v>
      </c>
    </row>
    <row r="42" spans="1:14" x14ac:dyDescent="0.2">
      <c r="A42">
        <v>2</v>
      </c>
      <c r="B42">
        <v>6.2100000000000002E-2</v>
      </c>
      <c r="C42">
        <v>0.05</v>
      </c>
      <c r="D42">
        <f t="shared" ref="D42:D50" si="3">(B42-C42)/B42</f>
        <v>0.19484702093397743</v>
      </c>
      <c r="E42">
        <v>3.7400000000000003E-2</v>
      </c>
      <c r="F42">
        <f t="shared" ref="F42:F50" si="4">(B42-E42)/B42</f>
        <v>0.39774557165861513</v>
      </c>
      <c r="G42">
        <v>3.0599999999999999E-2</v>
      </c>
      <c r="H42">
        <f t="shared" ref="H42:H50" si="5">(B42-G42)/B42</f>
        <v>0.50724637681159424</v>
      </c>
      <c r="I42">
        <v>2.64E-2</v>
      </c>
      <c r="J42">
        <f t="shared" ref="J42:J50" si="6">(B42-I42)/B42</f>
        <v>0.5748792270531401</v>
      </c>
      <c r="K42">
        <v>2.4E-2</v>
      </c>
      <c r="L42">
        <f t="shared" ref="L42:L50" si="7">(B42-K42)/B42</f>
        <v>0.61352657004830924</v>
      </c>
      <c r="M42">
        <v>2.6100000000000002E-2</v>
      </c>
      <c r="N42">
        <f t="shared" ref="N42:N50" si="8">(B42-M42)/B42</f>
        <v>0.57971014492753625</v>
      </c>
    </row>
    <row r="43" spans="1:14" x14ac:dyDescent="0.2">
      <c r="A43">
        <v>3</v>
      </c>
      <c r="B43">
        <v>8.77E-2</v>
      </c>
      <c r="C43">
        <v>6.8900000000000003E-2</v>
      </c>
      <c r="D43">
        <f t="shared" si="3"/>
        <v>0.21436716077537055</v>
      </c>
      <c r="E43">
        <v>4.87E-2</v>
      </c>
      <c r="F43">
        <f t="shared" si="4"/>
        <v>0.44469783352337516</v>
      </c>
      <c r="G43">
        <v>4.02E-2</v>
      </c>
      <c r="H43">
        <f t="shared" si="5"/>
        <v>0.54161915621436718</v>
      </c>
      <c r="I43">
        <v>3.4500000000000003E-2</v>
      </c>
      <c r="J43">
        <f t="shared" si="6"/>
        <v>0.60661345496009123</v>
      </c>
      <c r="K43">
        <v>3.15E-2</v>
      </c>
      <c r="L43">
        <f t="shared" si="7"/>
        <v>0.64082098061573545</v>
      </c>
      <c r="M43">
        <v>3.1099999999999999E-2</v>
      </c>
      <c r="N43">
        <f t="shared" si="8"/>
        <v>0.64538198403648794</v>
      </c>
    </row>
    <row r="44" spans="1:14" x14ac:dyDescent="0.2">
      <c r="A44">
        <v>4</v>
      </c>
      <c r="B44">
        <v>5.6300000000000003E-2</v>
      </c>
      <c r="C44">
        <v>3.2800000000000003E-2</v>
      </c>
      <c r="D44">
        <f t="shared" si="3"/>
        <v>0.41740674955595025</v>
      </c>
      <c r="E44">
        <v>1.7600000000000001E-2</v>
      </c>
      <c r="F44">
        <f t="shared" si="4"/>
        <v>0.68738898756660738</v>
      </c>
      <c r="G44">
        <v>1.6500000000000001E-2</v>
      </c>
      <c r="H44">
        <f t="shared" si="5"/>
        <v>0.70692717584369447</v>
      </c>
      <c r="I44">
        <v>1.47E-2</v>
      </c>
      <c r="J44">
        <f t="shared" si="6"/>
        <v>0.738898756660746</v>
      </c>
      <c r="K44">
        <v>1.4999999999999999E-2</v>
      </c>
      <c r="L44">
        <f t="shared" si="7"/>
        <v>0.73357015985790408</v>
      </c>
      <c r="M44">
        <v>1.46E-2</v>
      </c>
      <c r="N44">
        <f t="shared" si="8"/>
        <v>0.74067495559502661</v>
      </c>
    </row>
    <row r="45" spans="1:14" x14ac:dyDescent="0.2">
      <c r="A45">
        <v>5</v>
      </c>
      <c r="B45">
        <v>0.1134</v>
      </c>
      <c r="C45">
        <v>6.4299999999999996E-2</v>
      </c>
      <c r="D45">
        <f t="shared" si="3"/>
        <v>0.43298059964726637</v>
      </c>
      <c r="E45">
        <v>3.6900000000000002E-2</v>
      </c>
      <c r="F45">
        <f t="shared" si="4"/>
        <v>0.67460317460317454</v>
      </c>
      <c r="G45">
        <v>2.92E-2</v>
      </c>
      <c r="H45">
        <f t="shared" si="5"/>
        <v>0.74250440917107585</v>
      </c>
      <c r="I45">
        <v>2.69E-2</v>
      </c>
      <c r="J45">
        <f t="shared" si="6"/>
        <v>0.76278659611992938</v>
      </c>
      <c r="K45">
        <v>2.5000000000000001E-2</v>
      </c>
      <c r="L45">
        <f t="shared" si="7"/>
        <v>0.77954144620811294</v>
      </c>
      <c r="M45">
        <v>2.4400000000000002E-2</v>
      </c>
      <c r="N45">
        <f t="shared" si="8"/>
        <v>0.78483245149911818</v>
      </c>
    </row>
    <row r="46" spans="1:14" x14ac:dyDescent="0.2">
      <c r="A46">
        <v>6</v>
      </c>
      <c r="B46">
        <v>9.7799999999999998E-2</v>
      </c>
      <c r="C46">
        <v>6.9599999999999995E-2</v>
      </c>
      <c r="D46">
        <f t="shared" si="3"/>
        <v>0.28834355828220865</v>
      </c>
      <c r="E46">
        <v>4.4299999999999999E-2</v>
      </c>
      <c r="F46">
        <f t="shared" si="4"/>
        <v>0.54703476482617586</v>
      </c>
      <c r="G46">
        <v>3.9800000000000002E-2</v>
      </c>
      <c r="H46">
        <f t="shared" si="5"/>
        <v>0.59304703476482612</v>
      </c>
      <c r="I46">
        <v>3.44E-2</v>
      </c>
      <c r="J46">
        <f t="shared" si="6"/>
        <v>0.6482617586912065</v>
      </c>
      <c r="K46">
        <v>3.44E-2</v>
      </c>
      <c r="L46">
        <f t="shared" si="7"/>
        <v>0.6482617586912065</v>
      </c>
      <c r="M46">
        <v>2.9499999999999998E-2</v>
      </c>
      <c r="N46">
        <f t="shared" si="8"/>
        <v>0.69836400817995914</v>
      </c>
    </row>
    <row r="47" spans="1:14" x14ac:dyDescent="0.2">
      <c r="A47">
        <v>7</v>
      </c>
      <c r="B47">
        <v>0.108</v>
      </c>
      <c r="C47">
        <v>5.7599999999999998E-2</v>
      </c>
      <c r="D47">
        <f t="shared" si="3"/>
        <v>0.46666666666666667</v>
      </c>
      <c r="E47">
        <v>3.5200000000000002E-2</v>
      </c>
      <c r="F47">
        <f t="shared" si="4"/>
        <v>0.67407407407407416</v>
      </c>
      <c r="G47">
        <v>2.6700000000000002E-2</v>
      </c>
      <c r="H47">
        <f t="shared" si="5"/>
        <v>0.75277777777777777</v>
      </c>
      <c r="I47">
        <v>2.4400000000000002E-2</v>
      </c>
      <c r="J47">
        <f t="shared" si="6"/>
        <v>0.77407407407407403</v>
      </c>
      <c r="K47">
        <v>2.2800000000000001E-2</v>
      </c>
      <c r="L47">
        <f t="shared" si="7"/>
        <v>0.78888888888888886</v>
      </c>
      <c r="M47">
        <v>2.18E-2</v>
      </c>
      <c r="N47">
        <f t="shared" si="8"/>
        <v>0.79814814814814816</v>
      </c>
    </row>
    <row r="48" spans="1:14" x14ac:dyDescent="0.2">
      <c r="A48">
        <v>8</v>
      </c>
      <c r="B48">
        <v>7.9899999999999999E-2</v>
      </c>
      <c r="C48">
        <v>5.4899999999999997E-2</v>
      </c>
      <c r="D48">
        <f t="shared" si="3"/>
        <v>0.31289111389236546</v>
      </c>
      <c r="E48">
        <v>3.7499999999999999E-2</v>
      </c>
      <c r="F48">
        <f t="shared" si="4"/>
        <v>0.53066332916145187</v>
      </c>
      <c r="G48">
        <v>3.0099999999999998E-2</v>
      </c>
      <c r="H48">
        <f t="shared" si="5"/>
        <v>0.62327909887359201</v>
      </c>
      <c r="I48">
        <v>2.93E-2</v>
      </c>
      <c r="J48">
        <f t="shared" si="6"/>
        <v>0.63329161451814764</v>
      </c>
      <c r="K48">
        <v>2.5700000000000001E-2</v>
      </c>
      <c r="L48">
        <f t="shared" si="7"/>
        <v>0.67834793491864831</v>
      </c>
      <c r="M48">
        <v>2.3699999999999999E-2</v>
      </c>
      <c r="N48">
        <f t="shared" si="8"/>
        <v>0.70337922403003761</v>
      </c>
    </row>
    <row r="49" spans="1:14" x14ac:dyDescent="0.2">
      <c r="A49">
        <v>9</v>
      </c>
      <c r="B49">
        <v>6.7100000000000007E-2</v>
      </c>
      <c r="C49">
        <v>3.5299999999999998E-2</v>
      </c>
      <c r="D49">
        <f t="shared" si="3"/>
        <v>0.47391952309985103</v>
      </c>
      <c r="E49">
        <v>2.24E-2</v>
      </c>
      <c r="F49">
        <f t="shared" si="4"/>
        <v>0.66616989567809237</v>
      </c>
      <c r="G49">
        <v>1.7600000000000001E-2</v>
      </c>
      <c r="H49">
        <f t="shared" si="5"/>
        <v>0.73770491803278682</v>
      </c>
      <c r="I49">
        <v>1.7000000000000001E-2</v>
      </c>
      <c r="J49">
        <f t="shared" si="6"/>
        <v>0.74664679582712368</v>
      </c>
      <c r="K49">
        <v>1.55E-2</v>
      </c>
      <c r="L49">
        <f t="shared" si="7"/>
        <v>0.76900149031296572</v>
      </c>
      <c r="M49">
        <v>1.46E-2</v>
      </c>
      <c r="N49">
        <f t="shared" si="8"/>
        <v>0.7824143070044709</v>
      </c>
    </row>
    <row r="50" spans="1:14" x14ac:dyDescent="0.2">
      <c r="A50">
        <v>10</v>
      </c>
      <c r="B50">
        <v>9.3600000000000003E-2</v>
      </c>
      <c r="C50">
        <v>4.5199999999999997E-2</v>
      </c>
      <c r="D50">
        <f t="shared" si="3"/>
        <v>0.51709401709401714</v>
      </c>
      <c r="E50">
        <v>2.6800000000000001E-2</v>
      </c>
      <c r="F50">
        <f t="shared" si="4"/>
        <v>0.71367521367521358</v>
      </c>
      <c r="G50">
        <v>2.2599999999999999E-2</v>
      </c>
      <c r="H50">
        <f t="shared" si="5"/>
        <v>0.75854700854700863</v>
      </c>
      <c r="I50">
        <v>2.0799999999999999E-2</v>
      </c>
      <c r="J50">
        <f t="shared" si="6"/>
        <v>0.77777777777777779</v>
      </c>
      <c r="K50">
        <v>0.02</v>
      </c>
      <c r="L50">
        <f t="shared" si="7"/>
        <v>0.78632478632478631</v>
      </c>
      <c r="M50">
        <v>1.84E-2</v>
      </c>
      <c r="N50">
        <f t="shared" si="8"/>
        <v>0.80341880341880345</v>
      </c>
    </row>
    <row r="51" spans="1:14" x14ac:dyDescent="0.2">
      <c r="A51" t="s">
        <v>7</v>
      </c>
      <c r="D51">
        <f>AVERAGE(D41:D50)</f>
        <v>0.39376216094639976</v>
      </c>
      <c r="F51">
        <f t="shared" ref="E51:N51" si="9">AVERAGE(F41:F50)</f>
        <v>0.60772862184064413</v>
      </c>
      <c r="H51">
        <f t="shared" si="9"/>
        <v>0.67109322788904113</v>
      </c>
      <c r="J51">
        <f t="shared" si="9"/>
        <v>0.70371115550776397</v>
      </c>
      <c r="L51">
        <f t="shared" si="9"/>
        <v>0.7217002274633183</v>
      </c>
      <c r="N51">
        <f t="shared" si="9"/>
        <v>0.7302950387178162</v>
      </c>
    </row>
    <row r="52" spans="1:14" x14ac:dyDescent="0.2">
      <c r="H52">
        <f>(H41-F41)*100</f>
        <v>0.60459492140266802</v>
      </c>
      <c r="J52">
        <f>(J41-H41)*100</f>
        <v>2.6602176541717149</v>
      </c>
      <c r="L52">
        <f>(L41-J41)*100</f>
        <v>0.48367593712211887</v>
      </c>
      <c r="N52">
        <f>(N41-L41)*100</f>
        <v>-1.2091898428053249</v>
      </c>
    </row>
    <row r="53" spans="1:14" x14ac:dyDescent="0.2">
      <c r="H53" s="1">
        <f>(H42-F42)*100</f>
        <v>10.950080515297911</v>
      </c>
      <c r="J53" s="1">
        <f>(J42-H42)*100</f>
        <v>6.7632850241545857</v>
      </c>
      <c r="L53" s="2">
        <f>(L42-J42)*100</f>
        <v>3.8647342995169143</v>
      </c>
      <c r="N53">
        <f t="shared" ref="N53:N61" si="10">(N42-L42)*100</f>
        <v>-3.3816425120772986</v>
      </c>
    </row>
    <row r="54" spans="1:14" x14ac:dyDescent="0.2">
      <c r="H54" s="1">
        <f t="shared" ref="H54:H61" si="11">(H43-F43)*100</f>
        <v>9.6921322690992024</v>
      </c>
      <c r="J54" s="1">
        <f t="shared" ref="J54:J61" si="12">(J43-H43)*100</f>
        <v>6.4994298745724048</v>
      </c>
      <c r="L54" s="2">
        <f>(L43-J43)*100</f>
        <v>3.4207525655644222</v>
      </c>
      <c r="N54">
        <f t="shared" si="10"/>
        <v>0.45610034207524963</v>
      </c>
    </row>
    <row r="55" spans="1:14" x14ac:dyDescent="0.2">
      <c r="H55">
        <f t="shared" si="11"/>
        <v>1.9538188277087087</v>
      </c>
      <c r="J55" s="2">
        <f t="shared" si="12"/>
        <v>3.1971580817051537</v>
      </c>
      <c r="L55">
        <f t="shared" ref="L55:L61" si="13">(L44-J44)*100</f>
        <v>-0.53285968028419228</v>
      </c>
      <c r="N55">
        <f t="shared" si="10"/>
        <v>0.71047957371225268</v>
      </c>
    </row>
    <row r="56" spans="1:14" x14ac:dyDescent="0.2">
      <c r="H56" s="1">
        <f t="shared" si="11"/>
        <v>6.7901234567901314</v>
      </c>
      <c r="J56">
        <f t="shared" si="12"/>
        <v>2.0282186948853531</v>
      </c>
      <c r="L56">
        <f t="shared" si="13"/>
        <v>1.6754850088183559</v>
      </c>
      <c r="N56">
        <f t="shared" si="10"/>
        <v>0.52910052910052352</v>
      </c>
    </row>
    <row r="57" spans="1:14" x14ac:dyDescent="0.2">
      <c r="H57" s="1">
        <f t="shared" si="11"/>
        <v>4.6012269938650263</v>
      </c>
      <c r="J57" s="1">
        <f t="shared" si="12"/>
        <v>5.5214723926380387</v>
      </c>
      <c r="L57">
        <f t="shared" si="13"/>
        <v>0</v>
      </c>
      <c r="N57">
        <f t="shared" si="10"/>
        <v>5.0102249488752637</v>
      </c>
    </row>
    <row r="58" spans="1:14" x14ac:dyDescent="0.2">
      <c r="H58" s="1">
        <f t="shared" si="11"/>
        <v>7.8703703703703614</v>
      </c>
      <c r="J58">
        <f t="shared" si="12"/>
        <v>2.1296296296296258</v>
      </c>
      <c r="L58">
        <f t="shared" si="13"/>
        <v>1.4814814814814836</v>
      </c>
      <c r="N58">
        <f t="shared" si="10"/>
        <v>0.92592592592593004</v>
      </c>
    </row>
    <row r="59" spans="1:14" x14ac:dyDescent="0.2">
      <c r="H59" s="1">
        <f t="shared" si="11"/>
        <v>9.2615769712140139</v>
      </c>
      <c r="J59">
        <f t="shared" si="12"/>
        <v>1.0012515644555631</v>
      </c>
      <c r="L59">
        <f t="shared" si="13"/>
        <v>4.5056320400500667</v>
      </c>
      <c r="N59">
        <f t="shared" si="10"/>
        <v>2.5031289111389299</v>
      </c>
    </row>
    <row r="60" spans="1:14" x14ac:dyDescent="0.2">
      <c r="H60" s="1">
        <f t="shared" si="11"/>
        <v>7.1535022354694444</v>
      </c>
      <c r="J60">
        <f t="shared" si="12"/>
        <v>0.8941877794336861</v>
      </c>
      <c r="L60">
        <f t="shared" si="13"/>
        <v>2.2354694485842042</v>
      </c>
      <c r="N60">
        <f t="shared" si="10"/>
        <v>1.3412816691505181</v>
      </c>
    </row>
    <row r="61" spans="1:14" x14ac:dyDescent="0.2">
      <c r="H61" s="1">
        <f t="shared" si="11"/>
        <v>4.487179487179505</v>
      </c>
      <c r="J61">
        <f t="shared" si="12"/>
        <v>1.9230769230769162</v>
      </c>
      <c r="L61">
        <f t="shared" si="13"/>
        <v>0.85470085470085166</v>
      </c>
      <c r="N61">
        <f t="shared" si="10"/>
        <v>1.7094017094017144</v>
      </c>
    </row>
    <row r="64" spans="1:14" x14ac:dyDescent="0.2">
      <c r="B64">
        <v>0</v>
      </c>
      <c r="C64">
        <v>12</v>
      </c>
      <c r="D64">
        <v>24</v>
      </c>
      <c r="E64">
        <v>36</v>
      </c>
      <c r="F64">
        <v>48</v>
      </c>
      <c r="G64">
        <v>60</v>
      </c>
      <c r="H64">
        <v>72</v>
      </c>
      <c r="I64">
        <v>84</v>
      </c>
    </row>
    <row r="65" spans="2:9" x14ac:dyDescent="0.2">
      <c r="B65">
        <v>0</v>
      </c>
      <c r="C65">
        <f>AVERAGE(B65,D65)</f>
        <v>19.688108047319989</v>
      </c>
      <c r="D65">
        <f>D51*100</f>
        <v>39.376216094639979</v>
      </c>
      <c r="E65">
        <f>F51*100</f>
        <v>60.772862184064415</v>
      </c>
      <c r="F65">
        <f>H51*100</f>
        <v>67.109322788904109</v>
      </c>
      <c r="G65">
        <f>J51*100</f>
        <v>70.371115550776395</v>
      </c>
      <c r="H65">
        <f>L51*100</f>
        <v>72.170022746331824</v>
      </c>
      <c r="I65">
        <f>N51*100</f>
        <v>73.029503871781614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4848-C2D6-2046-A5B7-681F8ED9AF97}">
  <dimension ref="A1:I77"/>
  <sheetViews>
    <sheetView tabSelected="1" workbookViewId="0"/>
  </sheetViews>
  <sheetFormatPr baseColWidth="10" defaultRowHeight="16" x14ac:dyDescent="0.2"/>
  <cols>
    <col min="1" max="7" width="10.83203125" style="3"/>
    <col min="8" max="8" width="35.83203125" style="4" customWidth="1"/>
    <col min="9" max="16384" width="10.83203125" style="3"/>
  </cols>
  <sheetData>
    <row r="1" spans="1:9" ht="17" x14ac:dyDescent="0.2">
      <c r="A1" s="3" t="s">
        <v>116</v>
      </c>
      <c r="B1" s="3" t="s">
        <v>8</v>
      </c>
      <c r="C1" s="3" t="s">
        <v>2</v>
      </c>
      <c r="D1" s="3" t="s">
        <v>3</v>
      </c>
      <c r="E1" s="3" t="s">
        <v>4</v>
      </c>
      <c r="F1" s="3" t="s">
        <v>28</v>
      </c>
      <c r="G1" s="3" t="s">
        <v>29</v>
      </c>
      <c r="H1" s="4" t="s">
        <v>5</v>
      </c>
      <c r="I1" s="3" t="s">
        <v>33</v>
      </c>
    </row>
    <row r="2" spans="1:9" ht="51" x14ac:dyDescent="0.2">
      <c r="A2" s="3" t="s">
        <v>9</v>
      </c>
      <c r="B2" s="3">
        <v>1</v>
      </c>
      <c r="C2" s="3">
        <v>0.7097</v>
      </c>
      <c r="D2" s="3">
        <v>8.4599999999999995E-2</v>
      </c>
      <c r="E2" s="3">
        <v>1.5900000000000001E-2</v>
      </c>
      <c r="F2" s="3">
        <f>D2-E2</f>
        <v>6.8699999999999997E-2</v>
      </c>
      <c r="G2" s="3">
        <f>F2/C2</f>
        <v>9.6801465407918841E-2</v>
      </c>
      <c r="H2" s="4" t="s">
        <v>27</v>
      </c>
      <c r="I2" s="3" t="s">
        <v>112</v>
      </c>
    </row>
    <row r="3" spans="1:9" ht="68" x14ac:dyDescent="0.2">
      <c r="A3" s="3" t="s">
        <v>15</v>
      </c>
      <c r="B3" s="3">
        <v>1</v>
      </c>
      <c r="C3" s="3">
        <v>0.74239999999999995</v>
      </c>
      <c r="D3" s="3">
        <v>9.5699999999999993E-2</v>
      </c>
      <c r="E3" s="3">
        <v>1.84E-2</v>
      </c>
      <c r="F3" s="3">
        <f>D3-E3</f>
        <v>7.7299999999999994E-2</v>
      </c>
      <c r="G3" s="3">
        <f>F3/C3</f>
        <v>0.10412176724137931</v>
      </c>
      <c r="H3" s="4" t="s">
        <v>30</v>
      </c>
      <c r="I3" s="3" t="s">
        <v>112</v>
      </c>
    </row>
    <row r="4" spans="1:9" ht="51" x14ac:dyDescent="0.2">
      <c r="A4" s="3" t="s">
        <v>12</v>
      </c>
      <c r="B4" s="3">
        <v>1</v>
      </c>
      <c r="C4" s="3">
        <v>0.74170000000000003</v>
      </c>
      <c r="D4" s="3">
        <v>9.2299999999999993E-2</v>
      </c>
      <c r="E4" s="3">
        <v>1.83E-2</v>
      </c>
      <c r="F4" s="3">
        <f>D4-E4</f>
        <v>7.3999999999999996E-2</v>
      </c>
      <c r="G4" s="3">
        <f>F4/C4</f>
        <v>9.9770796818120525E-2</v>
      </c>
      <c r="H4" s="4" t="s">
        <v>27</v>
      </c>
      <c r="I4" s="3" t="s">
        <v>112</v>
      </c>
    </row>
    <row r="5" spans="1:9" ht="51" x14ac:dyDescent="0.2">
      <c r="A5" s="3" t="s">
        <v>11</v>
      </c>
      <c r="B5" s="3">
        <v>1</v>
      </c>
      <c r="C5" s="3">
        <v>0.50839999999999996</v>
      </c>
      <c r="D5" s="3">
        <v>9.2299999999999993E-2</v>
      </c>
      <c r="E5" s="3">
        <v>1.3899999999999999E-2</v>
      </c>
      <c r="F5" s="3">
        <f>D5-E5</f>
        <v>7.8399999999999997E-2</v>
      </c>
      <c r="G5" s="3">
        <f>F5/C5</f>
        <v>0.15420928402832415</v>
      </c>
      <c r="H5" s="4" t="s">
        <v>27</v>
      </c>
      <c r="I5" s="3" t="s">
        <v>112</v>
      </c>
    </row>
    <row r="6" spans="1:9" ht="68" x14ac:dyDescent="0.2">
      <c r="A6" s="3" t="s">
        <v>17</v>
      </c>
      <c r="B6" s="3">
        <v>1</v>
      </c>
      <c r="C6" s="3">
        <v>0.47160000000000002</v>
      </c>
      <c r="D6" s="3">
        <v>7.2099999999999997E-2</v>
      </c>
      <c r="E6" s="3">
        <v>1.4200000000000001E-2</v>
      </c>
      <c r="F6" s="3">
        <f>D6-E6</f>
        <v>5.7899999999999993E-2</v>
      </c>
      <c r="G6" s="3">
        <f>F6/C6</f>
        <v>0.12277353689567429</v>
      </c>
      <c r="H6" s="4" t="s">
        <v>30</v>
      </c>
      <c r="I6" s="3" t="s">
        <v>112</v>
      </c>
    </row>
    <row r="7" spans="1:9" ht="51" x14ac:dyDescent="0.2">
      <c r="A7" s="3" t="s">
        <v>14</v>
      </c>
      <c r="B7" s="3">
        <v>1</v>
      </c>
      <c r="C7" s="3">
        <v>0.71389999999999998</v>
      </c>
      <c r="D7" s="3">
        <v>9.6199999999999994E-2</v>
      </c>
      <c r="E7" s="3">
        <v>1.9800000000000002E-2</v>
      </c>
      <c r="F7" s="3">
        <f>D7-E7</f>
        <v>7.6399999999999996E-2</v>
      </c>
      <c r="G7" s="3">
        <f>F7/C7</f>
        <v>0.10701778960638744</v>
      </c>
      <c r="H7" s="4" t="s">
        <v>27</v>
      </c>
      <c r="I7" s="3" t="s">
        <v>112</v>
      </c>
    </row>
    <row r="8" spans="1:9" ht="51" x14ac:dyDescent="0.2">
      <c r="A8" s="3" t="s">
        <v>10</v>
      </c>
      <c r="B8" s="3">
        <v>1</v>
      </c>
      <c r="C8" s="3">
        <v>0.4304</v>
      </c>
      <c r="D8" s="3">
        <v>8.5699999999999998E-2</v>
      </c>
      <c r="E8" s="3">
        <v>1.5299999999999999E-2</v>
      </c>
      <c r="F8" s="3">
        <f>D8-E8</f>
        <v>7.0400000000000004E-2</v>
      </c>
      <c r="G8" s="3">
        <f>F8/C8</f>
        <v>0.16356877323420074</v>
      </c>
      <c r="H8" s="4" t="s">
        <v>27</v>
      </c>
      <c r="I8" s="3" t="s">
        <v>112</v>
      </c>
    </row>
    <row r="9" spans="1:9" ht="51" x14ac:dyDescent="0.2">
      <c r="A9" s="3" t="s">
        <v>13</v>
      </c>
      <c r="B9" s="3">
        <v>1</v>
      </c>
      <c r="C9" s="3">
        <v>0.4506</v>
      </c>
      <c r="D9" s="3">
        <v>7.6799999999999993E-2</v>
      </c>
      <c r="E9" s="3">
        <v>1.38E-2</v>
      </c>
      <c r="F9" s="3">
        <f>D9-E9</f>
        <v>6.3E-2</v>
      </c>
      <c r="G9" s="3">
        <f>F9/C9</f>
        <v>0.13981358189081225</v>
      </c>
      <c r="H9" s="4" t="s">
        <v>27</v>
      </c>
      <c r="I9" s="3" t="s">
        <v>112</v>
      </c>
    </row>
    <row r="10" spans="1:9" ht="17" x14ac:dyDescent="0.2">
      <c r="A10" s="3" t="s">
        <v>68</v>
      </c>
      <c r="B10" s="3">
        <v>3</v>
      </c>
      <c r="C10" s="3">
        <v>0.86519999999999997</v>
      </c>
      <c r="D10" s="3">
        <v>9.7699999999999995E-2</v>
      </c>
      <c r="E10" s="3">
        <v>1.2699999999999999E-2</v>
      </c>
      <c r="F10" s="3">
        <f>D10-E10</f>
        <v>8.4999999999999992E-2</v>
      </c>
      <c r="G10" s="3">
        <f>F10/C10</f>
        <v>9.8243180767452601E-2</v>
      </c>
      <c r="H10" s="4" t="s">
        <v>89</v>
      </c>
    </row>
    <row r="11" spans="1:9" x14ac:dyDescent="0.2">
      <c r="A11" s="3" t="s">
        <v>69</v>
      </c>
      <c r="B11" s="3">
        <v>3</v>
      </c>
      <c r="C11" s="3">
        <v>0.53739999999999999</v>
      </c>
      <c r="D11" s="3">
        <v>9.7500000000000003E-2</v>
      </c>
      <c r="E11" s="3">
        <v>1.2200000000000001E-2</v>
      </c>
      <c r="F11" s="3">
        <f>D11-E11</f>
        <v>8.5300000000000001E-2</v>
      </c>
      <c r="G11" s="3">
        <f>F11/C11</f>
        <v>0.15872720506140678</v>
      </c>
    </row>
    <row r="12" spans="1:9" x14ac:dyDescent="0.2">
      <c r="A12" s="3" t="s">
        <v>70</v>
      </c>
      <c r="B12" s="3">
        <v>3</v>
      </c>
      <c r="C12" s="3">
        <v>0.4536</v>
      </c>
      <c r="D12" s="3">
        <v>8.1299999999999997E-2</v>
      </c>
      <c r="E12" s="3">
        <v>1.15E-2</v>
      </c>
      <c r="F12" s="3">
        <f>D12-E12</f>
        <v>6.9800000000000001E-2</v>
      </c>
      <c r="G12" s="3">
        <f>F12/C12</f>
        <v>0.15388007054673722</v>
      </c>
    </row>
    <row r="13" spans="1:9" ht="34" x14ac:dyDescent="0.2">
      <c r="A13" s="3" t="s">
        <v>24</v>
      </c>
      <c r="B13" s="3">
        <v>1</v>
      </c>
      <c r="C13" s="3">
        <v>0.61609999999999998</v>
      </c>
      <c r="D13" s="3">
        <v>0.1033</v>
      </c>
      <c r="E13" s="3">
        <v>1.6299999999999999E-2</v>
      </c>
      <c r="F13" s="3">
        <f>D13-E13</f>
        <v>8.7000000000000008E-2</v>
      </c>
      <c r="G13" s="3">
        <f>F13/C13</f>
        <v>0.14121084239571499</v>
      </c>
      <c r="H13" s="4" t="s">
        <v>35</v>
      </c>
    </row>
    <row r="14" spans="1:9" ht="34" x14ac:dyDescent="0.2">
      <c r="A14" s="3" t="s">
        <v>25</v>
      </c>
      <c r="B14" s="3">
        <v>1</v>
      </c>
      <c r="C14" s="3">
        <v>0.74939999999999996</v>
      </c>
      <c r="D14" s="3">
        <v>0.1118</v>
      </c>
      <c r="E14" s="3">
        <v>1.9699999999999999E-2</v>
      </c>
      <c r="F14" s="3">
        <f>D14-E14</f>
        <v>9.2100000000000001E-2</v>
      </c>
      <c r="G14" s="3">
        <f>F14/C14</f>
        <v>0.12289831865492395</v>
      </c>
      <c r="H14" s="4" t="s">
        <v>35</v>
      </c>
    </row>
    <row r="15" spans="1:9" x14ac:dyDescent="0.2">
      <c r="A15" s="3" t="s">
        <v>71</v>
      </c>
      <c r="B15" s="3">
        <v>3</v>
      </c>
      <c r="C15" s="3">
        <v>0.61229999999999996</v>
      </c>
      <c r="D15" s="3">
        <v>9.0899999999999995E-2</v>
      </c>
      <c r="E15" s="3">
        <v>1.3100000000000001E-2</v>
      </c>
      <c r="F15" s="3">
        <f>D15-E15</f>
        <v>7.7799999999999994E-2</v>
      </c>
      <c r="G15" s="3">
        <f>F15/C15</f>
        <v>0.12706189776253471</v>
      </c>
    </row>
    <row r="16" spans="1:9" ht="34" x14ac:dyDescent="0.2">
      <c r="A16" s="3" t="s">
        <v>26</v>
      </c>
      <c r="B16" s="3">
        <v>1</v>
      </c>
      <c r="C16" s="3">
        <v>0.50190000000000001</v>
      </c>
      <c r="D16" s="3">
        <v>7.8200000000000006E-2</v>
      </c>
      <c r="E16" s="3">
        <v>1.29E-2</v>
      </c>
      <c r="F16" s="3">
        <f>D16-E16</f>
        <v>6.5300000000000011E-2</v>
      </c>
      <c r="G16" s="3">
        <f>F16/C16</f>
        <v>0.13010559872484562</v>
      </c>
      <c r="H16" s="4" t="s">
        <v>39</v>
      </c>
    </row>
    <row r="17" spans="1:9" ht="68" x14ac:dyDescent="0.2">
      <c r="A17" s="3" t="s">
        <v>16</v>
      </c>
      <c r="B17" s="3">
        <v>1</v>
      </c>
      <c r="C17" s="3">
        <v>0.67079999999999995</v>
      </c>
      <c r="D17" s="3">
        <v>0.1351</v>
      </c>
      <c r="E17" s="3">
        <v>1.7299999999999999E-2</v>
      </c>
      <c r="F17" s="3">
        <f>D17-E17</f>
        <v>0.1178</v>
      </c>
      <c r="G17" s="3">
        <f>F17/C17</f>
        <v>0.17561121049493145</v>
      </c>
      <c r="H17" s="4" t="s">
        <v>31</v>
      </c>
      <c r="I17" s="3" t="s">
        <v>112</v>
      </c>
    </row>
    <row r="18" spans="1:9" x14ac:dyDescent="0.2">
      <c r="A18" s="3" t="s">
        <v>72</v>
      </c>
      <c r="B18" s="3">
        <v>3</v>
      </c>
      <c r="C18" s="3">
        <v>0.87229999999999996</v>
      </c>
      <c r="D18" s="3">
        <v>0.13170000000000001</v>
      </c>
      <c r="E18" s="3">
        <v>1.9699999999999999E-2</v>
      </c>
      <c r="F18" s="3">
        <f>D18-E18</f>
        <v>0.11200000000000002</v>
      </c>
      <c r="G18" s="3">
        <f>F18/C18</f>
        <v>0.12839619396996449</v>
      </c>
    </row>
    <row r="19" spans="1:9" ht="17" x14ac:dyDescent="0.2">
      <c r="A19" s="3" t="s">
        <v>73</v>
      </c>
      <c r="B19" s="3">
        <v>3</v>
      </c>
      <c r="C19" s="3">
        <v>0.5081</v>
      </c>
      <c r="D19" s="3">
        <v>6.0999999999999999E-2</v>
      </c>
      <c r="E19" s="3">
        <v>8.5000000000000006E-3</v>
      </c>
      <c r="F19" s="3">
        <f>D19-E19</f>
        <v>5.2499999999999998E-2</v>
      </c>
      <c r="G19" s="3">
        <f>F19/C19</f>
        <v>0.10332611690612084</v>
      </c>
      <c r="H19" s="4" t="s">
        <v>89</v>
      </c>
    </row>
    <row r="20" spans="1:9" ht="34" x14ac:dyDescent="0.2">
      <c r="A20" s="3" t="s">
        <v>105</v>
      </c>
      <c r="B20" s="3">
        <v>4</v>
      </c>
      <c r="C20" s="3">
        <v>0.65039999999999998</v>
      </c>
      <c r="D20" s="3">
        <v>7.5399999999999995E-2</v>
      </c>
      <c r="E20" s="3">
        <v>9.7999999999999997E-3</v>
      </c>
      <c r="F20" s="3">
        <f>D20-E20</f>
        <v>6.5599999999999992E-2</v>
      </c>
      <c r="G20" s="3">
        <f>F20/C20</f>
        <v>0.10086100861008609</v>
      </c>
      <c r="H20" s="4" t="s">
        <v>111</v>
      </c>
      <c r="I20" s="3" t="s">
        <v>112</v>
      </c>
    </row>
    <row r="21" spans="1:9" ht="17" x14ac:dyDescent="0.2">
      <c r="A21" s="3" t="s">
        <v>106</v>
      </c>
      <c r="B21" s="3">
        <v>4</v>
      </c>
      <c r="C21" s="3">
        <v>0.52180000000000004</v>
      </c>
      <c r="D21" s="3">
        <v>9.01E-2</v>
      </c>
      <c r="E21" s="3">
        <v>1.24E-2</v>
      </c>
      <c r="F21" s="3">
        <f>D21-E21</f>
        <v>7.7700000000000005E-2</v>
      </c>
      <c r="G21" s="3">
        <f>F21/C21</f>
        <v>0.14890762744346492</v>
      </c>
      <c r="H21" s="4" t="s">
        <v>115</v>
      </c>
    </row>
    <row r="22" spans="1:9" x14ac:dyDescent="0.2">
      <c r="A22" s="3" t="s">
        <v>107</v>
      </c>
      <c r="B22" s="3">
        <v>4</v>
      </c>
      <c r="C22" s="3">
        <v>0.36049999999999999</v>
      </c>
      <c r="D22" s="3">
        <v>6.5100000000000005E-2</v>
      </c>
      <c r="E22" s="3">
        <v>6.7999999999999996E-3</v>
      </c>
      <c r="F22" s="3">
        <f>D22-E22</f>
        <v>5.8300000000000005E-2</v>
      </c>
      <c r="G22" s="3">
        <f>F22/C22</f>
        <v>0.16171983356449376</v>
      </c>
    </row>
    <row r="23" spans="1:9" x14ac:dyDescent="0.2">
      <c r="A23" s="3" t="s">
        <v>108</v>
      </c>
      <c r="B23" s="3">
        <v>4</v>
      </c>
      <c r="C23" s="3">
        <v>0.56120000000000003</v>
      </c>
      <c r="D23" s="3">
        <v>9.6199999999999994E-2</v>
      </c>
      <c r="E23" s="3">
        <v>1.34E-2</v>
      </c>
      <c r="F23" s="3">
        <f>D23-E23</f>
        <v>8.2799999999999999E-2</v>
      </c>
      <c r="G23" s="3">
        <f>F23/C23</f>
        <v>0.14754098360655737</v>
      </c>
    </row>
    <row r="24" spans="1:9" x14ac:dyDescent="0.2">
      <c r="A24" s="3" t="s">
        <v>109</v>
      </c>
      <c r="B24" s="3">
        <v>4</v>
      </c>
      <c r="C24" s="3">
        <v>0.5081</v>
      </c>
      <c r="D24" s="3">
        <v>7.7799999999999994E-2</v>
      </c>
      <c r="E24" s="3">
        <v>1.12E-2</v>
      </c>
      <c r="F24" s="3">
        <f>D24-E24</f>
        <v>6.6599999999999993E-2</v>
      </c>
      <c r="G24" s="3">
        <f>F24/C24</f>
        <v>0.13107655973233615</v>
      </c>
    </row>
    <row r="25" spans="1:9" ht="34" x14ac:dyDescent="0.2">
      <c r="A25" s="3" t="s">
        <v>20</v>
      </c>
      <c r="B25" s="3">
        <v>1</v>
      </c>
      <c r="C25" s="3">
        <v>0.59440000000000004</v>
      </c>
      <c r="D25" s="3">
        <v>9.4799999999999995E-2</v>
      </c>
      <c r="E25" s="3">
        <v>1.7999999999999999E-2</v>
      </c>
      <c r="F25" s="3">
        <f>D25-E25</f>
        <v>7.6799999999999993E-2</v>
      </c>
      <c r="G25" s="3">
        <f>F25/C25</f>
        <v>0.1292059219380888</v>
      </c>
      <c r="H25" s="4" t="s">
        <v>35</v>
      </c>
    </row>
    <row r="26" spans="1:9" ht="34" x14ac:dyDescent="0.2">
      <c r="A26" s="3" t="s">
        <v>36</v>
      </c>
      <c r="B26" s="3">
        <v>1</v>
      </c>
      <c r="C26" s="3">
        <v>0.54669999999999996</v>
      </c>
      <c r="D26" s="3">
        <v>8.1100000000000005E-2</v>
      </c>
      <c r="E26" s="3">
        <v>1.5599999999999999E-2</v>
      </c>
      <c r="F26" s="3">
        <f>D26-E26</f>
        <v>6.5500000000000003E-2</v>
      </c>
      <c r="G26" s="3">
        <f>F26/C26</f>
        <v>0.11980976769709166</v>
      </c>
      <c r="H26" s="4" t="s">
        <v>35</v>
      </c>
    </row>
    <row r="27" spans="1:9" ht="34" x14ac:dyDescent="0.2">
      <c r="A27" s="3" t="s">
        <v>21</v>
      </c>
      <c r="B27" s="3">
        <v>1</v>
      </c>
      <c r="C27" s="3">
        <v>0.61419999999999997</v>
      </c>
      <c r="D27" s="3">
        <v>8.3199999999999996E-2</v>
      </c>
      <c r="E27" s="3">
        <v>1.4200000000000001E-2</v>
      </c>
      <c r="F27" s="3">
        <f>D27-E27</f>
        <v>6.8999999999999992E-2</v>
      </c>
      <c r="G27" s="3">
        <f>F27/C27</f>
        <v>0.11234125691957017</v>
      </c>
      <c r="H27" s="4" t="s">
        <v>35</v>
      </c>
    </row>
    <row r="28" spans="1:9" ht="85" x14ac:dyDescent="0.2">
      <c r="A28" s="3" t="s">
        <v>18</v>
      </c>
      <c r="B28" s="3">
        <v>1</v>
      </c>
      <c r="C28" s="3">
        <v>0.68669999999999998</v>
      </c>
      <c r="D28" s="3">
        <v>9.3200000000000005E-2</v>
      </c>
      <c r="E28" s="3">
        <v>1.6199999999999999E-2</v>
      </c>
      <c r="F28" s="3">
        <f>D28-E28</f>
        <v>7.7000000000000013E-2</v>
      </c>
      <c r="G28" s="3">
        <f>F28/C28</f>
        <v>0.11213047910295619</v>
      </c>
      <c r="H28" s="4" t="s">
        <v>32</v>
      </c>
      <c r="I28" s="3" t="s">
        <v>34</v>
      </c>
    </row>
    <row r="29" spans="1:9" ht="68" x14ac:dyDescent="0.2">
      <c r="A29" s="3" t="s">
        <v>19</v>
      </c>
      <c r="B29" s="3">
        <v>1</v>
      </c>
      <c r="C29" s="3">
        <v>0.81559999999999999</v>
      </c>
      <c r="D29" s="3">
        <v>0.1149</v>
      </c>
      <c r="E29" s="3">
        <v>1.78E-2</v>
      </c>
      <c r="F29" s="3">
        <f>D29-E29</f>
        <v>9.7100000000000006E-2</v>
      </c>
      <c r="G29" s="3">
        <f>F29/C29</f>
        <v>0.11905345757724375</v>
      </c>
      <c r="H29" s="4" t="s">
        <v>30</v>
      </c>
      <c r="I29" s="3" t="s">
        <v>112</v>
      </c>
    </row>
    <row r="30" spans="1:9" ht="17" x14ac:dyDescent="0.2">
      <c r="A30" s="3" t="s">
        <v>40</v>
      </c>
      <c r="B30" s="3">
        <v>2</v>
      </c>
      <c r="C30" s="3">
        <v>0.55400000000000005</v>
      </c>
      <c r="D30" s="3">
        <v>9.35E-2</v>
      </c>
      <c r="E30" s="3">
        <v>1.44E-2</v>
      </c>
      <c r="F30" s="3">
        <f>D30-E30</f>
        <v>7.9100000000000004E-2</v>
      </c>
      <c r="G30" s="3">
        <f>F30/C30</f>
        <v>0.14277978339350181</v>
      </c>
      <c r="H30" s="4" t="s">
        <v>60</v>
      </c>
    </row>
    <row r="31" spans="1:9" ht="34" x14ac:dyDescent="0.2">
      <c r="A31" s="3" t="s">
        <v>41</v>
      </c>
      <c r="B31" s="3">
        <v>2</v>
      </c>
      <c r="C31" s="3">
        <v>0.66410000000000002</v>
      </c>
      <c r="D31" s="3">
        <v>0.112</v>
      </c>
      <c r="E31" s="3">
        <v>1.7999999999999999E-2</v>
      </c>
      <c r="F31" s="3">
        <f>D31-E31</f>
        <v>9.4E-2</v>
      </c>
      <c r="G31" s="3">
        <f>F31/C31</f>
        <v>0.14154494804999246</v>
      </c>
      <c r="H31" s="4" t="s">
        <v>61</v>
      </c>
    </row>
    <row r="32" spans="1:9" ht="34" x14ac:dyDescent="0.2">
      <c r="A32" s="3" t="s">
        <v>42</v>
      </c>
      <c r="B32" s="3">
        <v>2</v>
      </c>
      <c r="C32" s="3">
        <v>0.77639999999999998</v>
      </c>
      <c r="D32" s="3">
        <v>0.1173</v>
      </c>
      <c r="E32" s="3">
        <v>1.95E-2</v>
      </c>
      <c r="F32" s="3">
        <f>D32-E32</f>
        <v>9.7799999999999998E-2</v>
      </c>
      <c r="G32" s="3">
        <f>F32/C32</f>
        <v>0.12596599690880989</v>
      </c>
      <c r="H32" s="4" t="s">
        <v>62</v>
      </c>
      <c r="I32" s="3" t="s">
        <v>34</v>
      </c>
    </row>
    <row r="33" spans="1:9" ht="34" x14ac:dyDescent="0.2">
      <c r="A33" s="3" t="s">
        <v>43</v>
      </c>
      <c r="B33" s="3">
        <v>2</v>
      </c>
      <c r="C33" s="3">
        <v>0.44729999999999998</v>
      </c>
      <c r="D33" s="3">
        <v>8.3900000000000002E-2</v>
      </c>
      <c r="E33" s="3">
        <v>1.2999999999999999E-2</v>
      </c>
      <c r="F33" s="3">
        <f>D33-E33</f>
        <v>7.0900000000000005E-2</v>
      </c>
      <c r="G33" s="3">
        <f>F33/C33</f>
        <v>0.15850659512631346</v>
      </c>
      <c r="H33" s="4" t="s">
        <v>63</v>
      </c>
      <c r="I33" s="3" t="s">
        <v>34</v>
      </c>
    </row>
    <row r="34" spans="1:9" ht="17" x14ac:dyDescent="0.2">
      <c r="A34" s="3" t="s">
        <v>74</v>
      </c>
      <c r="B34" s="3">
        <v>3</v>
      </c>
      <c r="C34" s="3">
        <v>0.48110000000000003</v>
      </c>
      <c r="D34" s="3">
        <v>8.1500000000000003E-2</v>
      </c>
      <c r="E34" s="3">
        <v>1.04E-2</v>
      </c>
      <c r="F34" s="3">
        <f>D34-E34</f>
        <v>7.1099999999999997E-2</v>
      </c>
      <c r="G34" s="3">
        <f>F34/C34</f>
        <v>0.14778632300976927</v>
      </c>
      <c r="H34" s="4" t="s">
        <v>90</v>
      </c>
    </row>
    <row r="35" spans="1:9" ht="51" x14ac:dyDescent="0.2">
      <c r="A35" s="3" t="s">
        <v>22</v>
      </c>
      <c r="B35" s="3">
        <v>1</v>
      </c>
      <c r="C35" s="3">
        <v>0.45419999999999999</v>
      </c>
      <c r="D35" s="3">
        <v>7.0800000000000002E-2</v>
      </c>
      <c r="E35" s="3">
        <v>1.37E-2</v>
      </c>
      <c r="F35" s="3">
        <f>D35-E35</f>
        <v>5.7099999999999998E-2</v>
      </c>
      <c r="G35" s="3">
        <f>F35/C35</f>
        <v>0.12571554381329811</v>
      </c>
      <c r="H35" s="4" t="s">
        <v>37</v>
      </c>
      <c r="I35" s="3" t="s">
        <v>34</v>
      </c>
    </row>
    <row r="36" spans="1:9" x14ac:dyDescent="0.2">
      <c r="A36" s="3" t="s">
        <v>75</v>
      </c>
      <c r="B36" s="3">
        <v>3</v>
      </c>
      <c r="C36" s="3">
        <v>0.59189999999999998</v>
      </c>
      <c r="D36" s="3">
        <v>8.3099999999999993E-2</v>
      </c>
      <c r="E36" s="3">
        <v>1.12E-2</v>
      </c>
      <c r="F36" s="3">
        <f>D36-E36</f>
        <v>7.1899999999999992E-2</v>
      </c>
      <c r="G36" s="3">
        <f>F36/C36</f>
        <v>0.12147322182801149</v>
      </c>
    </row>
    <row r="37" spans="1:9" ht="34" x14ac:dyDescent="0.2">
      <c r="A37" s="3" t="s">
        <v>23</v>
      </c>
      <c r="B37" s="3">
        <v>1</v>
      </c>
      <c r="C37" s="3">
        <v>0.497</v>
      </c>
      <c r="D37" s="3">
        <v>9.9199999999999997E-2</v>
      </c>
      <c r="E37" s="3">
        <v>1.61E-2</v>
      </c>
      <c r="F37" s="3">
        <f>D37-E37</f>
        <v>8.3099999999999993E-2</v>
      </c>
      <c r="G37" s="3">
        <f>F37/C37</f>
        <v>0.16720321931589535</v>
      </c>
      <c r="H37" s="4" t="s">
        <v>38</v>
      </c>
      <c r="I37" s="3" t="s">
        <v>34</v>
      </c>
    </row>
    <row r="38" spans="1:9" x14ac:dyDescent="0.2">
      <c r="A38" s="3" t="s">
        <v>76</v>
      </c>
      <c r="B38" s="3">
        <v>3</v>
      </c>
      <c r="C38" s="3">
        <v>0.49299999999999999</v>
      </c>
      <c r="D38" s="3">
        <v>9.2799999999999994E-2</v>
      </c>
      <c r="E38" s="3">
        <v>1.1599999999999999E-2</v>
      </c>
      <c r="F38" s="3">
        <f>D38-E38</f>
        <v>8.1199999999999994E-2</v>
      </c>
      <c r="G38" s="3">
        <f>F38/C38</f>
        <v>0.16470588235294117</v>
      </c>
    </row>
    <row r="39" spans="1:9" ht="17" x14ac:dyDescent="0.2">
      <c r="A39" s="3" t="s">
        <v>77</v>
      </c>
      <c r="B39" s="3">
        <v>3</v>
      </c>
      <c r="C39" s="3">
        <v>0.69110000000000005</v>
      </c>
      <c r="D39" s="3">
        <v>7.5800000000000006E-2</v>
      </c>
      <c r="E39" s="3">
        <v>9.2999999999999992E-3</v>
      </c>
      <c r="F39" s="3">
        <f>D39-E39</f>
        <v>6.6500000000000004E-2</v>
      </c>
      <c r="G39" s="3">
        <f>F39/C39</f>
        <v>9.6223411951960644E-2</v>
      </c>
      <c r="H39" s="4" t="s">
        <v>91</v>
      </c>
      <c r="I39" s="3" t="s">
        <v>34</v>
      </c>
    </row>
    <row r="40" spans="1:9" x14ac:dyDescent="0.2">
      <c r="A40" s="3" t="s">
        <v>100</v>
      </c>
      <c r="B40" s="3">
        <v>4</v>
      </c>
      <c r="C40" s="3">
        <v>0.45679999999999998</v>
      </c>
      <c r="D40" s="3">
        <v>8.2199999999999995E-2</v>
      </c>
      <c r="E40" s="3">
        <v>1.23E-2</v>
      </c>
      <c r="F40" s="3">
        <f>D40-E40</f>
        <v>6.989999999999999E-2</v>
      </c>
      <c r="G40" s="3">
        <f>F40/C40</f>
        <v>0.15302101576182134</v>
      </c>
    </row>
    <row r="41" spans="1:9" ht="17" x14ac:dyDescent="0.2">
      <c r="A41" s="3" t="s">
        <v>101</v>
      </c>
      <c r="B41" s="3">
        <v>4</v>
      </c>
      <c r="C41" s="3">
        <v>0.64490000000000003</v>
      </c>
      <c r="D41" s="3">
        <v>0.1028</v>
      </c>
      <c r="E41" s="3">
        <v>1.6199999999999999E-2</v>
      </c>
      <c r="F41" s="3">
        <f>D41-E41</f>
        <v>8.660000000000001E-2</v>
      </c>
      <c r="G41" s="3">
        <f>F41/C41</f>
        <v>0.13428438517599628</v>
      </c>
      <c r="H41" s="4" t="s">
        <v>114</v>
      </c>
      <c r="I41" s="3" t="s">
        <v>34</v>
      </c>
    </row>
    <row r="42" spans="1:9" ht="17" x14ac:dyDescent="0.2">
      <c r="A42" s="3" t="s">
        <v>102</v>
      </c>
      <c r="B42" s="3">
        <v>4</v>
      </c>
      <c r="C42" s="3">
        <v>0.51100000000000001</v>
      </c>
      <c r="D42" s="3">
        <v>8.2000000000000003E-2</v>
      </c>
      <c r="E42" s="3">
        <v>1.2699999999999999E-2</v>
      </c>
      <c r="F42" s="3">
        <f>D42-E42</f>
        <v>6.93E-2</v>
      </c>
      <c r="G42" s="3">
        <f>F42/C42</f>
        <v>0.13561643835616438</v>
      </c>
      <c r="H42" s="4" t="s">
        <v>93</v>
      </c>
    </row>
    <row r="43" spans="1:9" ht="34" x14ac:dyDescent="0.2">
      <c r="A43" s="3" t="s">
        <v>103</v>
      </c>
      <c r="B43" s="3">
        <v>4</v>
      </c>
      <c r="C43" s="3">
        <v>0.61450000000000005</v>
      </c>
      <c r="D43" s="3">
        <v>9.1999999999999998E-2</v>
      </c>
      <c r="E43" s="3">
        <v>1.2699999999999999E-2</v>
      </c>
      <c r="F43" s="3">
        <f>D43-E43</f>
        <v>7.9299999999999995E-2</v>
      </c>
      <c r="G43" s="3">
        <f>F43/C43</f>
        <v>0.12904800650935719</v>
      </c>
      <c r="H43" s="4" t="s">
        <v>111</v>
      </c>
      <c r="I43" s="3" t="s">
        <v>112</v>
      </c>
    </row>
    <row r="44" spans="1:9" x14ac:dyDescent="0.2">
      <c r="A44" s="3" t="s">
        <v>104</v>
      </c>
      <c r="B44" s="3">
        <v>4</v>
      </c>
      <c r="C44" s="3">
        <v>0.54820000000000002</v>
      </c>
      <c r="D44" s="3">
        <v>9.5299999999999996E-2</v>
      </c>
      <c r="E44" s="3">
        <v>1.41E-2</v>
      </c>
      <c r="F44" s="3">
        <f>D44-E44</f>
        <v>8.1199999999999994E-2</v>
      </c>
      <c r="G44" s="3">
        <f>F44/C44</f>
        <v>0.14812112367748995</v>
      </c>
    </row>
    <row r="45" spans="1:9" ht="17" x14ac:dyDescent="0.2">
      <c r="A45" s="3" t="s">
        <v>44</v>
      </c>
      <c r="B45" s="3">
        <v>2</v>
      </c>
      <c r="C45" s="3">
        <v>0.56479999999999997</v>
      </c>
      <c r="D45" s="3">
        <v>7.5600000000000001E-2</v>
      </c>
      <c r="E45" s="3">
        <v>1.01E-2</v>
      </c>
      <c r="F45" s="3">
        <f>D45-E45</f>
        <v>6.5500000000000003E-2</v>
      </c>
      <c r="G45" s="3">
        <f>F45/C45</f>
        <v>0.1159702549575071</v>
      </c>
      <c r="H45" s="4" t="s">
        <v>60</v>
      </c>
    </row>
    <row r="46" spans="1:9" ht="17" x14ac:dyDescent="0.2">
      <c r="A46" s="3" t="s">
        <v>78</v>
      </c>
      <c r="B46" s="3">
        <v>3</v>
      </c>
      <c r="C46" s="3">
        <v>0.55710000000000004</v>
      </c>
      <c r="D46" s="3">
        <v>8.0799999999999997E-2</v>
      </c>
      <c r="E46" s="3">
        <v>1.14E-2</v>
      </c>
      <c r="F46" s="3">
        <f>D46-E46</f>
        <v>6.9399999999999989E-2</v>
      </c>
      <c r="G46" s="3">
        <f>F46/C46</f>
        <v>0.12457368515526833</v>
      </c>
      <c r="H46" s="4" t="s">
        <v>89</v>
      </c>
    </row>
    <row r="47" spans="1:9" ht="17" x14ac:dyDescent="0.2">
      <c r="A47" s="3" t="s">
        <v>79</v>
      </c>
      <c r="B47" s="3">
        <v>3</v>
      </c>
      <c r="C47" s="3">
        <v>0.54149999999999998</v>
      </c>
      <c r="D47" s="3">
        <v>8.1100000000000005E-2</v>
      </c>
      <c r="E47" s="3">
        <v>1.1299999999999999E-2</v>
      </c>
      <c r="F47" s="3">
        <f>D47-E47</f>
        <v>6.9800000000000001E-2</v>
      </c>
      <c r="G47" s="3">
        <f>F47/C47</f>
        <v>0.12890120036934441</v>
      </c>
      <c r="H47" s="4" t="s">
        <v>89</v>
      </c>
    </row>
    <row r="48" spans="1:9" ht="17" x14ac:dyDescent="0.2">
      <c r="A48" s="3" t="s">
        <v>45</v>
      </c>
      <c r="B48" s="3">
        <v>2</v>
      </c>
      <c r="C48" s="3">
        <v>0.3427</v>
      </c>
      <c r="D48" s="3">
        <v>6.1699999999999998E-2</v>
      </c>
      <c r="E48" s="3">
        <v>9.2999999999999992E-3</v>
      </c>
      <c r="F48" s="3">
        <f>D48-E48</f>
        <v>5.2400000000000002E-2</v>
      </c>
      <c r="G48" s="3">
        <f>F48/C48</f>
        <v>0.1529034140647797</v>
      </c>
      <c r="H48" s="4" t="s">
        <v>60</v>
      </c>
    </row>
    <row r="49" spans="1:9" ht="17" x14ac:dyDescent="0.2">
      <c r="A49" s="3" t="s">
        <v>80</v>
      </c>
      <c r="B49" s="3">
        <v>3</v>
      </c>
      <c r="C49" s="3">
        <v>0.43409999999999999</v>
      </c>
      <c r="D49" s="3">
        <v>6.7799999999999999E-2</v>
      </c>
      <c r="E49" s="3">
        <v>9.7000000000000003E-3</v>
      </c>
      <c r="F49" s="3">
        <f>D49-E49</f>
        <v>5.8099999999999999E-2</v>
      </c>
      <c r="G49" s="3">
        <f>F49/C49</f>
        <v>0.13384012900253398</v>
      </c>
      <c r="H49" s="4" t="s">
        <v>89</v>
      </c>
    </row>
    <row r="50" spans="1:9" ht="17" x14ac:dyDescent="0.2">
      <c r="A50" s="3" t="s">
        <v>99</v>
      </c>
      <c r="B50" s="3">
        <v>4</v>
      </c>
      <c r="C50" s="3">
        <v>0.25230000000000002</v>
      </c>
      <c r="D50" s="3">
        <v>4.5699999999999998E-2</v>
      </c>
      <c r="E50" s="3">
        <v>6.1000000000000004E-3</v>
      </c>
      <c r="F50" s="3">
        <f>D50-E50</f>
        <v>3.9599999999999996E-2</v>
      </c>
      <c r="G50" s="3">
        <f>F50/C50</f>
        <v>0.15695600475624255</v>
      </c>
      <c r="H50" s="4" t="s">
        <v>89</v>
      </c>
    </row>
    <row r="51" spans="1:9" ht="34" x14ac:dyDescent="0.2">
      <c r="A51" s="3" t="s">
        <v>46</v>
      </c>
      <c r="B51" s="3">
        <v>2</v>
      </c>
      <c r="C51" s="3">
        <v>0.44500000000000001</v>
      </c>
      <c r="D51" s="3">
        <v>5.6399999999999999E-2</v>
      </c>
      <c r="E51" s="3">
        <v>7.6E-3</v>
      </c>
      <c r="F51" s="3">
        <f>D51-E51</f>
        <v>4.8799999999999996E-2</v>
      </c>
      <c r="G51" s="3">
        <f>F51/C51</f>
        <v>0.1096629213483146</v>
      </c>
      <c r="H51" s="4" t="s">
        <v>64</v>
      </c>
    </row>
    <row r="52" spans="1:9" ht="17" x14ac:dyDescent="0.2">
      <c r="A52" s="3" t="s">
        <v>47</v>
      </c>
      <c r="B52" s="3">
        <v>2</v>
      </c>
      <c r="C52" s="3">
        <v>0.34200000000000003</v>
      </c>
      <c r="D52" s="3">
        <v>5.8700000000000002E-2</v>
      </c>
      <c r="E52" s="3">
        <v>8.3999999999999995E-3</v>
      </c>
      <c r="F52" s="3">
        <f>D52-E52</f>
        <v>5.0300000000000004E-2</v>
      </c>
      <c r="G52" s="3">
        <f>F52/C52</f>
        <v>0.14707602339181286</v>
      </c>
      <c r="H52" s="4" t="s">
        <v>60</v>
      </c>
    </row>
    <row r="53" spans="1:9" ht="17" x14ac:dyDescent="0.2">
      <c r="A53" s="3" t="s">
        <v>48</v>
      </c>
      <c r="B53" s="3">
        <v>2</v>
      </c>
      <c r="C53" s="3">
        <v>0.57099999999999995</v>
      </c>
      <c r="D53" s="3">
        <v>0.08</v>
      </c>
      <c r="E53" s="3">
        <v>1.26E-2</v>
      </c>
      <c r="F53" s="3">
        <f>D53-E53</f>
        <v>6.7400000000000002E-2</v>
      </c>
      <c r="G53" s="3">
        <f>F53/C53</f>
        <v>0.11803852889667252</v>
      </c>
      <c r="H53" s="4" t="s">
        <v>60</v>
      </c>
    </row>
    <row r="54" spans="1:9" x14ac:dyDescent="0.2">
      <c r="A54" s="3" t="s">
        <v>81</v>
      </c>
      <c r="B54" s="3">
        <v>3</v>
      </c>
      <c r="C54" s="3">
        <v>0.47470000000000001</v>
      </c>
      <c r="D54" s="3">
        <v>7.7899999999999997E-2</v>
      </c>
      <c r="E54" s="3">
        <v>1.24E-2</v>
      </c>
      <c r="F54" s="3">
        <f>D54-E54</f>
        <v>6.5500000000000003E-2</v>
      </c>
      <c r="G54" s="3">
        <f>F54/C54</f>
        <v>0.13798188329471245</v>
      </c>
    </row>
    <row r="55" spans="1:9" ht="17" x14ac:dyDescent="0.2">
      <c r="A55" s="3" t="s">
        <v>49</v>
      </c>
      <c r="B55" s="3">
        <v>2</v>
      </c>
      <c r="C55" s="3">
        <v>0.46989999999999998</v>
      </c>
      <c r="D55" s="3">
        <v>7.7700000000000005E-2</v>
      </c>
      <c r="E55" s="3">
        <v>1.15E-2</v>
      </c>
      <c r="F55" s="3">
        <f>D55-E55</f>
        <v>6.6200000000000009E-2</v>
      </c>
      <c r="G55" s="3">
        <f>F55/C55</f>
        <v>0.14088103851883382</v>
      </c>
      <c r="H55" s="4" t="s">
        <v>60</v>
      </c>
    </row>
    <row r="56" spans="1:9" ht="34" x14ac:dyDescent="0.2">
      <c r="A56" s="3" t="s">
        <v>98</v>
      </c>
      <c r="B56" s="3">
        <v>4</v>
      </c>
      <c r="C56" s="3">
        <v>0.43769999999999998</v>
      </c>
      <c r="D56" s="3">
        <v>7.9200000000000007E-2</v>
      </c>
      <c r="E56" s="3">
        <v>1.15E-2</v>
      </c>
      <c r="F56" s="3">
        <f>D56-E56</f>
        <v>6.770000000000001E-2</v>
      </c>
      <c r="G56" s="3">
        <f>F56/C56</f>
        <v>0.15467214987434319</v>
      </c>
      <c r="H56" s="4" t="s">
        <v>110</v>
      </c>
      <c r="I56" s="3" t="s">
        <v>112</v>
      </c>
    </row>
    <row r="57" spans="1:9" x14ac:dyDescent="0.2">
      <c r="A57" s="3" t="s">
        <v>94</v>
      </c>
      <c r="B57" s="3">
        <v>4</v>
      </c>
      <c r="C57" s="3">
        <v>0.27379999999999999</v>
      </c>
      <c r="D57" s="3">
        <v>5.4199999999999998E-2</v>
      </c>
      <c r="E57" s="3">
        <v>7.4000000000000003E-3</v>
      </c>
      <c r="F57" s="3">
        <f>D57-E57</f>
        <v>4.6799999999999994E-2</v>
      </c>
      <c r="G57" s="3">
        <f>F57/C57</f>
        <v>0.17092768444119794</v>
      </c>
    </row>
    <row r="58" spans="1:9" ht="34" x14ac:dyDescent="0.2">
      <c r="A58" s="3" t="s">
        <v>50</v>
      </c>
      <c r="B58" s="3">
        <v>2</v>
      </c>
      <c r="C58" s="3">
        <v>0.31950000000000001</v>
      </c>
      <c r="D58" s="3">
        <v>5.3800000000000001E-2</v>
      </c>
      <c r="E58" s="3">
        <v>7.1000000000000004E-3</v>
      </c>
      <c r="F58" s="3">
        <f>D58-E58</f>
        <v>4.6699999999999998E-2</v>
      </c>
      <c r="G58" s="3">
        <f>F58/C58</f>
        <v>0.14616588419405321</v>
      </c>
      <c r="H58" s="4" t="s">
        <v>65</v>
      </c>
    </row>
    <row r="59" spans="1:9" ht="17" x14ac:dyDescent="0.2">
      <c r="A59" s="3" t="s">
        <v>82</v>
      </c>
      <c r="B59" s="3">
        <v>3</v>
      </c>
      <c r="C59" s="3">
        <v>0.47310000000000002</v>
      </c>
      <c r="D59" s="3">
        <v>8.0799999999999997E-2</v>
      </c>
      <c r="E59" s="3">
        <v>1.37E-2</v>
      </c>
      <c r="F59" s="3">
        <f>D59-E59</f>
        <v>6.7099999999999993E-2</v>
      </c>
      <c r="G59" s="3">
        <f>F59/C59</f>
        <v>0.1418304798139928</v>
      </c>
      <c r="H59" s="4" t="s">
        <v>92</v>
      </c>
      <c r="I59" s="3" t="s">
        <v>34</v>
      </c>
    </row>
    <row r="60" spans="1:9" ht="17" x14ac:dyDescent="0.2">
      <c r="A60" s="3" t="s">
        <v>83</v>
      </c>
      <c r="B60" s="3">
        <v>3</v>
      </c>
      <c r="C60" s="3">
        <v>0.32200000000000001</v>
      </c>
      <c r="D60" s="3">
        <v>5.67E-2</v>
      </c>
      <c r="E60" s="3">
        <v>7.9000000000000008E-3</v>
      </c>
      <c r="F60" s="3">
        <f>D60-E60</f>
        <v>4.8799999999999996E-2</v>
      </c>
      <c r="G60" s="3">
        <f>F60/C60</f>
        <v>0.1515527950310559</v>
      </c>
      <c r="H60" s="4" t="s">
        <v>89</v>
      </c>
    </row>
    <row r="61" spans="1:9" ht="17" x14ac:dyDescent="0.2">
      <c r="A61" s="3" t="s">
        <v>51</v>
      </c>
      <c r="B61" s="3">
        <v>2</v>
      </c>
      <c r="C61" s="3">
        <v>0.27360000000000001</v>
      </c>
      <c r="D61" s="3">
        <v>5.4899999999999997E-2</v>
      </c>
      <c r="E61" s="3">
        <v>7.4000000000000003E-3</v>
      </c>
      <c r="F61" s="3">
        <f>D61-E61</f>
        <v>4.7500000000000001E-2</v>
      </c>
      <c r="G61" s="3">
        <f>F61/C61</f>
        <v>0.1736111111111111</v>
      </c>
      <c r="H61" s="4" t="s">
        <v>60</v>
      </c>
    </row>
    <row r="62" spans="1:9" ht="17" x14ac:dyDescent="0.2">
      <c r="A62" s="3" t="s">
        <v>52</v>
      </c>
      <c r="B62" s="3">
        <v>2</v>
      </c>
      <c r="C62" s="3">
        <v>0.39810000000000001</v>
      </c>
      <c r="D62" s="3">
        <v>7.5899999999999995E-2</v>
      </c>
      <c r="E62" s="3">
        <v>8.6999999999999994E-3</v>
      </c>
      <c r="F62" s="3">
        <f>D62-E62</f>
        <v>6.7199999999999996E-2</v>
      </c>
      <c r="G62" s="3">
        <f>F62/C62</f>
        <v>0.16880180859080632</v>
      </c>
      <c r="H62" s="4" t="s">
        <v>60</v>
      </c>
    </row>
    <row r="63" spans="1:9" x14ac:dyDescent="0.2">
      <c r="A63" s="3" t="s">
        <v>95</v>
      </c>
      <c r="B63" s="3">
        <v>4</v>
      </c>
      <c r="C63" s="3">
        <v>0.53010000000000002</v>
      </c>
      <c r="D63" s="3">
        <v>8.9700000000000002E-2</v>
      </c>
      <c r="E63" s="3">
        <v>1.41E-2</v>
      </c>
      <c r="F63" s="3">
        <f>D63-E63</f>
        <v>7.5600000000000001E-2</v>
      </c>
      <c r="G63" s="3">
        <f>F63/C63</f>
        <v>0.14261460101867571</v>
      </c>
    </row>
    <row r="64" spans="1:9" ht="17" x14ac:dyDescent="0.2">
      <c r="A64" s="3" t="s">
        <v>84</v>
      </c>
      <c r="B64" s="3">
        <v>3</v>
      </c>
      <c r="C64" s="3">
        <v>0.51119999999999999</v>
      </c>
      <c r="D64" s="3">
        <v>7.5899999999999995E-2</v>
      </c>
      <c r="E64" s="3">
        <v>1.01E-2</v>
      </c>
      <c r="F64" s="3">
        <f>D64-E64</f>
        <v>6.5799999999999997E-2</v>
      </c>
      <c r="G64" s="3">
        <f>F64/C64</f>
        <v>0.12871674491392801</v>
      </c>
      <c r="H64" s="4" t="s">
        <v>93</v>
      </c>
    </row>
    <row r="65" spans="1:9" ht="34" x14ac:dyDescent="0.2">
      <c r="A65" s="3" t="s">
        <v>53</v>
      </c>
      <c r="B65" s="3">
        <v>2</v>
      </c>
      <c r="C65" s="3">
        <v>0.60950000000000004</v>
      </c>
      <c r="D65" s="3">
        <v>7.9899999999999999E-2</v>
      </c>
      <c r="E65" s="3">
        <v>9.9000000000000008E-3</v>
      </c>
      <c r="F65" s="3">
        <f>D65-E65</f>
        <v>6.9999999999999993E-2</v>
      </c>
      <c r="G65" s="3">
        <f>F65/C65</f>
        <v>0.11484823625922885</v>
      </c>
      <c r="H65" s="4" t="s">
        <v>66</v>
      </c>
      <c r="I65" s="3" t="s">
        <v>34</v>
      </c>
    </row>
    <row r="66" spans="1:9" ht="17" x14ac:dyDescent="0.2">
      <c r="A66" s="3" t="s">
        <v>85</v>
      </c>
      <c r="B66" s="3">
        <v>3</v>
      </c>
      <c r="C66" s="3">
        <v>0.37259999999999999</v>
      </c>
      <c r="D66" s="3">
        <v>6.9900000000000004E-2</v>
      </c>
      <c r="E66" s="3">
        <v>1.01E-2</v>
      </c>
      <c r="F66" s="3">
        <f>D66-E66</f>
        <v>5.9800000000000006E-2</v>
      </c>
      <c r="G66" s="3">
        <f>F66/C66</f>
        <v>0.16049382716049385</v>
      </c>
      <c r="H66" s="4" t="s">
        <v>89</v>
      </c>
    </row>
    <row r="67" spans="1:9" ht="34" x14ac:dyDescent="0.2">
      <c r="A67" s="3" t="s">
        <v>54</v>
      </c>
      <c r="B67" s="3">
        <v>2</v>
      </c>
      <c r="C67" s="3">
        <v>0.36409999999999998</v>
      </c>
      <c r="D67" s="3">
        <v>6.6900000000000001E-2</v>
      </c>
      <c r="E67" s="3">
        <v>9.1000000000000004E-3</v>
      </c>
      <c r="F67" s="3">
        <f>D67-E67</f>
        <v>5.7800000000000004E-2</v>
      </c>
      <c r="G67" s="3">
        <f>F67/C67</f>
        <v>0.15874759681406209</v>
      </c>
      <c r="H67" s="4" t="s">
        <v>65</v>
      </c>
    </row>
    <row r="68" spans="1:9" ht="17" x14ac:dyDescent="0.2">
      <c r="A68" s="3" t="s">
        <v>96</v>
      </c>
      <c r="B68" s="3">
        <v>4</v>
      </c>
      <c r="C68" s="3">
        <v>0.30730000000000002</v>
      </c>
      <c r="D68" s="3">
        <v>5.6899999999999999E-2</v>
      </c>
      <c r="E68" s="3">
        <v>7.4000000000000003E-3</v>
      </c>
      <c r="F68" s="3">
        <f>D68-E68</f>
        <v>4.9500000000000002E-2</v>
      </c>
      <c r="G68" s="3">
        <f>F68/C68</f>
        <v>0.16108037748128864</v>
      </c>
      <c r="H68" s="4" t="s">
        <v>89</v>
      </c>
    </row>
    <row r="69" spans="1:9" x14ac:dyDescent="0.2">
      <c r="A69" s="3" t="s">
        <v>86</v>
      </c>
      <c r="B69" s="3">
        <v>3</v>
      </c>
      <c r="C69" s="3">
        <v>0.26800000000000002</v>
      </c>
      <c r="D69" s="3">
        <v>5.5199999999999999E-2</v>
      </c>
      <c r="E69" s="3">
        <v>8.6E-3</v>
      </c>
      <c r="F69" s="3">
        <f>D69-E69</f>
        <v>4.6600000000000003E-2</v>
      </c>
      <c r="G69" s="3">
        <f>F69/C69</f>
        <v>0.17388059701492536</v>
      </c>
    </row>
    <row r="70" spans="1:9" ht="34" x14ac:dyDescent="0.2">
      <c r="A70" s="3" t="s">
        <v>55</v>
      </c>
      <c r="B70" s="3">
        <v>2</v>
      </c>
      <c r="C70" s="3">
        <v>0.41670000000000001</v>
      </c>
      <c r="D70" s="3">
        <v>8.6599999999999996E-2</v>
      </c>
      <c r="E70" s="3">
        <v>1.2200000000000001E-2</v>
      </c>
      <c r="F70" s="3">
        <f>D70-E70</f>
        <v>7.4399999999999994E-2</v>
      </c>
      <c r="G70" s="3">
        <f>F70/C70</f>
        <v>0.17854571634269256</v>
      </c>
      <c r="H70" s="4" t="s">
        <v>62</v>
      </c>
      <c r="I70" s="3" t="s">
        <v>34</v>
      </c>
    </row>
    <row r="71" spans="1:9" ht="34" x14ac:dyDescent="0.2">
      <c r="A71" s="3" t="s">
        <v>56</v>
      </c>
      <c r="B71" s="3">
        <v>2</v>
      </c>
      <c r="C71" s="3">
        <v>0.32629999999999998</v>
      </c>
      <c r="D71" s="3">
        <v>4.6300000000000001E-2</v>
      </c>
      <c r="E71" s="3">
        <v>5.4000000000000003E-3</v>
      </c>
      <c r="F71" s="3">
        <f>D71-E71</f>
        <v>4.0899999999999999E-2</v>
      </c>
      <c r="G71" s="3">
        <f>F71/C71</f>
        <v>0.12534477474716518</v>
      </c>
      <c r="H71" s="4" t="s">
        <v>67</v>
      </c>
      <c r="I71" s="3" t="s">
        <v>34</v>
      </c>
    </row>
    <row r="72" spans="1:9" ht="34" x14ac:dyDescent="0.2">
      <c r="A72" s="3" t="s">
        <v>57</v>
      </c>
      <c r="B72" s="3">
        <v>2</v>
      </c>
      <c r="C72" s="3">
        <v>0.46910000000000002</v>
      </c>
      <c r="D72" s="3">
        <v>8.6900000000000005E-2</v>
      </c>
      <c r="E72" s="3">
        <v>1.38E-2</v>
      </c>
      <c r="F72" s="3">
        <f>D72-E72</f>
        <v>7.3099999999999998E-2</v>
      </c>
      <c r="G72" s="3">
        <f>F72/C72</f>
        <v>0.15583031336602002</v>
      </c>
      <c r="H72" s="4" t="s">
        <v>63</v>
      </c>
    </row>
    <row r="73" spans="1:9" ht="17" x14ac:dyDescent="0.2">
      <c r="A73" s="3" t="s">
        <v>97</v>
      </c>
      <c r="B73" s="3">
        <v>4</v>
      </c>
      <c r="C73" s="3">
        <v>0.51519999999999999</v>
      </c>
      <c r="D73" s="3">
        <v>6.6000000000000003E-2</v>
      </c>
      <c r="E73" s="3">
        <v>8.3999999999999995E-3</v>
      </c>
      <c r="F73" s="3">
        <f>D73-E73</f>
        <v>5.7600000000000005E-2</v>
      </c>
      <c r="G73" s="3">
        <f>F73/C73</f>
        <v>0.11180124223602486</v>
      </c>
      <c r="H73" s="4" t="s">
        <v>113</v>
      </c>
      <c r="I73" s="3" t="s">
        <v>34</v>
      </c>
    </row>
    <row r="74" spans="1:9" ht="34" x14ac:dyDescent="0.2">
      <c r="A74" s="3" t="s">
        <v>58</v>
      </c>
      <c r="B74" s="3">
        <v>2</v>
      </c>
      <c r="C74" s="3">
        <v>0.36709999999999998</v>
      </c>
      <c r="D74" s="3">
        <v>6.7699999999999996E-2</v>
      </c>
      <c r="E74" s="3">
        <v>8.9999999999999993E-3</v>
      </c>
      <c r="F74" s="3">
        <f>D74-E74</f>
        <v>5.8699999999999995E-2</v>
      </c>
      <c r="G74" s="3">
        <f>F74/C74</f>
        <v>0.15990193407790793</v>
      </c>
      <c r="H74" s="4" t="s">
        <v>65</v>
      </c>
    </row>
    <row r="75" spans="1:9" ht="34" x14ac:dyDescent="0.2">
      <c r="A75" s="3" t="s">
        <v>59</v>
      </c>
      <c r="B75" s="3">
        <v>2</v>
      </c>
      <c r="C75" s="3">
        <v>0.42649999999999999</v>
      </c>
      <c r="D75" s="3">
        <v>7.4899999999999994E-2</v>
      </c>
      <c r="E75" s="3">
        <v>0.01</v>
      </c>
      <c r="F75" s="3">
        <f>D75-E75</f>
        <v>6.4899999999999999E-2</v>
      </c>
      <c r="G75" s="3">
        <f>F75/C75</f>
        <v>0.15216881594372803</v>
      </c>
      <c r="H75" s="4" t="s">
        <v>65</v>
      </c>
    </row>
    <row r="76" spans="1:9" ht="17" x14ac:dyDescent="0.2">
      <c r="A76" s="3" t="s">
        <v>87</v>
      </c>
      <c r="B76" s="3">
        <v>3</v>
      </c>
      <c r="C76" s="3">
        <v>0.44350000000000001</v>
      </c>
      <c r="D76" s="3">
        <v>8.2799999999999999E-2</v>
      </c>
      <c r="E76" s="3">
        <v>1.3899999999999999E-2</v>
      </c>
      <c r="F76" s="3">
        <f>D76-E76</f>
        <v>6.8900000000000003E-2</v>
      </c>
      <c r="G76" s="3">
        <f>F76/C76</f>
        <v>0.15535512965050732</v>
      </c>
      <c r="H76" s="4" t="s">
        <v>92</v>
      </c>
      <c r="I76" s="3" t="s">
        <v>34</v>
      </c>
    </row>
    <row r="77" spans="1:9" ht="17" x14ac:dyDescent="0.2">
      <c r="A77" s="3" t="s">
        <v>88</v>
      </c>
      <c r="B77" s="3">
        <v>3</v>
      </c>
      <c r="C77" s="3">
        <v>0.24590000000000001</v>
      </c>
      <c r="D77" s="3">
        <v>5.8400000000000001E-2</v>
      </c>
      <c r="E77" s="3">
        <v>8.6999999999999994E-3</v>
      </c>
      <c r="F77" s="3">
        <f>D77-E77</f>
        <v>4.9700000000000001E-2</v>
      </c>
      <c r="G77" s="3">
        <f>F77/C77</f>
        <v>0.20211468076453842</v>
      </c>
      <c r="H77" s="4" t="s">
        <v>89</v>
      </c>
    </row>
  </sheetData>
  <sortState xmlns:xlrd2="http://schemas.microsoft.com/office/spreadsheetml/2017/richdata2" ref="A2:I84">
    <sortCondition ref="A2:A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Preliminary</vt:lpstr>
      <vt:lpstr>KOH_data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Britton</dc:creator>
  <cp:lastModifiedBy>Sarah Britton</cp:lastModifiedBy>
  <dcterms:created xsi:type="dcterms:W3CDTF">2024-01-16T16:48:31Z</dcterms:created>
  <dcterms:modified xsi:type="dcterms:W3CDTF">2024-02-01T04:45:53Z</dcterms:modified>
</cp:coreProperties>
</file>