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dan\OneDrive - Merck Sharp &amp; Dohme, Corp\Desktop\Projects\Collaborations\Denmark\Training set data\G3 Training set data\"/>
    </mc:Choice>
  </mc:AlternateContent>
  <xr:revisionPtr revIDLastSave="0" documentId="13_ncr:1_{FF84FB9A-D422-43D6-BB52-09BA6429C9FA}" xr6:coauthVersionLast="45" xr6:coauthVersionMax="45" xr10:uidLastSave="{00000000-0000-0000-0000-000000000000}"/>
  <bookViews>
    <workbookView xWindow="288" yWindow="1092" windowWidth="19824" windowHeight="10764" xr2:uid="{00000000-000D-0000-FFFF-FFFF00000000}"/>
  </bookViews>
  <sheets>
    <sheet name="Sheet1" sheetId="1" r:id="rId1"/>
    <sheet name="Chromatograms" sheetId="2" r:id="rId2"/>
    <sheet name="Plate Desig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F43" i="1" l="1"/>
  <c r="F44" i="1"/>
  <c r="F45" i="1"/>
  <c r="F47" i="1"/>
  <c r="F48" i="1"/>
  <c r="F49" i="1"/>
  <c r="F50" i="1"/>
  <c r="F51" i="1"/>
  <c r="F37" i="1"/>
  <c r="F38" i="1"/>
  <c r="F39" i="1"/>
  <c r="F40" i="1"/>
  <c r="F41" i="1"/>
  <c r="F42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4" i="1"/>
  <c r="E39" i="1"/>
  <c r="E40" i="1"/>
  <c r="E41" i="1"/>
  <c r="E42" i="1"/>
  <c r="E43" i="1"/>
  <c r="E44" i="1"/>
  <c r="E45" i="1"/>
  <c r="E47" i="1"/>
  <c r="E48" i="1"/>
  <c r="E49" i="1"/>
  <c r="E50" i="1"/>
  <c r="E5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7" i="1"/>
  <c r="E38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4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4" i="1"/>
  <c r="F12" i="3"/>
  <c r="G12" i="3"/>
  <c r="F13" i="3"/>
  <c r="G13" i="3" s="1"/>
  <c r="F14" i="3"/>
  <c r="G14" i="3"/>
  <c r="F15" i="3"/>
  <c r="G15" i="3" s="1"/>
  <c r="F16" i="3"/>
  <c r="G16" i="3"/>
  <c r="F17" i="3"/>
  <c r="G17" i="3" s="1"/>
  <c r="F18" i="3"/>
  <c r="G18" i="3"/>
  <c r="F19" i="3"/>
  <c r="G19" i="3" s="1"/>
  <c r="F20" i="3"/>
  <c r="G20" i="3"/>
  <c r="F21" i="3"/>
  <c r="G21" i="3" s="1"/>
  <c r="F22" i="3"/>
  <c r="G22" i="3"/>
  <c r="F23" i="3"/>
  <c r="G23" i="3" s="1"/>
  <c r="F24" i="3"/>
  <c r="G24" i="3"/>
  <c r="F25" i="3"/>
  <c r="G25" i="3" s="1"/>
  <c r="F26" i="3"/>
  <c r="G26" i="3"/>
  <c r="F27" i="3"/>
  <c r="G27" i="3" s="1"/>
  <c r="F28" i="3"/>
  <c r="G28" i="3"/>
  <c r="F29" i="3"/>
  <c r="G29" i="3" s="1"/>
  <c r="F30" i="3"/>
  <c r="G30" i="3"/>
  <c r="F31" i="3"/>
  <c r="G31" i="3" s="1"/>
  <c r="F32" i="3"/>
  <c r="G32" i="3"/>
  <c r="F33" i="3"/>
  <c r="G33" i="3" s="1"/>
  <c r="F34" i="3"/>
  <c r="G34" i="3"/>
  <c r="F35" i="3"/>
  <c r="G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schuldan</author>
  </authors>
  <commentList>
    <comment ref="B2" authorId="0" shapeId="0" xr:uid="{00000000-0006-0000-0100-000001000000}">
      <text>
        <r>
          <rPr>
            <sz val="10"/>
            <color theme="1"/>
            <rFont val="Arial"/>
            <family val="2"/>
          </rPr>
          <t>Syn-E2,3.590,IS
Syn-E1,3.508,IS
Anti-E2,3.440,IS
Anti-E1,3.362,IS
biphenyl,1.198,IS</t>
        </r>
      </text>
    </comment>
    <comment ref="C2" authorId="0" shapeId="0" xr:uid="{00000000-0006-0000-0100-000002000000}">
      <text>
        <r>
          <rPr>
            <sz val="10"/>
            <color theme="1"/>
            <rFont val="Arial"/>
            <family val="2"/>
          </rPr>
          <t>Syn-E2,3.594,IS
Syn-E1,3.509,IS
biphenyl,1.203,IS</t>
        </r>
      </text>
    </comment>
    <comment ref="D2" authorId="0" shapeId="0" xr:uid="{00000000-0006-0000-0100-000003000000}">
      <text>
        <r>
          <rPr>
            <sz val="10"/>
            <color theme="1"/>
            <rFont val="Arial"/>
            <family val="2"/>
          </rPr>
          <t>Syn-E2,3.592,IS
Syn-E1,3.509,IS
Anti-E2,3.441,IS
Anti-E1,3.364,IS
biphenyl,1.201,IS</t>
        </r>
      </text>
    </comment>
    <comment ref="E2" authorId="0" shapeId="0" xr:uid="{00000000-0006-0000-0100-000004000000}">
      <text>
        <r>
          <rPr>
            <sz val="10"/>
            <color theme="1"/>
            <rFont val="Arial"/>
            <family val="2"/>
          </rPr>
          <t>Syn-E2,3.593,IS
Syn-E1,3.510,IS
Anti-E2,3.443,IS
Anti-E1,3.365,IS
biphenyl,1.202,IS</t>
        </r>
      </text>
    </comment>
    <comment ref="F2" authorId="0" shapeId="0" xr:uid="{00000000-0006-0000-0100-000005000000}">
      <text>
        <r>
          <rPr>
            <sz val="10"/>
            <color theme="1"/>
            <rFont val="Arial"/>
            <family val="2"/>
          </rPr>
          <t>Syn-E2,3.592,IS
Syn-E1,3.509,IS
Anti-E2,3.443,IS
Anti-E1,3.364,IS
biphenyl,1.201,IS</t>
        </r>
      </text>
    </comment>
    <comment ref="G2" authorId="0" shapeId="0" xr:uid="{00000000-0006-0000-0100-000006000000}">
      <text>
        <r>
          <rPr>
            <sz val="10"/>
            <color theme="1"/>
            <rFont val="Arial"/>
            <family val="2"/>
          </rPr>
          <t>Syn-E2,3.589,IS
Syn-E1,3.506,IS
Anti-E2,3.439,IS
Anti-E1,3.362,IS
biphenyl,1.201,IS</t>
        </r>
      </text>
    </comment>
    <comment ref="H2" authorId="0" shapeId="0" xr:uid="{00000000-0006-0000-0100-000007000000}">
      <text>
        <r>
          <rPr>
            <sz val="10"/>
            <color theme="1"/>
            <rFont val="Arial"/>
            <family val="2"/>
          </rPr>
          <t>Syn-E2,3.593,IS
Syn-E1,3.509,IS
Anti-E2,3.442,IS
Anti-E1,3.365,IS
biphenyl,1.202,IS</t>
        </r>
      </text>
    </comment>
    <comment ref="I2" authorId="0" shapeId="0" xr:uid="{00000000-0006-0000-0100-000008000000}">
      <text>
        <r>
          <rPr>
            <sz val="10"/>
            <color theme="1"/>
            <rFont val="Arial"/>
            <family val="2"/>
          </rPr>
          <t>Syn-E2,3.589,IS
Syn-E1,3.506,IS
Anti-E2,3.438,IS
Anti-E1,3.361,IS
biphenyl,1.199,IS</t>
        </r>
      </text>
    </comment>
    <comment ref="J2" authorId="0" shapeId="0" xr:uid="{00000000-0006-0000-0100-000009000000}">
      <text>
        <r>
          <rPr>
            <sz val="10"/>
            <color theme="1"/>
            <rFont val="Arial"/>
            <family val="2"/>
          </rPr>
          <t>Syn-E2,3.591,IS
Syn-E1,3.509,IS
biphenyl,1.204,IS</t>
        </r>
      </text>
    </comment>
    <comment ref="K2" authorId="0" shapeId="0" xr:uid="{00000000-0006-0000-0100-00000A000000}">
      <text>
        <r>
          <rPr>
            <sz val="10"/>
            <color theme="1"/>
            <rFont val="Arial"/>
            <family val="2"/>
          </rPr>
          <t>Syn-E2,3.589,IS
Syn-E1,3.506,IS
Anti-E2,3.439,IS
Anti-E1,3.362,IS
biphenyl,1.200,IS</t>
        </r>
      </text>
    </comment>
    <comment ref="L2" authorId="0" shapeId="0" xr:uid="{00000000-0006-0000-0100-00000B000000}">
      <text>
        <r>
          <rPr>
            <sz val="10"/>
            <color theme="1"/>
            <rFont val="Arial"/>
            <family val="2"/>
          </rPr>
          <t>Syn-E2,3.590,IS
Syn-E1,3.506,IS
Anti-E2,3.438,IS
Anti-E1,3.362,IS
biphenyl,1.202,IS</t>
        </r>
      </text>
    </comment>
    <comment ref="M2" authorId="0" shapeId="0" xr:uid="{00000000-0006-0000-0100-00000C000000}">
      <text>
        <r>
          <rPr>
            <sz val="10"/>
            <color theme="1"/>
            <rFont val="Arial"/>
            <family val="2"/>
          </rPr>
          <t>Syn-E2,3.590,IS
Syn-E1,3.506,IS
Anti-E2,3.440,IS
Anti-E1,3.363,IS
biphenyl,1.202,IS</t>
        </r>
      </text>
    </comment>
    <comment ref="B3" authorId="0" shapeId="0" xr:uid="{00000000-0006-0000-0100-00000D000000}">
      <text>
        <r>
          <rPr>
            <sz val="10"/>
            <color theme="1"/>
            <rFont val="Arial"/>
            <family val="2"/>
          </rPr>
          <t>Syn-E2,3.588,IS
Syn-E1,3.504,IS
Anti-E2,3.437,IS
Anti-E1,3.360,IS
biphenyl,1.199,IS</t>
        </r>
      </text>
    </comment>
    <comment ref="C3" authorId="0" shapeId="0" xr:uid="{00000000-0006-0000-0100-00000E000000}">
      <text>
        <r>
          <rPr>
            <sz val="10"/>
            <color theme="1"/>
            <rFont val="Arial"/>
            <family val="2"/>
          </rPr>
          <t>Syn-E2,3.589,IS
Syn-E1,3.505,IS
Anti-E2,3.437,IS
Anti-E1,3.361,IS
biphenyl,1.201,IS</t>
        </r>
      </text>
    </comment>
    <comment ref="D3" authorId="0" shapeId="0" xr:uid="{00000000-0006-0000-0100-00000F000000}">
      <text>
        <r>
          <rPr>
            <sz val="10"/>
            <color theme="1"/>
            <rFont val="Arial"/>
            <family val="2"/>
          </rPr>
          <t>Syn-E2,3.589,IS
Syn-E1,3.505,IS
Anti-E2,3.438,IS
Anti-E1,3.363,IS
biphenyl,1.201,IS</t>
        </r>
      </text>
    </comment>
    <comment ref="E3" authorId="0" shapeId="0" xr:uid="{00000000-0006-0000-0100-000010000000}">
      <text>
        <r>
          <rPr>
            <sz val="10"/>
            <color theme="1"/>
            <rFont val="Arial"/>
            <family val="2"/>
          </rPr>
          <t>Syn-E2,3.589,IS
Syn-E1,3.505,IS
Anti-E2,3.437,IS
Anti-E1,3.362,IS
biphenyl,1.201,IS</t>
        </r>
      </text>
    </comment>
    <comment ref="F3" authorId="0" shapeId="0" xr:uid="{00000000-0006-0000-0100-000011000000}">
      <text>
        <r>
          <rPr>
            <sz val="10"/>
            <color theme="1"/>
            <rFont val="Arial"/>
            <family val="2"/>
          </rPr>
          <t>Syn-E2,3.589,IS
Syn-E1,3.504,IS
Anti-E2,3.436,IS
Anti-E1,3.361,IS
biphenyl,1.197,IS</t>
        </r>
      </text>
    </comment>
    <comment ref="G3" authorId="0" shapeId="0" xr:uid="{00000000-0006-0000-0100-000012000000}">
      <text>
        <r>
          <rPr>
            <sz val="10"/>
            <color theme="1"/>
            <rFont val="Arial"/>
            <family val="2"/>
          </rPr>
          <t>Syn-E2,3.589,IS
Syn-E1,3.504,IS
Anti-E2,3.438,IS
Anti-E1,3.362,IS
biphenyl,1.201,IS</t>
        </r>
      </text>
    </comment>
    <comment ref="H3" authorId="0" shapeId="0" xr:uid="{00000000-0006-0000-0100-000013000000}">
      <text>
        <r>
          <rPr>
            <sz val="10"/>
            <color theme="1"/>
            <rFont val="Arial"/>
            <family val="2"/>
          </rPr>
          <t>Syn-E2,3.589,IS
Syn-E1,3.504,IS
Anti-E2,3.438,IS
Anti-E1,3.362,IS
biphenyl,1.202,IS</t>
        </r>
      </text>
    </comment>
    <comment ref="I3" authorId="0" shapeId="0" xr:uid="{00000000-0006-0000-0100-000014000000}">
      <text>
        <r>
          <rPr>
            <sz val="10"/>
            <color theme="1"/>
            <rFont val="Arial"/>
            <family val="2"/>
          </rPr>
          <t>Syn-E2,3.588,IS
Syn-E1,3.504,IS
Anti-E2,3.437,IS
Anti-E1,3.361,IS
biphenyl,1.201,IS</t>
        </r>
      </text>
    </comment>
    <comment ref="J3" authorId="0" shapeId="0" xr:uid="{00000000-0006-0000-0100-000015000000}">
      <text>
        <r>
          <rPr>
            <sz val="10"/>
            <color theme="1"/>
            <rFont val="Arial"/>
            <family val="2"/>
          </rPr>
          <t>Syn-E2,3.589,IS
Syn-E1,3.504,IS
Anti-E2,3.436,IS
Anti-E1,3.360,IS
biphenyl,1.199,IS</t>
        </r>
      </text>
    </comment>
    <comment ref="K3" authorId="0" shapeId="0" xr:uid="{00000000-0006-0000-0100-000016000000}">
      <text>
        <r>
          <rPr>
            <sz val="10"/>
            <color theme="1"/>
            <rFont val="Arial"/>
            <family val="2"/>
          </rPr>
          <t>Syn-E2,3.589,IS
Syn-E1,3.505,IS
Anti-E2,3.438,IS
Anti-E1,3.362,IS
biphenyl,1.202,IS</t>
        </r>
      </text>
    </comment>
    <comment ref="L3" authorId="0" shapeId="0" xr:uid="{00000000-0006-0000-0100-000017000000}">
      <text>
        <r>
          <rPr>
            <sz val="10"/>
            <color theme="1"/>
            <rFont val="Arial"/>
            <family val="2"/>
          </rPr>
          <t>Syn-E2,3.589,IS
Syn-E1,3.504,IS
Anti-E2,3.436,IS
Anti-E1,3.361,IS
biphenyl,1.201,IS</t>
        </r>
      </text>
    </comment>
    <comment ref="M3" authorId="0" shapeId="0" xr:uid="{00000000-0006-0000-0100-000018000000}">
      <text>
        <r>
          <rPr>
            <sz val="10"/>
            <color theme="1"/>
            <rFont val="Arial"/>
            <family val="2"/>
          </rPr>
          <t>Syn-E2,3.589,IS
Syn-E1,3.504,IS
Anti-E2,3.437,IS
Anti-E1,3.361,IS
biphenyl,1.202,IS</t>
        </r>
      </text>
    </comment>
    <comment ref="B4" authorId="0" shapeId="0" xr:uid="{00000000-0006-0000-0100-000019000000}">
      <text>
        <r>
          <rPr>
            <sz val="10"/>
            <color theme="1"/>
            <rFont val="Arial"/>
            <family val="2"/>
          </rPr>
          <t>Syn-E2,3.587,IS
Syn-E1,3.502,IS
Anti-E2,3.435,IS
Anti-E1,3.359,IS
biphenyl,1.199,IS</t>
        </r>
      </text>
    </comment>
    <comment ref="C4" authorId="0" shapeId="0" xr:uid="{00000000-0006-0000-0100-00001A000000}">
      <text>
        <r>
          <rPr>
            <sz val="10"/>
            <color theme="1"/>
            <rFont val="Arial"/>
            <family val="2"/>
          </rPr>
          <t>Syn-E2,3.587,IS
Syn-E1,3.508,IS
biphenyl,1.200,IS</t>
        </r>
      </text>
    </comment>
    <comment ref="D4" authorId="0" shapeId="0" xr:uid="{00000000-0006-0000-0100-00001B000000}">
      <text>
        <r>
          <rPr>
            <sz val="10"/>
            <color theme="1"/>
            <rFont val="Arial"/>
            <family val="2"/>
          </rPr>
          <t>Syn-E2,3.587,IS
Syn-E1,3.502,IS
Anti-E2,3.435,IS
Anti-E1,3.360,IS
biphenyl,1.199,IS</t>
        </r>
      </text>
    </comment>
    <comment ref="E4" authorId="0" shapeId="0" xr:uid="{00000000-0006-0000-0100-00001C000000}">
      <text>
        <r>
          <rPr>
            <sz val="10"/>
            <color theme="1"/>
            <rFont val="Arial"/>
            <family val="2"/>
          </rPr>
          <t>Syn-E2,3.587,IS
Syn-E1,3.503,IS
Anti-E2,3.435,IS
Anti-E1,3.360,IS
biphenyl,1.202,IS</t>
        </r>
      </text>
    </comment>
    <comment ref="F4" authorId="0" shapeId="0" xr:uid="{00000000-0006-0000-0100-00001D000000}">
      <text>
        <r>
          <rPr>
            <sz val="10"/>
            <color theme="1"/>
            <rFont val="Arial"/>
            <family val="2"/>
          </rPr>
          <t>Syn-E2,3.587,IS
Syn-E1,3.502,IS
Anti-E2,3.436,IS
Anti-E1,3.360,IS
biphenyl,1.199,IS</t>
        </r>
      </text>
    </comment>
    <comment ref="G4" authorId="0" shapeId="0" xr:uid="{00000000-0006-0000-0100-00001E000000}">
      <text>
        <r>
          <rPr>
            <sz val="10"/>
            <color theme="1"/>
            <rFont val="Arial"/>
            <family val="2"/>
          </rPr>
          <t>Syn-E2,3.587,IS
Syn-E1,3.503,IS
Anti-E2,3.435,IS
Anti-E1,3.360,IS
biphenyl,1.199,IS</t>
        </r>
      </text>
    </comment>
    <comment ref="H4" authorId="0" shapeId="0" xr:uid="{00000000-0006-0000-0100-00001F000000}">
      <text>
        <r>
          <rPr>
            <sz val="10"/>
            <color theme="1"/>
            <rFont val="Arial"/>
            <family val="2"/>
          </rPr>
          <t>Syn-E2,3.587,IS
Syn-E1,3.502,IS
Anti-E2,3.434,IS
Anti-E1,3.359,IS
biphenyl,1.201,IS</t>
        </r>
      </text>
    </comment>
    <comment ref="I4" authorId="0" shapeId="0" xr:uid="{00000000-0006-0000-0100-000020000000}">
      <text>
        <r>
          <rPr>
            <sz val="10"/>
            <color theme="1"/>
            <rFont val="Arial"/>
            <family val="2"/>
          </rPr>
          <t>Syn-E2,3.587,IS
Syn-E1,3.502,IS
Anti-E2,3.436,IS
Anti-E1,3.360,IS
biphenyl,1.199,IS</t>
        </r>
      </text>
    </comment>
    <comment ref="J4" authorId="0" shapeId="0" xr:uid="{00000000-0006-0000-0100-000021000000}">
      <text>
        <r>
          <rPr>
            <sz val="10"/>
            <color theme="1"/>
            <rFont val="Arial"/>
            <family val="2"/>
          </rPr>
          <t>Syn-E2,3.572,IS
Syn-E1,3.459,IS
biphenyl,1.201,IS</t>
        </r>
      </text>
    </comment>
    <comment ref="K4" authorId="0" shapeId="0" xr:uid="{00000000-0006-0000-0100-000022000000}">
      <text>
        <r>
          <rPr>
            <sz val="10"/>
            <color theme="1"/>
            <rFont val="Arial"/>
            <family val="2"/>
          </rPr>
          <t>Syn-E2,3.585,IS
Syn-E1,3.501,IS
Anti-E2,3.434,IS
Anti-E1,3.359,IS
biphenyl,1.199,IS</t>
        </r>
      </text>
    </comment>
    <comment ref="L4" authorId="0" shapeId="0" xr:uid="{00000000-0006-0000-0100-000023000000}">
      <text>
        <r>
          <rPr>
            <sz val="10"/>
            <color theme="1"/>
            <rFont val="Arial"/>
            <family val="2"/>
          </rPr>
          <t>Syn-E2,3.586,IS
Syn-E1,3.501,IS
Anti-E2,3.434,IS
Anti-E1,3.360,IS
biphenyl,1.204,IS</t>
        </r>
      </text>
    </comment>
    <comment ref="M4" authorId="0" shapeId="0" xr:uid="{00000000-0006-0000-0100-000024000000}">
      <text>
        <r>
          <rPr>
            <sz val="10"/>
            <color theme="1"/>
            <rFont val="Arial"/>
            <family val="2"/>
          </rPr>
          <t>Syn-E2,3.587,IS
Syn-E1,3.503,IS
Anti-E2,3.436,IS
Anti-E1,3.361,IS
biphenyl,1.199,IS</t>
        </r>
      </text>
    </comment>
    <comment ref="B5" authorId="0" shapeId="0" xr:uid="{00000000-0006-0000-0100-000025000000}">
      <text>
        <r>
          <rPr>
            <sz val="10"/>
            <color theme="1"/>
            <rFont val="Arial"/>
            <family val="2"/>
          </rPr>
          <t>Syn-E2,3.584,IS
Syn-E1,3.501,IS
Anti-E2,3.433,IS
Anti-E1,3.358,IS
biphenyl,1.199,IS</t>
        </r>
      </text>
    </comment>
    <comment ref="C5" authorId="0" shapeId="0" xr:uid="{00000000-0006-0000-0100-000026000000}">
      <text>
        <r>
          <rPr>
            <sz val="10"/>
            <color theme="1"/>
            <rFont val="Arial"/>
            <family val="2"/>
          </rPr>
          <t>Syn-E2,3.586,IS
Syn-E1,3.501,IS
Anti-E2,3.434,IS
Anti-E1,3.359,IS
biphenyl,1.197,IS</t>
        </r>
      </text>
    </comment>
    <comment ref="D5" authorId="0" shapeId="0" xr:uid="{00000000-0006-0000-0100-000027000000}">
      <text>
        <r>
          <rPr>
            <sz val="10"/>
            <color theme="1"/>
            <rFont val="Arial"/>
            <family val="2"/>
          </rPr>
          <t>Syn-E2,3.586,IS
Syn-E1,3.501,IS
Anti-E2,3.434,IS
Anti-E1,3.359,IS
biphenyl,1.199,IS</t>
        </r>
      </text>
    </comment>
    <comment ref="E5" authorId="0" shapeId="0" xr:uid="{00000000-0006-0000-0100-000028000000}">
      <text>
        <r>
          <rPr>
            <sz val="10"/>
            <color theme="1"/>
            <rFont val="Arial"/>
            <family val="2"/>
          </rPr>
          <t>Syn-E2,3.585,IS
Syn-E1,3.501,IS
Anti-E2,3.434,IS
Anti-E1,3.359,IS
biphenyl,1.200,IS</t>
        </r>
      </text>
    </comment>
    <comment ref="F5" authorId="0" shapeId="0" xr:uid="{00000000-0006-0000-0100-000029000000}">
      <text>
        <r>
          <rPr>
            <sz val="10"/>
            <color theme="1"/>
            <rFont val="Arial"/>
            <family val="2"/>
          </rPr>
          <t>Syn-E2,3.584,IS
Syn-E1,3.500,IS
Anti-E2,3.432,IS
Anti-E1,3.359,IS
biphenyl,1.199,IS</t>
        </r>
      </text>
    </comment>
    <comment ref="G5" authorId="0" shapeId="0" xr:uid="{00000000-0006-0000-0100-00002A000000}">
      <text>
        <r>
          <rPr>
            <sz val="10"/>
            <color theme="1"/>
            <rFont val="Arial"/>
            <family val="2"/>
          </rPr>
          <t>Syn-E2,3.586,IS
Syn-E1,3.502,IS
Anti-E2,3.434,IS
Anti-E1,3.359,IS
biphenyl,1.199,IS</t>
        </r>
      </text>
    </comment>
    <comment ref="H5" authorId="0" shapeId="0" xr:uid="{00000000-0006-0000-0100-00002B000000}">
      <text>
        <r>
          <rPr>
            <sz val="10"/>
            <color theme="1"/>
            <rFont val="Arial"/>
            <family val="2"/>
          </rPr>
          <t>Syn-E2,3.585,IS
Syn-E1,3.501,IS
Anti-E2,3.431,IS
Anti-E1,3.369,IS
biphenyl,1.201,IS</t>
        </r>
      </text>
    </comment>
    <comment ref="I5" authorId="0" shapeId="0" xr:uid="{00000000-0006-0000-0100-00002C000000}">
      <text>
        <r>
          <rPr>
            <sz val="10"/>
            <color theme="1"/>
            <rFont val="Arial"/>
            <family val="2"/>
          </rPr>
          <t>Syn-E2,3.587,IS
Syn-E1,3.502,IS
Anti-E2,3.434,IS
Anti-E1,3.360,IS
biphenyl,1.202,IS</t>
        </r>
      </text>
    </comment>
    <comment ref="J5" authorId="0" shapeId="0" xr:uid="{00000000-0006-0000-0100-00002D000000}">
      <text>
        <r>
          <rPr>
            <sz val="10"/>
            <color theme="1"/>
            <rFont val="Arial"/>
            <family val="2"/>
          </rPr>
          <t>Syn-E2,3.586,IS
Syn-E1,3.501,IS
Anti-E2,3.434,IS
Anti-E1,3.359,IS
biphenyl,1.199,IS</t>
        </r>
      </text>
    </comment>
    <comment ref="K5" authorId="0" shapeId="0" xr:uid="{00000000-0006-0000-0100-00002E000000}">
      <text>
        <r>
          <rPr>
            <sz val="10"/>
            <color theme="1"/>
            <rFont val="Arial"/>
            <family val="2"/>
          </rPr>
          <t>Syn-E2,3.585,IS
Syn-E1,3.500,IS
Anti-E2,3.433,IS
Anti-E1,3.359,IS
biphenyl,1.199,IS</t>
        </r>
      </text>
    </comment>
    <comment ref="L5" authorId="0" shapeId="0" xr:uid="{00000000-0006-0000-0100-00002F000000}">
      <text>
        <r>
          <rPr>
            <sz val="10"/>
            <color theme="1"/>
            <rFont val="Arial"/>
            <family val="2"/>
          </rPr>
          <t>Syn-E2,3.586,IS
Syn-E1,3.501,IS
Anti-E2,3.433,IS
Anti-E1,3.359,IS
biphenyl,1.200,IS</t>
        </r>
      </text>
    </comment>
    <comment ref="M5" authorId="0" shapeId="0" xr:uid="{00000000-0006-0000-0100-000030000000}">
      <text>
        <r>
          <rPr>
            <sz val="10"/>
            <color theme="1"/>
            <rFont val="Arial"/>
            <family val="2"/>
          </rPr>
          <t>Syn-E2,3.587,IS
Syn-E1,3.501,IS
Anti-E2,3.434,IS
Anti-E1,3.359,IS
biphenyl,1.201,IS</t>
        </r>
      </text>
    </comment>
  </commentList>
</comments>
</file>

<file path=xl/sharedStrings.xml><?xml version="1.0" encoding="utf-8"?>
<sst xmlns="http://schemas.openxmlformats.org/spreadsheetml/2006/main" count="399" uniqueCount="187">
  <si>
    <t>Data File</t>
  </si>
  <si>
    <t>UV210_biphenyl AreaAbs</t>
  </si>
  <si>
    <t>UV210_biphenyl Area%</t>
  </si>
  <si>
    <t>UV210_Anti-E1 AreaAbs</t>
  </si>
  <si>
    <t>UV210_Anti-E1 Area%</t>
  </si>
  <si>
    <t>UV210_Anti-E2 AreaAbs</t>
  </si>
  <si>
    <t>UV210_Anti-E2 Area%</t>
  </si>
  <si>
    <t>UV210_Syn-E1 AreaAbs</t>
  </si>
  <si>
    <t>UV210_Syn-E1 Area%</t>
  </si>
  <si>
    <t>UV210_Syn-E2 AreaAbs</t>
  </si>
  <si>
    <t>UV210_Syn-E2 Area%</t>
  </si>
  <si>
    <t>UV220_biphenyl AreaAbs</t>
  </si>
  <si>
    <t>UV220_biphenyl Area%</t>
  </si>
  <si>
    <t>UV220_Anti-E1 AreaAbs</t>
  </si>
  <si>
    <t>UV220_Anti-E1 Area%</t>
  </si>
  <si>
    <t>UV220_Anti-E2 AreaAbs</t>
  </si>
  <si>
    <t>UV220_Anti-E2 Area%</t>
  </si>
  <si>
    <t>UV220_Syn-E1 AreaAbs</t>
  </si>
  <si>
    <t>UV220_Syn-E1 Area%</t>
  </si>
  <si>
    <t>UV220_Syn-E2 AreaAbs</t>
  </si>
  <si>
    <t>UV220_Syn-E2 Area%</t>
  </si>
  <si>
    <t>0367923-0153-pdt1-ie3-ipa-iba-1.raw</t>
  </si>
  <si>
    <t>0367923-0153-pdt1-ie3-ipa-iba-2.raw</t>
  </si>
  <si>
    <t>0367923-0153-pdt1-ie3-ipa-iba-3.raw</t>
  </si>
  <si>
    <t>0367923-0153-pdt1-ie3-ipa-iba-4.raw</t>
  </si>
  <si>
    <t>0367923-0153-pdt1-ie3-ipa-iba-5.raw</t>
  </si>
  <si>
    <t>0367923-0153-pdt1-ie3-ipa-iba-6.raw</t>
  </si>
  <si>
    <t>0367923-0153-pdt1-ie3-ipa-iba-7.raw</t>
  </si>
  <si>
    <t>0367923-0153-pdt1-ie3-ipa-iba-8.raw</t>
  </si>
  <si>
    <t>0367923-0153-pdt1-ie3-ipa-iba-9.raw</t>
  </si>
  <si>
    <t>0367923-0153-pdt1-ie3-ipa-iba-10.raw</t>
  </si>
  <si>
    <t>0367923-0153-pdt1-ie3-ipa-iba-11.raw</t>
  </si>
  <si>
    <t>0367923-0153-pdt1-ie3-ipa-iba-12.raw</t>
  </si>
  <si>
    <t>0367923-0153-pdt1-ie3-ipa-iba-13.raw</t>
  </si>
  <si>
    <t>0367923-0153-pdt1-ie3-ipa-iba-14.raw</t>
  </si>
  <si>
    <t>0367923-0153-pdt1-ie3-ipa-iba-15.raw</t>
  </si>
  <si>
    <t>0367923-0153-pdt1-ie3-ipa-iba-16.raw</t>
  </si>
  <si>
    <t>0367923-0153-pdt1-ie3-ipa-iba-17.raw</t>
  </si>
  <si>
    <t>0367923-0153-pdt1-ie3-ipa-iba-18.raw</t>
  </si>
  <si>
    <t>0367923-0153-pdt1-ie3-ipa-iba-19.raw</t>
  </si>
  <si>
    <t>0367923-0153-pdt1-ie3-ipa-iba-20.raw</t>
  </si>
  <si>
    <t>0367923-0153-pdt1-ie3-ipa-iba-21.raw</t>
  </si>
  <si>
    <t>0367923-0153-pdt1-ie3-ipa-iba-22.raw</t>
  </si>
  <si>
    <t>0367923-0153-pdt1-ie3-ipa-iba-23.raw</t>
  </si>
  <si>
    <t>0367923-0153-pdt1-ie3-ipa-iba-24.raw</t>
  </si>
  <si>
    <t>0367923-0153-pdt1-ie3-ipa-iba-25.raw</t>
  </si>
  <si>
    <t>0367923-0153-pdt1-ie3-ipa-iba-26.raw</t>
  </si>
  <si>
    <t>0367923-0153-pdt1-ie3-ipa-iba-27.raw</t>
  </si>
  <si>
    <t>0367923-0153-pdt1-ie3-ipa-iba-28.raw</t>
  </si>
  <si>
    <t>0367923-0153-pdt1-ie3-ipa-iba-29.raw</t>
  </si>
  <si>
    <t>0367923-0153-pdt1-ie3-ipa-iba-30.raw</t>
  </si>
  <si>
    <t>0367923-0153-pdt1-ie3-ipa-iba-31.raw</t>
  </si>
  <si>
    <t>0367923-0153-pdt1-ie3-ipa-iba-32.raw</t>
  </si>
  <si>
    <t>0367923-0153-pdt1-ie3-ipa-iba-33.raw</t>
  </si>
  <si>
    <t>0367923-0153-pdt1-ie3-ipa-iba-34.raw</t>
  </si>
  <si>
    <t>0367923-0153-pdt1-ie3-ipa-iba-35.raw</t>
  </si>
  <si>
    <t>0367923-0153-pdt1-ie3-ipa-iba-36.raw</t>
  </si>
  <si>
    <t>0367923-0153-pdt1-ie3-ipa-iba-37.raw</t>
  </si>
  <si>
    <t>0367923-0153-pdt1-ie3-ipa-iba-38.raw</t>
  </si>
  <si>
    <t>0367923-0153-pdt1-ie3-ipa-iba-39.raw</t>
  </si>
  <si>
    <t>0367923-0153-pdt1-ie3-ipa-iba-40.raw</t>
  </si>
  <si>
    <t>0367923-0153-pdt1-ie3-ipa-iba-41.raw</t>
  </si>
  <si>
    <t>0367923-0153-pdt1-ie3-ipa-iba-42.raw</t>
  </si>
  <si>
    <t>0367923-0153-pdt1-ie3-ipa-iba-43.raw</t>
  </si>
  <si>
    <t>0367923-0153-pdt1-ie3-ipa-iba-44.raw</t>
  </si>
  <si>
    <t>0367923-0153-pdt1-ie3-ipa-iba-45.raw</t>
  </si>
  <si>
    <t>0367923-0153-pdt1-ie3-ipa-iba-46.raw</t>
  </si>
  <si>
    <t>0367923-0153-pdt1-ie3-ipa-iba-47.raw</t>
  </si>
  <si>
    <t>0367923-0153-pdt1-ie3-ipa-iba-48.raw</t>
  </si>
  <si>
    <t>A</t>
  </si>
  <si>
    <t>1</t>
  </si>
  <si>
    <t>B</t>
  </si>
  <si>
    <t>C</t>
  </si>
  <si>
    <t>D</t>
  </si>
  <si>
    <t>E</t>
  </si>
  <si>
    <t>F</t>
  </si>
  <si>
    <t>G</t>
  </si>
  <si>
    <t>H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</si>
  <si>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</si>
  <si>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</si>
  <si>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</si>
  <si>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</si>
  <si>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</si>
  <si>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</si>
  <si>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</si>
  <si>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</si>
  <si>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</si>
  <si>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</si>
  <si>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</si>
  <si>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Inlet Method</t>
  </si>
  <si>
    <t>_V6_IE3_IPA_IBA_Grad</t>
  </si>
  <si>
    <t>Pdt/IS (210 nm)</t>
  </si>
  <si>
    <t>Ligand</t>
  </si>
  <si>
    <t>Denmark lab: BJ-2020-060</t>
  </si>
  <si>
    <t>22_4_4_28</t>
  </si>
  <si>
    <t>249_4_4_3</t>
  </si>
  <si>
    <t>172_2_2_17</t>
  </si>
  <si>
    <t>Denmark lab: BJ-2020-059</t>
  </si>
  <si>
    <t>254_2_2_11</t>
  </si>
  <si>
    <t>16_1_3_9</t>
  </si>
  <si>
    <t>200_1_3_21</t>
  </si>
  <si>
    <t>73_1_3_29</t>
  </si>
  <si>
    <t>14_1_2_14</t>
  </si>
  <si>
    <t>56_1_2_1</t>
  </si>
  <si>
    <t>ACK-2020-091</t>
  </si>
  <si>
    <t>diMe-tBu-262</t>
  </si>
  <si>
    <t>187_4_1_30</t>
  </si>
  <si>
    <t>diMe-187_4_1_30</t>
  </si>
  <si>
    <t>185_2_1_10</t>
  </si>
  <si>
    <t>diMe-185_2_1_10</t>
  </si>
  <si>
    <t>185_2_1_15</t>
  </si>
  <si>
    <t>3_2_1_18</t>
  </si>
  <si>
    <t>250_3_1_12</t>
  </si>
  <si>
    <t>252_1_1_8</t>
  </si>
  <si>
    <t>225_1_1_13</t>
  </si>
  <si>
    <t>diMe-225_1_1_13</t>
  </si>
  <si>
    <t>Denmark lab: 90-1-1-17</t>
  </si>
  <si>
    <t>SED: BJ-2020-060</t>
  </si>
  <si>
    <t>SED: BJ-2020-059</t>
  </si>
  <si>
    <t>SED: 90-1-1-17</t>
  </si>
  <si>
    <t>B12</t>
  </si>
  <si>
    <t>n/a</t>
  </si>
  <si>
    <t>B11</t>
  </si>
  <si>
    <t>L-006561064-000N001</t>
  </si>
  <si>
    <t>B10</t>
  </si>
  <si>
    <t>L-006573162-000J001</t>
  </si>
  <si>
    <t>B9</t>
  </si>
  <si>
    <t>L-006573319-000C001</t>
  </si>
  <si>
    <t>B8</t>
  </si>
  <si>
    <t>L-006561060-000D001</t>
  </si>
  <si>
    <t>B7</t>
  </si>
  <si>
    <t>L-006561066-000F001</t>
  </si>
  <si>
    <t>B6</t>
  </si>
  <si>
    <t>L-006563082-000V001</t>
  </si>
  <si>
    <t>B5</t>
  </si>
  <si>
    <t>L-006561065-000X001</t>
  </si>
  <si>
    <t>B4</t>
  </si>
  <si>
    <t>L-006563081-000L001</t>
  </si>
  <si>
    <t>B3</t>
  </si>
  <si>
    <t>L-006570098-000V001</t>
  </si>
  <si>
    <t>B2</t>
  </si>
  <si>
    <t>L-006570099-000D001</t>
  </si>
  <si>
    <t>B1</t>
  </si>
  <si>
    <t>L-006573320-000S001</t>
  </si>
  <si>
    <t>A12</t>
  </si>
  <si>
    <t>A11</t>
  </si>
  <si>
    <t>L-006563083-000D001</t>
  </si>
  <si>
    <t>A10</t>
  </si>
  <si>
    <t>L-006563085-000W001</t>
  </si>
  <si>
    <t>A9</t>
  </si>
  <si>
    <t>L-006563080-000C001</t>
  </si>
  <si>
    <t>A8</t>
  </si>
  <si>
    <t>L-006570095-000U001</t>
  </si>
  <si>
    <t>A7</t>
  </si>
  <si>
    <t>L-006570096-000C001</t>
  </si>
  <si>
    <t>A6</t>
  </si>
  <si>
    <t>L-006561062-000W001</t>
  </si>
  <si>
    <t>A5</t>
  </si>
  <si>
    <t>A4</t>
  </si>
  <si>
    <t>L-006573161-000A001</t>
  </si>
  <si>
    <t>A3</t>
  </si>
  <si>
    <t>L-006561061-000M001</t>
  </si>
  <si>
    <t>A2</t>
  </si>
  <si>
    <t>L-006563084-000M001</t>
  </si>
  <si>
    <t>A1, C1, E1, G1</t>
  </si>
  <si>
    <t>stock soln (mg) in 1.1 mL HFIP</t>
  </si>
  <si>
    <t>mass of 1 umol (mg)</t>
  </si>
  <si>
    <t>MW</t>
  </si>
  <si>
    <t>Position</t>
  </si>
  <si>
    <t>L#</t>
  </si>
  <si>
    <t>ID</t>
  </si>
  <si>
    <t>A1</t>
  </si>
  <si>
    <t>Volume per Dose ( uL)</t>
  </si>
  <si>
    <t>Volume of Stock solution (uL)</t>
  </si>
  <si>
    <t>Number of copies</t>
  </si>
  <si>
    <t>Catalyst loading [mol%]</t>
  </si>
  <si>
    <t>Plate Design</t>
  </si>
  <si>
    <t>Reaction Scale [umol]</t>
  </si>
  <si>
    <t>Product 1</t>
  </si>
  <si>
    <t>%ee Syn (210 nm)</t>
  </si>
  <si>
    <t>%ee anti (210 nm)</t>
  </si>
  <si>
    <t>no conv.</t>
  </si>
  <si>
    <t>dr (syn/anti)</t>
  </si>
  <si>
    <t>0367923-0143-22.raw</t>
  </si>
  <si>
    <t>SED 9-1-1-17</t>
  </si>
  <si>
    <t>0367923-0143-46.raw</t>
  </si>
  <si>
    <t>From test set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</si>
</sst>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.00"/>
    <numFmt numFmtId="165" formatCode="0.##"/>
    <numFmt numFmtId="166" formatCode="#.00000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6"/>
    <xf numFmtId="0" fontId="1" fillId="0" borderId="0" xfId="6" applyAlignment="1">
      <alignment horizontal="center"/>
    </xf>
    <xf numFmtId="2" fontId="1" fillId="0" borderId="0" xfId="6" applyNumberFormat="1" applyAlignment="1">
      <alignment horizontal="center"/>
    </xf>
    <xf numFmtId="0" fontId="3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1" fillId="0" borderId="1" xfId="6" applyBorder="1" applyAlignment="1">
      <alignment horizontal="center"/>
    </xf>
    <xf numFmtId="0" fontId="1" fillId="0" borderId="2" xfId="6" applyBorder="1" applyAlignment="1">
      <alignment horizontal="center"/>
    </xf>
    <xf numFmtId="0" fontId="1" fillId="0" borderId="3" xfId="6" applyBorder="1" applyAlignment="1">
      <alignment horizontal="center"/>
    </xf>
    <xf numFmtId="0" fontId="1" fillId="0" borderId="4" xfId="6" applyBorder="1" applyAlignment="1">
      <alignment horizontal="center"/>
    </xf>
    <xf numFmtId="0" fontId="1" fillId="0" borderId="5" xfId="6" applyBorder="1" applyAlignment="1">
      <alignment horizontal="center"/>
    </xf>
    <xf numFmtId="0" fontId="1" fillId="0" borderId="6" xfId="6" applyBorder="1" applyAlignment="1">
      <alignment horizontal="center"/>
    </xf>
    <xf numFmtId="0" fontId="1" fillId="0" borderId="7" xfId="6" applyBorder="1" applyAlignment="1">
      <alignment horizontal="center"/>
    </xf>
    <xf numFmtId="0" fontId="1" fillId="0" borderId="8" xfId="6" applyBorder="1" applyAlignment="1">
      <alignment horizontal="center"/>
    </xf>
    <xf numFmtId="0" fontId="9" fillId="2" borderId="9" xfId="6" applyFont="1" applyFill="1" applyBorder="1" applyAlignment="1">
      <alignment horizontal="center"/>
    </xf>
    <xf numFmtId="0" fontId="9" fillId="2" borderId="10" xfId="6" applyFont="1" applyFill="1" applyBorder="1" applyAlignment="1">
      <alignment horizontal="center"/>
    </xf>
    <xf numFmtId="0" fontId="9" fillId="2" borderId="11" xfId="6" applyFont="1" applyFill="1" applyBorder="1" applyAlignment="1">
      <alignment horizontal="center"/>
    </xf>
    <xf numFmtId="0" fontId="9" fillId="2" borderId="12" xfId="6" applyFont="1" applyFill="1" applyBorder="1" applyAlignment="1">
      <alignment horizontal="center"/>
    </xf>
    <xf numFmtId="0" fontId="10" fillId="2" borderId="11" xfId="6" applyFont="1" applyFill="1" applyBorder="1" applyAlignment="1">
      <alignment horizontal="center"/>
    </xf>
    <xf numFmtId="0" fontId="3" fillId="3" borderId="0" xfId="6" applyFont="1" applyFill="1"/>
    <xf numFmtId="0" fontId="10" fillId="2" borderId="13" xfId="6" applyFont="1" applyFill="1" applyBorder="1" applyAlignment="1">
      <alignment horizontal="center"/>
    </xf>
    <xf numFmtId="0" fontId="9" fillId="2" borderId="14" xfId="6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7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6942AA82-1059-476B-9336-C8E528AAE0C0}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F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9" Type="http://schemas.openxmlformats.org/officeDocument/2006/relationships/image" Target="../media/image44.emf"/><Relationship Id="rId3" Type="http://schemas.openxmlformats.org/officeDocument/2006/relationships/image" Target="../media/image8.emf"/><Relationship Id="rId21" Type="http://schemas.openxmlformats.org/officeDocument/2006/relationships/image" Target="../media/image26.emf"/><Relationship Id="rId34" Type="http://schemas.openxmlformats.org/officeDocument/2006/relationships/image" Target="../media/image39.emf"/><Relationship Id="rId42" Type="http://schemas.openxmlformats.org/officeDocument/2006/relationships/image" Target="../media/image47.emf"/><Relationship Id="rId47" Type="http://schemas.openxmlformats.org/officeDocument/2006/relationships/image" Target="../media/image52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33" Type="http://schemas.openxmlformats.org/officeDocument/2006/relationships/image" Target="../media/image38.emf"/><Relationship Id="rId38" Type="http://schemas.openxmlformats.org/officeDocument/2006/relationships/image" Target="../media/image43.emf"/><Relationship Id="rId46" Type="http://schemas.openxmlformats.org/officeDocument/2006/relationships/image" Target="../media/image51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29" Type="http://schemas.openxmlformats.org/officeDocument/2006/relationships/image" Target="../media/image34.emf"/><Relationship Id="rId41" Type="http://schemas.openxmlformats.org/officeDocument/2006/relationships/image" Target="../media/image46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32" Type="http://schemas.openxmlformats.org/officeDocument/2006/relationships/image" Target="../media/image37.emf"/><Relationship Id="rId37" Type="http://schemas.openxmlformats.org/officeDocument/2006/relationships/image" Target="../media/image42.emf"/><Relationship Id="rId40" Type="http://schemas.openxmlformats.org/officeDocument/2006/relationships/image" Target="../media/image45.emf"/><Relationship Id="rId45" Type="http://schemas.openxmlformats.org/officeDocument/2006/relationships/image" Target="../media/image50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36" Type="http://schemas.openxmlformats.org/officeDocument/2006/relationships/image" Target="../media/image41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31" Type="http://schemas.openxmlformats.org/officeDocument/2006/relationships/image" Target="../media/image36.emf"/><Relationship Id="rId44" Type="http://schemas.openxmlformats.org/officeDocument/2006/relationships/image" Target="../media/image49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Relationship Id="rId30" Type="http://schemas.openxmlformats.org/officeDocument/2006/relationships/image" Target="../media/image35.emf"/><Relationship Id="rId35" Type="http://schemas.openxmlformats.org/officeDocument/2006/relationships/image" Target="../media/image40.emf"/><Relationship Id="rId43" Type="http://schemas.openxmlformats.org/officeDocument/2006/relationships/image" Target="../media/image48.emf"/><Relationship Id="rId48" Type="http://schemas.openxmlformats.org/officeDocument/2006/relationships/image" Target="../media/image53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13" Type="http://schemas.openxmlformats.org/officeDocument/2006/relationships/image" Target="../media/image66.emf"/><Relationship Id="rId18" Type="http://schemas.openxmlformats.org/officeDocument/2006/relationships/image" Target="../media/image71.emf"/><Relationship Id="rId3" Type="http://schemas.openxmlformats.org/officeDocument/2006/relationships/image" Target="../media/image56.emf"/><Relationship Id="rId21" Type="http://schemas.openxmlformats.org/officeDocument/2006/relationships/image" Target="../media/image74.emf"/><Relationship Id="rId7" Type="http://schemas.openxmlformats.org/officeDocument/2006/relationships/image" Target="../media/image60.emf"/><Relationship Id="rId12" Type="http://schemas.openxmlformats.org/officeDocument/2006/relationships/image" Target="../media/image65.emf"/><Relationship Id="rId17" Type="http://schemas.openxmlformats.org/officeDocument/2006/relationships/image" Target="../media/image70.emf"/><Relationship Id="rId2" Type="http://schemas.openxmlformats.org/officeDocument/2006/relationships/image" Target="../media/image55.emf"/><Relationship Id="rId16" Type="http://schemas.openxmlformats.org/officeDocument/2006/relationships/image" Target="../media/image69.emf"/><Relationship Id="rId20" Type="http://schemas.openxmlformats.org/officeDocument/2006/relationships/image" Target="../media/image73.emf"/><Relationship Id="rId1" Type="http://schemas.openxmlformats.org/officeDocument/2006/relationships/image" Target="../media/image54.emf"/><Relationship Id="rId6" Type="http://schemas.openxmlformats.org/officeDocument/2006/relationships/image" Target="../media/image59.emf"/><Relationship Id="rId11" Type="http://schemas.openxmlformats.org/officeDocument/2006/relationships/image" Target="../media/image64.emf"/><Relationship Id="rId24" Type="http://schemas.openxmlformats.org/officeDocument/2006/relationships/image" Target="../media/image77.emf"/><Relationship Id="rId5" Type="http://schemas.openxmlformats.org/officeDocument/2006/relationships/image" Target="../media/image58.emf"/><Relationship Id="rId15" Type="http://schemas.openxmlformats.org/officeDocument/2006/relationships/image" Target="../media/image68.emf"/><Relationship Id="rId23" Type="http://schemas.openxmlformats.org/officeDocument/2006/relationships/image" Target="../media/image76.emf"/><Relationship Id="rId10" Type="http://schemas.openxmlformats.org/officeDocument/2006/relationships/image" Target="../media/image63.emf"/><Relationship Id="rId19" Type="http://schemas.openxmlformats.org/officeDocument/2006/relationships/image" Target="../media/image72.emf"/><Relationship Id="rId4" Type="http://schemas.openxmlformats.org/officeDocument/2006/relationships/image" Target="../media/image57.emf"/><Relationship Id="rId9" Type="http://schemas.openxmlformats.org/officeDocument/2006/relationships/image" Target="../media/image62.emf"/><Relationship Id="rId14" Type="http://schemas.openxmlformats.org/officeDocument/2006/relationships/image" Target="../media/image67.emf"/><Relationship Id="rId22" Type="http://schemas.openxmlformats.org/officeDocument/2006/relationships/image" Target="../media/image7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655320</xdr:colOff>
          <xdr:row>0</xdr:row>
          <xdr:rowOff>190500</xdr:rowOff>
        </xdr:from>
        <xdr:to>
          <xdr:col>0</xdr:col>
          <xdr:colOff>1592580</xdr:colOff>
          <xdr:row>0</xdr:row>
          <xdr:rowOff>1264920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0</xdr:row>
          <xdr:rowOff>99060</xdr:rowOff>
        </xdr:from>
        <xdr:to>
          <xdr:col>10</xdr:col>
          <xdr:colOff>1363980</xdr:colOff>
          <xdr:row>0</xdr:row>
          <xdr:rowOff>1242060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289560</xdr:colOff>
          <xdr:row>0</xdr:row>
          <xdr:rowOff>160020</xdr:rowOff>
        </xdr:from>
        <xdr:to>
          <xdr:col>12</xdr:col>
          <xdr:colOff>1249680</xdr:colOff>
          <xdr:row>0</xdr:row>
          <xdr:rowOff>1264920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388620</xdr:colOff>
          <xdr:row>0</xdr:row>
          <xdr:rowOff>137160</xdr:rowOff>
        </xdr:from>
        <xdr:to>
          <xdr:col>14</xdr:col>
          <xdr:colOff>1318260</xdr:colOff>
          <xdr:row>0</xdr:row>
          <xdr:rowOff>1211580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198120</xdr:colOff>
          <xdr:row>0</xdr:row>
          <xdr:rowOff>137160</xdr:rowOff>
        </xdr:from>
        <xdr:to>
          <xdr:col>16</xdr:col>
          <xdr:colOff>1165860</xdr:colOff>
          <xdr:row>0</xdr:row>
          <xdr:rowOff>1257300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5925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5925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5925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5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62250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62250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62250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62250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38575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38575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38575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38575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14900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14900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14900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914900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91225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991225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991225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0</xdr:colOff>
      <xdr:row>2</xdr:row>
      <xdr:rowOff>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067550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067550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067550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067550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43875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143875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143875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143875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0</xdr:colOff>
      <xdr:row>2</xdr:row>
      <xdr:rowOff>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220200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220200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220200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220200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0</xdr:colOff>
      <xdr:row>2</xdr:row>
      <xdr:rowOff>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296525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296525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296525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296525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372850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72850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372850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372850" y="1219200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2</xdr:row>
      <xdr:rowOff>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449175" y="161925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2449175" y="514350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2449175" y="866775"/>
          <a:ext cx="1076325" cy="3524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13</xdr:col>
      <xdr:colOff>0</xdr:colOff>
      <xdr:row>5</xdr:row>
      <xdr:rowOff>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449175" y="1219200"/>
          <a:ext cx="107632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11</xdr:row>
          <xdr:rowOff>83820</xdr:rowOff>
        </xdr:from>
        <xdr:to>
          <xdr:col>0</xdr:col>
          <xdr:colOff>1623060</xdr:colOff>
          <xdr:row>11</xdr:row>
          <xdr:rowOff>1188720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12</xdr:row>
          <xdr:rowOff>137160</xdr:rowOff>
        </xdr:from>
        <xdr:to>
          <xdr:col>0</xdr:col>
          <xdr:colOff>1584960</xdr:colOff>
          <xdr:row>12</xdr:row>
          <xdr:rowOff>1249680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13</xdr:row>
          <xdr:rowOff>251460</xdr:rowOff>
        </xdr:from>
        <xdr:to>
          <xdr:col>0</xdr:col>
          <xdr:colOff>1630680</xdr:colOff>
          <xdr:row>13</xdr:row>
          <xdr:rowOff>1013460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14</xdr:row>
          <xdr:rowOff>144780</xdr:rowOff>
        </xdr:from>
        <xdr:to>
          <xdr:col>0</xdr:col>
          <xdr:colOff>1882140</xdr:colOff>
          <xdr:row>14</xdr:row>
          <xdr:rowOff>2072640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251460</xdr:colOff>
          <xdr:row>15</xdr:row>
          <xdr:rowOff>99060</xdr:rowOff>
        </xdr:from>
        <xdr:to>
          <xdr:col>0</xdr:col>
          <xdr:colOff>1470660</xdr:colOff>
          <xdr:row>15</xdr:row>
          <xdr:rowOff>1333500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16</xdr:row>
          <xdr:rowOff>76200</xdr:rowOff>
        </xdr:from>
        <xdr:to>
          <xdr:col>0</xdr:col>
          <xdr:colOff>1889760</xdr:colOff>
          <xdr:row>16</xdr:row>
          <xdr:rowOff>1615440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17</xdr:row>
          <xdr:rowOff>137160</xdr:rowOff>
        </xdr:from>
        <xdr:to>
          <xdr:col>0</xdr:col>
          <xdr:colOff>1653540</xdr:colOff>
          <xdr:row>17</xdr:row>
          <xdr:rowOff>1295400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18</xdr:row>
          <xdr:rowOff>114300</xdr:rowOff>
        </xdr:from>
        <xdr:to>
          <xdr:col>0</xdr:col>
          <xdr:colOff>1661160</xdr:colOff>
          <xdr:row>18</xdr:row>
          <xdr:rowOff>1226820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</xdr:colOff>
          <xdr:row>19</xdr:row>
          <xdr:rowOff>182880</xdr:rowOff>
        </xdr:from>
        <xdr:to>
          <xdr:col>0</xdr:col>
          <xdr:colOff>1866900</xdr:colOff>
          <xdr:row>19</xdr:row>
          <xdr:rowOff>1455420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20</xdr:row>
          <xdr:rowOff>76200</xdr:rowOff>
        </xdr:from>
        <xdr:to>
          <xdr:col>0</xdr:col>
          <xdr:colOff>1729740</xdr:colOff>
          <xdr:row>20</xdr:row>
          <xdr:rowOff>1440180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251460</xdr:colOff>
          <xdr:row>21</xdr:row>
          <xdr:rowOff>137160</xdr:rowOff>
        </xdr:from>
        <xdr:to>
          <xdr:col>0</xdr:col>
          <xdr:colOff>1668780</xdr:colOff>
          <xdr:row>21</xdr:row>
          <xdr:rowOff>1043940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22</xdr:row>
          <xdr:rowOff>190500</xdr:rowOff>
        </xdr:from>
        <xdr:to>
          <xdr:col>0</xdr:col>
          <xdr:colOff>1912620</xdr:colOff>
          <xdr:row>22</xdr:row>
          <xdr:rowOff>1150620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23</xdr:row>
          <xdr:rowOff>68580</xdr:rowOff>
        </xdr:from>
        <xdr:to>
          <xdr:col>0</xdr:col>
          <xdr:colOff>1783080</xdr:colOff>
          <xdr:row>23</xdr:row>
          <xdr:rowOff>944880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327660</xdr:colOff>
          <xdr:row>24</xdr:row>
          <xdr:rowOff>99060</xdr:rowOff>
        </xdr:from>
        <xdr:to>
          <xdr:col>0</xdr:col>
          <xdr:colOff>1744980</xdr:colOff>
          <xdr:row>24</xdr:row>
          <xdr:rowOff>1264920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297180</xdr:colOff>
          <xdr:row>25</xdr:row>
          <xdr:rowOff>137160</xdr:rowOff>
        </xdr:from>
        <xdr:to>
          <xdr:col>0</xdr:col>
          <xdr:colOff>1714500</xdr:colOff>
          <xdr:row>25</xdr:row>
          <xdr:rowOff>1303020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26</xdr:row>
          <xdr:rowOff>30480</xdr:rowOff>
        </xdr:from>
        <xdr:to>
          <xdr:col>0</xdr:col>
          <xdr:colOff>1676400</xdr:colOff>
          <xdr:row>26</xdr:row>
          <xdr:rowOff>1409700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27</xdr:row>
          <xdr:rowOff>99060</xdr:rowOff>
        </xdr:from>
        <xdr:to>
          <xdr:col>0</xdr:col>
          <xdr:colOff>1676400</xdr:colOff>
          <xdr:row>27</xdr:row>
          <xdr:rowOff>1242060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28</xdr:row>
          <xdr:rowOff>76200</xdr:rowOff>
        </xdr:from>
        <xdr:to>
          <xdr:col>0</xdr:col>
          <xdr:colOff>1691640</xdr:colOff>
          <xdr:row>28</xdr:row>
          <xdr:rowOff>1607820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29</xdr:row>
          <xdr:rowOff>83820</xdr:rowOff>
        </xdr:from>
        <xdr:to>
          <xdr:col>0</xdr:col>
          <xdr:colOff>1645920</xdr:colOff>
          <xdr:row>29</xdr:row>
          <xdr:rowOff>1341120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175260</xdr:colOff>
          <xdr:row>30</xdr:row>
          <xdr:rowOff>83820</xdr:rowOff>
        </xdr:from>
        <xdr:to>
          <xdr:col>0</xdr:col>
          <xdr:colOff>1844040</xdr:colOff>
          <xdr:row>30</xdr:row>
          <xdr:rowOff>1417320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327660</xdr:colOff>
          <xdr:row>31</xdr:row>
          <xdr:rowOff>137160</xdr:rowOff>
        </xdr:from>
        <xdr:to>
          <xdr:col>0</xdr:col>
          <xdr:colOff>1744980</xdr:colOff>
          <xdr:row>31</xdr:row>
          <xdr:rowOff>1409700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327660</xdr:colOff>
          <xdr:row>33</xdr:row>
          <xdr:rowOff>182880</xdr:rowOff>
        </xdr:from>
        <xdr:to>
          <xdr:col>0</xdr:col>
          <xdr:colOff>1744980</xdr:colOff>
          <xdr:row>33</xdr:row>
          <xdr:rowOff>998220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34</xdr:row>
          <xdr:rowOff>60960</xdr:rowOff>
        </xdr:from>
        <xdr:to>
          <xdr:col>0</xdr:col>
          <xdr:colOff>2171700</xdr:colOff>
          <xdr:row>34</xdr:row>
          <xdr:rowOff>1219200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32</xdr:row>
          <xdr:rowOff>129540</xdr:rowOff>
        </xdr:from>
        <xdr:to>
          <xdr:col>0</xdr:col>
          <xdr:colOff>1805940</xdr:colOff>
          <xdr:row>32</xdr:row>
          <xdr:rowOff>1196340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emf"/><Relationship Id="rId18" Type="http://schemas.openxmlformats.org/officeDocument/2006/relationships/oleObject" Target="../embeddings/oleObject13.bin"/><Relationship Id="rId26" Type="http://schemas.openxmlformats.org/officeDocument/2006/relationships/oleObject" Target="../embeddings/oleObject17.bin"/><Relationship Id="rId39" Type="http://schemas.openxmlformats.org/officeDocument/2006/relationships/image" Target="../media/image71.emf"/><Relationship Id="rId3" Type="http://schemas.openxmlformats.org/officeDocument/2006/relationships/vmlDrawing" Target="../drawings/vmlDrawing3.vml"/><Relationship Id="rId21" Type="http://schemas.openxmlformats.org/officeDocument/2006/relationships/image" Target="../media/image62.emf"/><Relationship Id="rId34" Type="http://schemas.openxmlformats.org/officeDocument/2006/relationships/oleObject" Target="../embeddings/oleObject21.bin"/><Relationship Id="rId42" Type="http://schemas.openxmlformats.org/officeDocument/2006/relationships/oleObject" Target="../embeddings/oleObject25.bin"/><Relationship Id="rId47" Type="http://schemas.openxmlformats.org/officeDocument/2006/relationships/image" Target="../media/image75.emf"/><Relationship Id="rId50" Type="http://schemas.openxmlformats.org/officeDocument/2006/relationships/oleObject" Target="../embeddings/oleObject29.bin"/><Relationship Id="rId7" Type="http://schemas.openxmlformats.org/officeDocument/2006/relationships/image" Target="../media/image55.emf"/><Relationship Id="rId12" Type="http://schemas.openxmlformats.org/officeDocument/2006/relationships/oleObject" Target="../embeddings/oleObject10.bin"/><Relationship Id="rId17" Type="http://schemas.openxmlformats.org/officeDocument/2006/relationships/image" Target="../media/image60.emf"/><Relationship Id="rId25" Type="http://schemas.openxmlformats.org/officeDocument/2006/relationships/image" Target="../media/image64.emf"/><Relationship Id="rId33" Type="http://schemas.openxmlformats.org/officeDocument/2006/relationships/image" Target="../media/image68.emf"/><Relationship Id="rId38" Type="http://schemas.openxmlformats.org/officeDocument/2006/relationships/oleObject" Target="../embeddings/oleObject23.bin"/><Relationship Id="rId46" Type="http://schemas.openxmlformats.org/officeDocument/2006/relationships/oleObject" Target="../embeddings/oleObject27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4.bin"/><Relationship Id="rId29" Type="http://schemas.openxmlformats.org/officeDocument/2006/relationships/image" Target="../media/image66.emf"/><Relationship Id="rId41" Type="http://schemas.openxmlformats.org/officeDocument/2006/relationships/image" Target="../media/image72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57.emf"/><Relationship Id="rId24" Type="http://schemas.openxmlformats.org/officeDocument/2006/relationships/oleObject" Target="../embeddings/oleObject16.bin"/><Relationship Id="rId32" Type="http://schemas.openxmlformats.org/officeDocument/2006/relationships/oleObject" Target="../embeddings/oleObject20.bin"/><Relationship Id="rId37" Type="http://schemas.openxmlformats.org/officeDocument/2006/relationships/image" Target="../media/image70.emf"/><Relationship Id="rId40" Type="http://schemas.openxmlformats.org/officeDocument/2006/relationships/oleObject" Target="../embeddings/oleObject24.bin"/><Relationship Id="rId45" Type="http://schemas.openxmlformats.org/officeDocument/2006/relationships/image" Target="../media/image74.emf"/><Relationship Id="rId5" Type="http://schemas.openxmlformats.org/officeDocument/2006/relationships/image" Target="../media/image54.emf"/><Relationship Id="rId15" Type="http://schemas.openxmlformats.org/officeDocument/2006/relationships/image" Target="../media/image59.emf"/><Relationship Id="rId23" Type="http://schemas.openxmlformats.org/officeDocument/2006/relationships/image" Target="../media/image63.emf"/><Relationship Id="rId28" Type="http://schemas.openxmlformats.org/officeDocument/2006/relationships/oleObject" Target="../embeddings/oleObject18.bin"/><Relationship Id="rId36" Type="http://schemas.openxmlformats.org/officeDocument/2006/relationships/oleObject" Target="../embeddings/oleObject22.bin"/><Relationship Id="rId49" Type="http://schemas.openxmlformats.org/officeDocument/2006/relationships/image" Target="../media/image76.emf"/><Relationship Id="rId10" Type="http://schemas.openxmlformats.org/officeDocument/2006/relationships/oleObject" Target="../embeddings/oleObject9.bin"/><Relationship Id="rId19" Type="http://schemas.openxmlformats.org/officeDocument/2006/relationships/image" Target="../media/image61.emf"/><Relationship Id="rId31" Type="http://schemas.openxmlformats.org/officeDocument/2006/relationships/image" Target="../media/image67.emf"/><Relationship Id="rId44" Type="http://schemas.openxmlformats.org/officeDocument/2006/relationships/oleObject" Target="../embeddings/oleObject26.bin"/><Relationship Id="rId4" Type="http://schemas.openxmlformats.org/officeDocument/2006/relationships/oleObject" Target="../embeddings/oleObject6.bin"/><Relationship Id="rId9" Type="http://schemas.openxmlformats.org/officeDocument/2006/relationships/image" Target="../media/image56.emf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5.bin"/><Relationship Id="rId27" Type="http://schemas.openxmlformats.org/officeDocument/2006/relationships/image" Target="../media/image65.emf"/><Relationship Id="rId30" Type="http://schemas.openxmlformats.org/officeDocument/2006/relationships/oleObject" Target="../embeddings/oleObject19.bin"/><Relationship Id="rId35" Type="http://schemas.openxmlformats.org/officeDocument/2006/relationships/image" Target="../media/image69.emf"/><Relationship Id="rId43" Type="http://schemas.openxmlformats.org/officeDocument/2006/relationships/image" Target="../media/image73.emf"/><Relationship Id="rId48" Type="http://schemas.openxmlformats.org/officeDocument/2006/relationships/oleObject" Target="../embeddings/oleObject28.bin"/><Relationship Id="rId8" Type="http://schemas.openxmlformats.org/officeDocument/2006/relationships/oleObject" Target="../embeddings/oleObject8.bin"/><Relationship Id="rId51" Type="http://schemas.openxmlformats.org/officeDocument/2006/relationships/image" Target="../media/image7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abSelected="1" topLeftCell="A7" zoomScale="80" zoomScaleNormal="80" workbookViewId="0">
      <selection activeCell="A54" sqref="A54"/>
    </sheetView>
  </sheetViews>
  <sheetFormatPr defaultColWidth="8.77734375" defaultRowHeight="13.2" x14ac:dyDescent="0.25"/>
  <cols>
    <col min="1" max="1" width="32.21875" style="2" bestFit="1" customWidth="1"/>
    <col min="2" max="2" width="32.21875" style="2" customWidth="1"/>
    <col min="3" max="3" width="18.21875" style="2" customWidth="1"/>
    <col min="4" max="6" width="27.21875" style="2" customWidth="1"/>
    <col min="7" max="7" width="19.77734375" style="2" customWidth="1"/>
    <col min="8" max="8" width="26.44140625" style="2" customWidth="1"/>
    <col min="9" max="9" width="23.21875" style="2" customWidth="1"/>
    <col min="10" max="10" width="24.77734375" style="2" customWidth="1"/>
    <col min="11" max="11" width="22" style="2" customWidth="1"/>
    <col min="12" max="12" width="23.5546875" style="2" customWidth="1"/>
    <col min="13" max="13" width="22" style="2" customWidth="1"/>
    <col min="14" max="14" width="23" style="2" customWidth="1"/>
    <col min="15" max="15" width="24.5546875" style="2" customWidth="1"/>
    <col min="16" max="16" width="23.109375" style="2" customWidth="1"/>
    <col min="17" max="17" width="21" style="2" customWidth="1"/>
    <col min="18" max="18" width="21.33203125" style="2" bestFit="1" customWidth="1"/>
    <col min="19" max="19" width="19.77734375" style="2" bestFit="1" customWidth="1"/>
    <col min="20" max="20" width="20.6640625" style="2" bestFit="1" customWidth="1"/>
    <col min="21" max="21" width="19.21875" style="2" bestFit="1" customWidth="1"/>
    <col min="22" max="22" width="20.6640625" style="2" bestFit="1" customWidth="1"/>
    <col min="23" max="23" width="19.21875" style="2" bestFit="1" customWidth="1"/>
    <col min="24" max="24" width="20.6640625" style="2" bestFit="1" customWidth="1"/>
    <col min="25" max="25" width="19.21875" style="2" bestFit="1" customWidth="1"/>
    <col min="26" max="26" width="20.6640625" style="2" bestFit="1" customWidth="1"/>
    <col min="27" max="27" width="19.21875" style="2" bestFit="1" customWidth="1"/>
    <col min="28" max="16384" width="8.77734375" style="2"/>
  </cols>
  <sheetData>
    <row r="1" spans="1:27" ht="102.45" customHeight="1" x14ac:dyDescent="0.25"/>
    <row r="2" spans="1:27" x14ac:dyDescent="0.25">
      <c r="A2" s="32" t="s">
        <v>178</v>
      </c>
    </row>
    <row r="3" spans="1:27" s="7" customFormat="1" x14ac:dyDescent="0.25">
      <c r="A3" s="7" t="s">
        <v>0</v>
      </c>
      <c r="B3" s="7" t="s">
        <v>89</v>
      </c>
      <c r="C3" s="7" t="s">
        <v>91</v>
      </c>
      <c r="D3" s="8" t="s">
        <v>92</v>
      </c>
      <c r="E3" s="8" t="s">
        <v>179</v>
      </c>
      <c r="F3" s="8" t="s">
        <v>180</v>
      </c>
      <c r="G3" s="8" t="s">
        <v>182</v>
      </c>
      <c r="H3" s="7" t="s">
        <v>1</v>
      </c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  <c r="Y3" s="7" t="s">
        <v>18</v>
      </c>
      <c r="Z3" s="7" t="s">
        <v>19</v>
      </c>
      <c r="AA3" s="7" t="s">
        <v>20</v>
      </c>
    </row>
    <row r="4" spans="1:27" x14ac:dyDescent="0.25">
      <c r="A4" s="2" t="s">
        <v>21</v>
      </c>
      <c r="B4" s="6" t="s">
        <v>90</v>
      </c>
      <c r="C4" s="33">
        <f>(J4+L4+N4+P4)/H4</f>
        <v>5.8424440002255515</v>
      </c>
      <c r="D4" s="9" t="s">
        <v>117</v>
      </c>
      <c r="E4" s="34">
        <f>(N4-P4)/(N4+P4)</f>
        <v>1.503038327852415E-2</v>
      </c>
      <c r="F4" s="34">
        <f>(J4-L4)/(J4+L4)</f>
        <v>-0.10155730994742533</v>
      </c>
      <c r="G4" s="37">
        <f>(N4+P4)/(J4+L4)</f>
        <v>2.0957405242777694</v>
      </c>
      <c r="H4" s="2">
        <v>1983.5816500000001</v>
      </c>
      <c r="I4" s="2">
        <v>7.48</v>
      </c>
      <c r="J4" s="2">
        <v>1681.6688200000001</v>
      </c>
      <c r="K4" s="2">
        <v>6.34</v>
      </c>
      <c r="L4" s="2">
        <v>2061.8505799999998</v>
      </c>
      <c r="M4" s="2">
        <v>7.78</v>
      </c>
      <c r="N4" s="2">
        <v>3981.6826799999999</v>
      </c>
      <c r="O4" s="2">
        <v>15.02</v>
      </c>
      <c r="P4" s="2">
        <v>3863.7626300000002</v>
      </c>
      <c r="Q4" s="2">
        <v>14.57</v>
      </c>
      <c r="R4" s="2">
        <v>1007.97986</v>
      </c>
      <c r="S4" s="2">
        <v>6.83</v>
      </c>
      <c r="T4" s="2">
        <v>1039.6302900000001</v>
      </c>
      <c r="U4" s="2">
        <v>7.04</v>
      </c>
      <c r="V4" s="2">
        <v>1334.90086</v>
      </c>
      <c r="W4" s="2">
        <v>9.0399999999999991</v>
      </c>
      <c r="X4" s="2">
        <v>2239.7900100000002</v>
      </c>
      <c r="Y4" s="2">
        <v>15.17</v>
      </c>
      <c r="Z4" s="2">
        <v>2314.83446</v>
      </c>
      <c r="AA4" s="2">
        <v>15.68</v>
      </c>
    </row>
    <row r="5" spans="1:27" ht="14.4" x14ac:dyDescent="0.3">
      <c r="A5" s="2" t="s">
        <v>22</v>
      </c>
      <c r="B5" s="6" t="s">
        <v>90</v>
      </c>
      <c r="C5" s="33" t="s">
        <v>181</v>
      </c>
      <c r="D5" s="10" t="s">
        <v>94</v>
      </c>
      <c r="E5" s="34" t="s">
        <v>121</v>
      </c>
      <c r="F5" s="34" t="s">
        <v>121</v>
      </c>
      <c r="G5" s="37" t="s">
        <v>121</v>
      </c>
      <c r="H5" s="3">
        <v>3138.9506000000001</v>
      </c>
      <c r="I5" s="2">
        <v>9.84</v>
      </c>
      <c r="J5" s="2">
        <v>0</v>
      </c>
      <c r="K5" s="2">
        <v>0</v>
      </c>
      <c r="L5" s="2">
        <v>0</v>
      </c>
      <c r="M5" s="2">
        <v>0</v>
      </c>
      <c r="N5" s="2">
        <v>54.975810000000003</v>
      </c>
      <c r="O5" s="4">
        <v>0.17</v>
      </c>
      <c r="P5" s="2">
        <v>19.610220000000002</v>
      </c>
      <c r="Q5" s="4">
        <v>0.06</v>
      </c>
      <c r="R5" s="3">
        <v>2023.6072999999999</v>
      </c>
      <c r="S5" s="2">
        <v>13.77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5">
      <c r="A6" s="2" t="s">
        <v>23</v>
      </c>
      <c r="B6" s="6" t="s">
        <v>90</v>
      </c>
      <c r="C6" s="33">
        <f t="shared" ref="C6:C51" si="0">(J6+L6+N6+P6)/H6</f>
        <v>6.0253357012339439</v>
      </c>
      <c r="D6" s="9" t="s">
        <v>95</v>
      </c>
      <c r="E6" s="34">
        <f t="shared" ref="E6:E51" si="1">(N6-P6)/(N6+P6)</f>
        <v>9.8901225500628326E-2</v>
      </c>
      <c r="F6" s="34">
        <f t="shared" ref="F6:F51" si="2">(J6-L6)/(J6+L6)</f>
        <v>3.9351782406316593E-2</v>
      </c>
      <c r="G6" s="37">
        <f t="shared" ref="G6:G51" si="3">(N6+P6)/(J6+L6)</f>
        <v>3.3588043957659512</v>
      </c>
      <c r="H6" s="3">
        <v>1743.8795</v>
      </c>
      <c r="I6" s="2">
        <v>6.44</v>
      </c>
      <c r="J6" s="2">
        <v>1252.74567</v>
      </c>
      <c r="K6" s="2">
        <v>4.63</v>
      </c>
      <c r="L6" s="2">
        <v>1157.8831299999999</v>
      </c>
      <c r="M6" s="2">
        <v>4.28</v>
      </c>
      <c r="N6" s="2">
        <v>4448.80854</v>
      </c>
      <c r="O6" s="2">
        <v>16.440000000000001</v>
      </c>
      <c r="P6" s="2">
        <v>3648.02207</v>
      </c>
      <c r="Q6" s="2">
        <v>13.48</v>
      </c>
      <c r="R6" s="2">
        <v>844.45758999999998</v>
      </c>
      <c r="S6" s="2">
        <v>6.45</v>
      </c>
      <c r="T6" s="2">
        <v>752.57474999999999</v>
      </c>
      <c r="U6" s="2">
        <v>5.75</v>
      </c>
      <c r="V6" s="2">
        <v>689.82372999999995</v>
      </c>
      <c r="W6" s="2">
        <v>5.27</v>
      </c>
      <c r="X6" s="2">
        <v>2236.03683</v>
      </c>
      <c r="Y6" s="2">
        <v>17.079999999999998</v>
      </c>
      <c r="Z6" s="2">
        <v>1901.42275</v>
      </c>
      <c r="AA6" s="2">
        <v>14.53</v>
      </c>
    </row>
    <row r="7" spans="1:27" ht="14.4" x14ac:dyDescent="0.3">
      <c r="A7" s="2" t="s">
        <v>24</v>
      </c>
      <c r="B7" s="6" t="s">
        <v>90</v>
      </c>
      <c r="C7" s="33">
        <f t="shared" si="0"/>
        <v>5.1916633972698127</v>
      </c>
      <c r="D7" s="10" t="s">
        <v>96</v>
      </c>
      <c r="E7" s="34">
        <f t="shared" si="1"/>
        <v>-1.9660074036559307E-2</v>
      </c>
      <c r="F7" s="34">
        <f t="shared" si="2"/>
        <v>-3.7744767603929537E-2</v>
      </c>
      <c r="G7" s="37">
        <f t="shared" si="3"/>
        <v>1.7613734300119124</v>
      </c>
      <c r="H7" s="2">
        <v>2030.62429</v>
      </c>
      <c r="I7" s="2">
        <v>8.3699999999999992</v>
      </c>
      <c r="J7" s="2">
        <v>1836.8396600000001</v>
      </c>
      <c r="K7" s="2">
        <v>7.57</v>
      </c>
      <c r="L7" s="3">
        <v>1980.9409000000001</v>
      </c>
      <c r="M7" s="2">
        <v>8.17</v>
      </c>
      <c r="N7" s="2">
        <v>3296.16617</v>
      </c>
      <c r="O7" s="2">
        <v>13.59</v>
      </c>
      <c r="P7" s="2">
        <v>3428.3710700000001</v>
      </c>
      <c r="Q7" s="2">
        <v>14.13</v>
      </c>
      <c r="R7" s="2">
        <v>1025.24533</v>
      </c>
      <c r="S7" s="2">
        <v>7.32</v>
      </c>
      <c r="T7" s="2">
        <v>1107.51215</v>
      </c>
      <c r="U7" s="2">
        <v>7.91</v>
      </c>
      <c r="V7" s="2">
        <v>1200.7999500000001</v>
      </c>
      <c r="W7" s="2">
        <v>8.57</v>
      </c>
      <c r="X7" s="2">
        <v>1694.0209199999999</v>
      </c>
      <c r="Y7" s="2">
        <v>12.09</v>
      </c>
      <c r="Z7" s="2">
        <v>1875.46423</v>
      </c>
      <c r="AA7" s="2">
        <v>13.39</v>
      </c>
    </row>
    <row r="8" spans="1:27" x14ac:dyDescent="0.25">
      <c r="A8" s="2" t="s">
        <v>25</v>
      </c>
      <c r="B8" s="6" t="s">
        <v>90</v>
      </c>
      <c r="C8" s="33">
        <f t="shared" si="0"/>
        <v>3.7300833147930659</v>
      </c>
      <c r="D8" s="9" t="s">
        <v>118</v>
      </c>
      <c r="E8" s="34">
        <f t="shared" si="1"/>
        <v>0.32474981118017476</v>
      </c>
      <c r="F8" s="34">
        <f t="shared" si="2"/>
        <v>6.5950337558900535E-2</v>
      </c>
      <c r="G8" s="37">
        <f t="shared" si="3"/>
        <v>5.8874957434096018</v>
      </c>
      <c r="H8" s="2">
        <v>2227.8984700000001</v>
      </c>
      <c r="I8" s="2">
        <v>8.4600000000000009</v>
      </c>
      <c r="J8" s="2">
        <v>643.07194000000004</v>
      </c>
      <c r="K8" s="2">
        <v>2.44</v>
      </c>
      <c r="L8" s="2">
        <v>563.49823000000004</v>
      </c>
      <c r="M8" s="2">
        <v>2.14</v>
      </c>
      <c r="N8" s="2">
        <v>4705.2972099999997</v>
      </c>
      <c r="O8" s="2">
        <v>17.86</v>
      </c>
      <c r="P8" s="2">
        <v>2398.3795300000002</v>
      </c>
      <c r="Q8" s="5">
        <v>9.1</v>
      </c>
      <c r="R8" s="2">
        <v>1199.50172</v>
      </c>
      <c r="S8" s="2">
        <v>5.71</v>
      </c>
      <c r="T8" s="2">
        <v>387.51866000000001</v>
      </c>
      <c r="U8" s="2">
        <v>1.84</v>
      </c>
      <c r="V8" s="2">
        <v>325.79993999999999</v>
      </c>
      <c r="W8" s="2">
        <v>1.55</v>
      </c>
      <c r="X8" s="2">
        <v>2345.9810900000002</v>
      </c>
      <c r="Y8" s="2">
        <v>11.16</v>
      </c>
      <c r="Z8" s="2">
        <v>1227.35031</v>
      </c>
      <c r="AA8" s="2">
        <v>5.84</v>
      </c>
    </row>
    <row r="9" spans="1:27" x14ac:dyDescent="0.25">
      <c r="A9" s="2" t="s">
        <v>26</v>
      </c>
      <c r="B9" s="6" t="s">
        <v>90</v>
      </c>
      <c r="C9" s="33">
        <f t="shared" si="0"/>
        <v>5.6198011304402593</v>
      </c>
      <c r="D9" s="9" t="s">
        <v>98</v>
      </c>
      <c r="E9" s="34">
        <f t="shared" si="1"/>
        <v>-2.290386576353353E-2</v>
      </c>
      <c r="F9" s="34">
        <f t="shared" si="2"/>
        <v>5.7047446872666822E-3</v>
      </c>
      <c r="G9" s="37">
        <f t="shared" si="3"/>
        <v>1.9222720920386298</v>
      </c>
      <c r="H9" s="2">
        <v>1852.01295</v>
      </c>
      <c r="I9" s="2">
        <v>7.35</v>
      </c>
      <c r="J9" s="3">
        <v>1790.9556</v>
      </c>
      <c r="K9" s="2">
        <v>7.11</v>
      </c>
      <c r="L9" s="2">
        <v>1770.63762</v>
      </c>
      <c r="M9" s="2">
        <v>7.03</v>
      </c>
      <c r="N9" s="2">
        <v>3344.7716700000001</v>
      </c>
      <c r="O9" s="2">
        <v>13.27</v>
      </c>
      <c r="P9" s="2">
        <v>3501.5795800000001</v>
      </c>
      <c r="Q9" s="5">
        <v>13.9</v>
      </c>
      <c r="R9" s="2">
        <v>873.98092999999994</v>
      </c>
      <c r="S9" s="2">
        <v>6.62</v>
      </c>
      <c r="T9" s="2">
        <v>1076.59465</v>
      </c>
      <c r="U9" s="2">
        <v>8.15</v>
      </c>
      <c r="V9" s="2">
        <v>1076.8694499999999</v>
      </c>
      <c r="W9" s="2">
        <v>8.16</v>
      </c>
      <c r="X9" s="2">
        <v>1728.95478</v>
      </c>
      <c r="Y9" s="2">
        <v>13.09</v>
      </c>
      <c r="Z9" s="2">
        <v>1925.2276899999999</v>
      </c>
      <c r="AA9" s="2">
        <v>14.58</v>
      </c>
    </row>
    <row r="10" spans="1:27" ht="14.4" x14ac:dyDescent="0.3">
      <c r="A10" s="2" t="s">
        <v>27</v>
      </c>
      <c r="B10" s="6" t="s">
        <v>90</v>
      </c>
      <c r="C10" s="33">
        <f t="shared" si="0"/>
        <v>5.2604093241360435</v>
      </c>
      <c r="D10" s="10" t="s">
        <v>99</v>
      </c>
      <c r="E10" s="34">
        <f t="shared" si="1"/>
        <v>-3.5736549427878427E-2</v>
      </c>
      <c r="F10" s="34">
        <f t="shared" si="2"/>
        <v>5.0085399907465588E-3</v>
      </c>
      <c r="G10" s="37">
        <f t="shared" si="3"/>
        <v>1.9223328758807199</v>
      </c>
      <c r="H10" s="2">
        <v>1973.8596600000001</v>
      </c>
      <c r="I10" s="2">
        <v>8.2799999999999994</v>
      </c>
      <c r="J10" s="2">
        <v>1785.44256</v>
      </c>
      <c r="K10" s="2">
        <v>7.49</v>
      </c>
      <c r="L10" s="2">
        <v>1767.6467700000001</v>
      </c>
      <c r="M10" s="2">
        <v>7.42</v>
      </c>
      <c r="N10" s="2">
        <v>3293.0659599999999</v>
      </c>
      <c r="O10" s="2">
        <v>13.82</v>
      </c>
      <c r="P10" s="2">
        <v>3537.1544699999999</v>
      </c>
      <c r="Q10" s="2">
        <v>14.84</v>
      </c>
      <c r="R10" s="2">
        <v>898.26721999999995</v>
      </c>
      <c r="S10" s="2">
        <v>6.81</v>
      </c>
      <c r="T10" s="2">
        <v>1085.5520799999999</v>
      </c>
      <c r="U10" s="2">
        <v>8.23</v>
      </c>
      <c r="V10" s="3">
        <v>1084.6923999999999</v>
      </c>
      <c r="W10" s="2">
        <v>8.2200000000000006</v>
      </c>
      <c r="X10" s="2">
        <v>1704.5660499999999</v>
      </c>
      <c r="Y10" s="2">
        <v>12.92</v>
      </c>
      <c r="Z10" s="2">
        <v>1936.0118199999999</v>
      </c>
      <c r="AA10" s="2">
        <v>14.68</v>
      </c>
    </row>
    <row r="11" spans="1:27" ht="14.4" x14ac:dyDescent="0.3">
      <c r="A11" s="2" t="s">
        <v>28</v>
      </c>
      <c r="B11" s="6" t="s">
        <v>90</v>
      </c>
      <c r="C11" s="33">
        <f t="shared" si="0"/>
        <v>2.2939237987799497</v>
      </c>
      <c r="D11" s="10" t="s">
        <v>100</v>
      </c>
      <c r="E11" s="34">
        <f t="shared" si="1"/>
        <v>-0.23059669970369134</v>
      </c>
      <c r="F11" s="34">
        <f t="shared" si="2"/>
        <v>3.0365062405553856E-2</v>
      </c>
      <c r="G11" s="37">
        <f t="shared" si="3"/>
        <v>4.8670811556637679</v>
      </c>
      <c r="H11" s="2">
        <v>2472.8010899999999</v>
      </c>
      <c r="I11" s="2">
        <v>10.97</v>
      </c>
      <c r="J11" s="2">
        <v>498.08929000000001</v>
      </c>
      <c r="K11" s="2">
        <v>2.21</v>
      </c>
      <c r="L11" s="2">
        <v>468.73171000000002</v>
      </c>
      <c r="M11" s="2">
        <v>2.08</v>
      </c>
      <c r="N11" s="2">
        <v>1810.25065</v>
      </c>
      <c r="O11" s="2">
        <v>8.0299999999999994</v>
      </c>
      <c r="P11" s="2">
        <v>2895.3456200000001</v>
      </c>
      <c r="Q11" s="2">
        <v>12.84</v>
      </c>
      <c r="R11" s="2">
        <v>1413.8450399999999</v>
      </c>
      <c r="S11" s="2">
        <v>11.93</v>
      </c>
      <c r="T11" s="3">
        <v>297.67700000000002</v>
      </c>
      <c r="U11" s="2">
        <v>2.5099999999999998</v>
      </c>
      <c r="V11" s="2">
        <v>273.58783</v>
      </c>
      <c r="W11" s="2">
        <v>2.31</v>
      </c>
      <c r="X11" s="2">
        <v>897.07465000000002</v>
      </c>
      <c r="Y11" s="2">
        <v>7.57</v>
      </c>
      <c r="Z11" s="2">
        <v>1473.26917</v>
      </c>
      <c r="AA11" s="2">
        <v>12.44</v>
      </c>
    </row>
    <row r="12" spans="1:27" ht="14.4" x14ac:dyDescent="0.3">
      <c r="A12" s="2" t="s">
        <v>29</v>
      </c>
      <c r="B12" s="6" t="s">
        <v>90</v>
      </c>
      <c r="C12" s="33" t="s">
        <v>181</v>
      </c>
      <c r="D12" s="10" t="s">
        <v>101</v>
      </c>
      <c r="E12" s="34" t="s">
        <v>121</v>
      </c>
      <c r="F12" s="34" t="s">
        <v>121</v>
      </c>
      <c r="G12" s="37" t="s">
        <v>121</v>
      </c>
      <c r="H12" s="2">
        <v>2882.1906399999998</v>
      </c>
      <c r="I12" s="2">
        <v>9.92</v>
      </c>
      <c r="J12" s="2">
        <v>0</v>
      </c>
      <c r="K12" s="2">
        <v>0</v>
      </c>
      <c r="L12" s="2">
        <v>0</v>
      </c>
      <c r="M12" s="2">
        <v>0</v>
      </c>
      <c r="N12" s="2">
        <v>54.386560000000003</v>
      </c>
      <c r="O12" s="4">
        <v>0.19</v>
      </c>
      <c r="P12" s="2">
        <v>42.444940000000003</v>
      </c>
      <c r="Q12" s="4">
        <v>0.15</v>
      </c>
      <c r="R12" s="2">
        <v>1809.25227</v>
      </c>
      <c r="S12" s="2">
        <v>11.33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</row>
    <row r="13" spans="1:27" ht="14.4" x14ac:dyDescent="0.3">
      <c r="A13" s="2" t="s">
        <v>30</v>
      </c>
      <c r="B13" s="6" t="s">
        <v>90</v>
      </c>
      <c r="C13" s="33">
        <f t="shared" si="0"/>
        <v>5.8901136275893204</v>
      </c>
      <c r="D13" s="10" t="s">
        <v>102</v>
      </c>
      <c r="E13" s="34">
        <f t="shared" si="1"/>
        <v>-7.0032249140365961E-3</v>
      </c>
      <c r="F13" s="34">
        <f t="shared" si="2"/>
        <v>6.9193346005820219E-4</v>
      </c>
      <c r="G13" s="37">
        <f t="shared" si="3"/>
        <v>3.5600902958265999</v>
      </c>
      <c r="H13" s="2">
        <v>1966.74242</v>
      </c>
      <c r="I13" s="2">
        <v>6.68</v>
      </c>
      <c r="J13" s="2">
        <v>1271.0660499999999</v>
      </c>
      <c r="K13" s="2">
        <v>4.32</v>
      </c>
      <c r="L13" s="2">
        <v>1269.30828</v>
      </c>
      <c r="M13" s="2">
        <v>4.3099999999999996</v>
      </c>
      <c r="N13" s="2">
        <v>4490.3125499999996</v>
      </c>
      <c r="O13" s="2">
        <v>15.25</v>
      </c>
      <c r="P13" s="2">
        <v>4553.6494499999999</v>
      </c>
      <c r="Q13" s="2">
        <v>15.47</v>
      </c>
      <c r="R13" s="2">
        <v>949.13647000000003</v>
      </c>
      <c r="S13" s="2">
        <v>7.27</v>
      </c>
      <c r="T13" s="2">
        <v>756.05948999999998</v>
      </c>
      <c r="U13" s="2">
        <v>5.79</v>
      </c>
      <c r="V13" s="2">
        <v>755.34294</v>
      </c>
      <c r="W13" s="2">
        <v>5.78</v>
      </c>
      <c r="X13" s="2">
        <v>2259.10698</v>
      </c>
      <c r="Y13" s="2">
        <v>17.29</v>
      </c>
      <c r="Z13" s="2">
        <v>2373.2239800000002</v>
      </c>
      <c r="AA13" s="2">
        <v>18.170000000000002</v>
      </c>
    </row>
    <row r="14" spans="1:27" ht="14.4" x14ac:dyDescent="0.3">
      <c r="A14" s="2" t="s">
        <v>31</v>
      </c>
      <c r="B14" s="6" t="s">
        <v>90</v>
      </c>
      <c r="C14" s="33">
        <f t="shared" si="0"/>
        <v>0.80948305465800874</v>
      </c>
      <c r="D14" s="10" t="s">
        <v>103</v>
      </c>
      <c r="E14" s="34">
        <f t="shared" si="1"/>
        <v>0.24488741843195072</v>
      </c>
      <c r="F14" s="34">
        <f t="shared" si="2"/>
        <v>0.18712306651366362</v>
      </c>
      <c r="G14" s="37">
        <f t="shared" si="3"/>
        <v>5.7252483174902755</v>
      </c>
      <c r="H14" s="2">
        <v>2836.9268099999999</v>
      </c>
      <c r="I14" s="5">
        <v>10</v>
      </c>
      <c r="J14" s="2">
        <v>202.68113</v>
      </c>
      <c r="K14" s="4">
        <v>0.71</v>
      </c>
      <c r="L14" s="2">
        <v>138.78495000000001</v>
      </c>
      <c r="M14" s="4">
        <v>0.49</v>
      </c>
      <c r="N14" s="2">
        <v>1216.86382</v>
      </c>
      <c r="O14" s="2">
        <v>4.29</v>
      </c>
      <c r="P14" s="2">
        <v>738.11428000000001</v>
      </c>
      <c r="Q14" s="5">
        <v>2.6</v>
      </c>
      <c r="R14" s="2">
        <v>1752.04862</v>
      </c>
      <c r="S14" s="2">
        <v>13.64</v>
      </c>
      <c r="T14" s="2">
        <v>114.62474</v>
      </c>
      <c r="U14" s="4">
        <v>0.89</v>
      </c>
      <c r="V14" s="2">
        <v>66.106759999999994</v>
      </c>
      <c r="W14" s="4">
        <v>0.51</v>
      </c>
      <c r="X14" s="2">
        <v>587.51085999999998</v>
      </c>
      <c r="Y14" s="2">
        <v>4.57</v>
      </c>
      <c r="Z14" s="2">
        <v>380.35381000000001</v>
      </c>
      <c r="AA14" s="2">
        <v>2.96</v>
      </c>
    </row>
    <row r="15" spans="1:27" ht="14.4" x14ac:dyDescent="0.3">
      <c r="A15" s="2" t="s">
        <v>32</v>
      </c>
      <c r="B15" s="6" t="s">
        <v>90</v>
      </c>
      <c r="C15" s="33">
        <f t="shared" si="0"/>
        <v>1.0359706577570396</v>
      </c>
      <c r="D15" s="10" t="s">
        <v>104</v>
      </c>
      <c r="E15" s="34">
        <f t="shared" si="1"/>
        <v>-4.4436418597274381E-2</v>
      </c>
      <c r="F15" s="34">
        <f t="shared" si="2"/>
        <v>-4.0400325230316329E-2</v>
      </c>
      <c r="G15" s="37">
        <f t="shared" si="3"/>
        <v>6.6624827608895174</v>
      </c>
      <c r="H15" s="2">
        <v>2572.0433200000002</v>
      </c>
      <c r="I15" s="5">
        <v>10.6</v>
      </c>
      <c r="J15" s="3">
        <v>166.84620000000001</v>
      </c>
      <c r="K15" s="4">
        <v>0.69</v>
      </c>
      <c r="L15" s="2">
        <v>180.89506</v>
      </c>
      <c r="M15" s="4">
        <v>0.75</v>
      </c>
      <c r="N15" s="2">
        <v>1106.9344799999999</v>
      </c>
      <c r="O15" s="2">
        <v>4.5599999999999996</v>
      </c>
      <c r="P15" s="2">
        <v>1209.8856699999999</v>
      </c>
      <c r="Q15" s="2">
        <v>4.99</v>
      </c>
      <c r="R15" s="2">
        <v>1463.0606600000001</v>
      </c>
      <c r="S15" s="2">
        <v>13.29</v>
      </c>
      <c r="T15" s="2">
        <v>103.03009</v>
      </c>
      <c r="U15" s="4">
        <v>0.94</v>
      </c>
      <c r="V15" s="2">
        <v>103.05529</v>
      </c>
      <c r="W15" s="4">
        <v>0.94</v>
      </c>
      <c r="X15" s="2">
        <v>542.48982000000001</v>
      </c>
      <c r="Y15" s="2">
        <v>4.93</v>
      </c>
      <c r="Z15" s="2">
        <v>625.66636000000005</v>
      </c>
      <c r="AA15" s="2">
        <v>5.68</v>
      </c>
    </row>
    <row r="16" spans="1:27" ht="14.4" x14ac:dyDescent="0.3">
      <c r="A16" s="2" t="s">
        <v>33</v>
      </c>
      <c r="B16" s="6" t="s">
        <v>90</v>
      </c>
      <c r="C16" s="33">
        <f t="shared" si="0"/>
        <v>6.105989589289913</v>
      </c>
      <c r="D16" s="10" t="s">
        <v>105</v>
      </c>
      <c r="E16" s="34">
        <f t="shared" si="1"/>
        <v>-0.67231946295717027</v>
      </c>
      <c r="F16" s="34">
        <f t="shared" si="2"/>
        <v>-9.5187949501069222E-2</v>
      </c>
      <c r="G16" s="37">
        <f t="shared" si="3"/>
        <v>8.1807286547397311</v>
      </c>
      <c r="H16" s="2">
        <v>1505.68788</v>
      </c>
      <c r="I16" s="2">
        <v>6.64</v>
      </c>
      <c r="J16" s="2">
        <v>453.04593999999997</v>
      </c>
      <c r="K16" s="5">
        <v>2</v>
      </c>
      <c r="L16" s="2">
        <v>548.36852999999996</v>
      </c>
      <c r="M16" s="2">
        <v>2.42</v>
      </c>
      <c r="N16" s="2">
        <v>1342.22864</v>
      </c>
      <c r="O16" s="2">
        <v>5.92</v>
      </c>
      <c r="P16" s="2">
        <v>6850.0714099999996</v>
      </c>
      <c r="Q16" s="2">
        <v>30.21</v>
      </c>
      <c r="R16" s="2">
        <v>669.62005999999997</v>
      </c>
      <c r="S16" s="2">
        <v>5.93</v>
      </c>
      <c r="T16" s="3">
        <v>273.90719999999999</v>
      </c>
      <c r="U16" s="2">
        <v>2.4300000000000002</v>
      </c>
      <c r="V16" s="2">
        <v>329.28753999999998</v>
      </c>
      <c r="W16" s="2">
        <v>2.92</v>
      </c>
      <c r="X16" s="2">
        <v>666.24924999999996</v>
      </c>
      <c r="Y16" s="5">
        <v>5.9</v>
      </c>
      <c r="Z16" s="2">
        <v>3435.17643</v>
      </c>
      <c r="AA16" s="2">
        <v>30.42</v>
      </c>
    </row>
    <row r="17" spans="1:27" x14ac:dyDescent="0.25">
      <c r="A17" s="2" t="s">
        <v>34</v>
      </c>
      <c r="B17" s="6" t="s">
        <v>90</v>
      </c>
      <c r="C17" s="33">
        <f t="shared" si="0"/>
        <v>4.2760885918981213</v>
      </c>
      <c r="D17" s="9" t="s">
        <v>106</v>
      </c>
      <c r="E17" s="34">
        <f t="shared" si="1"/>
        <v>-1.2881141336458542E-2</v>
      </c>
      <c r="F17" s="34">
        <f t="shared" si="2"/>
        <v>5.7687567491212597E-3</v>
      </c>
      <c r="G17" s="37">
        <f t="shared" si="3"/>
        <v>2.0579206719823215</v>
      </c>
      <c r="H17" s="3">
        <v>2008.7119</v>
      </c>
      <c r="I17" s="2">
        <v>8.5299999999999994</v>
      </c>
      <c r="J17" s="2">
        <v>1412.5579600000001</v>
      </c>
      <c r="K17" s="5">
        <v>6</v>
      </c>
      <c r="L17" s="2">
        <v>1396.35403</v>
      </c>
      <c r="M17" s="2">
        <v>5.93</v>
      </c>
      <c r="N17" s="2">
        <v>2853.0291900000002</v>
      </c>
      <c r="O17" s="2">
        <v>12.11</v>
      </c>
      <c r="P17" s="2">
        <v>2927.4888599999999</v>
      </c>
      <c r="Q17" s="2">
        <v>12.43</v>
      </c>
      <c r="R17" s="2">
        <v>979.38103999999998</v>
      </c>
      <c r="S17" s="2">
        <v>7.98</v>
      </c>
      <c r="T17" s="2">
        <v>839.17754000000002</v>
      </c>
      <c r="U17" s="2">
        <v>6.84</v>
      </c>
      <c r="V17" s="2">
        <v>837.65278000000001</v>
      </c>
      <c r="W17" s="2">
        <v>6.83</v>
      </c>
      <c r="X17" s="2">
        <v>1454.2313099999999</v>
      </c>
      <c r="Y17" s="2">
        <v>11.85</v>
      </c>
      <c r="Z17" s="2">
        <v>1573.79756</v>
      </c>
      <c r="AA17" s="2">
        <v>12.83</v>
      </c>
    </row>
    <row r="18" spans="1:27" ht="14.4" x14ac:dyDescent="0.3">
      <c r="A18" s="2" t="s">
        <v>35</v>
      </c>
      <c r="B18" s="6" t="s">
        <v>90</v>
      </c>
      <c r="C18" s="33">
        <f t="shared" si="0"/>
        <v>5.1128573414485787</v>
      </c>
      <c r="D18" s="10" t="s">
        <v>107</v>
      </c>
      <c r="E18" s="34">
        <f t="shared" si="1"/>
        <v>-1.5964944461637664E-2</v>
      </c>
      <c r="F18" s="34">
        <f t="shared" si="2"/>
        <v>3.8992773201072823E-3</v>
      </c>
      <c r="G18" s="37">
        <f t="shared" si="3"/>
        <v>2.2202320495727119</v>
      </c>
      <c r="H18" s="3">
        <v>1815.6443999999999</v>
      </c>
      <c r="I18" s="2">
        <v>7.01</v>
      </c>
      <c r="J18" s="2">
        <v>1446.99639</v>
      </c>
      <c r="K18" s="2">
        <v>5.59</v>
      </c>
      <c r="L18" s="2">
        <v>1435.7557400000001</v>
      </c>
      <c r="M18" s="2">
        <v>5.54</v>
      </c>
      <c r="N18" s="2">
        <v>3149.0984899999999</v>
      </c>
      <c r="O18" s="2">
        <v>12.16</v>
      </c>
      <c r="P18" s="2">
        <v>3251.2801800000002</v>
      </c>
      <c r="Q18" s="2">
        <v>12.55</v>
      </c>
      <c r="R18" s="2">
        <v>792.31854999999996</v>
      </c>
      <c r="S18" s="2">
        <v>5.57</v>
      </c>
      <c r="T18" s="2">
        <v>864.39521000000002</v>
      </c>
      <c r="U18" s="2">
        <v>6.08</v>
      </c>
      <c r="V18" s="2">
        <v>864.00262999999995</v>
      </c>
      <c r="W18" s="2">
        <v>6.08</v>
      </c>
      <c r="X18" s="2">
        <v>1608.61005</v>
      </c>
      <c r="Y18" s="2">
        <v>11.32</v>
      </c>
      <c r="Z18" s="2">
        <v>1753.8001200000001</v>
      </c>
      <c r="AA18" s="2">
        <v>12.34</v>
      </c>
    </row>
    <row r="19" spans="1:27" ht="14.4" x14ac:dyDescent="0.3">
      <c r="A19" s="2" t="s">
        <v>36</v>
      </c>
      <c r="B19" s="6" t="s">
        <v>90</v>
      </c>
      <c r="C19" s="33">
        <f t="shared" si="0"/>
        <v>5.0431248190444968</v>
      </c>
      <c r="D19" s="10" t="s">
        <v>108</v>
      </c>
      <c r="E19" s="34">
        <f t="shared" si="1"/>
        <v>-9.3852987953604878E-3</v>
      </c>
      <c r="F19" s="34">
        <f t="shared" si="2"/>
        <v>9.0116855951051442E-3</v>
      </c>
      <c r="G19" s="37">
        <f t="shared" si="3"/>
        <v>2.0237809253866303</v>
      </c>
      <c r="H19" s="2">
        <v>1831.3203800000001</v>
      </c>
      <c r="I19" s="2">
        <v>7.83</v>
      </c>
      <c r="J19" s="3">
        <v>1540.9194</v>
      </c>
      <c r="K19" s="2">
        <v>6.59</v>
      </c>
      <c r="L19" s="2">
        <v>1513.3948800000001</v>
      </c>
      <c r="M19" s="2">
        <v>6.47</v>
      </c>
      <c r="N19" s="2">
        <v>3061.6249899999998</v>
      </c>
      <c r="O19" s="5">
        <v>13.1</v>
      </c>
      <c r="P19" s="2">
        <v>3119.6379900000002</v>
      </c>
      <c r="Q19" s="2">
        <v>13.34</v>
      </c>
      <c r="R19" s="2">
        <v>892.14931999999999</v>
      </c>
      <c r="S19" s="2">
        <v>7.05</v>
      </c>
      <c r="T19" s="2">
        <v>924.70118000000002</v>
      </c>
      <c r="U19" s="2">
        <v>7.31</v>
      </c>
      <c r="V19" s="2">
        <v>914.09637999999995</v>
      </c>
      <c r="W19" s="2">
        <v>7.22</v>
      </c>
      <c r="X19" s="2">
        <v>1569.61229</v>
      </c>
      <c r="Y19" s="5">
        <v>12.4</v>
      </c>
      <c r="Z19" s="2">
        <v>1697.57691</v>
      </c>
      <c r="AA19" s="2">
        <v>13.41</v>
      </c>
    </row>
    <row r="20" spans="1:27" x14ac:dyDescent="0.25">
      <c r="A20" s="2" t="s">
        <v>37</v>
      </c>
      <c r="B20" s="6" t="s">
        <v>90</v>
      </c>
      <c r="C20" s="33">
        <f t="shared" si="0"/>
        <v>5.1453254077852133</v>
      </c>
      <c r="D20" s="9" t="s">
        <v>109</v>
      </c>
      <c r="E20" s="34">
        <f t="shared" si="1"/>
        <v>-2.2596867022577054E-2</v>
      </c>
      <c r="F20" s="34">
        <f t="shared" si="2"/>
        <v>8.0314712156627239E-3</v>
      </c>
      <c r="G20" s="37">
        <f t="shared" si="3"/>
        <v>1.4587004020511851</v>
      </c>
      <c r="H20" s="3">
        <v>1858.883</v>
      </c>
      <c r="I20" s="2">
        <v>7.08</v>
      </c>
      <c r="J20" s="2">
        <v>1960.6649500000001</v>
      </c>
      <c r="K20" s="2">
        <v>7.47</v>
      </c>
      <c r="L20" s="2">
        <v>1929.42183</v>
      </c>
      <c r="M20" s="2">
        <v>7.35</v>
      </c>
      <c r="N20" s="2">
        <v>2773.1229400000002</v>
      </c>
      <c r="O20" s="2">
        <v>10.56</v>
      </c>
      <c r="P20" s="2">
        <v>2901.3482100000001</v>
      </c>
      <c r="Q20" s="2">
        <v>11.05</v>
      </c>
      <c r="R20" s="3">
        <v>804.34990000000005</v>
      </c>
      <c r="S20" s="2">
        <v>5.71</v>
      </c>
      <c r="T20" s="2">
        <v>1184.37572</v>
      </c>
      <c r="U20" s="2">
        <v>8.41</v>
      </c>
      <c r="V20" s="2">
        <v>1188.7177300000001</v>
      </c>
      <c r="W20" s="2">
        <v>8.44</v>
      </c>
      <c r="X20" s="2">
        <v>1464.4271200000001</v>
      </c>
      <c r="Y20" s="5">
        <v>10.4</v>
      </c>
      <c r="Z20" s="2">
        <v>1674.68904</v>
      </c>
      <c r="AA20" s="5">
        <v>11.9</v>
      </c>
    </row>
    <row r="21" spans="1:27" ht="14.4" x14ac:dyDescent="0.3">
      <c r="A21" s="2" t="s">
        <v>38</v>
      </c>
      <c r="B21" s="6" t="s">
        <v>90</v>
      </c>
      <c r="C21" s="33">
        <f t="shared" si="0"/>
        <v>5.16846020270878</v>
      </c>
      <c r="D21" s="10" t="s">
        <v>110</v>
      </c>
      <c r="E21" s="34">
        <f t="shared" si="1"/>
        <v>-1.3563759257871334E-2</v>
      </c>
      <c r="F21" s="34">
        <f t="shared" si="2"/>
        <v>4.8217273783829461E-3</v>
      </c>
      <c r="G21" s="37">
        <f t="shared" si="3"/>
        <v>2.9659158188558816</v>
      </c>
      <c r="H21" s="2">
        <v>1905.8858700000001</v>
      </c>
      <c r="I21" s="2">
        <v>7.85</v>
      </c>
      <c r="J21" s="2">
        <v>1247.88222</v>
      </c>
      <c r="K21" s="2">
        <v>5.14</v>
      </c>
      <c r="L21" s="2">
        <v>1235.90607</v>
      </c>
      <c r="M21" s="2">
        <v>5.09</v>
      </c>
      <c r="N21" s="2">
        <v>3633.3933699999998</v>
      </c>
      <c r="O21" s="2">
        <v>14.96</v>
      </c>
      <c r="P21" s="2">
        <v>3733.3136100000002</v>
      </c>
      <c r="Q21" s="2">
        <v>15.38</v>
      </c>
      <c r="R21" s="2">
        <v>869.18472999999994</v>
      </c>
      <c r="S21" s="2">
        <v>7.19</v>
      </c>
      <c r="T21" s="2">
        <v>736.85681</v>
      </c>
      <c r="U21" s="2">
        <v>6.09</v>
      </c>
      <c r="V21" s="2">
        <v>738.87424999999996</v>
      </c>
      <c r="W21" s="2">
        <v>6.11</v>
      </c>
      <c r="X21" s="2">
        <v>1828.85518</v>
      </c>
      <c r="Y21" s="2">
        <v>15.12</v>
      </c>
      <c r="Z21" s="2">
        <v>1965.4292600000001</v>
      </c>
      <c r="AA21" s="2">
        <v>16.25</v>
      </c>
    </row>
    <row r="22" spans="1:27" x14ac:dyDescent="0.25">
      <c r="A22" s="2" t="s">
        <v>39</v>
      </c>
      <c r="B22" s="6" t="s">
        <v>90</v>
      </c>
      <c r="C22" s="33">
        <f t="shared" si="0"/>
        <v>1.278749534306475</v>
      </c>
      <c r="D22" s="9" t="s">
        <v>111</v>
      </c>
      <c r="E22" s="34">
        <f>(N22-P22)/(N22+P22)</f>
        <v>-0.1740026914217557</v>
      </c>
      <c r="F22" s="34">
        <f t="shared" si="2"/>
        <v>-0.11052577201541987</v>
      </c>
      <c r="G22" s="37">
        <f t="shared" si="3"/>
        <v>9.7860851648532421</v>
      </c>
      <c r="H22" s="2">
        <v>2563.5153500000001</v>
      </c>
      <c r="I22" s="2">
        <v>12.83</v>
      </c>
      <c r="J22" s="2">
        <v>135.16397000000001</v>
      </c>
      <c r="K22" s="4">
        <v>0.68</v>
      </c>
      <c r="L22" s="2">
        <v>168.75483</v>
      </c>
      <c r="M22" s="4">
        <v>0.84</v>
      </c>
      <c r="N22" s="2">
        <v>1228.3303800000001</v>
      </c>
      <c r="O22" s="2">
        <v>6.15</v>
      </c>
      <c r="P22" s="2">
        <v>1745.8448800000001</v>
      </c>
      <c r="Q22" s="2">
        <v>8.74</v>
      </c>
      <c r="R22" s="2">
        <v>1481.75936</v>
      </c>
      <c r="S22" s="2">
        <v>10.71</v>
      </c>
      <c r="T22" s="2">
        <v>79.630970000000005</v>
      </c>
      <c r="U22" s="4">
        <v>0.57999999999999996</v>
      </c>
      <c r="V22" s="2">
        <v>88.312809999999999</v>
      </c>
      <c r="W22" s="4">
        <v>0.64</v>
      </c>
      <c r="X22" s="2">
        <v>595.96091000000001</v>
      </c>
      <c r="Y22" s="2">
        <v>4.3099999999999996</v>
      </c>
      <c r="Z22" s="2">
        <v>886.82236999999998</v>
      </c>
      <c r="AA22" s="2">
        <v>6.41</v>
      </c>
    </row>
    <row r="23" spans="1:27" x14ac:dyDescent="0.25">
      <c r="A23" s="2" t="s">
        <v>40</v>
      </c>
      <c r="B23" s="6" t="s">
        <v>90</v>
      </c>
      <c r="C23" s="33">
        <f t="shared" si="0"/>
        <v>1.9590596995055338</v>
      </c>
      <c r="D23" s="9" t="s">
        <v>112</v>
      </c>
      <c r="E23" s="34">
        <f t="shared" si="1"/>
        <v>3.9018632877442061E-2</v>
      </c>
      <c r="F23" s="34">
        <f t="shared" si="2"/>
        <v>-0.13719926572984406</v>
      </c>
      <c r="G23" s="37">
        <f t="shared" si="3"/>
        <v>5.4343154960986597</v>
      </c>
      <c r="H23" s="2">
        <v>2576.1432799999998</v>
      </c>
      <c r="I23" s="2">
        <v>11.92</v>
      </c>
      <c r="J23" s="2">
        <v>338.37311</v>
      </c>
      <c r="K23" s="2">
        <v>1.57</v>
      </c>
      <c r="L23" s="3">
        <v>445.98669999999998</v>
      </c>
      <c r="M23" s="2">
        <v>2.06</v>
      </c>
      <c r="N23" s="2">
        <v>2214.38699</v>
      </c>
      <c r="O23" s="2">
        <v>10.24</v>
      </c>
      <c r="P23" s="2">
        <v>2048.07168</v>
      </c>
      <c r="Q23" s="2">
        <v>9.4700000000000006</v>
      </c>
      <c r="R23" s="2">
        <v>1519.8395499999999</v>
      </c>
      <c r="S23" s="2">
        <v>13.49</v>
      </c>
      <c r="T23" s="2">
        <v>158.70085</v>
      </c>
      <c r="U23" s="2">
        <v>1.41</v>
      </c>
      <c r="V23" s="2">
        <v>208.74196000000001</v>
      </c>
      <c r="W23" s="2">
        <v>1.85</v>
      </c>
      <c r="X23" s="2">
        <v>1026.84851</v>
      </c>
      <c r="Y23" s="2">
        <v>9.11</v>
      </c>
      <c r="Z23" s="2">
        <v>979.65641000000005</v>
      </c>
      <c r="AA23" s="5">
        <v>8.6999999999999993</v>
      </c>
    </row>
    <row r="24" spans="1:27" ht="14.4" x14ac:dyDescent="0.3">
      <c r="A24" s="2" t="s">
        <v>41</v>
      </c>
      <c r="B24" s="6" t="s">
        <v>90</v>
      </c>
      <c r="C24" s="33">
        <f t="shared" si="0"/>
        <v>5.3714933775588767</v>
      </c>
      <c r="D24" s="10" t="s">
        <v>113</v>
      </c>
      <c r="E24" s="34">
        <f t="shared" si="1"/>
        <v>-2.6598658275769578E-2</v>
      </c>
      <c r="F24" s="34">
        <f t="shared" si="2"/>
        <v>1.8576012882052953E-3</v>
      </c>
      <c r="G24" s="37">
        <f t="shared" si="3"/>
        <v>1.8551630546466376</v>
      </c>
      <c r="H24" s="2">
        <v>1786.1714099999999</v>
      </c>
      <c r="I24" s="2">
        <v>7.84</v>
      </c>
      <c r="J24" s="2">
        <v>1683.30675</v>
      </c>
      <c r="K24" s="2">
        <v>7.38</v>
      </c>
      <c r="L24" s="2">
        <v>1677.0645199999999</v>
      </c>
      <c r="M24" s="2">
        <v>7.36</v>
      </c>
      <c r="N24" s="2">
        <v>3034.1098099999999</v>
      </c>
      <c r="O24" s="2">
        <v>13.31</v>
      </c>
      <c r="P24" s="2">
        <v>3199.9268200000001</v>
      </c>
      <c r="Q24" s="2">
        <v>14.04</v>
      </c>
      <c r="R24" s="2">
        <v>809.49099000000001</v>
      </c>
      <c r="S24" s="2">
        <v>6.39</v>
      </c>
      <c r="T24" s="2">
        <v>993.96577000000002</v>
      </c>
      <c r="U24" s="2">
        <v>7.85</v>
      </c>
      <c r="V24" s="2">
        <v>1000.08744</v>
      </c>
      <c r="W24" s="5">
        <v>7.9</v>
      </c>
      <c r="X24" s="2">
        <v>1549.13445</v>
      </c>
      <c r="Y24" s="2">
        <v>12.24</v>
      </c>
      <c r="Z24" s="2">
        <v>1741.3445899999999</v>
      </c>
      <c r="AA24" s="2">
        <v>13.76</v>
      </c>
    </row>
    <row r="25" spans="1:27" ht="14.4" x14ac:dyDescent="0.3">
      <c r="A25" s="2" t="s">
        <v>42</v>
      </c>
      <c r="B25" s="6" t="s">
        <v>90</v>
      </c>
      <c r="C25" s="33">
        <f t="shared" si="0"/>
        <v>5.7789111726319664</v>
      </c>
      <c r="D25" s="10" t="s">
        <v>114</v>
      </c>
      <c r="E25" s="34">
        <f t="shared" si="1"/>
        <v>-2.5286690860602357E-2</v>
      </c>
      <c r="F25" s="34">
        <f t="shared" si="2"/>
        <v>5.5866600880172378E-3</v>
      </c>
      <c r="G25" s="37">
        <f t="shared" si="3"/>
        <v>1.8421737179767552</v>
      </c>
      <c r="H25" s="2">
        <v>1826.35086</v>
      </c>
      <c r="I25" s="2">
        <v>5.81</v>
      </c>
      <c r="J25" s="2">
        <v>1867.10663</v>
      </c>
      <c r="K25" s="2">
        <v>5.94</v>
      </c>
      <c r="L25" s="2">
        <v>1846.3607500000001</v>
      </c>
      <c r="M25" s="2">
        <v>5.87</v>
      </c>
      <c r="N25" s="2">
        <v>3333.9347499999999</v>
      </c>
      <c r="O25" s="5">
        <v>10.6</v>
      </c>
      <c r="P25" s="2">
        <v>3506.9172600000002</v>
      </c>
      <c r="Q25" s="2">
        <v>11.15</v>
      </c>
      <c r="R25" s="2">
        <v>844.49525000000006</v>
      </c>
      <c r="S25" s="2">
        <v>5.26</v>
      </c>
      <c r="T25" s="2">
        <v>1108.5675200000001</v>
      </c>
      <c r="U25" s="2">
        <v>6.91</v>
      </c>
      <c r="V25" s="2">
        <v>1110.6342400000001</v>
      </c>
      <c r="W25" s="2">
        <v>6.92</v>
      </c>
      <c r="X25" s="2">
        <v>1698.1221499999999</v>
      </c>
      <c r="Y25" s="2">
        <v>10.59</v>
      </c>
      <c r="Z25" s="2">
        <v>1860.1773900000001</v>
      </c>
      <c r="AA25" s="5">
        <v>11.6</v>
      </c>
    </row>
    <row r="26" spans="1:27" x14ac:dyDescent="0.25">
      <c r="A26" s="2" t="s">
        <v>43</v>
      </c>
      <c r="B26" s="6" t="s">
        <v>90</v>
      </c>
      <c r="C26" s="35">
        <f t="shared" si="0"/>
        <v>6.0174833844478348</v>
      </c>
      <c r="D26" s="9" t="s">
        <v>115</v>
      </c>
      <c r="E26" s="34">
        <f t="shared" si="1"/>
        <v>-2.1002278022469834E-2</v>
      </c>
      <c r="F26" s="34">
        <f t="shared" si="2"/>
        <v>5.8465082653746869E-3</v>
      </c>
      <c r="G26" s="37">
        <f t="shared" si="3"/>
        <v>1.3517767451314227</v>
      </c>
      <c r="H26" s="2">
        <v>1695.7712100000001</v>
      </c>
      <c r="I26" s="2">
        <v>6.66</v>
      </c>
      <c r="J26" s="2">
        <v>2182.16599</v>
      </c>
      <c r="K26" s="2">
        <v>8.58</v>
      </c>
      <c r="L26" s="3">
        <v>2156.7982000000002</v>
      </c>
      <c r="M26" s="2">
        <v>8.48</v>
      </c>
      <c r="N26" s="3">
        <v>2871.0630000000001</v>
      </c>
      <c r="O26" s="2">
        <v>11.28</v>
      </c>
      <c r="P26" s="2">
        <v>2994.2478900000001</v>
      </c>
      <c r="Q26" s="2">
        <v>11.77</v>
      </c>
      <c r="R26" s="2">
        <v>723.96149000000003</v>
      </c>
      <c r="S26" s="2">
        <v>5.07</v>
      </c>
      <c r="T26" s="2">
        <v>1294.9099100000001</v>
      </c>
      <c r="U26" s="2">
        <v>9.07</v>
      </c>
      <c r="V26" s="2">
        <v>1299.7216900000001</v>
      </c>
      <c r="W26" s="2">
        <v>9.11</v>
      </c>
      <c r="X26" s="2">
        <v>1485.74882</v>
      </c>
      <c r="Y26" s="2">
        <v>10.41</v>
      </c>
      <c r="Z26" s="2">
        <v>1679.7619099999999</v>
      </c>
      <c r="AA26" s="2">
        <v>11.77</v>
      </c>
    </row>
    <row r="27" spans="1:27" x14ac:dyDescent="0.25">
      <c r="A27" s="2" t="s">
        <v>44</v>
      </c>
      <c r="B27" s="6" t="s">
        <v>90</v>
      </c>
      <c r="C27" s="35">
        <f t="shared" si="0"/>
        <v>5.893488676386462</v>
      </c>
      <c r="D27" s="9" t="s">
        <v>119</v>
      </c>
      <c r="E27" s="34">
        <f t="shared" si="1"/>
        <v>0.41457076007063998</v>
      </c>
      <c r="F27" s="34">
        <f t="shared" si="2"/>
        <v>0.49603403057392031</v>
      </c>
      <c r="G27" s="37">
        <f t="shared" si="3"/>
        <v>5.6313257552266611</v>
      </c>
      <c r="H27" s="2">
        <v>1632.74161</v>
      </c>
      <c r="I27" s="2">
        <v>7.27</v>
      </c>
      <c r="J27" s="2">
        <v>1085.4280200000001</v>
      </c>
      <c r="K27" s="2">
        <v>4.83</v>
      </c>
      <c r="L27" s="2">
        <v>365.64595000000003</v>
      </c>
      <c r="M27" s="2">
        <v>1.63</v>
      </c>
      <c r="N27" s="2">
        <v>5779.56142</v>
      </c>
      <c r="O27" s="2">
        <v>25.73</v>
      </c>
      <c r="P27" s="3">
        <v>2391.9088000000002</v>
      </c>
      <c r="Q27" s="2">
        <v>10.65</v>
      </c>
      <c r="R27" s="2">
        <v>714.62198000000001</v>
      </c>
      <c r="S27" s="2">
        <v>6.02</v>
      </c>
      <c r="T27" s="2">
        <v>633.99972000000002</v>
      </c>
      <c r="U27" s="2">
        <v>5.34</v>
      </c>
      <c r="V27" s="2">
        <v>199.40033</v>
      </c>
      <c r="W27" s="2">
        <v>1.68</v>
      </c>
      <c r="X27" s="3">
        <v>2867.2889</v>
      </c>
      <c r="Y27" s="2">
        <v>24.15</v>
      </c>
      <c r="Z27" s="2">
        <v>1210.7304200000001</v>
      </c>
      <c r="AA27" s="5">
        <v>10.199999999999999</v>
      </c>
    </row>
    <row r="28" spans="1:27" x14ac:dyDescent="0.25">
      <c r="A28" s="2" t="s">
        <v>45</v>
      </c>
      <c r="B28" s="6" t="s">
        <v>90</v>
      </c>
      <c r="C28" s="35">
        <f t="shared" si="0"/>
        <v>6.0682040742887535</v>
      </c>
      <c r="D28" s="9" t="s">
        <v>117</v>
      </c>
      <c r="E28" s="34">
        <f t="shared" si="1"/>
        <v>2.7115240670040786E-2</v>
      </c>
      <c r="F28" s="34">
        <f t="shared" si="2"/>
        <v>-9.7120939944396328E-2</v>
      </c>
      <c r="G28" s="37">
        <f t="shared" si="3"/>
        <v>1.8856880628197061</v>
      </c>
      <c r="H28" s="2">
        <v>1807.35889</v>
      </c>
      <c r="I28" s="2">
        <v>7.64</v>
      </c>
      <c r="J28" s="2">
        <v>1715.75305</v>
      </c>
      <c r="K28" s="2">
        <v>7.25</v>
      </c>
      <c r="L28" s="2">
        <v>2084.87347</v>
      </c>
      <c r="M28" s="2">
        <v>8.81</v>
      </c>
      <c r="N28" s="2">
        <v>3680.5627300000001</v>
      </c>
      <c r="O28" s="2">
        <v>15.56</v>
      </c>
      <c r="P28" s="2">
        <v>3486.23333</v>
      </c>
      <c r="Q28" s="2">
        <v>14.74</v>
      </c>
      <c r="R28" s="2">
        <v>870.66655000000003</v>
      </c>
      <c r="S28" s="2">
        <v>6.32</v>
      </c>
      <c r="T28" s="2">
        <v>1060.0435500000001</v>
      </c>
      <c r="U28" s="2">
        <v>7.69</v>
      </c>
      <c r="V28" s="2">
        <v>1348.13949</v>
      </c>
      <c r="W28" s="2">
        <v>9.7799999999999994</v>
      </c>
      <c r="X28" s="2">
        <v>2004.68894</v>
      </c>
      <c r="Y28" s="2">
        <v>14.54</v>
      </c>
      <c r="Z28" s="2">
        <v>2079.2108199999998</v>
      </c>
      <c r="AA28" s="2">
        <v>15.08</v>
      </c>
    </row>
    <row r="29" spans="1:27" ht="14.4" x14ac:dyDescent="0.3">
      <c r="A29" s="2" t="s">
        <v>46</v>
      </c>
      <c r="B29" s="6" t="s">
        <v>90</v>
      </c>
      <c r="C29" s="35" t="s">
        <v>181</v>
      </c>
      <c r="D29" s="10" t="s">
        <v>94</v>
      </c>
      <c r="E29" s="34" t="s">
        <v>121</v>
      </c>
      <c r="F29" s="34" t="s">
        <v>121</v>
      </c>
      <c r="G29" s="37" t="s">
        <v>121</v>
      </c>
      <c r="H29" s="2">
        <v>2663.5492100000001</v>
      </c>
      <c r="I29" s="5">
        <v>11.3</v>
      </c>
      <c r="J29" s="2">
        <v>0</v>
      </c>
      <c r="K29" s="2">
        <v>0</v>
      </c>
      <c r="L29" s="2">
        <v>0</v>
      </c>
      <c r="M29" s="2">
        <v>0</v>
      </c>
      <c r="N29" s="2">
        <v>54.774830000000001</v>
      </c>
      <c r="O29" s="4">
        <v>0.23</v>
      </c>
      <c r="P29" s="2">
        <v>31.70804</v>
      </c>
      <c r="Q29" s="4">
        <v>0.13</v>
      </c>
      <c r="R29" s="3">
        <v>1659.7581</v>
      </c>
      <c r="S29" s="2">
        <v>13.96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 s="2" t="s">
        <v>47</v>
      </c>
      <c r="B30" s="6" t="s">
        <v>90</v>
      </c>
      <c r="C30" s="35">
        <f t="shared" si="0"/>
        <v>2.5461980376228719</v>
      </c>
      <c r="D30" s="9" t="s">
        <v>95</v>
      </c>
      <c r="E30" s="34">
        <f t="shared" si="1"/>
        <v>0.135060477486939</v>
      </c>
      <c r="F30" s="34">
        <f t="shared" si="2"/>
        <v>7.959145144532194E-2</v>
      </c>
      <c r="G30" s="37">
        <f t="shared" si="3"/>
        <v>5.6151712123419459</v>
      </c>
      <c r="H30" s="2">
        <v>2000.9222199999999</v>
      </c>
      <c r="I30" s="2">
        <v>10.029999999999999</v>
      </c>
      <c r="J30" s="3">
        <v>415.7294</v>
      </c>
      <c r="K30" s="2">
        <v>2.08</v>
      </c>
      <c r="L30" s="3">
        <v>354.43119999999999</v>
      </c>
      <c r="M30" s="2">
        <v>1.78</v>
      </c>
      <c r="N30" s="2">
        <v>2454.3319799999999</v>
      </c>
      <c r="O30" s="2">
        <v>12.31</v>
      </c>
      <c r="P30" s="2">
        <v>1870.2516499999999</v>
      </c>
      <c r="Q30" s="2">
        <v>9.3800000000000008</v>
      </c>
      <c r="R30" s="2">
        <v>1080.30159</v>
      </c>
      <c r="S30" s="2">
        <v>9.92</v>
      </c>
      <c r="T30" s="2">
        <v>238.81883999999999</v>
      </c>
      <c r="U30" s="2">
        <v>2.19</v>
      </c>
      <c r="V30" s="2">
        <v>195.89297999999999</v>
      </c>
      <c r="W30" s="5">
        <v>1.8</v>
      </c>
      <c r="X30" s="2">
        <v>1200.2114799999999</v>
      </c>
      <c r="Y30" s="2">
        <v>11.02</v>
      </c>
      <c r="Z30" s="3">
        <v>951.00930000000005</v>
      </c>
      <c r="AA30" s="2">
        <v>8.73</v>
      </c>
    </row>
    <row r="31" spans="1:27" ht="14.4" x14ac:dyDescent="0.3">
      <c r="A31" s="2" t="s">
        <v>48</v>
      </c>
      <c r="B31" s="6" t="s">
        <v>90</v>
      </c>
      <c r="C31" s="35">
        <f t="shared" si="0"/>
        <v>4.7247539341385689</v>
      </c>
      <c r="D31" s="10" t="s">
        <v>96</v>
      </c>
      <c r="E31" s="34">
        <f t="shared" si="1"/>
        <v>-7.5800031570079406E-3</v>
      </c>
      <c r="F31" s="34">
        <f t="shared" si="2"/>
        <v>-8.6570031713654502E-2</v>
      </c>
      <c r="G31" s="37">
        <f t="shared" si="3"/>
        <v>3.2210130754049136</v>
      </c>
      <c r="H31" s="2">
        <v>1937.25065</v>
      </c>
      <c r="I31" s="2">
        <v>7.82</v>
      </c>
      <c r="J31" s="3">
        <v>990.36109999999996</v>
      </c>
      <c r="K31" s="5">
        <v>4</v>
      </c>
      <c r="L31" s="2">
        <v>1178.08341</v>
      </c>
      <c r="M31" s="2">
        <v>4.76</v>
      </c>
      <c r="N31" s="2">
        <v>3465.8224599999999</v>
      </c>
      <c r="O31" s="2">
        <v>13.99</v>
      </c>
      <c r="P31" s="2">
        <v>3518.76566</v>
      </c>
      <c r="Q31" s="5">
        <v>14.2</v>
      </c>
      <c r="R31" s="2">
        <v>1036.1282699999999</v>
      </c>
      <c r="S31" s="2">
        <v>8.67</v>
      </c>
      <c r="T31" s="2">
        <v>591.29511000000002</v>
      </c>
      <c r="U31" s="2">
        <v>4.95</v>
      </c>
      <c r="V31" s="2">
        <v>692.88527999999997</v>
      </c>
      <c r="W31" s="5">
        <v>5.8</v>
      </c>
      <c r="X31" s="2">
        <v>1731.6205199999999</v>
      </c>
      <c r="Y31" s="5">
        <v>14.5</v>
      </c>
      <c r="Z31" s="2">
        <v>1814.9674600000001</v>
      </c>
      <c r="AA31" s="2">
        <v>15.19</v>
      </c>
    </row>
    <row r="32" spans="1:27" x14ac:dyDescent="0.25">
      <c r="A32" s="2" t="s">
        <v>49</v>
      </c>
      <c r="B32" s="6" t="s">
        <v>90</v>
      </c>
      <c r="C32" s="35">
        <f t="shared" si="0"/>
        <v>2.9636006656359544</v>
      </c>
      <c r="D32" s="9" t="s">
        <v>118</v>
      </c>
      <c r="E32" s="34">
        <f t="shared" si="1"/>
        <v>0.33614648126885238</v>
      </c>
      <c r="F32" s="34">
        <f t="shared" si="2"/>
        <v>7.0764520080173629E-2</v>
      </c>
      <c r="G32" s="37">
        <f t="shared" si="3"/>
        <v>5.8293938740268247</v>
      </c>
      <c r="H32" s="2">
        <v>2098.7628300000001</v>
      </c>
      <c r="I32" s="2">
        <v>9.34</v>
      </c>
      <c r="J32" s="2">
        <v>487.60131000000001</v>
      </c>
      <c r="K32" s="2">
        <v>2.17</v>
      </c>
      <c r="L32" s="2">
        <v>423.15226999999999</v>
      </c>
      <c r="M32" s="2">
        <v>1.88</v>
      </c>
      <c r="N32" s="2">
        <v>3546.8952599999998</v>
      </c>
      <c r="O32" s="2">
        <v>15.79</v>
      </c>
      <c r="P32" s="2">
        <v>1762.2460799999999</v>
      </c>
      <c r="Q32" s="2">
        <v>7.85</v>
      </c>
      <c r="R32" s="2">
        <v>1128.6389799999999</v>
      </c>
      <c r="S32" s="2">
        <v>6.64</v>
      </c>
      <c r="T32" s="2">
        <v>285.07533999999998</v>
      </c>
      <c r="U32" s="2">
        <v>1.68</v>
      </c>
      <c r="V32" s="2">
        <v>239.17446000000001</v>
      </c>
      <c r="W32" s="2">
        <v>1.41</v>
      </c>
      <c r="X32" s="2">
        <v>1747.7983099999999</v>
      </c>
      <c r="Y32" s="2">
        <v>10.28</v>
      </c>
      <c r="Z32" s="2">
        <v>899.82243000000005</v>
      </c>
      <c r="AA32" s="2">
        <v>5.29</v>
      </c>
    </row>
    <row r="33" spans="1:27" x14ac:dyDescent="0.25">
      <c r="A33" s="2" t="s">
        <v>50</v>
      </c>
      <c r="B33" s="6" t="s">
        <v>90</v>
      </c>
      <c r="C33" s="35">
        <f t="shared" si="0"/>
        <v>5.3309417904727248</v>
      </c>
      <c r="D33" s="9" t="s">
        <v>98</v>
      </c>
      <c r="E33" s="34">
        <f t="shared" si="1"/>
        <v>-1.5413456857995196E-2</v>
      </c>
      <c r="F33" s="34">
        <f t="shared" si="2"/>
        <v>5.2105323006175312E-3</v>
      </c>
      <c r="G33" s="37">
        <f t="shared" si="3"/>
        <v>2.0800616519068575</v>
      </c>
      <c r="H33" s="2">
        <v>1754.98144</v>
      </c>
      <c r="I33" s="2">
        <v>6.79</v>
      </c>
      <c r="J33" s="2">
        <v>1526.6662100000001</v>
      </c>
      <c r="K33" s="2">
        <v>5.91</v>
      </c>
      <c r="L33" s="2">
        <v>1510.8391899999999</v>
      </c>
      <c r="M33" s="2">
        <v>5.85</v>
      </c>
      <c r="N33" s="2">
        <v>3110.40661</v>
      </c>
      <c r="O33" s="2">
        <v>12.04</v>
      </c>
      <c r="P33" s="2">
        <v>3207.79189</v>
      </c>
      <c r="Q33" s="2">
        <v>12.42</v>
      </c>
      <c r="R33" s="2">
        <v>833.82375999999999</v>
      </c>
      <c r="S33" s="2">
        <v>6.79</v>
      </c>
      <c r="T33" s="2">
        <v>905.73527999999999</v>
      </c>
      <c r="U33" s="2">
        <v>7.37</v>
      </c>
      <c r="V33" s="2">
        <v>907.56836999999996</v>
      </c>
      <c r="W33" s="2">
        <v>7.39</v>
      </c>
      <c r="X33" s="2">
        <v>1573.9382900000001</v>
      </c>
      <c r="Y33" s="2">
        <v>12.81</v>
      </c>
      <c r="Z33" s="2">
        <v>1724.00677</v>
      </c>
      <c r="AA33" s="2">
        <v>14.03</v>
      </c>
    </row>
    <row r="34" spans="1:27" ht="14.4" x14ac:dyDescent="0.3">
      <c r="A34" s="2" t="s">
        <v>51</v>
      </c>
      <c r="B34" s="6" t="s">
        <v>90</v>
      </c>
      <c r="C34" s="35">
        <f t="shared" si="0"/>
        <v>5.2641553930608262</v>
      </c>
      <c r="D34" s="10" t="s">
        <v>99</v>
      </c>
      <c r="E34" s="34">
        <f t="shared" si="1"/>
        <v>-2.674311914119705E-2</v>
      </c>
      <c r="F34" s="34">
        <f t="shared" si="2"/>
        <v>4.5010787522958493E-3</v>
      </c>
      <c r="G34" s="37">
        <f t="shared" si="3"/>
        <v>2.2236569533336037</v>
      </c>
      <c r="H34" s="2">
        <v>1844.4468400000001</v>
      </c>
      <c r="I34" s="2">
        <v>8.35</v>
      </c>
      <c r="J34" s="2">
        <v>1512.74747</v>
      </c>
      <c r="K34" s="2">
        <v>6.85</v>
      </c>
      <c r="L34" s="3">
        <v>1499.1904999999999</v>
      </c>
      <c r="M34" s="2">
        <v>6.79</v>
      </c>
      <c r="N34" s="2">
        <v>3259.2021599999998</v>
      </c>
      <c r="O34" s="2">
        <v>14.76</v>
      </c>
      <c r="P34" s="2">
        <v>3438.3146499999998</v>
      </c>
      <c r="Q34" s="2">
        <v>15.57</v>
      </c>
      <c r="R34" s="2">
        <v>828.43853000000001</v>
      </c>
      <c r="S34" s="2">
        <v>6.65</v>
      </c>
      <c r="T34" s="3">
        <v>908.43790000000001</v>
      </c>
      <c r="U34" s="2">
        <v>7.29</v>
      </c>
      <c r="V34" s="3">
        <v>907.68539999999996</v>
      </c>
      <c r="W34" s="2">
        <v>7.29</v>
      </c>
      <c r="X34" s="2">
        <v>1659.2148299999999</v>
      </c>
      <c r="Y34" s="2">
        <v>13.32</v>
      </c>
      <c r="Z34" s="2">
        <v>1841.8010400000001</v>
      </c>
      <c r="AA34" s="2">
        <v>14.79</v>
      </c>
    </row>
    <row r="35" spans="1:27" ht="14.4" x14ac:dyDescent="0.3">
      <c r="A35" s="2" t="s">
        <v>52</v>
      </c>
      <c r="B35" s="6" t="s">
        <v>90</v>
      </c>
      <c r="C35" s="35">
        <f t="shared" si="0"/>
        <v>1.0762717500599173</v>
      </c>
      <c r="D35" s="10" t="s">
        <v>100</v>
      </c>
      <c r="E35" s="34">
        <f t="shared" si="1"/>
        <v>-0.23450425130087457</v>
      </c>
      <c r="F35" s="34">
        <f t="shared" si="2"/>
        <v>3.2308737329561535E-2</v>
      </c>
      <c r="G35" s="37">
        <f t="shared" si="3"/>
        <v>5.1091329541552257</v>
      </c>
      <c r="H35" s="2">
        <v>2597.9192800000001</v>
      </c>
      <c r="I35" s="2">
        <v>12.62</v>
      </c>
      <c r="J35" s="2">
        <v>236.23684</v>
      </c>
      <c r="K35" s="2">
        <v>1.1499999999999999</v>
      </c>
      <c r="L35" s="2">
        <v>221.44956999999999</v>
      </c>
      <c r="M35" s="2">
        <v>1.08</v>
      </c>
      <c r="N35" s="2">
        <v>895.01025000000004</v>
      </c>
      <c r="O35" s="2">
        <v>4.3499999999999996</v>
      </c>
      <c r="P35" s="2">
        <v>1443.3704700000001</v>
      </c>
      <c r="Q35" s="2">
        <v>7.01</v>
      </c>
      <c r="R35" s="2">
        <v>1555.4826399999999</v>
      </c>
      <c r="S35" s="2">
        <v>14.51</v>
      </c>
      <c r="T35" s="2">
        <v>133.63246000000001</v>
      </c>
      <c r="U35" s="2">
        <v>1.25</v>
      </c>
      <c r="V35" s="2">
        <v>118.98625</v>
      </c>
      <c r="W35" s="2">
        <v>1.1100000000000001</v>
      </c>
      <c r="X35" s="2">
        <v>423.64287000000002</v>
      </c>
      <c r="Y35" s="2">
        <v>3.95</v>
      </c>
      <c r="Z35" s="2">
        <v>735.74136999999996</v>
      </c>
      <c r="AA35" s="2">
        <v>6.86</v>
      </c>
    </row>
    <row r="36" spans="1:27" ht="14.4" x14ac:dyDescent="0.3">
      <c r="A36" s="2" t="s">
        <v>53</v>
      </c>
      <c r="B36" s="6" t="s">
        <v>90</v>
      </c>
      <c r="C36" s="35" t="s">
        <v>181</v>
      </c>
      <c r="D36" s="10" t="s">
        <v>101</v>
      </c>
      <c r="E36" s="34" t="s">
        <v>121</v>
      </c>
      <c r="F36" s="34" t="s">
        <v>121</v>
      </c>
      <c r="G36" s="37" t="s">
        <v>121</v>
      </c>
      <c r="H36" s="2">
        <v>2942.3627700000002</v>
      </c>
      <c r="I36" s="5">
        <v>8.5</v>
      </c>
      <c r="J36" s="2">
        <v>0</v>
      </c>
      <c r="K36" s="2">
        <v>0</v>
      </c>
      <c r="L36" s="2">
        <v>0</v>
      </c>
      <c r="M36" s="2">
        <v>0</v>
      </c>
      <c r="N36" s="2">
        <v>45.071770000000001</v>
      </c>
      <c r="O36" s="4">
        <v>0.13</v>
      </c>
      <c r="P36" s="2">
        <v>25.531980000000001</v>
      </c>
      <c r="Q36" s="4">
        <v>7.0000000000000007E-2</v>
      </c>
      <c r="R36" s="3">
        <v>1835.9204</v>
      </c>
      <c r="S36" s="2">
        <v>12.82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4.4" x14ac:dyDescent="0.3">
      <c r="A37" s="2" t="s">
        <v>54</v>
      </c>
      <c r="B37" s="6" t="s">
        <v>90</v>
      </c>
      <c r="C37" s="35">
        <f t="shared" si="0"/>
        <v>5.5494886749853976</v>
      </c>
      <c r="D37" s="10" t="s">
        <v>102</v>
      </c>
      <c r="E37" s="34">
        <f t="shared" si="1"/>
        <v>-9.4059356268406877E-3</v>
      </c>
      <c r="F37" s="34">
        <f t="shared" si="2"/>
        <v>5.2859502795071893E-3</v>
      </c>
      <c r="G37" s="37">
        <f t="shared" si="3"/>
        <v>2.211218206266865</v>
      </c>
      <c r="H37" s="2">
        <v>2108.3703500000001</v>
      </c>
      <c r="I37" s="2">
        <v>8.41</v>
      </c>
      <c r="J37" s="2">
        <v>1831.42724</v>
      </c>
      <c r="K37" s="5">
        <v>7.3</v>
      </c>
      <c r="L37" s="2">
        <v>1812.1673800000001</v>
      </c>
      <c r="M37" s="2">
        <v>7.23</v>
      </c>
      <c r="N37" s="2">
        <v>3990.5005900000001</v>
      </c>
      <c r="O37" s="2">
        <v>15.91</v>
      </c>
      <c r="P37" s="2">
        <v>4066.28217</v>
      </c>
      <c r="Q37" s="2">
        <v>16.22</v>
      </c>
      <c r="R37" s="2">
        <v>1010.60919</v>
      </c>
      <c r="S37" s="2">
        <v>7.39</v>
      </c>
      <c r="T37" s="3">
        <v>1083.8800000000001</v>
      </c>
      <c r="U37" s="2">
        <v>7.93</v>
      </c>
      <c r="V37" s="2">
        <v>1090.4924100000001</v>
      </c>
      <c r="W37" s="2">
        <v>7.98</v>
      </c>
      <c r="X37" s="2">
        <v>2023.6456900000001</v>
      </c>
      <c r="Y37" s="5">
        <v>14.8</v>
      </c>
      <c r="Z37" s="3">
        <v>2177.8598999999999</v>
      </c>
      <c r="AA37" s="2">
        <v>15.93</v>
      </c>
    </row>
    <row r="38" spans="1:27" ht="14.4" x14ac:dyDescent="0.3">
      <c r="A38" s="2" t="s">
        <v>55</v>
      </c>
      <c r="B38" s="6" t="s">
        <v>90</v>
      </c>
      <c r="C38" s="35">
        <f t="shared" si="0"/>
        <v>0.90417791558610694</v>
      </c>
      <c r="D38" s="10" t="s">
        <v>103</v>
      </c>
      <c r="E38" s="34">
        <f t="shared" si="1"/>
        <v>0.24297721520098106</v>
      </c>
      <c r="F38" s="34">
        <f t="shared" si="2"/>
        <v>0.19379552709136075</v>
      </c>
      <c r="G38" s="37">
        <f t="shared" si="3"/>
        <v>5.7469424935168005</v>
      </c>
      <c r="H38" s="2">
        <v>2698.9370100000001</v>
      </c>
      <c r="I38" s="2">
        <v>13.51</v>
      </c>
      <c r="J38" s="2">
        <v>215.89350999999999</v>
      </c>
      <c r="K38" s="2">
        <v>1.08</v>
      </c>
      <c r="L38" s="3">
        <v>145.79910000000001</v>
      </c>
      <c r="M38" s="4">
        <v>0.73</v>
      </c>
      <c r="N38" s="2">
        <v>1291.84277</v>
      </c>
      <c r="O38" s="2">
        <v>6.47</v>
      </c>
      <c r="P38" s="2">
        <v>786.78386</v>
      </c>
      <c r="Q38" s="2">
        <v>3.94</v>
      </c>
      <c r="R38" s="2">
        <v>1658.8792800000001</v>
      </c>
      <c r="S38" s="2">
        <v>14.78</v>
      </c>
      <c r="T38" s="2">
        <v>123.64398</v>
      </c>
      <c r="U38" s="5">
        <v>1.1000000000000001</v>
      </c>
      <c r="V38" s="2">
        <v>75.21875</v>
      </c>
      <c r="W38" s="4">
        <v>0.67</v>
      </c>
      <c r="X38" s="2">
        <v>621.40207999999996</v>
      </c>
      <c r="Y38" s="2">
        <v>5.54</v>
      </c>
      <c r="Z38" s="2">
        <v>404.46082999999999</v>
      </c>
      <c r="AA38" s="5">
        <v>3.6</v>
      </c>
    </row>
    <row r="39" spans="1:27" ht="14.4" x14ac:dyDescent="0.3">
      <c r="A39" s="2" t="s">
        <v>56</v>
      </c>
      <c r="B39" s="6" t="s">
        <v>90</v>
      </c>
      <c r="C39" s="35">
        <f t="shared" si="0"/>
        <v>1.0265865294786916</v>
      </c>
      <c r="D39" s="10" t="s">
        <v>104</v>
      </c>
      <c r="E39" s="34">
        <f>(N39-P39)/(N39+P39)</f>
        <v>-3.6726443610519847E-2</v>
      </c>
      <c r="F39" s="34">
        <f t="shared" si="2"/>
        <v>-5.2243718360002384E-2</v>
      </c>
      <c r="G39" s="37">
        <f t="shared" si="3"/>
        <v>6.7047022333305319</v>
      </c>
      <c r="H39" s="2">
        <v>2505.2555299999999</v>
      </c>
      <c r="I39" s="2">
        <v>9.8800000000000008</v>
      </c>
      <c r="J39" s="2">
        <v>158.18249</v>
      </c>
      <c r="K39" s="4">
        <v>0.62</v>
      </c>
      <c r="L39" s="2">
        <v>175.62165999999999</v>
      </c>
      <c r="M39" s="4">
        <v>0.69</v>
      </c>
      <c r="N39" s="2">
        <v>1077.9307699999999</v>
      </c>
      <c r="O39" s="2">
        <v>4.25</v>
      </c>
      <c r="P39" s="2">
        <v>1160.1266599999999</v>
      </c>
      <c r="Q39" s="2">
        <v>4.58</v>
      </c>
      <c r="R39" s="2">
        <v>1400.04043</v>
      </c>
      <c r="S39" s="2">
        <v>11.41</v>
      </c>
      <c r="T39" s="2">
        <v>89.459490000000002</v>
      </c>
      <c r="U39" s="4">
        <v>0.73</v>
      </c>
      <c r="V39" s="2">
        <v>90.924250000000001</v>
      </c>
      <c r="W39" s="4">
        <v>0.74</v>
      </c>
      <c r="X39" s="2">
        <v>510.96001000000001</v>
      </c>
      <c r="Y39" s="2">
        <v>4.16</v>
      </c>
      <c r="Z39" s="3">
        <v>594.04280000000006</v>
      </c>
      <c r="AA39" s="2">
        <v>4.84</v>
      </c>
    </row>
    <row r="40" spans="1:27" ht="14.4" x14ac:dyDescent="0.3">
      <c r="A40" s="2" t="s">
        <v>57</v>
      </c>
      <c r="B40" s="6" t="s">
        <v>90</v>
      </c>
      <c r="C40" s="35">
        <f t="shared" si="0"/>
        <v>6.7761182187245934</v>
      </c>
      <c r="D40" s="10" t="s">
        <v>105</v>
      </c>
      <c r="E40" s="34">
        <f t="shared" si="1"/>
        <v>-0.63731381426852363</v>
      </c>
      <c r="F40" s="34">
        <f t="shared" si="2"/>
        <v>-8.4807377311668819E-2</v>
      </c>
      <c r="G40" s="37">
        <f t="shared" si="3"/>
        <v>7.4013365797151955</v>
      </c>
      <c r="H40" s="2">
        <v>1460.1971100000001</v>
      </c>
      <c r="I40" s="2">
        <v>6.28</v>
      </c>
      <c r="J40" s="2">
        <v>538.92283999999995</v>
      </c>
      <c r="K40" s="2">
        <v>2.3199999999999998</v>
      </c>
      <c r="L40" s="2">
        <v>638.80264999999997</v>
      </c>
      <c r="M40" s="2">
        <v>2.75</v>
      </c>
      <c r="N40" s="2">
        <v>1580.72109</v>
      </c>
      <c r="O40" s="5">
        <v>6.8</v>
      </c>
      <c r="P40" s="2">
        <v>7136.0216600000003</v>
      </c>
      <c r="Q40" s="2">
        <v>30.69</v>
      </c>
      <c r="R40" s="2">
        <v>577.23688000000004</v>
      </c>
      <c r="S40" s="2">
        <v>5.22</v>
      </c>
      <c r="T40" s="2">
        <v>319.71078</v>
      </c>
      <c r="U40" s="2">
        <v>2.89</v>
      </c>
      <c r="V40" s="2">
        <v>381.95915000000002</v>
      </c>
      <c r="W40" s="2">
        <v>3.46</v>
      </c>
      <c r="X40" s="2">
        <v>781.03548000000001</v>
      </c>
      <c r="Y40" s="2">
        <v>7.07</v>
      </c>
      <c r="Z40" s="2">
        <v>3586.0087800000001</v>
      </c>
      <c r="AA40" s="2">
        <v>32.450000000000003</v>
      </c>
    </row>
    <row r="41" spans="1:27" x14ac:dyDescent="0.25">
      <c r="A41" s="2" t="s">
        <v>58</v>
      </c>
      <c r="B41" s="6" t="s">
        <v>90</v>
      </c>
      <c r="C41" s="35">
        <f t="shared" si="0"/>
        <v>4.8399864979574678</v>
      </c>
      <c r="D41" s="9" t="s">
        <v>106</v>
      </c>
      <c r="E41" s="34">
        <f t="shared" si="1"/>
        <v>-7.9314422658281012E-3</v>
      </c>
      <c r="F41" s="34">
        <f t="shared" si="2"/>
        <v>5.5402318912688136E-3</v>
      </c>
      <c r="G41" s="37">
        <f t="shared" si="3"/>
        <v>2.135272538146578</v>
      </c>
      <c r="H41" s="2">
        <v>1922.6424400000001</v>
      </c>
      <c r="I41" s="2">
        <v>8.2899999999999991</v>
      </c>
      <c r="J41" s="2">
        <v>1492.2336600000001</v>
      </c>
      <c r="K41" s="2">
        <v>6.43</v>
      </c>
      <c r="L41" s="2">
        <v>1475.7901199999999</v>
      </c>
      <c r="M41" s="2">
        <v>6.36</v>
      </c>
      <c r="N41" s="2">
        <v>3143.6369199999999</v>
      </c>
      <c r="O41" s="2">
        <v>13.55</v>
      </c>
      <c r="P41" s="2">
        <v>3193.9027500000002</v>
      </c>
      <c r="Q41" s="2">
        <v>13.77</v>
      </c>
      <c r="R41" s="2">
        <v>973.73289</v>
      </c>
      <c r="S41" s="2">
        <v>8.01</v>
      </c>
      <c r="T41" s="2">
        <v>884.04467999999997</v>
      </c>
      <c r="U41" s="2">
        <v>7.28</v>
      </c>
      <c r="V41" s="2">
        <v>880.75422000000003</v>
      </c>
      <c r="W41" s="2">
        <v>7.25</v>
      </c>
      <c r="X41" s="2">
        <v>1588.98831</v>
      </c>
      <c r="Y41" s="2">
        <v>13.08</v>
      </c>
      <c r="Z41" s="3">
        <v>1706.5130999999999</v>
      </c>
      <c r="AA41" s="2">
        <v>14.05</v>
      </c>
    </row>
    <row r="42" spans="1:27" ht="14.4" x14ac:dyDescent="0.3">
      <c r="A42" s="2" t="s">
        <v>59</v>
      </c>
      <c r="B42" s="6" t="s">
        <v>90</v>
      </c>
      <c r="C42" s="35">
        <f t="shared" si="0"/>
        <v>5.5532526310607695</v>
      </c>
      <c r="D42" s="10" t="s">
        <v>107</v>
      </c>
      <c r="E42" s="34">
        <f t="shared" si="1"/>
        <v>-6.9190275684646333E-3</v>
      </c>
      <c r="F42" s="34">
        <f t="shared" si="2"/>
        <v>1.4259933655913924E-3</v>
      </c>
      <c r="G42" s="37">
        <f t="shared" si="3"/>
        <v>3.4452605645408774</v>
      </c>
      <c r="H42" s="2">
        <v>1818.31889</v>
      </c>
      <c r="I42" s="2">
        <v>6.77</v>
      </c>
      <c r="J42" s="2">
        <v>1137.3892599999999</v>
      </c>
      <c r="K42" s="2">
        <v>4.2300000000000004</v>
      </c>
      <c r="L42" s="2">
        <v>1134.1500599999999</v>
      </c>
      <c r="M42" s="2">
        <v>4.22</v>
      </c>
      <c r="N42" s="2">
        <v>3885.9481099999998</v>
      </c>
      <c r="O42" s="2">
        <v>14.47</v>
      </c>
      <c r="P42" s="2">
        <v>3940.0967300000002</v>
      </c>
      <c r="Q42" s="2">
        <v>14.67</v>
      </c>
      <c r="R42" s="2">
        <v>862.42040999999995</v>
      </c>
      <c r="S42" s="2">
        <v>6.26</v>
      </c>
      <c r="T42" s="3">
        <v>668.31600000000003</v>
      </c>
      <c r="U42" s="2">
        <v>4.8499999999999996</v>
      </c>
      <c r="V42" s="3">
        <v>668.83950000000004</v>
      </c>
      <c r="W42" s="2">
        <v>4.8600000000000003</v>
      </c>
      <c r="X42" s="2">
        <v>1941.48478</v>
      </c>
      <c r="Y42" s="5">
        <v>14.1</v>
      </c>
      <c r="Z42" s="2">
        <v>2048.8884600000001</v>
      </c>
      <c r="AA42" s="2">
        <v>14.88</v>
      </c>
    </row>
    <row r="43" spans="1:27" ht="14.4" x14ac:dyDescent="0.3">
      <c r="A43" s="2" t="s">
        <v>60</v>
      </c>
      <c r="B43" s="6" t="s">
        <v>90</v>
      </c>
      <c r="C43" s="35">
        <f t="shared" si="0"/>
        <v>5.018009082767902</v>
      </c>
      <c r="D43" s="10" t="s">
        <v>108</v>
      </c>
      <c r="E43" s="34">
        <f t="shared" si="1"/>
        <v>-1.9160807929109952E-3</v>
      </c>
      <c r="F43" s="34">
        <f>(J43-L43)/(J43+L43)</f>
        <v>3.7504438759426027E-3</v>
      </c>
      <c r="G43" s="37">
        <f t="shared" si="3"/>
        <v>5.2325208196374478</v>
      </c>
      <c r="H43" s="2">
        <v>2140.89804</v>
      </c>
      <c r="I43" s="2">
        <v>8.6199999999999992</v>
      </c>
      <c r="J43" s="2">
        <v>865.08632</v>
      </c>
      <c r="K43" s="2">
        <v>3.48</v>
      </c>
      <c r="L43" s="2">
        <v>858.62165000000005</v>
      </c>
      <c r="M43" s="2">
        <v>3.46</v>
      </c>
      <c r="N43" s="2">
        <v>4501.0280300000004</v>
      </c>
      <c r="O43" s="2">
        <v>18.13</v>
      </c>
      <c r="P43" s="2">
        <v>4518.3098099999997</v>
      </c>
      <c r="Q43" s="5">
        <v>18.2</v>
      </c>
      <c r="R43" s="2">
        <v>1113.7067099999999</v>
      </c>
      <c r="S43" s="2">
        <v>9.07</v>
      </c>
      <c r="T43" s="2">
        <v>510.66570999999999</v>
      </c>
      <c r="U43" s="2">
        <v>4.16</v>
      </c>
      <c r="V43" s="2">
        <v>504.29345999999998</v>
      </c>
      <c r="W43" s="2">
        <v>4.1100000000000003</v>
      </c>
      <c r="X43" s="2">
        <v>2242.7438499999998</v>
      </c>
      <c r="Y43" s="2">
        <v>18.260000000000002</v>
      </c>
      <c r="Z43" s="2">
        <v>2308.29079</v>
      </c>
      <c r="AA43" s="2">
        <v>18.79</v>
      </c>
    </row>
    <row r="44" spans="1:27" x14ac:dyDescent="0.25">
      <c r="A44" s="2" t="s">
        <v>61</v>
      </c>
      <c r="B44" s="6" t="s">
        <v>90</v>
      </c>
      <c r="C44" s="35">
        <f t="shared" si="0"/>
        <v>4.8409114197229615</v>
      </c>
      <c r="D44" s="9" t="s">
        <v>109</v>
      </c>
      <c r="E44" s="34">
        <f t="shared" si="1"/>
        <v>2.9327528796101231E-4</v>
      </c>
      <c r="F44" s="34">
        <f t="shared" si="2"/>
        <v>5.9311986841973207E-3</v>
      </c>
      <c r="G44" s="37">
        <f t="shared" si="3"/>
        <v>4.8993016030048544</v>
      </c>
      <c r="H44" s="2">
        <v>1887.12923</v>
      </c>
      <c r="I44" s="2">
        <v>7.49</v>
      </c>
      <c r="J44" s="2">
        <v>778.87266</v>
      </c>
      <c r="K44" s="2">
        <v>3.09</v>
      </c>
      <c r="L44" s="2">
        <v>769.68784000000005</v>
      </c>
      <c r="M44" s="2">
        <v>3.05</v>
      </c>
      <c r="N44" s="2">
        <v>3794.5449899999999</v>
      </c>
      <c r="O44" s="2">
        <v>15.06</v>
      </c>
      <c r="P44" s="2">
        <v>3792.3199500000001</v>
      </c>
      <c r="Q44" s="2">
        <v>15.05</v>
      </c>
      <c r="R44" s="2">
        <v>921.10202000000004</v>
      </c>
      <c r="S44" s="2">
        <v>7.29</v>
      </c>
      <c r="T44" s="2">
        <v>457.54849000000002</v>
      </c>
      <c r="U44" s="2">
        <v>3.62</v>
      </c>
      <c r="V44" s="2">
        <v>455.42063000000002</v>
      </c>
      <c r="W44" s="2">
        <v>3.61</v>
      </c>
      <c r="X44" s="2">
        <v>1887.1828700000001</v>
      </c>
      <c r="Y44" s="2">
        <v>14.94</v>
      </c>
      <c r="Z44" s="2">
        <v>1949.09872</v>
      </c>
      <c r="AA44" s="2">
        <v>15.43</v>
      </c>
    </row>
    <row r="45" spans="1:27" ht="14.4" x14ac:dyDescent="0.3">
      <c r="A45" s="2" t="s">
        <v>62</v>
      </c>
      <c r="B45" s="6" t="s">
        <v>90</v>
      </c>
      <c r="C45" s="35">
        <f t="shared" si="0"/>
        <v>5.5271077489297884</v>
      </c>
      <c r="D45" s="10" t="s">
        <v>110</v>
      </c>
      <c r="E45" s="34">
        <f t="shared" si="1"/>
        <v>-1.2074160190283133E-2</v>
      </c>
      <c r="F45" s="34">
        <f t="shared" si="2"/>
        <v>7.8208764292328637E-3</v>
      </c>
      <c r="G45" s="37">
        <f t="shared" si="3"/>
        <v>2.6177512094419528</v>
      </c>
      <c r="H45" s="2">
        <v>1913.39274</v>
      </c>
      <c r="I45" s="5">
        <v>8.1999999999999993</v>
      </c>
      <c r="J45" s="2">
        <v>1473.04736</v>
      </c>
      <c r="K45" s="2">
        <v>6.31</v>
      </c>
      <c r="L45" s="2">
        <v>1450.1851200000001</v>
      </c>
      <c r="M45" s="2">
        <v>6.22</v>
      </c>
      <c r="N45" s="2">
        <v>3779.9501599999999</v>
      </c>
      <c r="O45" s="5">
        <v>16.2</v>
      </c>
      <c r="P45" s="3">
        <v>3872.3452000000002</v>
      </c>
      <c r="Q45" s="5">
        <v>16.600000000000001</v>
      </c>
      <c r="R45" s="2">
        <v>893.50797</v>
      </c>
      <c r="S45" s="2">
        <v>6.96</v>
      </c>
      <c r="T45" s="2">
        <v>864.77611999999999</v>
      </c>
      <c r="U45" s="2">
        <v>6.74</v>
      </c>
      <c r="V45" s="2">
        <v>866.29696999999999</v>
      </c>
      <c r="W45" s="2">
        <v>6.75</v>
      </c>
      <c r="X45" s="2">
        <v>1897.58953</v>
      </c>
      <c r="Y45" s="2">
        <v>14.78</v>
      </c>
      <c r="Z45" s="2">
        <v>2046.71964</v>
      </c>
      <c r="AA45" s="2">
        <v>15.94</v>
      </c>
    </row>
    <row r="46" spans="1:27" x14ac:dyDescent="0.25">
      <c r="A46" s="2" t="s">
        <v>63</v>
      </c>
      <c r="B46" s="6" t="s">
        <v>90</v>
      </c>
      <c r="C46" s="35" t="s">
        <v>181</v>
      </c>
      <c r="D46" s="9" t="s">
        <v>111</v>
      </c>
      <c r="E46" s="34" t="s">
        <v>121</v>
      </c>
      <c r="F46" s="34" t="s">
        <v>121</v>
      </c>
      <c r="G46" s="37">
        <f t="shared" si="3"/>
        <v>6.1812407828799447</v>
      </c>
      <c r="H46" s="2">
        <v>2933.01494</v>
      </c>
      <c r="I46" s="2">
        <v>9.02</v>
      </c>
      <c r="J46" s="2">
        <v>25.343679999999999</v>
      </c>
      <c r="K46" s="4">
        <v>0.08</v>
      </c>
      <c r="L46" s="2">
        <v>24.807559999999999</v>
      </c>
      <c r="M46" s="4">
        <v>0.08</v>
      </c>
      <c r="N46" s="2">
        <v>144.34424999999999</v>
      </c>
      <c r="O46" s="4">
        <v>0.44</v>
      </c>
      <c r="P46" s="2">
        <v>165.65263999999999</v>
      </c>
      <c r="Q46" s="4">
        <v>0.51</v>
      </c>
      <c r="R46" s="2">
        <v>1788.3867399999999</v>
      </c>
      <c r="S46" s="2">
        <v>10.92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87.481309999999993</v>
      </c>
      <c r="AA46" s="4">
        <v>0.53</v>
      </c>
    </row>
    <row r="47" spans="1:27" x14ac:dyDescent="0.25">
      <c r="A47" s="2" t="s">
        <v>64</v>
      </c>
      <c r="B47" s="6" t="s">
        <v>90</v>
      </c>
      <c r="C47" s="35">
        <f t="shared" si="0"/>
        <v>1.7266963297891722</v>
      </c>
      <c r="D47" s="9" t="s">
        <v>112</v>
      </c>
      <c r="E47" s="34">
        <f t="shared" si="1"/>
        <v>2.8141018887492032E-2</v>
      </c>
      <c r="F47" s="34">
        <f t="shared" si="2"/>
        <v>-0.11661236558569227</v>
      </c>
      <c r="G47" s="37">
        <f t="shared" si="3"/>
        <v>5.5079745290465185</v>
      </c>
      <c r="H47" s="2">
        <v>2890.9453699999999</v>
      </c>
      <c r="I47" s="2">
        <v>14.34</v>
      </c>
      <c r="J47" s="2">
        <v>338.79057999999998</v>
      </c>
      <c r="K47" s="2">
        <v>1.68</v>
      </c>
      <c r="L47" s="2">
        <v>428.23527999999999</v>
      </c>
      <c r="M47" s="2">
        <v>2.12</v>
      </c>
      <c r="N47" s="2">
        <v>2171.8239600000002</v>
      </c>
      <c r="O47" s="2">
        <v>10.77</v>
      </c>
      <c r="P47" s="2">
        <v>2052.9349400000001</v>
      </c>
      <c r="Q47" s="2">
        <v>10.18</v>
      </c>
      <c r="R47" s="2">
        <v>1638.9479899999999</v>
      </c>
      <c r="S47" s="2">
        <v>14.47</v>
      </c>
      <c r="T47" s="2">
        <v>171.64472000000001</v>
      </c>
      <c r="U47" s="2">
        <v>1.51</v>
      </c>
      <c r="V47" s="2">
        <v>215.82465999999999</v>
      </c>
      <c r="W47" s="5">
        <v>1.9</v>
      </c>
      <c r="X47" s="2">
        <v>1018.82112</v>
      </c>
      <c r="Y47" s="2">
        <v>8.99</v>
      </c>
      <c r="Z47" s="2">
        <v>1000.26975</v>
      </c>
      <c r="AA47" s="2">
        <v>8.83</v>
      </c>
    </row>
    <row r="48" spans="1:27" ht="14.4" x14ac:dyDescent="0.3">
      <c r="A48" s="2" t="s">
        <v>65</v>
      </c>
      <c r="B48" s="6" t="s">
        <v>90</v>
      </c>
      <c r="C48" s="35">
        <f t="shared" si="0"/>
        <v>5.5683334889511924</v>
      </c>
      <c r="D48" s="10" t="s">
        <v>113</v>
      </c>
      <c r="E48" s="34">
        <f t="shared" si="1"/>
        <v>-7.8307066048462666E-3</v>
      </c>
      <c r="F48" s="34">
        <f t="shared" si="2"/>
        <v>1.1414476893781928E-3</v>
      </c>
      <c r="G48" s="37">
        <f t="shared" si="3"/>
        <v>4.2595787301513619</v>
      </c>
      <c r="H48" s="3">
        <v>1946.0063</v>
      </c>
      <c r="I48" s="5">
        <v>8.1</v>
      </c>
      <c r="J48" s="3">
        <v>1031.2974999999999</v>
      </c>
      <c r="K48" s="2">
        <v>4.29</v>
      </c>
      <c r="L48" s="2">
        <v>1028.9458400000001</v>
      </c>
      <c r="M48" s="2">
        <v>4.28</v>
      </c>
      <c r="N48" s="2">
        <v>4353.52412</v>
      </c>
      <c r="O48" s="2">
        <v>18.12</v>
      </c>
      <c r="P48" s="2">
        <v>4422.2445900000002</v>
      </c>
      <c r="Q48" s="2">
        <v>18.41</v>
      </c>
      <c r="R48" s="3">
        <v>916.7586</v>
      </c>
      <c r="S48" s="2">
        <v>7.47</v>
      </c>
      <c r="T48" s="2">
        <v>602.29309000000001</v>
      </c>
      <c r="U48" s="2">
        <v>4.91</v>
      </c>
      <c r="V48" s="2">
        <v>607.29214999999999</v>
      </c>
      <c r="W48" s="2">
        <v>4.95</v>
      </c>
      <c r="X48" s="3">
        <v>2167.0810999999999</v>
      </c>
      <c r="Y48" s="2">
        <v>17.66</v>
      </c>
      <c r="Z48" s="2">
        <v>2281.3140400000002</v>
      </c>
      <c r="AA48" s="2">
        <v>18.59</v>
      </c>
    </row>
    <row r="49" spans="1:27" ht="14.4" x14ac:dyDescent="0.3">
      <c r="A49" s="2" t="s">
        <v>66</v>
      </c>
      <c r="B49" s="6" t="s">
        <v>90</v>
      </c>
      <c r="C49" s="35">
        <f t="shared" si="0"/>
        <v>6.5798302517352596</v>
      </c>
      <c r="D49" s="10" t="s">
        <v>114</v>
      </c>
      <c r="E49" s="34">
        <f t="shared" si="1"/>
        <v>-2.1285261866741558E-4</v>
      </c>
      <c r="F49" s="34">
        <f t="shared" si="2"/>
        <v>3.2930397513563463E-3</v>
      </c>
      <c r="G49" s="37">
        <f t="shared" si="3"/>
        <v>5.2767545995076475</v>
      </c>
      <c r="H49" s="2">
        <v>1750.86915</v>
      </c>
      <c r="I49" s="2">
        <v>5.67</v>
      </c>
      <c r="J49" s="2">
        <v>920.72733000000005</v>
      </c>
      <c r="K49" s="2">
        <v>2.98</v>
      </c>
      <c r="L49" s="2">
        <v>914.68325000000004</v>
      </c>
      <c r="M49" s="2">
        <v>2.96</v>
      </c>
      <c r="N49" s="2">
        <v>4841.47487</v>
      </c>
      <c r="O49" s="2">
        <v>15.69</v>
      </c>
      <c r="P49" s="2">
        <v>4843.5363500000003</v>
      </c>
      <c r="Q49" s="5">
        <v>15.7</v>
      </c>
      <c r="R49" s="2">
        <v>722.48018000000002</v>
      </c>
      <c r="S49" s="2">
        <v>4.7300000000000004</v>
      </c>
      <c r="T49" s="2">
        <v>541.68364999999994</v>
      </c>
      <c r="U49" s="2">
        <v>3.55</v>
      </c>
      <c r="V49" s="2">
        <v>541.11946999999998</v>
      </c>
      <c r="W49" s="2">
        <v>3.54</v>
      </c>
      <c r="X49" s="2">
        <v>2404.9659700000002</v>
      </c>
      <c r="Y49" s="2">
        <v>15.74</v>
      </c>
      <c r="Z49" s="2">
        <v>2467.6825600000002</v>
      </c>
      <c r="AA49" s="2">
        <v>16.16</v>
      </c>
    </row>
    <row r="50" spans="1:27" x14ac:dyDescent="0.25">
      <c r="A50" s="2" t="s">
        <v>67</v>
      </c>
      <c r="B50" s="6" t="s">
        <v>90</v>
      </c>
      <c r="C50" s="35">
        <f t="shared" si="0"/>
        <v>6.4536518432533923</v>
      </c>
      <c r="D50" s="9" t="s">
        <v>115</v>
      </c>
      <c r="E50" s="34">
        <f t="shared" si="1"/>
        <v>-1.4365661676305493E-2</v>
      </c>
      <c r="F50" s="34">
        <f t="shared" si="2"/>
        <v>5.1681590906509879E-3</v>
      </c>
      <c r="G50" s="37">
        <f t="shared" si="3"/>
        <v>1.694511309105968</v>
      </c>
      <c r="H50" s="2">
        <v>1715.0013200000001</v>
      </c>
      <c r="I50" s="2">
        <v>6.36</v>
      </c>
      <c r="J50" s="2">
        <v>2064.4230899999998</v>
      </c>
      <c r="K50" s="2">
        <v>7.65</v>
      </c>
      <c r="L50" s="2">
        <v>2043.19427</v>
      </c>
      <c r="M50" s="2">
        <v>7.57</v>
      </c>
      <c r="N50" s="2">
        <v>3430.2066300000001</v>
      </c>
      <c r="O50" s="2">
        <v>12.72</v>
      </c>
      <c r="P50" s="2">
        <v>3530.1974399999999</v>
      </c>
      <c r="Q50" s="2">
        <v>13.09</v>
      </c>
      <c r="R50" s="2">
        <v>687.93511999999998</v>
      </c>
      <c r="S50" s="2">
        <v>4.7699999999999996</v>
      </c>
      <c r="T50" s="2">
        <v>1215.7227600000001</v>
      </c>
      <c r="U50" s="2">
        <v>8.43</v>
      </c>
      <c r="V50" s="2">
        <v>1219.0995800000001</v>
      </c>
      <c r="W50" s="2">
        <v>8.4600000000000009</v>
      </c>
      <c r="X50" s="2">
        <v>1748.75181</v>
      </c>
      <c r="Y50" s="2">
        <v>12.13</v>
      </c>
      <c r="Z50" s="2">
        <v>1914.41463</v>
      </c>
      <c r="AA50" s="2">
        <v>13.28</v>
      </c>
    </row>
    <row r="51" spans="1:27" x14ac:dyDescent="0.25">
      <c r="A51" s="2" t="s">
        <v>68</v>
      </c>
      <c r="B51" s="6" t="s">
        <v>90</v>
      </c>
      <c r="C51" s="35">
        <f t="shared" si="0"/>
        <v>4.1990496354734486</v>
      </c>
      <c r="D51" s="9" t="s">
        <v>119</v>
      </c>
      <c r="E51" s="34">
        <f t="shared" si="1"/>
        <v>0.51933285026289255</v>
      </c>
      <c r="F51" s="34">
        <f t="shared" si="2"/>
        <v>0.62527839284403597</v>
      </c>
      <c r="G51" s="37">
        <f t="shared" si="3"/>
        <v>5.6154154833955072</v>
      </c>
      <c r="H51" s="2">
        <v>1948.5302200000001</v>
      </c>
      <c r="I51" s="2">
        <v>8.81</v>
      </c>
      <c r="J51" s="2">
        <v>1005.07575</v>
      </c>
      <c r="K51" s="2">
        <v>4.55</v>
      </c>
      <c r="L51" s="2">
        <v>231.72866999999999</v>
      </c>
      <c r="M51" s="2">
        <v>1.05</v>
      </c>
      <c r="N51" s="2">
        <v>5276.0129900000002</v>
      </c>
      <c r="O51" s="2">
        <v>23.86</v>
      </c>
      <c r="P51" s="3">
        <v>1669.1577</v>
      </c>
      <c r="Q51" s="2">
        <v>7.55</v>
      </c>
      <c r="R51" s="2">
        <v>998.93868999999995</v>
      </c>
      <c r="S51" s="2">
        <v>8.73</v>
      </c>
      <c r="T51" s="2">
        <v>583.26157999999998</v>
      </c>
      <c r="U51" s="5">
        <v>5.0999999999999996</v>
      </c>
      <c r="V51" s="3">
        <v>123.3245</v>
      </c>
      <c r="W51" s="2">
        <v>1.08</v>
      </c>
      <c r="X51" s="2">
        <v>2614.0063100000002</v>
      </c>
      <c r="Y51" s="2">
        <v>22.84</v>
      </c>
      <c r="Z51" s="2">
        <v>854.00194999999997</v>
      </c>
      <c r="AA51" s="2">
        <v>7.46</v>
      </c>
    </row>
    <row r="52" spans="1:27" x14ac:dyDescent="0.25">
      <c r="C52" s="36"/>
    </row>
    <row r="54" spans="1:27" x14ac:dyDescent="0.25">
      <c r="A54" s="7" t="s">
        <v>186</v>
      </c>
    </row>
    <row r="55" spans="1:27" x14ac:dyDescent="0.25">
      <c r="A55" s="2" t="s">
        <v>183</v>
      </c>
      <c r="B55" s="2" t="s">
        <v>90</v>
      </c>
      <c r="C55" s="33">
        <v>4.9526013978308514</v>
      </c>
      <c r="D55" s="2" t="s">
        <v>184</v>
      </c>
      <c r="E55" s="38">
        <v>0.51831986269734154</v>
      </c>
      <c r="F55" s="38">
        <v>0.65908991048190713</v>
      </c>
      <c r="G55" s="33">
        <v>5.6311149418754471</v>
      </c>
    </row>
    <row r="56" spans="1:27" x14ac:dyDescent="0.25">
      <c r="A56" s="2" t="s">
        <v>185</v>
      </c>
      <c r="B56" s="2" t="s">
        <v>90</v>
      </c>
      <c r="C56" s="33">
        <v>4.9747146708649934</v>
      </c>
      <c r="D56" s="2" t="s">
        <v>184</v>
      </c>
      <c r="E56" s="38">
        <v>0.52063572838646732</v>
      </c>
      <c r="F56" s="38">
        <v>0.66180184341080395</v>
      </c>
      <c r="G56" s="33">
        <v>5.7856403435314769</v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2049" r:id="rId4">
          <objectPr defaultSize="0" autoPict="0" r:id="rId5">
            <anchor moveWithCells="1">
              <from>
                <xdr:col>0</xdr:col>
                <xdr:colOff>655320</xdr:colOff>
                <xdr:row>0</xdr:row>
                <xdr:rowOff>190500</xdr:rowOff>
              </from>
              <to>
                <xdr:col>0</xdr:col>
                <xdr:colOff>1592580</xdr:colOff>
                <xdr:row>0</xdr:row>
                <xdr:rowOff>1264920</xdr:rowOff>
              </to>
            </anchor>
          </objectPr>
        </oleObject>
      </mc:Choice>
      <mc:Fallback>
        <oleObject progId="ChemDraw.Document.6.0" shapeId="2049" r:id="rId4"/>
      </mc:Fallback>
    </mc:AlternateContent>
    <mc:AlternateContent xmlns:mc="http://schemas.openxmlformats.org/markup-compatibility/2006">
      <mc:Choice Requires="x14">
        <oleObject progId="ChemDraw.Document.6.0" shapeId="2050" r:id="rId6">
          <objectPr defaultSize="0" autoPict="0" r:id="rId7">
            <anchor moveWithCells="1">
              <from>
                <xdr:col>10</xdr:col>
                <xdr:colOff>381000</xdr:colOff>
                <xdr:row>0</xdr:row>
                <xdr:rowOff>99060</xdr:rowOff>
              </from>
              <to>
                <xdr:col>10</xdr:col>
                <xdr:colOff>1363980</xdr:colOff>
                <xdr:row>0</xdr:row>
                <xdr:rowOff>1242060</xdr:rowOff>
              </to>
            </anchor>
          </objectPr>
        </oleObject>
      </mc:Choice>
      <mc:Fallback>
        <oleObject progId="ChemDraw.Document.6.0" shapeId="2050" r:id="rId6"/>
      </mc:Fallback>
    </mc:AlternateContent>
    <mc:AlternateContent xmlns:mc="http://schemas.openxmlformats.org/markup-compatibility/2006">
      <mc:Choice Requires="x14">
        <oleObject progId="ChemDraw.Document.6.0" shapeId="2051" r:id="rId8">
          <objectPr defaultSize="0" autoPict="0" r:id="rId9">
            <anchor moveWithCells="1">
              <from>
                <xdr:col>12</xdr:col>
                <xdr:colOff>289560</xdr:colOff>
                <xdr:row>0</xdr:row>
                <xdr:rowOff>160020</xdr:rowOff>
              </from>
              <to>
                <xdr:col>12</xdr:col>
                <xdr:colOff>1249680</xdr:colOff>
                <xdr:row>0</xdr:row>
                <xdr:rowOff>1264920</xdr:rowOff>
              </to>
            </anchor>
          </objectPr>
        </oleObject>
      </mc:Choice>
      <mc:Fallback>
        <oleObject progId="ChemDraw.Document.6.0" shapeId="2051" r:id="rId8"/>
      </mc:Fallback>
    </mc:AlternateContent>
    <mc:AlternateContent xmlns:mc="http://schemas.openxmlformats.org/markup-compatibility/2006">
      <mc:Choice Requires="x14">
        <oleObject progId="ChemDraw.Document.6.0" shapeId="2052" r:id="rId10">
          <objectPr defaultSize="0" autoPict="0" r:id="rId11">
            <anchor moveWithCells="1">
              <from>
                <xdr:col>14</xdr:col>
                <xdr:colOff>388620</xdr:colOff>
                <xdr:row>0</xdr:row>
                <xdr:rowOff>137160</xdr:rowOff>
              </from>
              <to>
                <xdr:col>14</xdr:col>
                <xdr:colOff>1318260</xdr:colOff>
                <xdr:row>0</xdr:row>
                <xdr:rowOff>1211580</xdr:rowOff>
              </to>
            </anchor>
          </objectPr>
        </oleObject>
      </mc:Choice>
      <mc:Fallback>
        <oleObject progId="ChemDraw.Document.6.0" shapeId="2052" r:id="rId10"/>
      </mc:Fallback>
    </mc:AlternateContent>
    <mc:AlternateContent xmlns:mc="http://schemas.openxmlformats.org/markup-compatibility/2006">
      <mc:Choice Requires="x14">
        <oleObject progId="ChemDraw.Document.6.0" shapeId="2053" r:id="rId12">
          <objectPr defaultSize="0" autoPict="0" r:id="rId13">
            <anchor moveWithCells="1">
              <from>
                <xdr:col>16</xdr:col>
                <xdr:colOff>198120</xdr:colOff>
                <xdr:row>0</xdr:row>
                <xdr:rowOff>137160</xdr:rowOff>
              </from>
              <to>
                <xdr:col>16</xdr:col>
                <xdr:colOff>1165860</xdr:colOff>
                <xdr:row>0</xdr:row>
                <xdr:rowOff>1257300</xdr:rowOff>
              </to>
            </anchor>
          </objectPr>
        </oleObject>
      </mc:Choice>
      <mc:Fallback>
        <oleObject progId="ChemDraw.Document.6.0" shapeId="2053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/>
  </sheetViews>
  <sheetFormatPr defaultRowHeight="13.2" x14ac:dyDescent="0.25"/>
  <cols>
    <col min="2" max="13" width="16.21875" customWidth="1"/>
  </cols>
  <sheetData>
    <row r="1" spans="1:13" x14ac:dyDescent="0.25">
      <c r="B1" t="s">
        <v>70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ht="28.35" customHeight="1" x14ac:dyDescent="0.25">
      <c r="A2" t="s">
        <v>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8.35" customHeight="1" x14ac:dyDescent="0.25">
      <c r="A3" t="s">
        <v>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8.35" customHeight="1" x14ac:dyDescent="0.25">
      <c r="A4" t="s">
        <v>72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8.35" customHeight="1" x14ac:dyDescent="0.25">
      <c r="A5" t="s">
        <v>73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t="s">
        <v>74</v>
      </c>
    </row>
    <row r="7" spans="1:13" x14ac:dyDescent="0.25">
      <c r="A7" t="s">
        <v>75</v>
      </c>
    </row>
    <row r="8" spans="1:13" x14ac:dyDescent="0.25">
      <c r="A8" t="s">
        <v>76</v>
      </c>
    </row>
    <row r="9" spans="1:13" x14ac:dyDescent="0.25">
      <c r="A9" t="s">
        <v>77</v>
      </c>
    </row>
  </sheetData>
  <pageMargins left="0.75" right="0.75" top="1" bottom="1" header="0.5" footer="0.5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711D-4BCB-4680-B2C0-427E712933AA}">
  <sheetPr>
    <pageSetUpPr fitToPage="1"/>
  </sheetPr>
  <dimension ref="A1:O35"/>
  <sheetViews>
    <sheetView topLeftCell="A22" zoomScale="90" zoomScaleNormal="90" workbookViewId="0">
      <selection activeCell="L14" sqref="L14"/>
    </sheetView>
  </sheetViews>
  <sheetFormatPr defaultColWidth="8.77734375" defaultRowHeight="14.4" x14ac:dyDescent="0.3"/>
  <cols>
    <col min="1" max="2" width="34.44140625" style="11" customWidth="1"/>
    <col min="3" max="3" width="22" style="12" customWidth="1"/>
    <col min="4" max="4" width="14.77734375" style="11" customWidth="1"/>
    <col min="5" max="5" width="13.21875" style="12" customWidth="1"/>
    <col min="6" max="6" width="18.33203125" style="12" customWidth="1"/>
    <col min="7" max="7" width="29.21875" style="12" customWidth="1"/>
    <col min="8" max="8" width="21.109375" style="11" customWidth="1"/>
    <col min="9" max="16384" width="8.77734375" style="11"/>
  </cols>
  <sheetData>
    <row r="1" spans="1:15" ht="15" thickBot="1" x14ac:dyDescent="0.35">
      <c r="A1" s="31" t="s">
        <v>177</v>
      </c>
      <c r="B1" s="30">
        <v>10</v>
      </c>
      <c r="D1" s="29" t="s">
        <v>176</v>
      </c>
    </row>
    <row r="2" spans="1:15" x14ac:dyDescent="0.3">
      <c r="A2" s="27" t="s">
        <v>175</v>
      </c>
      <c r="B2" s="28">
        <v>10</v>
      </c>
      <c r="D2" s="23" t="s">
        <v>171</v>
      </c>
      <c r="E2" s="22" t="s">
        <v>162</v>
      </c>
      <c r="F2" s="22" t="s">
        <v>160</v>
      </c>
      <c r="G2" s="22" t="s">
        <v>158</v>
      </c>
      <c r="H2" s="22" t="s">
        <v>157</v>
      </c>
      <c r="I2" s="22" t="s">
        <v>155</v>
      </c>
      <c r="J2" s="22" t="s">
        <v>153</v>
      </c>
      <c r="K2" s="22" t="s">
        <v>151</v>
      </c>
      <c r="L2" s="22" t="s">
        <v>149</v>
      </c>
      <c r="M2" s="22" t="s">
        <v>147</v>
      </c>
      <c r="N2" s="22" t="s">
        <v>145</v>
      </c>
      <c r="O2" s="21" t="s">
        <v>144</v>
      </c>
    </row>
    <row r="3" spans="1:15" ht="15" thickBot="1" x14ac:dyDescent="0.35">
      <c r="A3" s="27" t="s">
        <v>174</v>
      </c>
      <c r="B3" s="28">
        <v>16</v>
      </c>
      <c r="D3" s="18" t="s">
        <v>142</v>
      </c>
      <c r="E3" s="17" t="s">
        <v>140</v>
      </c>
      <c r="F3" s="17" t="s">
        <v>138</v>
      </c>
      <c r="G3" s="17" t="s">
        <v>136</v>
      </c>
      <c r="H3" s="17" t="s">
        <v>134</v>
      </c>
      <c r="I3" s="17" t="s">
        <v>132</v>
      </c>
      <c r="J3" s="17" t="s">
        <v>130</v>
      </c>
      <c r="K3" s="17" t="s">
        <v>128</v>
      </c>
      <c r="L3" s="17" t="s">
        <v>126</v>
      </c>
      <c r="M3" s="17" t="s">
        <v>124</v>
      </c>
      <c r="N3" s="17" t="s">
        <v>122</v>
      </c>
      <c r="O3" s="16" t="s">
        <v>120</v>
      </c>
    </row>
    <row r="4" spans="1:15" x14ac:dyDescent="0.3">
      <c r="A4" s="27" t="s">
        <v>173</v>
      </c>
      <c r="B4" s="26">
        <v>1100</v>
      </c>
      <c r="D4" s="23" t="s">
        <v>171</v>
      </c>
      <c r="E4" s="22" t="s">
        <v>162</v>
      </c>
      <c r="F4" s="22" t="s">
        <v>160</v>
      </c>
      <c r="G4" s="22" t="s">
        <v>158</v>
      </c>
      <c r="H4" s="22" t="s">
        <v>157</v>
      </c>
      <c r="I4" s="22" t="s">
        <v>155</v>
      </c>
      <c r="J4" s="22" t="s">
        <v>153</v>
      </c>
      <c r="K4" s="22" t="s">
        <v>151</v>
      </c>
      <c r="L4" s="22" t="s">
        <v>149</v>
      </c>
      <c r="M4" s="22" t="s">
        <v>147</v>
      </c>
      <c r="N4" s="22" t="s">
        <v>145</v>
      </c>
      <c r="O4" s="21" t="s">
        <v>144</v>
      </c>
    </row>
    <row r="5" spans="1:15" ht="15" thickBot="1" x14ac:dyDescent="0.35">
      <c r="A5" s="25" t="s">
        <v>172</v>
      </c>
      <c r="B5" s="24">
        <v>50</v>
      </c>
      <c r="D5" s="18" t="s">
        <v>142</v>
      </c>
      <c r="E5" s="17" t="s">
        <v>140</v>
      </c>
      <c r="F5" s="17" t="s">
        <v>138</v>
      </c>
      <c r="G5" s="17" t="s">
        <v>136</v>
      </c>
      <c r="H5" s="17" t="s">
        <v>134</v>
      </c>
      <c r="I5" s="17" t="s">
        <v>132</v>
      </c>
      <c r="J5" s="17" t="s">
        <v>130</v>
      </c>
      <c r="K5" s="17" t="s">
        <v>128</v>
      </c>
      <c r="L5" s="17" t="s">
        <v>126</v>
      </c>
      <c r="M5" s="17" t="s">
        <v>124</v>
      </c>
      <c r="N5" s="17" t="s">
        <v>122</v>
      </c>
      <c r="O5" s="16" t="s">
        <v>120</v>
      </c>
    </row>
    <row r="6" spans="1:15" x14ac:dyDescent="0.3">
      <c r="D6" s="23" t="s">
        <v>171</v>
      </c>
      <c r="E6" s="22" t="s">
        <v>162</v>
      </c>
      <c r="F6" s="22" t="s">
        <v>160</v>
      </c>
      <c r="G6" s="22" t="s">
        <v>158</v>
      </c>
      <c r="H6" s="22" t="s">
        <v>157</v>
      </c>
      <c r="I6" s="22" t="s">
        <v>155</v>
      </c>
      <c r="J6" s="22" t="s">
        <v>153</v>
      </c>
      <c r="K6" s="22" t="s">
        <v>151</v>
      </c>
      <c r="L6" s="22" t="s">
        <v>149</v>
      </c>
      <c r="M6" s="22" t="s">
        <v>147</v>
      </c>
      <c r="N6" s="22" t="s">
        <v>145</v>
      </c>
      <c r="O6" s="21" t="s">
        <v>144</v>
      </c>
    </row>
    <row r="7" spans="1:15" ht="15" thickBot="1" x14ac:dyDescent="0.35">
      <c r="D7" s="18" t="s">
        <v>142</v>
      </c>
      <c r="E7" s="17" t="s">
        <v>140</v>
      </c>
      <c r="F7" s="17" t="s">
        <v>138</v>
      </c>
      <c r="G7" s="17" t="s">
        <v>136</v>
      </c>
      <c r="H7" s="17" t="s">
        <v>134</v>
      </c>
      <c r="I7" s="17" t="s">
        <v>132</v>
      </c>
      <c r="J7" s="17" t="s">
        <v>130</v>
      </c>
      <c r="K7" s="17" t="s">
        <v>128</v>
      </c>
      <c r="L7" s="17" t="s">
        <v>126</v>
      </c>
      <c r="M7" s="17" t="s">
        <v>124</v>
      </c>
      <c r="N7" s="17" t="s">
        <v>122</v>
      </c>
      <c r="O7" s="16" t="s">
        <v>120</v>
      </c>
    </row>
    <row r="8" spans="1:15" x14ac:dyDescent="0.3">
      <c r="D8" s="20" t="s">
        <v>171</v>
      </c>
      <c r="E8" s="12" t="s">
        <v>162</v>
      </c>
      <c r="F8" s="12" t="s">
        <v>160</v>
      </c>
      <c r="G8" s="12" t="s">
        <v>158</v>
      </c>
      <c r="H8" s="12" t="s">
        <v>157</v>
      </c>
      <c r="I8" s="12" t="s">
        <v>155</v>
      </c>
      <c r="J8" s="12" t="s">
        <v>153</v>
      </c>
      <c r="K8" s="12" t="s">
        <v>151</v>
      </c>
      <c r="L8" s="12" t="s">
        <v>149</v>
      </c>
      <c r="M8" s="12" t="s">
        <v>147</v>
      </c>
      <c r="N8" s="12" t="s">
        <v>145</v>
      </c>
      <c r="O8" s="19" t="s">
        <v>144</v>
      </c>
    </row>
    <row r="9" spans="1:15" ht="15" thickBot="1" x14ac:dyDescent="0.35">
      <c r="D9" s="18" t="s">
        <v>142</v>
      </c>
      <c r="E9" s="17" t="s">
        <v>140</v>
      </c>
      <c r="F9" s="17" t="s">
        <v>138</v>
      </c>
      <c r="G9" s="17" t="s">
        <v>136</v>
      </c>
      <c r="H9" s="17" t="s">
        <v>134</v>
      </c>
      <c r="I9" s="17" t="s">
        <v>132</v>
      </c>
      <c r="J9" s="17" t="s">
        <v>130</v>
      </c>
      <c r="K9" s="17" t="s">
        <v>128</v>
      </c>
      <c r="L9" s="17" t="s">
        <v>126</v>
      </c>
      <c r="M9" s="17" t="s">
        <v>124</v>
      </c>
      <c r="N9" s="17" t="s">
        <v>122</v>
      </c>
      <c r="O9" s="16" t="s">
        <v>120</v>
      </c>
    </row>
    <row r="10" spans="1:15" x14ac:dyDescent="0.3">
      <c r="D10" s="14"/>
    </row>
    <row r="11" spans="1:15" s="12" customFormat="1" x14ac:dyDescent="0.3">
      <c r="A11" s="14" t="s">
        <v>92</v>
      </c>
      <c r="B11" s="14" t="s">
        <v>170</v>
      </c>
      <c r="C11" s="14" t="s">
        <v>169</v>
      </c>
      <c r="D11" s="14" t="s">
        <v>168</v>
      </c>
      <c r="E11" s="14" t="s">
        <v>167</v>
      </c>
      <c r="F11" s="14" t="s">
        <v>166</v>
      </c>
      <c r="G11" s="14" t="s">
        <v>165</v>
      </c>
    </row>
    <row r="12" spans="1:15" ht="99.45" customHeight="1" x14ac:dyDescent="0.3">
      <c r="B12" s="12" t="s">
        <v>93</v>
      </c>
      <c r="C12" s="12" t="s">
        <v>121</v>
      </c>
      <c r="D12" s="14" t="s">
        <v>164</v>
      </c>
      <c r="E12" s="12">
        <v>863.24</v>
      </c>
      <c r="F12" s="12">
        <f t="shared" ref="F12:F35" si="0">((0.000001)*E12)*1000</f>
        <v>0.8632399999999999</v>
      </c>
      <c r="G12" s="13">
        <f t="shared" ref="G12:G34" si="1">F12*22</f>
        <v>18.991279999999996</v>
      </c>
    </row>
    <row r="13" spans="1:15" ht="103.5" customHeight="1" x14ac:dyDescent="0.3">
      <c r="B13" s="15" t="s">
        <v>94</v>
      </c>
      <c r="C13" s="15" t="s">
        <v>163</v>
      </c>
      <c r="D13" s="14" t="s">
        <v>162</v>
      </c>
      <c r="E13" s="12">
        <v>1177.6500000000001</v>
      </c>
      <c r="F13" s="12">
        <f t="shared" si="0"/>
        <v>1.1776500000000001</v>
      </c>
      <c r="G13" s="13">
        <f t="shared" si="1"/>
        <v>25.908300000000001</v>
      </c>
    </row>
    <row r="14" spans="1:15" ht="87" customHeight="1" x14ac:dyDescent="0.3">
      <c r="B14" s="12" t="s">
        <v>95</v>
      </c>
      <c r="C14" s="12" t="s">
        <v>161</v>
      </c>
      <c r="D14" s="14" t="s">
        <v>160</v>
      </c>
      <c r="E14" s="12">
        <v>512.65</v>
      </c>
      <c r="F14" s="12">
        <f t="shared" si="0"/>
        <v>0.51264999999999994</v>
      </c>
      <c r="G14" s="13">
        <f t="shared" si="1"/>
        <v>11.278299999999998</v>
      </c>
    </row>
    <row r="15" spans="1:15" ht="183" customHeight="1" x14ac:dyDescent="0.3">
      <c r="B15" s="15" t="s">
        <v>96</v>
      </c>
      <c r="C15" s="15" t="s">
        <v>159</v>
      </c>
      <c r="D15" s="14" t="s">
        <v>158</v>
      </c>
      <c r="E15" s="12">
        <v>1115.3800000000001</v>
      </c>
      <c r="F15" s="12">
        <f t="shared" si="0"/>
        <v>1.11538</v>
      </c>
      <c r="G15" s="13">
        <f t="shared" si="1"/>
        <v>24.538360000000001</v>
      </c>
    </row>
    <row r="16" spans="1:15" ht="112.2" customHeight="1" x14ac:dyDescent="0.3">
      <c r="B16" s="12" t="s">
        <v>97</v>
      </c>
      <c r="C16" s="12" t="s">
        <v>121</v>
      </c>
      <c r="D16" s="14" t="s">
        <v>157</v>
      </c>
      <c r="E16" s="12">
        <v>518.70000000000005</v>
      </c>
      <c r="F16" s="12">
        <f t="shared" si="0"/>
        <v>0.51869999999999994</v>
      </c>
      <c r="G16" s="13">
        <f t="shared" si="1"/>
        <v>11.411399999999999</v>
      </c>
    </row>
    <row r="17" spans="2:7" ht="142.19999999999999" customHeight="1" x14ac:dyDescent="0.3">
      <c r="B17" s="12" t="s">
        <v>98</v>
      </c>
      <c r="C17" s="12" t="s">
        <v>156</v>
      </c>
      <c r="D17" s="14" t="s">
        <v>155</v>
      </c>
      <c r="E17" s="12">
        <v>751.03</v>
      </c>
      <c r="F17" s="12">
        <f t="shared" si="0"/>
        <v>0.75102999999999998</v>
      </c>
      <c r="G17" s="13">
        <f t="shared" si="1"/>
        <v>16.522659999999998</v>
      </c>
    </row>
    <row r="18" spans="2:7" ht="112.5" customHeight="1" x14ac:dyDescent="0.3">
      <c r="B18" s="15" t="s">
        <v>99</v>
      </c>
      <c r="C18" s="15" t="s">
        <v>154</v>
      </c>
      <c r="D18" s="14" t="s">
        <v>153</v>
      </c>
      <c r="E18" s="12">
        <v>538.72</v>
      </c>
      <c r="F18" s="12">
        <f t="shared" si="0"/>
        <v>0.53871999999999998</v>
      </c>
      <c r="G18" s="13">
        <f t="shared" si="1"/>
        <v>11.851839999999999</v>
      </c>
    </row>
    <row r="19" spans="2:7" ht="103.2" customHeight="1" x14ac:dyDescent="0.3">
      <c r="B19" s="15" t="s">
        <v>100</v>
      </c>
      <c r="C19" s="15" t="s">
        <v>152</v>
      </c>
      <c r="D19" s="14" t="s">
        <v>151</v>
      </c>
      <c r="E19" s="12">
        <v>610.69000000000005</v>
      </c>
      <c r="F19" s="12">
        <f t="shared" si="0"/>
        <v>0.61068999999999996</v>
      </c>
      <c r="G19" s="13">
        <f t="shared" si="1"/>
        <v>13.435179999999999</v>
      </c>
    </row>
    <row r="20" spans="2:7" ht="132" customHeight="1" x14ac:dyDescent="0.3">
      <c r="B20" s="15" t="s">
        <v>101</v>
      </c>
      <c r="C20" s="15" t="s">
        <v>150</v>
      </c>
      <c r="D20" s="14" t="s">
        <v>149</v>
      </c>
      <c r="E20" s="12">
        <v>724.95</v>
      </c>
      <c r="F20" s="12">
        <f t="shared" si="0"/>
        <v>0.72494999999999998</v>
      </c>
      <c r="G20" s="13">
        <f t="shared" si="1"/>
        <v>15.9489</v>
      </c>
    </row>
    <row r="21" spans="2:7" ht="120" customHeight="1" x14ac:dyDescent="0.3">
      <c r="B21" s="15" t="s">
        <v>102</v>
      </c>
      <c r="C21" s="15" t="s">
        <v>148</v>
      </c>
      <c r="D21" s="14" t="s">
        <v>147</v>
      </c>
      <c r="E21" s="12">
        <v>827.13</v>
      </c>
      <c r="F21" s="12">
        <f t="shared" si="0"/>
        <v>0.82712999999999992</v>
      </c>
      <c r="G21" s="13">
        <f t="shared" si="1"/>
        <v>18.196859999999997</v>
      </c>
    </row>
    <row r="22" spans="2:7" ht="91.5" customHeight="1" x14ac:dyDescent="0.3">
      <c r="B22" s="15" t="s">
        <v>103</v>
      </c>
      <c r="C22" s="15" t="s">
        <v>146</v>
      </c>
      <c r="D22" s="14" t="s">
        <v>145</v>
      </c>
      <c r="E22" s="12">
        <v>350.46</v>
      </c>
      <c r="F22" s="12">
        <f t="shared" si="0"/>
        <v>0.35045999999999999</v>
      </c>
      <c r="G22" s="13">
        <f t="shared" si="1"/>
        <v>7.7101199999999999</v>
      </c>
    </row>
    <row r="23" spans="2:7" ht="102.45" customHeight="1" x14ac:dyDescent="0.3">
      <c r="B23" s="15" t="s">
        <v>104</v>
      </c>
      <c r="C23" s="15" t="s">
        <v>121</v>
      </c>
      <c r="D23" s="14" t="s">
        <v>144</v>
      </c>
      <c r="E23" s="12">
        <v>610.76</v>
      </c>
      <c r="F23" s="12">
        <f t="shared" si="0"/>
        <v>0.61075999999999997</v>
      </c>
      <c r="G23" s="13">
        <f t="shared" si="1"/>
        <v>13.436719999999999</v>
      </c>
    </row>
    <row r="24" spans="2:7" ht="81.45" customHeight="1" x14ac:dyDescent="0.3">
      <c r="B24" s="15" t="s">
        <v>105</v>
      </c>
      <c r="C24" s="15" t="s">
        <v>143</v>
      </c>
      <c r="D24" s="14" t="s">
        <v>142</v>
      </c>
      <c r="E24" s="12">
        <v>446.64</v>
      </c>
      <c r="F24" s="12">
        <f t="shared" si="0"/>
        <v>0.44663999999999998</v>
      </c>
      <c r="G24" s="13">
        <f t="shared" si="1"/>
        <v>9.8260799999999993</v>
      </c>
    </row>
    <row r="25" spans="2:7" ht="106.2" customHeight="1" x14ac:dyDescent="0.3">
      <c r="B25" s="12" t="s">
        <v>106</v>
      </c>
      <c r="C25" s="12" t="s">
        <v>141</v>
      </c>
      <c r="D25" s="14" t="s">
        <v>140</v>
      </c>
      <c r="E25" s="12">
        <v>690.22</v>
      </c>
      <c r="F25" s="12">
        <f t="shared" si="0"/>
        <v>0.69021999999999994</v>
      </c>
      <c r="G25" s="13">
        <f t="shared" si="1"/>
        <v>15.184839999999999</v>
      </c>
    </row>
    <row r="26" spans="2:7" ht="109.5" customHeight="1" x14ac:dyDescent="0.3">
      <c r="B26" s="15" t="s">
        <v>107</v>
      </c>
      <c r="C26" s="15" t="s">
        <v>139</v>
      </c>
      <c r="D26" s="14" t="s">
        <v>138</v>
      </c>
      <c r="E26" s="12">
        <v>693.27</v>
      </c>
      <c r="F26" s="12">
        <f t="shared" si="0"/>
        <v>0.69326999999999994</v>
      </c>
      <c r="G26" s="13">
        <f t="shared" si="1"/>
        <v>15.251939999999999</v>
      </c>
    </row>
    <row r="27" spans="2:7" ht="123.45" customHeight="1" x14ac:dyDescent="0.3">
      <c r="B27" s="15" t="s">
        <v>108</v>
      </c>
      <c r="C27" s="15" t="s">
        <v>137</v>
      </c>
      <c r="D27" s="14" t="s">
        <v>136</v>
      </c>
      <c r="E27" s="12">
        <v>654.94000000000005</v>
      </c>
      <c r="F27" s="12">
        <f t="shared" si="0"/>
        <v>0.65493999999999997</v>
      </c>
      <c r="G27" s="13">
        <f t="shared" si="1"/>
        <v>14.408679999999999</v>
      </c>
    </row>
    <row r="28" spans="2:7" ht="106.2" customHeight="1" x14ac:dyDescent="0.3">
      <c r="B28" s="12" t="s">
        <v>109</v>
      </c>
      <c r="C28" s="12" t="s">
        <v>135</v>
      </c>
      <c r="D28" s="14" t="s">
        <v>134</v>
      </c>
      <c r="E28" s="12">
        <v>502.74</v>
      </c>
      <c r="F28" s="12">
        <f t="shared" si="0"/>
        <v>0.50273999999999996</v>
      </c>
      <c r="G28" s="13">
        <f t="shared" si="1"/>
        <v>11.060279999999999</v>
      </c>
    </row>
    <row r="29" spans="2:7" ht="144" customHeight="1" x14ac:dyDescent="0.3">
      <c r="B29" s="15" t="s">
        <v>110</v>
      </c>
      <c r="C29" s="15" t="s">
        <v>133</v>
      </c>
      <c r="D29" s="14" t="s">
        <v>132</v>
      </c>
      <c r="E29" s="12">
        <v>734.89</v>
      </c>
      <c r="F29" s="12">
        <f t="shared" si="0"/>
        <v>0.73488999999999993</v>
      </c>
      <c r="G29" s="13">
        <f t="shared" si="1"/>
        <v>16.167579999999997</v>
      </c>
    </row>
    <row r="30" spans="2:7" ht="109.5" customHeight="1" x14ac:dyDescent="0.3">
      <c r="B30" s="12" t="s">
        <v>111</v>
      </c>
      <c r="C30" s="12" t="s">
        <v>131</v>
      </c>
      <c r="D30" s="14" t="s">
        <v>130</v>
      </c>
      <c r="E30" s="12">
        <v>671.07</v>
      </c>
      <c r="F30" s="12">
        <f t="shared" si="0"/>
        <v>0.67107000000000006</v>
      </c>
      <c r="G30" s="13">
        <f t="shared" si="1"/>
        <v>14.763540000000001</v>
      </c>
    </row>
    <row r="31" spans="2:7" ht="122.7" customHeight="1" x14ac:dyDescent="0.3">
      <c r="B31" s="12" t="s">
        <v>112</v>
      </c>
      <c r="C31" s="12" t="s">
        <v>129</v>
      </c>
      <c r="D31" s="14" t="s">
        <v>128</v>
      </c>
      <c r="E31" s="12">
        <v>854.93</v>
      </c>
      <c r="F31" s="12">
        <f t="shared" si="0"/>
        <v>0.85492999999999997</v>
      </c>
      <c r="G31" s="13">
        <f t="shared" si="1"/>
        <v>18.80846</v>
      </c>
    </row>
    <row r="32" spans="2:7" ht="117" customHeight="1" x14ac:dyDescent="0.3">
      <c r="B32" s="15" t="s">
        <v>113</v>
      </c>
      <c r="C32" s="15" t="s">
        <v>127</v>
      </c>
      <c r="D32" s="14" t="s">
        <v>126</v>
      </c>
      <c r="E32" s="12">
        <v>803.1</v>
      </c>
      <c r="F32" s="12">
        <f t="shared" si="0"/>
        <v>0.80309999999999993</v>
      </c>
      <c r="G32" s="13">
        <f t="shared" si="1"/>
        <v>17.668199999999999</v>
      </c>
    </row>
    <row r="33" spans="2:7" ht="105.45" customHeight="1" x14ac:dyDescent="0.3">
      <c r="B33" s="15" t="s">
        <v>114</v>
      </c>
      <c r="C33" s="15" t="s">
        <v>125</v>
      </c>
      <c r="D33" s="14" t="s">
        <v>124</v>
      </c>
      <c r="E33" s="12">
        <v>879.11</v>
      </c>
      <c r="F33" s="12">
        <f t="shared" si="0"/>
        <v>0.87911000000000006</v>
      </c>
      <c r="G33" s="13">
        <f t="shared" si="1"/>
        <v>19.340420000000002</v>
      </c>
    </row>
    <row r="34" spans="2:7" ht="96" customHeight="1" x14ac:dyDescent="0.3">
      <c r="B34" s="12" t="s">
        <v>115</v>
      </c>
      <c r="C34" s="12" t="s">
        <v>123</v>
      </c>
      <c r="D34" s="14" t="s">
        <v>122</v>
      </c>
      <c r="E34" s="12">
        <v>666.87</v>
      </c>
      <c r="F34" s="12">
        <f t="shared" si="0"/>
        <v>0.66686999999999996</v>
      </c>
      <c r="G34" s="13">
        <f t="shared" si="1"/>
        <v>14.671139999999999</v>
      </c>
    </row>
    <row r="35" spans="2:7" ht="105" customHeight="1" x14ac:dyDescent="0.3">
      <c r="B35" s="12" t="s">
        <v>116</v>
      </c>
      <c r="C35" s="12" t="s">
        <v>121</v>
      </c>
      <c r="D35" s="14" t="s">
        <v>120</v>
      </c>
      <c r="E35" s="12">
        <v>1435.11</v>
      </c>
      <c r="F35" s="12">
        <f t="shared" si="0"/>
        <v>1.4351099999999999</v>
      </c>
      <c r="G35" s="13">
        <f>F35*16</f>
        <v>22.961759999999998</v>
      </c>
    </row>
  </sheetData>
  <pageMargins left="0.7" right="0.7" top="0.75" bottom="0.75" header="0.3" footer="0.3"/>
  <pageSetup scale="42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3073" r:id="rId4">
          <objectPr defaultSize="0" autoPict="0" r:id="rId5">
            <anchor moveWithCells="1">
              <from>
                <xdr:col>0</xdr:col>
                <xdr:colOff>60960</xdr:colOff>
                <xdr:row>11</xdr:row>
                <xdr:rowOff>83820</xdr:rowOff>
              </from>
              <to>
                <xdr:col>0</xdr:col>
                <xdr:colOff>1623060</xdr:colOff>
                <xdr:row>11</xdr:row>
                <xdr:rowOff>1188720</xdr:rowOff>
              </to>
            </anchor>
          </objectPr>
        </oleObject>
      </mc:Choice>
      <mc:Fallback>
        <oleObject progId="ChemDraw.Document.6.0" shapeId="3073" r:id="rId4"/>
      </mc:Fallback>
    </mc:AlternateContent>
    <mc:AlternateContent xmlns:mc="http://schemas.openxmlformats.org/markup-compatibility/2006">
      <mc:Choice Requires="x14">
        <oleObject progId="ChemDraw.Document.6.0" shapeId="3074" r:id="rId6">
          <objectPr defaultSize="0" r:id="rId7">
            <anchor moveWithCells="1">
              <from>
                <xdr:col>0</xdr:col>
                <xdr:colOff>99060</xdr:colOff>
                <xdr:row>12</xdr:row>
                <xdr:rowOff>137160</xdr:rowOff>
              </from>
              <to>
                <xdr:col>0</xdr:col>
                <xdr:colOff>1584960</xdr:colOff>
                <xdr:row>12</xdr:row>
                <xdr:rowOff>1249680</xdr:rowOff>
              </to>
            </anchor>
          </objectPr>
        </oleObject>
      </mc:Choice>
      <mc:Fallback>
        <oleObject progId="ChemDraw.Document.6.0" shapeId="3074" r:id="rId6"/>
      </mc:Fallback>
    </mc:AlternateContent>
    <mc:AlternateContent xmlns:mc="http://schemas.openxmlformats.org/markup-compatibility/2006">
      <mc:Choice Requires="x14">
        <oleObject progId="ChemDraw.Document.6.0" shapeId="3075" r:id="rId8">
          <objectPr defaultSize="0" r:id="rId9">
            <anchor moveWithCells="1">
              <from>
                <xdr:col>0</xdr:col>
                <xdr:colOff>213360</xdr:colOff>
                <xdr:row>13</xdr:row>
                <xdr:rowOff>251460</xdr:rowOff>
              </from>
              <to>
                <xdr:col>0</xdr:col>
                <xdr:colOff>1630680</xdr:colOff>
                <xdr:row>13</xdr:row>
                <xdr:rowOff>1013460</xdr:rowOff>
              </to>
            </anchor>
          </objectPr>
        </oleObject>
      </mc:Choice>
      <mc:Fallback>
        <oleObject progId="ChemDraw.Document.6.0" shapeId="3075" r:id="rId8"/>
      </mc:Fallback>
    </mc:AlternateContent>
    <mc:AlternateContent xmlns:mc="http://schemas.openxmlformats.org/markup-compatibility/2006">
      <mc:Choice Requires="x14">
        <oleObject progId="ChemDraw.Document.6.0" shapeId="3076" r:id="rId10">
          <objectPr defaultSize="0" r:id="rId11">
            <anchor moveWithCells="1">
              <from>
                <xdr:col>0</xdr:col>
                <xdr:colOff>99060</xdr:colOff>
                <xdr:row>14</xdr:row>
                <xdr:rowOff>144780</xdr:rowOff>
              </from>
              <to>
                <xdr:col>0</xdr:col>
                <xdr:colOff>1882140</xdr:colOff>
                <xdr:row>14</xdr:row>
                <xdr:rowOff>2072640</xdr:rowOff>
              </to>
            </anchor>
          </objectPr>
        </oleObject>
      </mc:Choice>
      <mc:Fallback>
        <oleObject progId="ChemDraw.Document.6.0" shapeId="3076" r:id="rId10"/>
      </mc:Fallback>
    </mc:AlternateContent>
    <mc:AlternateContent xmlns:mc="http://schemas.openxmlformats.org/markup-compatibility/2006">
      <mc:Choice Requires="x14">
        <oleObject progId="ChemDraw.Document.6.0" shapeId="3077" r:id="rId12">
          <objectPr defaultSize="0" autoPict="0" r:id="rId13">
            <anchor moveWithCells="1">
              <from>
                <xdr:col>0</xdr:col>
                <xdr:colOff>251460</xdr:colOff>
                <xdr:row>15</xdr:row>
                <xdr:rowOff>99060</xdr:rowOff>
              </from>
              <to>
                <xdr:col>0</xdr:col>
                <xdr:colOff>1470660</xdr:colOff>
                <xdr:row>15</xdr:row>
                <xdr:rowOff>1333500</xdr:rowOff>
              </to>
            </anchor>
          </objectPr>
        </oleObject>
      </mc:Choice>
      <mc:Fallback>
        <oleObject progId="ChemDraw.Document.6.0" shapeId="3077" r:id="rId12"/>
      </mc:Fallback>
    </mc:AlternateContent>
    <mc:AlternateContent xmlns:mc="http://schemas.openxmlformats.org/markup-compatibility/2006">
      <mc:Choice Requires="x14">
        <oleObject progId="ChemDraw.Document.6.0" shapeId="3078" r:id="rId14">
          <objectPr defaultSize="0" r:id="rId15">
            <anchor moveWithCells="1">
              <from>
                <xdr:col>0</xdr:col>
                <xdr:colOff>152400</xdr:colOff>
                <xdr:row>16</xdr:row>
                <xdr:rowOff>76200</xdr:rowOff>
              </from>
              <to>
                <xdr:col>0</xdr:col>
                <xdr:colOff>1889760</xdr:colOff>
                <xdr:row>16</xdr:row>
                <xdr:rowOff>1615440</xdr:rowOff>
              </to>
            </anchor>
          </objectPr>
        </oleObject>
      </mc:Choice>
      <mc:Fallback>
        <oleObject progId="ChemDraw.Document.6.0" shapeId="3078" r:id="rId14"/>
      </mc:Fallback>
    </mc:AlternateContent>
    <mc:AlternateContent xmlns:mc="http://schemas.openxmlformats.org/markup-compatibility/2006">
      <mc:Choice Requires="x14">
        <oleObject progId="ChemDraw.Document.6.0" shapeId="3079" r:id="rId16">
          <objectPr defaultSize="0" r:id="rId17">
            <anchor moveWithCells="1">
              <from>
                <xdr:col>0</xdr:col>
                <xdr:colOff>236220</xdr:colOff>
                <xdr:row>17</xdr:row>
                <xdr:rowOff>137160</xdr:rowOff>
              </from>
              <to>
                <xdr:col>0</xdr:col>
                <xdr:colOff>1653540</xdr:colOff>
                <xdr:row>17</xdr:row>
                <xdr:rowOff>1295400</xdr:rowOff>
              </to>
            </anchor>
          </objectPr>
        </oleObject>
      </mc:Choice>
      <mc:Fallback>
        <oleObject progId="ChemDraw.Document.6.0" shapeId="3079" r:id="rId16"/>
      </mc:Fallback>
    </mc:AlternateContent>
    <mc:AlternateContent xmlns:mc="http://schemas.openxmlformats.org/markup-compatibility/2006">
      <mc:Choice Requires="x14">
        <oleObject progId="ChemDraw.Document.6.0" shapeId="3080" r:id="rId18">
          <objectPr defaultSize="0" r:id="rId19">
            <anchor moveWithCells="1">
              <from>
                <xdr:col>0</xdr:col>
                <xdr:colOff>236220</xdr:colOff>
                <xdr:row>18</xdr:row>
                <xdr:rowOff>114300</xdr:rowOff>
              </from>
              <to>
                <xdr:col>0</xdr:col>
                <xdr:colOff>1661160</xdr:colOff>
                <xdr:row>18</xdr:row>
                <xdr:rowOff>1226820</xdr:rowOff>
              </to>
            </anchor>
          </objectPr>
        </oleObject>
      </mc:Choice>
      <mc:Fallback>
        <oleObject progId="ChemDraw.Document.6.0" shapeId="3080" r:id="rId18"/>
      </mc:Fallback>
    </mc:AlternateContent>
    <mc:AlternateContent xmlns:mc="http://schemas.openxmlformats.org/markup-compatibility/2006">
      <mc:Choice Requires="x14">
        <oleObject progId="ChemDraw.Document.6.0" shapeId="3081" r:id="rId20">
          <objectPr defaultSize="0" r:id="rId21">
            <anchor moveWithCells="1">
              <from>
                <xdr:col>0</xdr:col>
                <xdr:colOff>83820</xdr:colOff>
                <xdr:row>19</xdr:row>
                <xdr:rowOff>182880</xdr:rowOff>
              </from>
              <to>
                <xdr:col>0</xdr:col>
                <xdr:colOff>1866900</xdr:colOff>
                <xdr:row>19</xdr:row>
                <xdr:rowOff>1455420</xdr:rowOff>
              </to>
            </anchor>
          </objectPr>
        </oleObject>
      </mc:Choice>
      <mc:Fallback>
        <oleObject progId="ChemDraw.Document.6.0" shapeId="3081" r:id="rId20"/>
      </mc:Fallback>
    </mc:AlternateContent>
    <mc:AlternateContent xmlns:mc="http://schemas.openxmlformats.org/markup-compatibility/2006">
      <mc:Choice Requires="x14">
        <oleObject progId="ChemDraw.Document.6.0" shapeId="3082" r:id="rId22">
          <objectPr defaultSize="0" r:id="rId23">
            <anchor moveWithCells="1">
              <from>
                <xdr:col>0</xdr:col>
                <xdr:colOff>304800</xdr:colOff>
                <xdr:row>20</xdr:row>
                <xdr:rowOff>76200</xdr:rowOff>
              </from>
              <to>
                <xdr:col>0</xdr:col>
                <xdr:colOff>1729740</xdr:colOff>
                <xdr:row>20</xdr:row>
                <xdr:rowOff>1440180</xdr:rowOff>
              </to>
            </anchor>
          </objectPr>
        </oleObject>
      </mc:Choice>
      <mc:Fallback>
        <oleObject progId="ChemDraw.Document.6.0" shapeId="3082" r:id="rId22"/>
      </mc:Fallback>
    </mc:AlternateContent>
    <mc:AlternateContent xmlns:mc="http://schemas.openxmlformats.org/markup-compatibility/2006">
      <mc:Choice Requires="x14">
        <oleObject progId="ChemDraw.Document.6.0" shapeId="3083" r:id="rId24">
          <objectPr defaultSize="0" r:id="rId25">
            <anchor moveWithCells="1">
              <from>
                <xdr:col>0</xdr:col>
                <xdr:colOff>251460</xdr:colOff>
                <xdr:row>21</xdr:row>
                <xdr:rowOff>137160</xdr:rowOff>
              </from>
              <to>
                <xdr:col>0</xdr:col>
                <xdr:colOff>1668780</xdr:colOff>
                <xdr:row>21</xdr:row>
                <xdr:rowOff>1043940</xdr:rowOff>
              </to>
            </anchor>
          </objectPr>
        </oleObject>
      </mc:Choice>
      <mc:Fallback>
        <oleObject progId="ChemDraw.Document.6.0" shapeId="3083" r:id="rId24"/>
      </mc:Fallback>
    </mc:AlternateContent>
    <mc:AlternateContent xmlns:mc="http://schemas.openxmlformats.org/markup-compatibility/2006">
      <mc:Choice Requires="x14">
        <oleObject progId="ChemDraw.Document.6.0" shapeId="3084" r:id="rId26">
          <objectPr defaultSize="0" autoPict="0" r:id="rId27">
            <anchor moveWithCells="1">
              <from>
                <xdr:col>0</xdr:col>
                <xdr:colOff>76200</xdr:colOff>
                <xdr:row>22</xdr:row>
                <xdr:rowOff>190500</xdr:rowOff>
              </from>
              <to>
                <xdr:col>0</xdr:col>
                <xdr:colOff>1912620</xdr:colOff>
                <xdr:row>22</xdr:row>
                <xdr:rowOff>1150620</xdr:rowOff>
              </to>
            </anchor>
          </objectPr>
        </oleObject>
      </mc:Choice>
      <mc:Fallback>
        <oleObject progId="ChemDraw.Document.6.0" shapeId="3084" r:id="rId26"/>
      </mc:Fallback>
    </mc:AlternateContent>
    <mc:AlternateContent xmlns:mc="http://schemas.openxmlformats.org/markup-compatibility/2006">
      <mc:Choice Requires="x14">
        <oleObject progId="ChemDraw.Document.6.0" shapeId="3085" r:id="rId28">
          <objectPr defaultSize="0" r:id="rId29">
            <anchor moveWithCells="1">
              <from>
                <xdr:col>0</xdr:col>
                <xdr:colOff>365760</xdr:colOff>
                <xdr:row>23</xdr:row>
                <xdr:rowOff>68580</xdr:rowOff>
              </from>
              <to>
                <xdr:col>0</xdr:col>
                <xdr:colOff>1783080</xdr:colOff>
                <xdr:row>23</xdr:row>
                <xdr:rowOff>944880</xdr:rowOff>
              </to>
            </anchor>
          </objectPr>
        </oleObject>
      </mc:Choice>
      <mc:Fallback>
        <oleObject progId="ChemDraw.Document.6.0" shapeId="3085" r:id="rId28"/>
      </mc:Fallback>
    </mc:AlternateContent>
    <mc:AlternateContent xmlns:mc="http://schemas.openxmlformats.org/markup-compatibility/2006">
      <mc:Choice Requires="x14">
        <oleObject progId="ChemDraw.Document.6.0" shapeId="3086" r:id="rId30">
          <objectPr defaultSize="0" r:id="rId31">
            <anchor moveWithCells="1">
              <from>
                <xdr:col>0</xdr:col>
                <xdr:colOff>327660</xdr:colOff>
                <xdr:row>24</xdr:row>
                <xdr:rowOff>99060</xdr:rowOff>
              </from>
              <to>
                <xdr:col>0</xdr:col>
                <xdr:colOff>1744980</xdr:colOff>
                <xdr:row>24</xdr:row>
                <xdr:rowOff>1264920</xdr:rowOff>
              </to>
            </anchor>
          </objectPr>
        </oleObject>
      </mc:Choice>
      <mc:Fallback>
        <oleObject progId="ChemDraw.Document.6.0" shapeId="3086" r:id="rId30"/>
      </mc:Fallback>
    </mc:AlternateContent>
    <mc:AlternateContent xmlns:mc="http://schemas.openxmlformats.org/markup-compatibility/2006">
      <mc:Choice Requires="x14">
        <oleObject progId="ChemDraw.Document.6.0" shapeId="3087" r:id="rId32">
          <objectPr defaultSize="0" r:id="rId33">
            <anchor moveWithCells="1">
              <from>
                <xdr:col>0</xdr:col>
                <xdr:colOff>297180</xdr:colOff>
                <xdr:row>25</xdr:row>
                <xdr:rowOff>137160</xdr:rowOff>
              </from>
              <to>
                <xdr:col>0</xdr:col>
                <xdr:colOff>1714500</xdr:colOff>
                <xdr:row>25</xdr:row>
                <xdr:rowOff>1303020</xdr:rowOff>
              </to>
            </anchor>
          </objectPr>
        </oleObject>
      </mc:Choice>
      <mc:Fallback>
        <oleObject progId="ChemDraw.Document.6.0" shapeId="3087" r:id="rId32"/>
      </mc:Fallback>
    </mc:AlternateContent>
    <mc:AlternateContent xmlns:mc="http://schemas.openxmlformats.org/markup-compatibility/2006">
      <mc:Choice Requires="x14">
        <oleObject progId="ChemDraw.Document.6.0" shapeId="3088" r:id="rId34">
          <objectPr defaultSize="0" r:id="rId35">
            <anchor moveWithCells="1">
              <from>
                <xdr:col>0</xdr:col>
                <xdr:colOff>236220</xdr:colOff>
                <xdr:row>26</xdr:row>
                <xdr:rowOff>30480</xdr:rowOff>
              </from>
              <to>
                <xdr:col>0</xdr:col>
                <xdr:colOff>1676400</xdr:colOff>
                <xdr:row>26</xdr:row>
                <xdr:rowOff>1409700</xdr:rowOff>
              </to>
            </anchor>
          </objectPr>
        </oleObject>
      </mc:Choice>
      <mc:Fallback>
        <oleObject progId="ChemDraw.Document.6.0" shapeId="3088" r:id="rId34"/>
      </mc:Fallback>
    </mc:AlternateContent>
    <mc:AlternateContent xmlns:mc="http://schemas.openxmlformats.org/markup-compatibility/2006">
      <mc:Choice Requires="x14">
        <oleObject progId="ChemDraw.Document.6.0" shapeId="3089" r:id="rId36">
          <objectPr defaultSize="0" r:id="rId37">
            <anchor moveWithCells="1">
              <from>
                <xdr:col>0</xdr:col>
                <xdr:colOff>236220</xdr:colOff>
                <xdr:row>27</xdr:row>
                <xdr:rowOff>99060</xdr:rowOff>
              </from>
              <to>
                <xdr:col>0</xdr:col>
                <xdr:colOff>1676400</xdr:colOff>
                <xdr:row>27</xdr:row>
                <xdr:rowOff>1242060</xdr:rowOff>
              </to>
            </anchor>
          </objectPr>
        </oleObject>
      </mc:Choice>
      <mc:Fallback>
        <oleObject progId="ChemDraw.Document.6.0" shapeId="3089" r:id="rId36"/>
      </mc:Fallback>
    </mc:AlternateContent>
    <mc:AlternateContent xmlns:mc="http://schemas.openxmlformats.org/markup-compatibility/2006">
      <mc:Choice Requires="x14">
        <oleObject progId="ChemDraw.Document.6.0" shapeId="3090" r:id="rId38">
          <objectPr defaultSize="0" r:id="rId39">
            <anchor moveWithCells="1">
              <from>
                <xdr:col>0</xdr:col>
                <xdr:colOff>274320</xdr:colOff>
                <xdr:row>28</xdr:row>
                <xdr:rowOff>76200</xdr:rowOff>
              </from>
              <to>
                <xdr:col>0</xdr:col>
                <xdr:colOff>1691640</xdr:colOff>
                <xdr:row>28</xdr:row>
                <xdr:rowOff>1607820</xdr:rowOff>
              </to>
            </anchor>
          </objectPr>
        </oleObject>
      </mc:Choice>
      <mc:Fallback>
        <oleObject progId="ChemDraw.Document.6.0" shapeId="3090" r:id="rId38"/>
      </mc:Fallback>
    </mc:AlternateContent>
    <mc:AlternateContent xmlns:mc="http://schemas.openxmlformats.org/markup-compatibility/2006">
      <mc:Choice Requires="x14">
        <oleObject progId="ChemDraw.Document.6.0" shapeId="3091" r:id="rId40">
          <objectPr defaultSize="0" r:id="rId41">
            <anchor moveWithCells="1">
              <from>
                <xdr:col>0</xdr:col>
                <xdr:colOff>228600</xdr:colOff>
                <xdr:row>29</xdr:row>
                <xdr:rowOff>83820</xdr:rowOff>
              </from>
              <to>
                <xdr:col>0</xdr:col>
                <xdr:colOff>1645920</xdr:colOff>
                <xdr:row>29</xdr:row>
                <xdr:rowOff>1341120</xdr:rowOff>
              </to>
            </anchor>
          </objectPr>
        </oleObject>
      </mc:Choice>
      <mc:Fallback>
        <oleObject progId="ChemDraw.Document.6.0" shapeId="3091" r:id="rId40"/>
      </mc:Fallback>
    </mc:AlternateContent>
    <mc:AlternateContent xmlns:mc="http://schemas.openxmlformats.org/markup-compatibility/2006">
      <mc:Choice Requires="x14">
        <oleObject progId="ChemDraw.Document.6.0" shapeId="3092" r:id="rId42">
          <objectPr defaultSize="0" r:id="rId43">
            <anchor moveWithCells="1">
              <from>
                <xdr:col>0</xdr:col>
                <xdr:colOff>175260</xdr:colOff>
                <xdr:row>30</xdr:row>
                <xdr:rowOff>83820</xdr:rowOff>
              </from>
              <to>
                <xdr:col>0</xdr:col>
                <xdr:colOff>1844040</xdr:colOff>
                <xdr:row>30</xdr:row>
                <xdr:rowOff>1417320</xdr:rowOff>
              </to>
            </anchor>
          </objectPr>
        </oleObject>
      </mc:Choice>
      <mc:Fallback>
        <oleObject progId="ChemDraw.Document.6.0" shapeId="3092" r:id="rId42"/>
      </mc:Fallback>
    </mc:AlternateContent>
    <mc:AlternateContent xmlns:mc="http://schemas.openxmlformats.org/markup-compatibility/2006">
      <mc:Choice Requires="x14">
        <oleObject progId="ChemDraw.Document.6.0" shapeId="3093" r:id="rId44">
          <objectPr defaultSize="0" r:id="rId45">
            <anchor moveWithCells="1">
              <from>
                <xdr:col>0</xdr:col>
                <xdr:colOff>327660</xdr:colOff>
                <xdr:row>31</xdr:row>
                <xdr:rowOff>137160</xdr:rowOff>
              </from>
              <to>
                <xdr:col>0</xdr:col>
                <xdr:colOff>1744980</xdr:colOff>
                <xdr:row>31</xdr:row>
                <xdr:rowOff>1409700</xdr:rowOff>
              </to>
            </anchor>
          </objectPr>
        </oleObject>
      </mc:Choice>
      <mc:Fallback>
        <oleObject progId="ChemDraw.Document.6.0" shapeId="3093" r:id="rId44"/>
      </mc:Fallback>
    </mc:AlternateContent>
    <mc:AlternateContent xmlns:mc="http://schemas.openxmlformats.org/markup-compatibility/2006">
      <mc:Choice Requires="x14">
        <oleObject progId="ChemDraw.Document.6.0" shapeId="3094" r:id="rId46">
          <objectPr defaultSize="0" r:id="rId47">
            <anchor moveWithCells="1">
              <from>
                <xdr:col>0</xdr:col>
                <xdr:colOff>327660</xdr:colOff>
                <xdr:row>33</xdr:row>
                <xdr:rowOff>182880</xdr:rowOff>
              </from>
              <to>
                <xdr:col>0</xdr:col>
                <xdr:colOff>1744980</xdr:colOff>
                <xdr:row>33</xdr:row>
                <xdr:rowOff>998220</xdr:rowOff>
              </to>
            </anchor>
          </objectPr>
        </oleObject>
      </mc:Choice>
      <mc:Fallback>
        <oleObject progId="ChemDraw.Document.6.0" shapeId="3094" r:id="rId46"/>
      </mc:Fallback>
    </mc:AlternateContent>
    <mc:AlternateContent xmlns:mc="http://schemas.openxmlformats.org/markup-compatibility/2006">
      <mc:Choice Requires="x14">
        <oleObject progId="ChemDraw.Document.6.0" shapeId="3095" r:id="rId48">
          <objectPr defaultSize="0" autoPict="0" r:id="rId49">
            <anchor moveWithCells="1">
              <from>
                <xdr:col>0</xdr:col>
                <xdr:colOff>137160</xdr:colOff>
                <xdr:row>34</xdr:row>
                <xdr:rowOff>60960</xdr:rowOff>
              </from>
              <to>
                <xdr:col>0</xdr:col>
                <xdr:colOff>2171700</xdr:colOff>
                <xdr:row>34</xdr:row>
                <xdr:rowOff>1219200</xdr:rowOff>
              </to>
            </anchor>
          </objectPr>
        </oleObject>
      </mc:Choice>
      <mc:Fallback>
        <oleObject progId="ChemDraw.Document.6.0" shapeId="3095" r:id="rId48"/>
      </mc:Fallback>
    </mc:AlternateContent>
    <mc:AlternateContent xmlns:mc="http://schemas.openxmlformats.org/markup-compatibility/2006">
      <mc:Choice Requires="x14">
        <oleObject progId="ChemDraw.Document.6.0" shapeId="3096" r:id="rId50">
          <objectPr defaultSize="0" r:id="rId51">
            <anchor moveWithCells="1">
              <from>
                <xdr:col>0</xdr:col>
                <xdr:colOff>388620</xdr:colOff>
                <xdr:row>32</xdr:row>
                <xdr:rowOff>129540</xdr:rowOff>
              </from>
              <to>
                <xdr:col>0</xdr:col>
                <xdr:colOff>1805940</xdr:colOff>
                <xdr:row>32</xdr:row>
                <xdr:rowOff>1196340</xdr:rowOff>
              </to>
            </anchor>
          </objectPr>
        </oleObject>
      </mc:Choice>
      <mc:Fallback>
        <oleObject progId="ChemDraw.Document.6.0" shapeId="3096" r:id="rId50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E72D3DC-257E-4C59-8222-5C749E8897B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Chromatograms</vt:lpstr>
      <vt:lpstr>Plate Design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Schultz, Danielle M</cp:lastModifiedBy>
  <dcterms:modified xsi:type="dcterms:W3CDTF">2020-09-11T14:42:02Z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f20b4d08-fb32-4878-85d0-55a4aae73904</vt:lpwstr>
  </property>
  <property fmtid="{D5CDD505-2E9C-101B-9397-08002B2CF9AE}" pid="3" name="bjSaver">
    <vt:lpwstr>YxoHwDiBexWDSYSd8ATK8rcHq4PeTKXS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1984563461</vt:i4>
  </property>
  <property fmtid="{D5CDD505-2E9C-101B-9397-08002B2CF9AE}" pid="8" name="_NewReviewCycle">
    <vt:lpwstr/>
  </property>
  <property fmtid="{D5CDD505-2E9C-101B-9397-08002B2CF9AE}" pid="9" name="_EmailSubject">
    <vt:lpwstr>DATA!</vt:lpwstr>
  </property>
  <property fmtid="{D5CDD505-2E9C-101B-9397-08002B2CF9AE}" pid="10" name="_AuthorEmail">
    <vt:lpwstr>danielle.schultz@merck.com</vt:lpwstr>
  </property>
  <property fmtid="{D5CDD505-2E9C-101B-9397-08002B2CF9AE}" pid="11" name="_AuthorEmailDisplayName">
    <vt:lpwstr>Schultz, Dani</vt:lpwstr>
  </property>
</Properties>
</file>