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reillsea_merck_com/Documents/Desktop/Projects/Denmark Collaboration/"/>
    </mc:Choice>
  </mc:AlternateContent>
  <xr:revisionPtr revIDLastSave="113" documentId="8_{3DC47839-8781-45C9-8CEA-B103A0E354E6}" xr6:coauthVersionLast="45" xr6:coauthVersionMax="45" xr10:uidLastSave="{A6BA6E86-0984-41EC-8C0F-412D5CC530CA}"/>
  <bookViews>
    <workbookView xWindow="28680" yWindow="-120" windowWidth="29040" windowHeight="16440" activeTab="2" xr2:uid="{00000000-000D-0000-FFFF-FFFF00000000}"/>
  </bookViews>
  <sheets>
    <sheet name="Sheet1" sheetId="1" r:id="rId1"/>
    <sheet name="2" sheetId="2" r:id="rId2"/>
    <sheet name="Plate Desig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3" l="1"/>
  <c r="F35" i="3"/>
  <c r="F34" i="3"/>
  <c r="G34" i="3" s="1"/>
  <c r="F33" i="3"/>
  <c r="G33" i="3" s="1"/>
  <c r="F32" i="3"/>
  <c r="G32" i="3" s="1"/>
  <c r="G31" i="3"/>
  <c r="F31" i="3"/>
  <c r="F30" i="3"/>
  <c r="G30" i="3" s="1"/>
  <c r="F29" i="3"/>
  <c r="G29" i="3" s="1"/>
  <c r="F28" i="3"/>
  <c r="G28" i="3" s="1"/>
  <c r="G27" i="3"/>
  <c r="F27" i="3"/>
  <c r="F26" i="3"/>
  <c r="G26" i="3" s="1"/>
  <c r="F25" i="3"/>
  <c r="G25" i="3" s="1"/>
  <c r="F24" i="3"/>
  <c r="G24" i="3" s="1"/>
  <c r="G23" i="3"/>
  <c r="F23" i="3"/>
  <c r="F22" i="3"/>
  <c r="G22" i="3" s="1"/>
  <c r="F21" i="3"/>
  <c r="G21" i="3" s="1"/>
  <c r="F20" i="3"/>
  <c r="G20" i="3" s="1"/>
  <c r="G19" i="3"/>
  <c r="F19" i="3"/>
  <c r="F18" i="3"/>
  <c r="G18" i="3" s="1"/>
  <c r="F17" i="3"/>
  <c r="G17" i="3" s="1"/>
  <c r="F16" i="3"/>
  <c r="G16" i="3" s="1"/>
  <c r="G15" i="3"/>
  <c r="F15" i="3"/>
  <c r="F14" i="3"/>
  <c r="G14" i="3" s="1"/>
  <c r="F13" i="3"/>
  <c r="G13" i="3" s="1"/>
  <c r="F12" i="3"/>
  <c r="G12" i="3" s="1"/>
  <c r="G3" i="1" l="1"/>
  <c r="F3" i="1"/>
  <c r="E3" i="1"/>
  <c r="C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reillsea</author>
  </authors>
  <commentList>
    <comment ref="C6" authorId="0" shapeId="0" xr:uid="{00000000-0006-0000-0100-000001000000}">
      <text>
        <r>
          <rPr>
            <sz val="10"/>
            <color theme="1"/>
            <rFont val="Arial"/>
            <family val="2"/>
          </rPr>
          <t>syn-2,2.840,PROD
syn-1,2.575,PROD
anti-2,2.435,PROD
anti-1,2.385,PROD
biphenyl,1.327,IS</t>
        </r>
      </text>
    </comment>
    <comment ref="D6" authorId="0" shapeId="0" xr:uid="{00000000-0006-0000-0100-000002000000}">
      <text>
        <r>
          <rPr>
            <sz val="10"/>
            <color theme="1"/>
            <rFont val="Arial"/>
            <family val="2"/>
          </rPr>
          <t>syn-2,2.837,PROD
syn-1,2.572,PROD
anti-2,2.432,PROD
anti-1,2.382,PROD
biphenyl,1.330,IS</t>
        </r>
      </text>
    </comment>
    <comment ref="E6" authorId="0" shapeId="0" xr:uid="{00000000-0006-0000-0100-000003000000}">
      <text>
        <r>
          <rPr>
            <sz val="10"/>
            <color theme="1"/>
            <rFont val="Arial"/>
            <family val="2"/>
          </rPr>
          <t>syn-2,2.839,PROD
syn-1,2.574,PROD
anti-2,2.434,PROD
anti-1,2.382,PROD
biphenyl,1.329,IS</t>
        </r>
      </text>
    </comment>
    <comment ref="F6" authorId="0" shapeId="0" xr:uid="{00000000-0006-0000-0100-000004000000}">
      <text>
        <r>
          <rPr>
            <sz val="10"/>
            <color theme="1"/>
            <rFont val="Arial"/>
            <family val="2"/>
          </rPr>
          <t>syn-2,2.837,PROD
syn-1,2.572,PROD
anti-2,2.432,PROD
anti-1,2.382,PROD
biphenyl,1.330,IS</t>
        </r>
      </text>
    </comment>
    <comment ref="G6" authorId="0" shapeId="0" xr:uid="{00000000-0006-0000-0100-000005000000}">
      <text>
        <r>
          <rPr>
            <sz val="10"/>
            <color theme="1"/>
            <rFont val="Arial"/>
            <family val="2"/>
          </rPr>
          <t>syn-2,2.837,PROD
syn-1,2.570,PROD
anti-2,2.432,PROD
anti-1,2.382,PROD
biphenyl,1.330,IS</t>
        </r>
      </text>
    </comment>
    <comment ref="H6" authorId="0" shapeId="0" xr:uid="{00000000-0006-0000-0100-000006000000}">
      <text>
        <r>
          <rPr>
            <sz val="10"/>
            <color theme="1"/>
            <rFont val="Arial"/>
            <family val="2"/>
          </rPr>
          <t>syn-2,2.837,PROD
syn-1,2.570,PROD
anti-2,2.432,PROD
anti-1,2.380,PROD
biphenyl,1.329,IS</t>
        </r>
      </text>
    </comment>
    <comment ref="I6" authorId="0" shapeId="0" xr:uid="{00000000-0006-0000-0100-000007000000}">
      <text>
        <r>
          <rPr>
            <sz val="10"/>
            <color theme="1"/>
            <rFont val="Arial"/>
            <family val="2"/>
          </rPr>
          <t>syn-2,2.837,PROD
syn-1,2.570,PROD
anti-2,2.432,PROD
anti-1,2.380,PROD
biphenyl,1.329,IS</t>
        </r>
      </text>
    </comment>
    <comment ref="J6" authorId="0" shapeId="0" xr:uid="{00000000-0006-0000-0100-000008000000}">
      <text>
        <r>
          <rPr>
            <sz val="10"/>
            <color theme="1"/>
            <rFont val="Arial"/>
            <family val="2"/>
          </rPr>
          <t>syn-2,2.837,PROD
syn-1,2.570,PROD
anti-2,2.432,PROD
anti-1,2.382,PROD
biphenyl,1.330,IS</t>
        </r>
      </text>
    </comment>
    <comment ref="K6" authorId="0" shapeId="0" xr:uid="{00000000-0006-0000-0100-000009000000}">
      <text>
        <r>
          <rPr>
            <sz val="10"/>
            <color theme="1"/>
            <rFont val="Arial"/>
            <family val="2"/>
          </rPr>
          <t>syn-2,2.837,PROD
syn-1,2.570,PROD
anti-2,2.432,PROD
anti-1,2.380,PROD
biphenyl,1.332,IS</t>
        </r>
      </text>
    </comment>
    <comment ref="L6" authorId="0" shapeId="0" xr:uid="{00000000-0006-0000-0100-00000A000000}">
      <text>
        <r>
          <rPr>
            <sz val="10"/>
            <color theme="1"/>
            <rFont val="Arial"/>
            <family val="2"/>
          </rPr>
          <t>syn-2,2.835,PROD
syn-1,2.569,PROD
anti-2,2.430,PROD
anti-1,2.380,PROD
biphenyl,1.330,IS</t>
        </r>
      </text>
    </comment>
    <comment ref="M6" authorId="0" shapeId="0" xr:uid="{00000000-0006-0000-0100-00000B000000}">
      <text>
        <r>
          <rPr>
            <sz val="10"/>
            <color theme="1"/>
            <rFont val="Arial"/>
            <family val="2"/>
          </rPr>
          <t>syn-2,2.835,PROD
syn-1,2.570,PROD
anti-2,2.432,PROD
anti-1,2.380,PROD
biphenyl,1.329,IS</t>
        </r>
      </text>
    </comment>
    <comment ref="B7" authorId="0" shapeId="0" xr:uid="{00000000-0006-0000-0100-00000C000000}">
      <text>
        <r>
          <rPr>
            <sz val="10"/>
            <color theme="1"/>
            <rFont val="Arial"/>
            <family val="2"/>
          </rPr>
          <t>syn-2,2.835,PROD
syn-1,2.569,PROD
anti-2,2.432,PROD
anti-1,2.380,PROD
biphenyl,1.329,IS</t>
        </r>
      </text>
    </comment>
    <comment ref="C7" authorId="0" shapeId="0" xr:uid="{00000000-0006-0000-0100-00000D000000}">
      <text>
        <r>
          <rPr>
            <sz val="10"/>
            <color theme="1"/>
            <rFont val="Arial"/>
            <family val="2"/>
          </rPr>
          <t>syn-2,2.834,PROD
syn-1,2.569,PROD
anti-2,2.430,PROD
anti-1,2.379,PROD
biphenyl,1.329,IS</t>
        </r>
      </text>
    </comment>
    <comment ref="D7" authorId="0" shapeId="0" xr:uid="{00000000-0006-0000-0100-00000E000000}">
      <text>
        <r>
          <rPr>
            <sz val="10"/>
            <color theme="1"/>
            <rFont val="Arial"/>
            <family val="2"/>
          </rPr>
          <t>syn-2,2.835,PROD
syn-1,2.570,PROD
anti-2,2.432,PROD
anti-1,2.380,PROD
biphenyl,1.330,IS</t>
        </r>
      </text>
    </comment>
    <comment ref="E7" authorId="0" shapeId="0" xr:uid="{00000000-0006-0000-0100-00000F000000}">
      <text>
        <r>
          <rPr>
            <sz val="10"/>
            <color theme="1"/>
            <rFont val="Arial"/>
            <family val="2"/>
          </rPr>
          <t>syn-2,2.835,PROD
syn-1,2.569,PROD
anti-2,2.432,PROD
anti-1,2.380,PROD
biphenyl,1.330,IS</t>
        </r>
      </text>
    </comment>
    <comment ref="F7" authorId="0" shapeId="0" xr:uid="{00000000-0006-0000-0100-000010000000}">
      <text>
        <r>
          <rPr>
            <sz val="10"/>
            <color theme="1"/>
            <rFont val="Arial"/>
            <family val="2"/>
          </rPr>
          <t>syn-2,2.835,PROD
syn-1,2.569,PROD
anti-2,2.430,PROD
anti-1,2.380,PROD
biphenyl,1.329,IS</t>
        </r>
      </text>
    </comment>
    <comment ref="G7" authorId="0" shapeId="0" xr:uid="{00000000-0006-0000-0100-000011000000}">
      <text>
        <r>
          <rPr>
            <sz val="10"/>
            <color theme="1"/>
            <rFont val="Arial"/>
            <family val="2"/>
          </rPr>
          <t>syn-2,2.835,PROD
syn-1,2.569,PROD
anti-2,2.432,PROD
anti-1,2.380,PROD
biphenyl,1.330,IS</t>
        </r>
      </text>
    </comment>
    <comment ref="H7" authorId="0" shapeId="0" xr:uid="{00000000-0006-0000-0100-000012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biphenyl,1.329,IS</t>
        </r>
      </text>
    </comment>
    <comment ref="I7" authorId="0" shapeId="0" xr:uid="{00000000-0006-0000-0100-000013000000}">
      <text>
        <r>
          <rPr>
            <sz val="10"/>
            <color theme="1"/>
            <rFont val="Arial"/>
            <family val="2"/>
          </rPr>
          <t>syn-2,2.835,PROD
syn-1,2.570,PROD
anti-2,2.432,PROD
anti-1,2.382,PROD
biphenyl,1.330,IS</t>
        </r>
      </text>
    </comment>
    <comment ref="J7" authorId="0" shapeId="0" xr:uid="{00000000-0006-0000-0100-000014000000}">
      <text>
        <r>
          <rPr>
            <sz val="10"/>
            <color theme="1"/>
            <rFont val="Arial"/>
            <family val="2"/>
          </rPr>
          <t>syn-2,2.837,PROD
syn-1,2.570,PROD
anti-2,2.434,PROD
anti-1,2.384,PROD</t>
        </r>
      </text>
    </comment>
    <comment ref="K7" authorId="0" shapeId="0" xr:uid="{00000000-0006-0000-0100-000015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biphenyl,1.329,IS</t>
        </r>
      </text>
    </comment>
    <comment ref="L7" authorId="0" shapeId="0" xr:uid="{00000000-0006-0000-0100-000016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biphenyl,1.329,IS</t>
        </r>
      </text>
    </comment>
    <comment ref="M7" authorId="0" shapeId="0" xr:uid="{00000000-0006-0000-0100-000017000000}">
      <text>
        <r>
          <rPr>
            <sz val="10"/>
            <color theme="1"/>
            <rFont val="Arial"/>
            <family val="2"/>
          </rPr>
          <t>syn-2,2.835,PROD
syn-1,2.569,PROD
anti-2,2.432,PROD
anti-1,2.380,PROD
biphenyl,1.332,IS</t>
        </r>
      </text>
    </comment>
    <comment ref="B8" authorId="0" shapeId="0" xr:uid="{00000000-0006-0000-0100-000018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biphenyl,1.329,IS</t>
        </r>
      </text>
    </comment>
    <comment ref="C8" authorId="0" shapeId="0" xr:uid="{00000000-0006-0000-0100-000019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biphenyl,1.330,IS</t>
        </r>
      </text>
    </comment>
    <comment ref="D8" authorId="0" shapeId="0" xr:uid="{00000000-0006-0000-0100-00001A000000}">
      <text>
        <r>
          <rPr>
            <sz val="10"/>
            <color theme="1"/>
            <rFont val="Arial"/>
            <family val="2"/>
          </rPr>
          <t>syn-2,2.837,PROD
syn-1,2.570,PROD
anti-2,2.434,PROD
anti-1,2.384,PROD
biphenyl,1.335,IS</t>
        </r>
      </text>
    </comment>
    <comment ref="E8" authorId="0" shapeId="0" xr:uid="{00000000-0006-0000-0100-00001B000000}">
      <text>
        <r>
          <rPr>
            <sz val="10"/>
            <color theme="1"/>
            <rFont val="Arial"/>
            <family val="2"/>
          </rPr>
          <t>syn-2,2.835,PROD
syn-1,2.570,PROD
anti-2,2.432,PROD
anti-1,2.382,PROD
biphenyl,1.332,IS</t>
        </r>
      </text>
    </comment>
    <comment ref="F8" authorId="0" shapeId="0" xr:uid="{00000000-0006-0000-0100-00001C000000}">
      <text>
        <r>
          <rPr>
            <sz val="10"/>
            <color theme="1"/>
            <rFont val="Arial"/>
            <family val="2"/>
          </rPr>
          <t>syn-2,2.834,PROD
syn-1,2.569,PROD
anti-2,2.432,PROD
anti-1,2.382,PROD
biphenyl,1.334,IS</t>
        </r>
      </text>
    </comment>
    <comment ref="G8" authorId="0" shapeId="0" xr:uid="{00000000-0006-0000-0100-00001D000000}">
      <text>
        <r>
          <rPr>
            <sz val="10"/>
            <color theme="1"/>
            <rFont val="Arial"/>
            <family val="2"/>
          </rPr>
          <t>syn-2,2.835,PROD
syn-1,2.570,PROD
anti-2,2.434,PROD
anti-1,2.382,PROD
biphenyl,1.334,IS</t>
        </r>
      </text>
    </comment>
    <comment ref="H8" authorId="0" shapeId="0" xr:uid="{00000000-0006-0000-0100-00001E000000}">
      <text>
        <r>
          <rPr>
            <sz val="10"/>
            <color theme="1"/>
            <rFont val="Arial"/>
            <family val="2"/>
          </rPr>
          <t>syn-2,2.835,PROD
syn-1,2.569,PROD
anti-2,2.432,PROD
anti-1,2.380,PROD
biphenyl,1.334,IS</t>
        </r>
      </text>
    </comment>
    <comment ref="I8" authorId="0" shapeId="0" xr:uid="{00000000-0006-0000-0100-00001F000000}">
      <text>
        <r>
          <rPr>
            <sz val="10"/>
            <color theme="1"/>
            <rFont val="Arial"/>
            <family val="2"/>
          </rPr>
          <t>syn-2,2.834,PROD
syn-1,2.567,PROD
anti-2,2.430,PROD
anti-1,2.380,PROD
biphenyl,1.332,IS</t>
        </r>
      </text>
    </comment>
    <comment ref="J8" authorId="0" shapeId="0" xr:uid="{00000000-0006-0000-0100-000020000000}">
      <text>
        <r>
          <rPr>
            <sz val="10"/>
            <color theme="1"/>
            <rFont val="Arial"/>
            <family val="2"/>
          </rPr>
          <t>syn-2,2.834,PROD
syn-1,2.567,PROD
anti-2,2.432,PROD
anti-1,2.380,PROD
biphenyl,1.332,IS</t>
        </r>
      </text>
    </comment>
    <comment ref="K8" authorId="0" shapeId="0" xr:uid="{00000000-0006-0000-0100-000021000000}">
      <text>
        <r>
          <rPr>
            <sz val="10"/>
            <color theme="1"/>
            <rFont val="Arial"/>
            <family val="2"/>
          </rPr>
          <t>syn-2,2.832,PROD
syn-1,2.567,PROD
anti-2,2.429,PROD
anti-1,2.379,PROD
biphenyl,1.329,IS</t>
        </r>
      </text>
    </comment>
    <comment ref="L8" authorId="0" shapeId="0" xr:uid="{00000000-0006-0000-0100-000022000000}">
      <text>
        <r>
          <rPr>
            <sz val="10"/>
            <color theme="1"/>
            <rFont val="Arial"/>
            <family val="2"/>
          </rPr>
          <t>syn-2,2.832,PROD
syn-1,2.567,PROD
anti-2,2.429,PROD
anti-1,2.379,PROD
biphenyl,1.329,IS</t>
        </r>
      </text>
    </comment>
    <comment ref="M8" authorId="0" shapeId="0" xr:uid="{00000000-0006-0000-0100-000023000000}">
      <text>
        <r>
          <rPr>
            <sz val="10"/>
            <color theme="1"/>
            <rFont val="Arial"/>
            <family val="2"/>
          </rPr>
          <t>syn-2,2.832,PROD
syn-1,2.565,PROD
anti-2,2.429,PROD
anti-1,2.379,PROD
biphenyl,1.329,IS</t>
        </r>
      </text>
    </comment>
    <comment ref="B9" authorId="0" shapeId="0" xr:uid="{00000000-0006-0000-0100-000024000000}">
      <text>
        <r>
          <rPr>
            <sz val="10"/>
            <color theme="1"/>
            <rFont val="Arial"/>
            <family val="2"/>
          </rPr>
          <t>syn-2,2.834,PROD
syn-1,2.567,PROD
anti-2,2.430,PROD
anti-1,2.380,PROD
biphenyl,1.330,IS</t>
        </r>
      </text>
    </comment>
    <comment ref="C9" authorId="0" shapeId="0" xr:uid="{00000000-0006-0000-0100-000025000000}">
      <text>
        <r>
          <rPr>
            <sz val="10"/>
            <color theme="1"/>
            <rFont val="Arial"/>
            <family val="2"/>
          </rPr>
          <t>syn-2,2.832,PROD
syn-1,2.567,PROD
anti-2,2.430,PROD
anti-1,2.379,PROD
biphenyl,1.330,IS</t>
        </r>
      </text>
    </comment>
    <comment ref="D9" authorId="0" shapeId="0" xr:uid="{00000000-0006-0000-0100-000026000000}">
      <text>
        <r>
          <rPr>
            <sz val="10"/>
            <color theme="1"/>
            <rFont val="Arial"/>
            <family val="2"/>
          </rPr>
          <t>syn-2,2.834,PROD
syn-1,2.569,PROD
anti-2,2.432,PROD
anti-1,2.382,PROD
biphenyl,1.332,IS</t>
        </r>
      </text>
    </comment>
    <comment ref="E9" authorId="0" shapeId="0" xr:uid="{00000000-0006-0000-0100-000027000000}">
      <text>
        <r>
          <rPr>
            <sz val="10"/>
            <color theme="1"/>
            <rFont val="Arial"/>
            <family val="2"/>
          </rPr>
          <t>syn-2,2.832,PROD
syn-1,2.565,PROD
anti-2,2.430,PROD
anti-1,2.379,PROD
biphenyl,1.332,IS</t>
        </r>
      </text>
    </comment>
    <comment ref="F9" authorId="0" shapeId="0" xr:uid="{00000000-0006-0000-0100-000028000000}">
      <text>
        <r>
          <rPr>
            <sz val="10"/>
            <color theme="1"/>
            <rFont val="Arial"/>
            <family val="2"/>
          </rPr>
          <t>syn-2,2.834,PROD
syn-1,2.567,PROD
anti-2,2.430,PROD
anti-1,2.379,PROD
biphenyl,1.330,IS</t>
        </r>
      </text>
    </comment>
    <comment ref="G9" authorId="0" shapeId="0" xr:uid="{00000000-0006-0000-0100-000029000000}">
      <text>
        <r>
          <rPr>
            <sz val="10"/>
            <color theme="1"/>
            <rFont val="Arial"/>
            <family val="2"/>
          </rPr>
          <t>syn-2,2.832,PROD
syn-1,2.565,PROD
anti-2,2.429,PROD
anti-1,2.377,PROD
biphenyl,1.330,IS</t>
        </r>
      </text>
    </comment>
    <comment ref="H9" authorId="0" shapeId="0" xr:uid="{00000000-0006-0000-0100-00002A000000}">
      <text>
        <r>
          <rPr>
            <sz val="10"/>
            <color theme="1"/>
            <rFont val="Arial"/>
            <family val="2"/>
          </rPr>
          <t>syn-2,2.832,PROD
syn-1,2.567,PROD
anti-2,2.430,PROD
anti-1,2.379,PROD
biphenyl,1.330,IS</t>
        </r>
      </text>
    </comment>
    <comment ref="I9" authorId="0" shapeId="0" xr:uid="{00000000-0006-0000-0100-00002B000000}">
      <text>
        <r>
          <rPr>
            <sz val="10"/>
            <color theme="1"/>
            <rFont val="Arial"/>
            <family val="2"/>
          </rPr>
          <t>syn-2,2.832,PROD
syn-1,2.565,PROD
anti-2,2.429,PROD
anti-1,2.377,PROD
biphenyl,1.330,IS</t>
        </r>
      </text>
    </comment>
    <comment ref="J9" authorId="0" shapeId="0" xr:uid="{00000000-0006-0000-0100-00002C000000}">
      <text>
        <r>
          <rPr>
            <sz val="10"/>
            <color theme="1"/>
            <rFont val="Arial"/>
            <family val="2"/>
          </rPr>
          <t>syn-2,2.832,PROD
syn-1,2.565,PROD
anti-2,2.429,PROD
anti-1,2.379,PROD
biphenyl,1.330,IS</t>
        </r>
      </text>
    </comment>
    <comment ref="K9" authorId="0" shapeId="0" xr:uid="{00000000-0006-0000-0100-00002D000000}">
      <text>
        <r>
          <rPr>
            <sz val="10"/>
            <color theme="1"/>
            <rFont val="Arial"/>
            <family val="2"/>
          </rPr>
          <t>syn-2,2.832,PROD
syn-1,2.567,PROD
anti-2,2.429,PROD
anti-1,2.379,PROD
biphenyl,1.330,IS</t>
        </r>
      </text>
    </comment>
    <comment ref="L9" authorId="0" shapeId="0" xr:uid="{00000000-0006-0000-0100-00002E000000}">
      <text>
        <r>
          <rPr>
            <sz val="10"/>
            <color theme="1"/>
            <rFont val="Arial"/>
            <family val="2"/>
          </rPr>
          <t>syn-2,2.832,PROD
syn-1,2.567,PROD
anti-2,2.430,PROD
anti-1,2.379,PROD
biphenyl,1.332,IS</t>
        </r>
      </text>
    </comment>
    <comment ref="M9" authorId="0" shapeId="0" xr:uid="{00000000-0006-0000-0100-00002F000000}">
      <text>
        <r>
          <rPr>
            <sz val="10"/>
            <color theme="1"/>
            <rFont val="Arial"/>
            <family val="2"/>
          </rPr>
          <t>syn-2,2.832,PROD
syn-1,2.567,PROD
anti-2,2.430,PROD
anti-1,2.379,PROD
biphenyl,1.332,IS</t>
        </r>
      </text>
    </comment>
  </commentList>
</comments>
</file>

<file path=xl/sharedStrings.xml><?xml version="1.0" encoding="utf-8"?>
<sst xmlns="http://schemas.openxmlformats.org/spreadsheetml/2006/main" count="365" uniqueCount="220">
  <si>
    <t>Sample Name</t>
  </si>
  <si>
    <t>Data File</t>
  </si>
  <si>
    <t>TWC_biphenyl AreaAbs</t>
  </si>
  <si>
    <t>TWC_anti-1 AreaAbs</t>
  </si>
  <si>
    <t>TWC_anti-2 AreaAbs</t>
  </si>
  <si>
    <t>TWC_syn-1 AreaAbs</t>
  </si>
  <si>
    <t>TWC_syn-2 AreaAbs</t>
  </si>
  <si>
    <t>TWC_biphenyl Area%</t>
  </si>
  <si>
    <t>TWC_anti-1 Area%</t>
  </si>
  <si>
    <t>TWC_anti-2 Area%</t>
  </si>
  <si>
    <t>TWC_syn-1 Area%</t>
  </si>
  <si>
    <t>TWC_syn-2 Area%</t>
  </si>
  <si>
    <t>5012634-0093_Pdt2_AD3-MeOH_49.Raw</t>
  </si>
  <si>
    <t>5012634-0093_pdt2_ad3-meoh_49.raw</t>
  </si>
  <si>
    <t>5012634-0093_Pdt2_AD3-MeOH_50.Raw</t>
  </si>
  <si>
    <t>5012634-0093_pdt2_ad3-meoh_50.raw</t>
  </si>
  <si>
    <t>5012634-0093_Pdt2_AD3-MeOH_51.Raw</t>
  </si>
  <si>
    <t>5012634-0093_pdt2_ad3-meoh_51.raw</t>
  </si>
  <si>
    <t>5012634-0093_Pdt2_AD3-MeOH_52.Raw</t>
  </si>
  <si>
    <t>5012634-0093_pdt2_ad3-meoh_52.raw</t>
  </si>
  <si>
    <t>5012634-0093_Pdt2_AD3-MeOH_53.Raw</t>
  </si>
  <si>
    <t>5012634-0093_pdt2_ad3-meoh_53.raw</t>
  </si>
  <si>
    <t>5012634-0093_Pdt2_AD3-MeOH_54.Raw</t>
  </si>
  <si>
    <t>5012634-0093_pdt2_ad3-meoh_54.raw</t>
  </si>
  <si>
    <t>5012634-0093_Pdt2_AD3-MeOH_55.Raw</t>
  </si>
  <si>
    <t>5012634-0093_pdt2_ad3-meoh_55.raw</t>
  </si>
  <si>
    <t>5012634-0093_Pdt2_AD3-MeOH_56.Raw</t>
  </si>
  <si>
    <t>5012634-0093_pdt2_ad3-meoh_56.raw</t>
  </si>
  <si>
    <t>5012634-0093_Pdt2_AD3-MeOH_57.Raw</t>
  </si>
  <si>
    <t>5012634-0093_pdt2_ad3-meoh_57.raw</t>
  </si>
  <si>
    <t>5012634-0093_Pdt2_AD3-MeOH_58.Raw</t>
  </si>
  <si>
    <t>5012634-0093_pdt2_ad3-meoh_58.raw</t>
  </si>
  <si>
    <t>5012634-0093_Pdt2_AD3-MeOH_59.Raw</t>
  </si>
  <si>
    <t>5012634-0093_pdt2_ad3-meoh_59.raw</t>
  </si>
  <si>
    <t>5012634-0093_Pdt2_AD3-MeOH_60.Raw</t>
  </si>
  <si>
    <t>5012634-0093_pdt2_ad3-meoh_60.raw</t>
  </si>
  <si>
    <t>5012634-0093_Pdt2_AD3-MeOH_61.Raw</t>
  </si>
  <si>
    <t>5012634-0093_pdt2_ad3-meoh_61.raw</t>
  </si>
  <si>
    <t>5012634-0093_Pdt2_AD3-MeOH_62.Raw</t>
  </si>
  <si>
    <t>5012634-0093_pdt2_ad3-meoh_62.raw</t>
  </si>
  <si>
    <t>5012634-0093_Pdt2_AD3-MeOH_63.Raw</t>
  </si>
  <si>
    <t>5012634-0093_pdt2_ad3-meoh_63.raw</t>
  </si>
  <si>
    <t>5012634-0093_Pdt2_AD3-MeOH_64.Raw</t>
  </si>
  <si>
    <t>5012634-0093_pdt2_ad3-meoh_64.raw</t>
  </si>
  <si>
    <t>5012634-0093_Pdt2_AD3-MeOH_65.Raw</t>
  </si>
  <si>
    <t>5012634-0093_pdt2_ad3-meoh_65.raw</t>
  </si>
  <si>
    <t>5012634-0093_Pdt2_AD3-MeOH_66.Raw</t>
  </si>
  <si>
    <t>5012634-0093_pdt2_ad3-meoh_66.raw</t>
  </si>
  <si>
    <t>5012634-0093_Pdt2_AD3-MeOH_67.Raw</t>
  </si>
  <si>
    <t>5012634-0093_pdt2_ad3-meoh_67.raw</t>
  </si>
  <si>
    <t>5012634-0093_Pdt2_AD3-MeOH_68.Raw</t>
  </si>
  <si>
    <t>5012634-0093_pdt2_ad3-meoh_68.raw</t>
  </si>
  <si>
    <t>5012634-0093_Pdt2_AD3-MeOH_69.Raw</t>
  </si>
  <si>
    <t>5012634-0093_pdt2_ad3-meoh_69.raw</t>
  </si>
  <si>
    <t>5012634-0093_Pdt2_AD3-MeOH_70.Raw</t>
  </si>
  <si>
    <t>5012634-0093_pdt2_ad3-meoh_70.raw</t>
  </si>
  <si>
    <t>5012634-0093_Pdt2_AD3-MeOH_71.Raw</t>
  </si>
  <si>
    <t>5012634-0093_pdt2_ad3-meoh_71.raw</t>
  </si>
  <si>
    <t>5012634-0093_Pdt2_AD3-MeOH_72.Raw</t>
  </si>
  <si>
    <t>5012634-0093_pdt2_ad3-meoh_72.raw</t>
  </si>
  <si>
    <t>5012634-0093_Pdt2_AD3-MeOH_73.Raw</t>
  </si>
  <si>
    <t>5012634-0093_pdt2_ad3-meoh_73.raw</t>
  </si>
  <si>
    <t>5012634-0093_Pdt2_AD3-MeOH_74.Raw</t>
  </si>
  <si>
    <t>5012634-0093_pdt2_ad3-meoh_74.raw</t>
  </si>
  <si>
    <t>5012634-0093_Pdt2_AD3-MeOH_75.Raw</t>
  </si>
  <si>
    <t>5012634-0093_pdt2_ad3-meoh_75.raw</t>
  </si>
  <si>
    <t>5012634-0093_Pdt2_AD3-MeOH_76.Raw</t>
  </si>
  <si>
    <t>5012634-0093_pdt2_ad3-meoh_76.raw</t>
  </si>
  <si>
    <t>5012634-0093_Pdt2_AD3-MeOH_77.Raw</t>
  </si>
  <si>
    <t>5012634-0093_pdt2_ad3-meoh_77.raw</t>
  </si>
  <si>
    <t>5012634-0093_Pdt2_AD3-MeOH_78.Raw</t>
  </si>
  <si>
    <t>5012634-0093_pdt2_ad3-meoh_78.raw</t>
  </si>
  <si>
    <t>5012634-0093_Pdt2_AD3-MeOH_79.Raw</t>
  </si>
  <si>
    <t>5012634-0093_pdt2_ad3-meoh_79.raw</t>
  </si>
  <si>
    <t>5012634-0093_Pdt2_AD3-MeOH_80.Raw</t>
  </si>
  <si>
    <t>5012634-0093_pdt2_ad3-meoh_80.raw</t>
  </si>
  <si>
    <t>5012634-0093_Pdt2_AD3-MeOH_81.Raw</t>
  </si>
  <si>
    <t>5012634-0093_pdt2_ad3-meoh_81.raw</t>
  </si>
  <si>
    <t>5012634-0093_Pdt2_AD3-MeOH_82.Raw</t>
  </si>
  <si>
    <t>5012634-0093_pdt2_ad3-meoh_82.raw</t>
  </si>
  <si>
    <t>5012634-0093_Pdt2_AD3-MeOH_83.Raw</t>
  </si>
  <si>
    <t>5012634-0093_pdt2_ad3-meoh_83.raw</t>
  </si>
  <si>
    <t>5012634-0093_Pdt2_AD3-MeOH_84.Raw</t>
  </si>
  <si>
    <t>5012634-0093_pdt2_ad3-meoh_84.raw</t>
  </si>
  <si>
    <t>5012634-0093_Pdt2_AD3-MeOH_85.Raw</t>
  </si>
  <si>
    <t>5012634-0093_pdt2_ad3-meoh_85.raw</t>
  </si>
  <si>
    <t>5012634-0093_Pdt2_AD3-MeOH_86.Raw</t>
  </si>
  <si>
    <t>5012634-0093_pdt2_ad3-meoh_86.raw</t>
  </si>
  <si>
    <t>5012634-0093_Pdt2_AD3-MeOH_87.Raw</t>
  </si>
  <si>
    <t>5012634-0093_pdt2_ad3-meoh_87.raw</t>
  </si>
  <si>
    <t>5012634-0093_Pdt2_AD3-MeOH_88.Raw</t>
  </si>
  <si>
    <t>5012634-0093_pdt2_ad3-meoh_88.raw</t>
  </si>
  <si>
    <t>5012634-0093_Pdt2_AD3-MeOH_89.Raw</t>
  </si>
  <si>
    <t>5012634-0093_pdt2_ad3-meoh_89.raw</t>
  </si>
  <si>
    <t>5012634-0093_Pdt2_AD3-MeOH_90.Raw</t>
  </si>
  <si>
    <t>5012634-0093_pdt2_ad3-meoh_90.raw</t>
  </si>
  <si>
    <t>5012634-0093_Pdt2_AD3-MeOH_91.Raw</t>
  </si>
  <si>
    <t>5012634-0093_pdt2_ad3-meoh_91.raw</t>
  </si>
  <si>
    <t>5012634-0093_Pdt2_AD3-MeOH_92.Raw</t>
  </si>
  <si>
    <t>5012634-0093_pdt2_ad3-meoh_92.raw</t>
  </si>
  <si>
    <t>5012634-0093_Pdt2_AD3-MeOH_93.Raw</t>
  </si>
  <si>
    <t>5012634-0093_pdt2_ad3-meoh_93.raw</t>
  </si>
  <si>
    <t>5012634-0093_Pdt2_AD3-MeOH_94.Raw</t>
  </si>
  <si>
    <t>5012634-0093_pdt2_ad3-meoh_94.raw</t>
  </si>
  <si>
    <t>5012634-0093_Pdt2_AD3-MeOH_95.Raw</t>
  </si>
  <si>
    <t>5012634-0093_pdt2_ad3-meoh_95.raw</t>
  </si>
  <si>
    <t>5012634-0093_Pdt2_AD3-MeOH_96.Raw</t>
  </si>
  <si>
    <t>5012634-0093_pdt2_ad3-meoh_96.raw</t>
  </si>
  <si>
    <t>A</t>
  </si>
  <si>
    <t>1</t>
  </si>
  <si>
    <t>B</t>
  </si>
  <si>
    <t>C</t>
  </si>
  <si>
    <t>D</t>
  </si>
  <si>
    <t>E</t>
  </si>
  <si>
    <t>F</t>
  </si>
  <si>
    <t>G</t>
  </si>
  <si>
    <t>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</si>
  <si>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</si>
  <si>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</si>
  <si>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</si>
  <si>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</si>
  <si>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</si>
  <si>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</si>
  <si>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</si>
  <si>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</si>
  <si>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</si>
  <si>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</si>
  <si>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</si>
  <si>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Ligand</t>
  </si>
  <si>
    <t>dr (syn/anti)</t>
  </si>
  <si>
    <t>Pdt/IS (TWC)</t>
  </si>
  <si>
    <t>%ee syn (TWC)</t>
  </si>
  <si>
    <t>%ee anti (TWC)</t>
  </si>
  <si>
    <t>SED: BJ-2020-060</t>
  </si>
  <si>
    <t>22_4_4_28</t>
  </si>
  <si>
    <t>249_4_4_3</t>
  </si>
  <si>
    <t>172_2_2_17</t>
  </si>
  <si>
    <t>SED: BJ-2020-059</t>
  </si>
  <si>
    <t>254_2_2_11</t>
  </si>
  <si>
    <t>16_1_3_9</t>
  </si>
  <si>
    <t>200_1_3_21</t>
  </si>
  <si>
    <t>73_1_3_29</t>
  </si>
  <si>
    <t>14_1_2_14</t>
  </si>
  <si>
    <t>56_1_2_1</t>
  </si>
  <si>
    <t>ACK-2020-091</t>
  </si>
  <si>
    <t>diMe-tBu-262</t>
  </si>
  <si>
    <t>187_4_1_30</t>
  </si>
  <si>
    <t>diMe-187_4_1_30</t>
  </si>
  <si>
    <t>185_2_1_10</t>
  </si>
  <si>
    <t>diMe-185_2_1_10</t>
  </si>
  <si>
    <t>185_2_1_15</t>
  </si>
  <si>
    <t>3_2_1_18</t>
  </si>
  <si>
    <t>250_3_1_12</t>
  </si>
  <si>
    <t>252_1_1_8</t>
  </si>
  <si>
    <t>225_1_1_13</t>
  </si>
  <si>
    <t>diMe-225_1_1_13</t>
  </si>
  <si>
    <t>SED: 90-1-1-17</t>
  </si>
  <si>
    <t>5012634-0093_Pdt2_IA3-IPA_49.Raw</t>
  </si>
  <si>
    <t>5012634-0093_pdt2_ia3-ipa_49.raw</t>
  </si>
  <si>
    <t>Reaction Scale [umol]</t>
  </si>
  <si>
    <t>Plate Design</t>
  </si>
  <si>
    <t>Catalyst loading [mol%]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</si>
  <si>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</si>
  <si>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</si>
  <si>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</si>
  <si>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</si>
  <si>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</si>
  <si>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</si>
  <si>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</si>
  <si>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</si>
  <si>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</si>
  <si>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</si>
  <si>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</si>
  <si>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</si>
  <si>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Number of copies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</si>
  <si>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</si>
  <si>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</si>
  <si>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</si>
  <si>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</si>
  <si>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</si>
  <si>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</si>
  <si>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</si>
  <si>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</si>
  <si>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</si>
  <si>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</si>
  <si>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</si>
  <si>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</si>
  <si>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Volume of Stock solution (uL)</t>
  </si>
  <si>
    <t>Volume per Dose ( uL)</t>
  </si>
  <si>
    <t>ID</t>
  </si>
  <si>
    <t>L#</t>
  </si>
  <si>
    <t>Position</t>
  </si>
  <si>
    <t>MW</t>
  </si>
  <si>
    <t>mass of 1 umol (mg)</t>
  </si>
  <si>
    <t>stock soln (mg) in 1.1 mL HFIP</t>
  </si>
  <si>
    <t>Denmark lab: BJ-2020-060</t>
  </si>
  <si>
    <t>n/a</t>
  </si>
  <si>
    <t>A1, C1, E1, G1</t>
  </si>
  <si>
    <t>L-006563084-000M001</t>
  </si>
  <si>
    <t>L-006561061-000M001</t>
  </si>
  <si>
    <t>L-006573161-000A001</t>
  </si>
  <si>
    <t>Denmark lab: BJ-2020-059</t>
  </si>
  <si>
    <t>L-006561062-000W001</t>
  </si>
  <si>
    <t>L-006570096-000C001</t>
  </si>
  <si>
    <t>L-006570095-000U001</t>
  </si>
  <si>
    <t>L-006563080-000C001</t>
  </si>
  <si>
    <t>L-006563085-000W001</t>
  </si>
  <si>
    <t>L-006563083-000D001</t>
  </si>
  <si>
    <t>L-006573320-000S001</t>
  </si>
  <si>
    <t>L-006570099-000D001</t>
  </si>
  <si>
    <t>L-006570098-000V001</t>
  </si>
  <si>
    <t>L-006563081-000L001</t>
  </si>
  <si>
    <t>L-006561065-000X001</t>
  </si>
  <si>
    <t>L-006563082-000V001</t>
  </si>
  <si>
    <t>L-006561066-000F001</t>
  </si>
  <si>
    <t>L-006561060-000D001</t>
  </si>
  <si>
    <t>L-006573319-000C001</t>
  </si>
  <si>
    <t>L-006573162-000J001</t>
  </si>
  <si>
    <t>L-006561064-000N001</t>
  </si>
  <si>
    <t>Denmark lab: 90-1-1-17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</si>
</sst>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.00"/>
    <numFmt numFmtId="165" formatCode="0.##"/>
    <numFmt numFmtId="166" formatCode="0.0%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NumberFormat="1" applyFont="1" applyFill="1" applyBorder="1" applyAlignment="1" applyProtection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2" borderId="1" xfId="6" applyFont="1" applyFill="1" applyBorder="1" applyAlignment="1">
      <alignment horizontal="center"/>
    </xf>
    <xf numFmtId="0" fontId="9" fillId="2" borderId="2" xfId="6" applyFont="1" applyFill="1" applyBorder="1" applyAlignment="1">
      <alignment horizontal="center"/>
    </xf>
    <xf numFmtId="0" fontId="1" fillId="0" borderId="0" xfId="6" applyAlignment="1">
      <alignment horizontal="center"/>
    </xf>
    <xf numFmtId="0" fontId="7" fillId="3" borderId="0" xfId="6" applyFont="1" applyFill="1"/>
    <xf numFmtId="0" fontId="1" fillId="0" borderId="0" xfId="6"/>
    <xf numFmtId="0" fontId="8" fillId="2" borderId="3" xfId="6" applyFont="1" applyFill="1" applyBorder="1" applyAlignment="1">
      <alignment horizontal="center"/>
    </xf>
    <xf numFmtId="0" fontId="9" fillId="2" borderId="4" xfId="6" applyFont="1" applyFill="1" applyBorder="1" applyAlignment="1">
      <alignment horizontal="center"/>
    </xf>
    <xf numFmtId="0" fontId="1" fillId="0" borderId="5" xfId="6" applyBorder="1" applyAlignment="1">
      <alignment horizontal="center"/>
    </xf>
    <xf numFmtId="0" fontId="1" fillId="0" borderId="6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8" xfId="6" applyBorder="1" applyAlignment="1">
      <alignment horizontal="center"/>
    </xf>
    <xf numFmtId="0" fontId="1" fillId="0" borderId="9" xfId="6" applyBorder="1" applyAlignment="1">
      <alignment horizontal="center"/>
    </xf>
    <xf numFmtId="0" fontId="1" fillId="0" borderId="10" xfId="6" applyBorder="1" applyAlignment="1">
      <alignment horizontal="center"/>
    </xf>
    <xf numFmtId="0" fontId="8" fillId="2" borderId="4" xfId="6" applyFont="1" applyFill="1" applyBorder="1" applyAlignment="1">
      <alignment horizontal="center"/>
    </xf>
    <xf numFmtId="0" fontId="8" fillId="2" borderId="11" xfId="6" applyFont="1" applyFill="1" applyBorder="1" applyAlignment="1">
      <alignment horizontal="center"/>
    </xf>
    <xf numFmtId="0" fontId="8" fillId="2" borderId="12" xfId="6" applyFont="1" applyFill="1" applyBorder="1" applyAlignment="1">
      <alignment horizontal="center"/>
    </xf>
    <xf numFmtId="0" fontId="1" fillId="0" borderId="13" xfId="6" applyBorder="1" applyAlignment="1">
      <alignment horizontal="center"/>
    </xf>
    <xf numFmtId="0" fontId="1" fillId="0" borderId="14" xfId="6" applyBorder="1" applyAlignment="1">
      <alignment horizontal="center"/>
    </xf>
    <xf numFmtId="0" fontId="7" fillId="0" borderId="0" xfId="6" applyFont="1" applyAlignment="1">
      <alignment horizontal="center"/>
    </xf>
    <xf numFmtId="2" fontId="1" fillId="0" borderId="0" xfId="6" applyNumberFormat="1" applyAlignment="1">
      <alignment horizontal="center"/>
    </xf>
    <xf numFmtId="0" fontId="10" fillId="0" borderId="0" xfId="6" applyFont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EB118DBB-C094-4CDA-8F59-5B4507240A9F}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F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9" Type="http://schemas.openxmlformats.org/officeDocument/2006/relationships/image" Target="../media/image40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42" Type="http://schemas.openxmlformats.org/officeDocument/2006/relationships/image" Target="../media/image43.emf"/><Relationship Id="rId47" Type="http://schemas.openxmlformats.org/officeDocument/2006/relationships/image" Target="../media/image48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9" Type="http://schemas.openxmlformats.org/officeDocument/2006/relationships/image" Target="../media/image30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37" Type="http://schemas.openxmlformats.org/officeDocument/2006/relationships/image" Target="../media/image38.emf"/><Relationship Id="rId40" Type="http://schemas.openxmlformats.org/officeDocument/2006/relationships/image" Target="../media/image41.emf"/><Relationship Id="rId45" Type="http://schemas.openxmlformats.org/officeDocument/2006/relationships/image" Target="../media/image46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36" Type="http://schemas.openxmlformats.org/officeDocument/2006/relationships/image" Target="../media/image37.emf"/><Relationship Id="rId49" Type="http://schemas.openxmlformats.org/officeDocument/2006/relationships/image" Target="../media/image50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4" Type="http://schemas.openxmlformats.org/officeDocument/2006/relationships/image" Target="../media/image45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35" Type="http://schemas.openxmlformats.org/officeDocument/2006/relationships/image" Target="../media/image36.emf"/><Relationship Id="rId43" Type="http://schemas.openxmlformats.org/officeDocument/2006/relationships/image" Target="../media/image44.emf"/><Relationship Id="rId48" Type="http://schemas.openxmlformats.org/officeDocument/2006/relationships/image" Target="../media/image49.emf"/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38" Type="http://schemas.openxmlformats.org/officeDocument/2006/relationships/image" Target="../media/image39.emf"/><Relationship Id="rId46" Type="http://schemas.openxmlformats.org/officeDocument/2006/relationships/image" Target="../media/image47.emf"/><Relationship Id="rId20" Type="http://schemas.openxmlformats.org/officeDocument/2006/relationships/image" Target="../media/image21.emf"/><Relationship Id="rId41" Type="http://schemas.openxmlformats.org/officeDocument/2006/relationships/image" Target="../media/image42.emf"/><Relationship Id="rId1" Type="http://schemas.openxmlformats.org/officeDocument/2006/relationships/image" Target="../media/image2.emf"/><Relationship Id="rId6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3" Type="http://schemas.openxmlformats.org/officeDocument/2006/relationships/image" Target="../media/image53.emf"/><Relationship Id="rId21" Type="http://schemas.openxmlformats.org/officeDocument/2006/relationships/image" Target="../media/image71.emf"/><Relationship Id="rId7" Type="http://schemas.openxmlformats.org/officeDocument/2006/relationships/image" Target="../media/image57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0" Type="http://schemas.openxmlformats.org/officeDocument/2006/relationships/image" Target="../media/image70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1405128</xdr:colOff>
      <xdr:row>0</xdr:row>
      <xdr:rowOff>893064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71C12-9106-47FC-9846-3F504FFF1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5128" cy="893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592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592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592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1130299</xdr:colOff>
      <xdr:row>8</xdr:row>
      <xdr:rowOff>0</xdr:rowOff>
    </xdr:from>
    <xdr:to>
      <xdr:col>3</xdr:col>
      <xdr:colOff>6350</xdr:colOff>
      <xdr:row>9</xdr:row>
      <xdr:rowOff>1998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9899" y="1860550"/>
          <a:ext cx="1136651" cy="3575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6225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6</xdr:row>
      <xdr:rowOff>19051</xdr:rowOff>
    </xdr:from>
    <xdr:to>
      <xdr:col>4</xdr:col>
      <xdr:colOff>25400</xdr:colOff>
      <xdr:row>7</xdr:row>
      <xdr:rowOff>20404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05125" y="1181101"/>
          <a:ext cx="1130300" cy="35377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6225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352778</xdr:rowOff>
    </xdr:from>
    <xdr:to>
      <xdr:col>4</xdr:col>
      <xdr:colOff>0</xdr:colOff>
      <xdr:row>9</xdr:row>
      <xdr:rowOff>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75139" y="1869722"/>
          <a:ext cx="1132417" cy="35277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3857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3857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3857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38575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1490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14900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1490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914900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9122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99122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991225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06755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067550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06755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67550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4387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14387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14387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43875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22020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20200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22020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220200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29652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29652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29652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296525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6</xdr:row>
      <xdr:rowOff>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372850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72850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372850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372850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449175" y="809625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2449175" y="1162050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449175" y="1514475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0</xdr:colOff>
      <xdr:row>9</xdr:row>
      <xdr:rowOff>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449175" y="1866900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</xdr:row>
      <xdr:rowOff>0</xdr:rowOff>
    </xdr:from>
    <xdr:to>
      <xdr:col>2</xdr:col>
      <xdr:colOff>11239</xdr:colOff>
      <xdr:row>5</xdr:row>
      <xdr:rowOff>339725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A2B7D90-6BE0-4A1B-AA3B-A48E8843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47700" y="809625"/>
          <a:ext cx="1106614" cy="339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11</xdr:row>
          <xdr:rowOff>82550</xdr:rowOff>
        </xdr:from>
        <xdr:to>
          <xdr:col>0</xdr:col>
          <xdr:colOff>1628775</xdr:colOff>
          <xdr:row>11</xdr:row>
          <xdr:rowOff>1190625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1DD610A-9DA2-4CE6-8ACB-9DD0D79C3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12</xdr:row>
          <xdr:rowOff>139700</xdr:rowOff>
        </xdr:from>
        <xdr:to>
          <xdr:col>0</xdr:col>
          <xdr:colOff>1590675</xdr:colOff>
          <xdr:row>12</xdr:row>
          <xdr:rowOff>1247775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204C6F9-3799-4293-BA72-E620E8200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13</xdr:row>
          <xdr:rowOff>254000</xdr:rowOff>
        </xdr:from>
        <xdr:to>
          <xdr:col>0</xdr:col>
          <xdr:colOff>1628775</xdr:colOff>
          <xdr:row>13</xdr:row>
          <xdr:rowOff>1019175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4AE4385-3FA5-48C3-897F-CE44BAF68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14</xdr:row>
          <xdr:rowOff>146050</xdr:rowOff>
        </xdr:from>
        <xdr:to>
          <xdr:col>0</xdr:col>
          <xdr:colOff>1876425</xdr:colOff>
          <xdr:row>14</xdr:row>
          <xdr:rowOff>2066925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FBEAC0D-0929-4F05-B905-35126712C5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15</xdr:row>
          <xdr:rowOff>101600</xdr:rowOff>
        </xdr:from>
        <xdr:to>
          <xdr:col>0</xdr:col>
          <xdr:colOff>1476375</xdr:colOff>
          <xdr:row>15</xdr:row>
          <xdr:rowOff>1333500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2214139A-EF26-482F-AB74-E236FAAEE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</xdr:row>
          <xdr:rowOff>76200</xdr:rowOff>
        </xdr:from>
        <xdr:to>
          <xdr:col>0</xdr:col>
          <xdr:colOff>1895475</xdr:colOff>
          <xdr:row>16</xdr:row>
          <xdr:rowOff>1609725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70E92F6-96E9-4F06-A305-D7CCD058B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17</xdr:row>
          <xdr:rowOff>139700</xdr:rowOff>
        </xdr:from>
        <xdr:to>
          <xdr:col>0</xdr:col>
          <xdr:colOff>1647825</xdr:colOff>
          <xdr:row>17</xdr:row>
          <xdr:rowOff>1295400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1AABB9DE-7C9C-4313-83C8-94EF72AEE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18</xdr:row>
          <xdr:rowOff>114300</xdr:rowOff>
        </xdr:from>
        <xdr:to>
          <xdr:col>0</xdr:col>
          <xdr:colOff>1666875</xdr:colOff>
          <xdr:row>18</xdr:row>
          <xdr:rowOff>1228725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FFBE2F0F-5DD8-4D52-92A3-A40DA73F8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82550</xdr:colOff>
          <xdr:row>19</xdr:row>
          <xdr:rowOff>184150</xdr:rowOff>
        </xdr:from>
        <xdr:to>
          <xdr:col>0</xdr:col>
          <xdr:colOff>1866900</xdr:colOff>
          <xdr:row>19</xdr:row>
          <xdr:rowOff>1457325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3FB8B953-55C0-4790-9038-F969C570C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76200</xdr:rowOff>
        </xdr:from>
        <xdr:to>
          <xdr:col>0</xdr:col>
          <xdr:colOff>1724025</xdr:colOff>
          <xdr:row>20</xdr:row>
          <xdr:rowOff>1438275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15C0EABB-5035-4959-8DDC-07DD2FDD3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21</xdr:row>
          <xdr:rowOff>139700</xdr:rowOff>
        </xdr:from>
        <xdr:to>
          <xdr:col>0</xdr:col>
          <xdr:colOff>1666875</xdr:colOff>
          <xdr:row>21</xdr:row>
          <xdr:rowOff>1038225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743C485B-251F-42BF-B0AC-7F87BE399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22</xdr:row>
          <xdr:rowOff>190500</xdr:rowOff>
        </xdr:from>
        <xdr:to>
          <xdr:col>0</xdr:col>
          <xdr:colOff>1914525</xdr:colOff>
          <xdr:row>22</xdr:row>
          <xdr:rowOff>1152525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E06F6130-1AEB-4D8E-8A14-59F0BAB1D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69850</xdr:rowOff>
        </xdr:from>
        <xdr:to>
          <xdr:col>0</xdr:col>
          <xdr:colOff>1781175</xdr:colOff>
          <xdr:row>23</xdr:row>
          <xdr:rowOff>942975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BA508D15-8C50-4DA1-8710-E958D8FDB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24</xdr:row>
          <xdr:rowOff>101600</xdr:rowOff>
        </xdr:from>
        <xdr:to>
          <xdr:col>0</xdr:col>
          <xdr:colOff>1752600</xdr:colOff>
          <xdr:row>24</xdr:row>
          <xdr:rowOff>1266825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50D1431C-FEF7-4FD4-9E27-46A7E6F0F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298450</xdr:colOff>
          <xdr:row>25</xdr:row>
          <xdr:rowOff>139700</xdr:rowOff>
        </xdr:from>
        <xdr:to>
          <xdr:col>0</xdr:col>
          <xdr:colOff>1714500</xdr:colOff>
          <xdr:row>25</xdr:row>
          <xdr:rowOff>1304925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4376338E-C7FA-41CC-B352-1DED7570D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26</xdr:row>
          <xdr:rowOff>31750</xdr:rowOff>
        </xdr:from>
        <xdr:to>
          <xdr:col>0</xdr:col>
          <xdr:colOff>1676400</xdr:colOff>
          <xdr:row>26</xdr:row>
          <xdr:rowOff>1409700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7186934B-30F1-499E-BDE0-CF7A40B4C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27</xdr:row>
          <xdr:rowOff>101600</xdr:rowOff>
        </xdr:from>
        <xdr:to>
          <xdr:col>0</xdr:col>
          <xdr:colOff>1676400</xdr:colOff>
          <xdr:row>27</xdr:row>
          <xdr:rowOff>1247775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10658210-AE2F-4D24-809F-AFEBBFCB8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273050</xdr:colOff>
          <xdr:row>28</xdr:row>
          <xdr:rowOff>76200</xdr:rowOff>
        </xdr:from>
        <xdr:to>
          <xdr:col>0</xdr:col>
          <xdr:colOff>1685925</xdr:colOff>
          <xdr:row>28</xdr:row>
          <xdr:rowOff>1609725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77366807-782B-4223-B052-F6C4BAEAE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82550</xdr:rowOff>
        </xdr:from>
        <xdr:to>
          <xdr:col>0</xdr:col>
          <xdr:colOff>1647825</xdr:colOff>
          <xdr:row>29</xdr:row>
          <xdr:rowOff>1343025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B1114250-9639-4BFB-884D-A67318384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177800</xdr:colOff>
          <xdr:row>30</xdr:row>
          <xdr:rowOff>82550</xdr:rowOff>
        </xdr:from>
        <xdr:to>
          <xdr:col>0</xdr:col>
          <xdr:colOff>1838325</xdr:colOff>
          <xdr:row>30</xdr:row>
          <xdr:rowOff>1419225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CAB604DF-D993-436E-AACF-0ADB8BD4D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31</xdr:row>
          <xdr:rowOff>139700</xdr:rowOff>
        </xdr:from>
        <xdr:to>
          <xdr:col>0</xdr:col>
          <xdr:colOff>1752600</xdr:colOff>
          <xdr:row>31</xdr:row>
          <xdr:rowOff>1409700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6BBF4268-109E-4EBC-BB0B-7BBA231D4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33</xdr:row>
          <xdr:rowOff>184150</xdr:rowOff>
        </xdr:from>
        <xdr:to>
          <xdr:col>0</xdr:col>
          <xdr:colOff>1752600</xdr:colOff>
          <xdr:row>33</xdr:row>
          <xdr:rowOff>1000125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2B36176C-B4F0-42AD-A530-582C29B91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34</xdr:row>
          <xdr:rowOff>63500</xdr:rowOff>
        </xdr:from>
        <xdr:to>
          <xdr:col>0</xdr:col>
          <xdr:colOff>2171700</xdr:colOff>
          <xdr:row>34</xdr:row>
          <xdr:rowOff>1219200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3171132A-53B0-4F9F-864F-A2825755C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387350</xdr:colOff>
          <xdr:row>32</xdr:row>
          <xdr:rowOff>127000</xdr:rowOff>
        </xdr:from>
        <xdr:to>
          <xdr:col>0</xdr:col>
          <xdr:colOff>1800225</xdr:colOff>
          <xdr:row>32</xdr:row>
          <xdr:rowOff>1190625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62A3622D-1A9C-4158-88F4-B76F165B1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68.emf"/><Relationship Id="rId21" Type="http://schemas.openxmlformats.org/officeDocument/2006/relationships/image" Target="../media/image5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72.emf"/><Relationship Id="rId50" Type="http://schemas.openxmlformats.org/officeDocument/2006/relationships/oleObject" Target="../embeddings/oleObject24.bin"/><Relationship Id="rId7" Type="http://schemas.openxmlformats.org/officeDocument/2006/relationships/image" Target="../media/image52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63.emf"/><Relationship Id="rId11" Type="http://schemas.openxmlformats.org/officeDocument/2006/relationships/image" Target="../media/image5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6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71.emf"/><Relationship Id="rId5" Type="http://schemas.openxmlformats.org/officeDocument/2006/relationships/image" Target="../media/image51.emf"/><Relationship Id="rId15" Type="http://schemas.openxmlformats.org/officeDocument/2006/relationships/image" Target="../media/image56.emf"/><Relationship Id="rId23" Type="http://schemas.openxmlformats.org/officeDocument/2006/relationships/image" Target="../media/image6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73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58.emf"/><Relationship Id="rId31" Type="http://schemas.openxmlformats.org/officeDocument/2006/relationships/image" Target="../media/image64.emf"/><Relationship Id="rId44" Type="http://schemas.openxmlformats.org/officeDocument/2006/relationships/oleObject" Target="../embeddings/oleObject2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5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6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66.emf"/><Relationship Id="rId43" Type="http://schemas.openxmlformats.org/officeDocument/2006/relationships/image" Target="../media/image70.emf"/><Relationship Id="rId48" Type="http://schemas.openxmlformats.org/officeDocument/2006/relationships/oleObject" Target="../embeddings/oleObject23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74.emf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57.emf"/><Relationship Id="rId25" Type="http://schemas.openxmlformats.org/officeDocument/2006/relationships/image" Target="../media/image61.emf"/><Relationship Id="rId33" Type="http://schemas.openxmlformats.org/officeDocument/2006/relationships/image" Target="../media/image6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6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defaultRowHeight="12.5" x14ac:dyDescent="0.25"/>
  <cols>
    <col min="1" max="1" width="21.1796875" style="3" customWidth="1"/>
    <col min="2" max="2" width="32.36328125" style="3" customWidth="1"/>
    <col min="3" max="3" width="13.6328125" style="3" customWidth="1"/>
    <col min="4" max="4" width="16.54296875" style="3" customWidth="1"/>
    <col min="5" max="5" width="15.54296875" style="3" customWidth="1"/>
    <col min="6" max="6" width="15.453125" style="3" customWidth="1"/>
    <col min="7" max="7" width="14.7265625" style="3" customWidth="1"/>
    <col min="8" max="8" width="25.26953125" style="3" customWidth="1"/>
    <col min="9" max="9" width="30.7265625" style="3" customWidth="1"/>
    <col min="10" max="10" width="19.6328125" style="3" customWidth="1"/>
    <col min="11" max="11" width="19.26953125" style="3" customWidth="1"/>
    <col min="12" max="12" width="23.90625" style="3" customWidth="1"/>
    <col min="13" max="13" width="24.1796875" style="3" customWidth="1"/>
    <col min="14" max="14" width="20.36328125" style="3" customWidth="1"/>
    <col min="15" max="15" width="19.26953125" style="3" customWidth="1"/>
    <col min="16" max="16" width="21" style="3" customWidth="1"/>
    <col min="17" max="17" width="21.453125" style="3" customWidth="1"/>
    <col min="18" max="16384" width="8.7265625" style="3"/>
  </cols>
  <sheetData>
    <row r="1" spans="1:17" ht="85.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2" customFormat="1" ht="13" x14ac:dyDescent="0.3">
      <c r="A2" s="5" t="s">
        <v>0</v>
      </c>
      <c r="B2" s="5" t="s">
        <v>1</v>
      </c>
      <c r="C2" s="5" t="s">
        <v>130</v>
      </c>
      <c r="D2" s="6" t="s">
        <v>128</v>
      </c>
      <c r="E2" s="6" t="s">
        <v>131</v>
      </c>
      <c r="F2" s="6" t="s">
        <v>132</v>
      </c>
      <c r="G2" s="6" t="s">
        <v>129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</row>
    <row r="3" spans="1:17" s="2" customFormat="1" ht="13" x14ac:dyDescent="0.3">
      <c r="A3" s="4" t="s">
        <v>157</v>
      </c>
      <c r="B3" s="4" t="s">
        <v>158</v>
      </c>
      <c r="C3" s="12">
        <f>(I3+J3+K3+L3)/(H3)</f>
        <v>5.1036323025181982</v>
      </c>
      <c r="D3" s="7" t="s">
        <v>133</v>
      </c>
      <c r="E3" s="8">
        <f>(K3-L3)/(K3+L3)</f>
        <v>0.17466853615258823</v>
      </c>
      <c r="F3" s="8">
        <f>(I3-J3)/(I3+J3)</f>
        <v>-0.17141048855739205</v>
      </c>
      <c r="G3" s="12">
        <f>(K3+L3)/(I3+J3)</f>
        <v>1.7701774859354502</v>
      </c>
      <c r="H3" s="12">
        <v>92011.569059999994</v>
      </c>
      <c r="I3" s="12">
        <v>70230.159520000001</v>
      </c>
      <c r="J3" s="12">
        <v>99287.215609999999</v>
      </c>
      <c r="K3" s="12">
        <v>176244.82440000001</v>
      </c>
      <c r="L3" s="12">
        <v>123831.01652999999</v>
      </c>
      <c r="M3" s="4">
        <v>7.03</v>
      </c>
      <c r="N3" s="4">
        <v>5.37</v>
      </c>
      <c r="O3" s="4">
        <v>7.59</v>
      </c>
      <c r="P3" s="4">
        <v>13.47</v>
      </c>
      <c r="Q3" s="4">
        <v>9.4600000000000009</v>
      </c>
    </row>
    <row r="4" spans="1:17" x14ac:dyDescent="0.25">
      <c r="A4" s="4" t="s">
        <v>12</v>
      </c>
      <c r="B4" s="4" t="s">
        <v>13</v>
      </c>
      <c r="C4" s="12" t="e">
        <f>(I4+J4+K4+L4)/(H4)</f>
        <v>#DIV/0!</v>
      </c>
      <c r="D4" s="7" t="s">
        <v>133</v>
      </c>
      <c r="E4" s="8" t="e">
        <f>(K4-L4)/(K4+L4)</f>
        <v>#DIV/0!</v>
      </c>
      <c r="F4" s="8" t="e">
        <f>(I4-J4)/(I4+J4)</f>
        <v>#DIV/0!</v>
      </c>
      <c r="G4" s="12" t="e">
        <f>(K4+L4)/(I4+J4)</f>
        <v>#DIV/0!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ht="14.5" x14ac:dyDescent="0.25">
      <c r="A5" s="4" t="s">
        <v>14</v>
      </c>
      <c r="B5" s="4" t="s">
        <v>15</v>
      </c>
      <c r="C5" s="12">
        <f t="shared" ref="C5:C51" si="0">(I5+J5+K5+L5)/(H5)</f>
        <v>5.2041676752594741</v>
      </c>
      <c r="D5" s="9" t="s">
        <v>134</v>
      </c>
      <c r="E5" s="8">
        <f t="shared" ref="E5:E51" si="1">(K5-L5)/(K5+L5)</f>
        <v>-0.49775567499438983</v>
      </c>
      <c r="F5" s="8">
        <f t="shared" ref="F5:F51" si="2">(I5-J5)/(I5+J5)</f>
        <v>7.2056403843663269E-2</v>
      </c>
      <c r="G5" s="12">
        <f t="shared" ref="G5:G51" si="3">(K5+L5)/(I5+J5)</f>
        <v>5.3547970159611458</v>
      </c>
      <c r="H5" s="12">
        <v>77875.910619999995</v>
      </c>
      <c r="I5" s="12">
        <v>34185.37715</v>
      </c>
      <c r="J5" s="12">
        <v>29589.955989999999</v>
      </c>
      <c r="K5" s="12">
        <v>85759.213839999997</v>
      </c>
      <c r="L5" s="12">
        <v>255744.74974999999</v>
      </c>
      <c r="M5" s="4">
        <v>6.25</v>
      </c>
      <c r="N5" s="4">
        <v>2.75</v>
      </c>
      <c r="O5" s="4">
        <v>2.38</v>
      </c>
      <c r="P5" s="4">
        <v>6.89</v>
      </c>
      <c r="Q5" s="4">
        <v>20.54</v>
      </c>
    </row>
    <row r="6" spans="1:17" x14ac:dyDescent="0.25">
      <c r="A6" s="4" t="s">
        <v>16</v>
      </c>
      <c r="B6" s="4" t="s">
        <v>17</v>
      </c>
      <c r="C6" s="12">
        <f t="shared" si="0"/>
        <v>5.7229142078114306</v>
      </c>
      <c r="D6" s="7" t="s">
        <v>135</v>
      </c>
      <c r="E6" s="8">
        <f t="shared" si="1"/>
        <v>3.7472927997458362E-2</v>
      </c>
      <c r="F6" s="8">
        <f t="shared" si="2"/>
        <v>-0.44384359970868609</v>
      </c>
      <c r="G6" s="12">
        <f t="shared" si="3"/>
        <v>1.7675901002914536</v>
      </c>
      <c r="H6" s="12">
        <v>82108.737840000002</v>
      </c>
      <c r="I6" s="12">
        <v>47214.107779999998</v>
      </c>
      <c r="J6" s="12">
        <v>122573.05193</v>
      </c>
      <c r="K6" s="12">
        <v>155680.12841</v>
      </c>
      <c r="L6" s="12">
        <v>144433.97425</v>
      </c>
      <c r="M6" s="4">
        <v>6.35</v>
      </c>
      <c r="N6" s="4">
        <v>3.65</v>
      </c>
      <c r="O6" s="4">
        <v>9.48</v>
      </c>
      <c r="P6" s="4">
        <v>12.03</v>
      </c>
      <c r="Q6" s="4">
        <v>11.17</v>
      </c>
    </row>
    <row r="7" spans="1:17" ht="14.5" x14ac:dyDescent="0.25">
      <c r="A7" s="4" t="s">
        <v>18</v>
      </c>
      <c r="B7" s="4" t="s">
        <v>19</v>
      </c>
      <c r="C7" s="12">
        <f t="shared" si="0"/>
        <v>6.9159382417374777</v>
      </c>
      <c r="D7" s="9" t="s">
        <v>136</v>
      </c>
      <c r="E7" s="8">
        <f t="shared" si="1"/>
        <v>0.5578253994511041</v>
      </c>
      <c r="F7" s="8">
        <f t="shared" si="2"/>
        <v>-0.6988421621650478</v>
      </c>
      <c r="G7" s="12">
        <f t="shared" si="3"/>
        <v>0.32567837971148084</v>
      </c>
      <c r="H7" s="12">
        <v>157947.03804000001</v>
      </c>
      <c r="I7" s="12">
        <v>124076.23132000001</v>
      </c>
      <c r="J7" s="12">
        <v>699918.47001000005</v>
      </c>
      <c r="K7" s="12">
        <v>209026.87727</v>
      </c>
      <c r="L7" s="12">
        <v>59330.381950000003</v>
      </c>
      <c r="M7" s="4">
        <v>6.94</v>
      </c>
      <c r="N7" s="4">
        <v>5.45</v>
      </c>
      <c r="O7" s="4">
        <v>30.74</v>
      </c>
      <c r="P7" s="4">
        <v>9.18</v>
      </c>
      <c r="Q7" s="4">
        <v>2.61</v>
      </c>
    </row>
    <row r="8" spans="1:17" x14ac:dyDescent="0.25">
      <c r="A8" s="4" t="s">
        <v>20</v>
      </c>
      <c r="B8" s="4" t="s">
        <v>21</v>
      </c>
      <c r="C8" s="12">
        <f t="shared" si="0"/>
        <v>6.5053016210988464</v>
      </c>
      <c r="D8" s="7" t="s">
        <v>137</v>
      </c>
      <c r="E8" s="8">
        <f t="shared" si="1"/>
        <v>-6.8570154403612193E-2</v>
      </c>
      <c r="F8" s="8">
        <f t="shared" si="2"/>
        <v>-0.24896620578241099</v>
      </c>
      <c r="G8" s="12">
        <f t="shared" si="3"/>
        <v>1.3319426836886008</v>
      </c>
      <c r="H8" s="12">
        <v>87889.440100000007</v>
      </c>
      <c r="I8" s="12">
        <v>92069.49209</v>
      </c>
      <c r="J8" s="12">
        <v>153111.19831000001</v>
      </c>
      <c r="K8" s="12">
        <v>152086.95137</v>
      </c>
      <c r="L8" s="12">
        <v>174479.67538999999</v>
      </c>
      <c r="M8" s="4">
        <v>6.13</v>
      </c>
      <c r="N8" s="4">
        <v>6.42</v>
      </c>
      <c r="O8" s="4">
        <v>10.68</v>
      </c>
      <c r="P8" s="4">
        <v>10.61</v>
      </c>
      <c r="Q8" s="4">
        <v>12.17</v>
      </c>
    </row>
    <row r="9" spans="1:17" x14ac:dyDescent="0.25">
      <c r="A9" s="4" t="s">
        <v>22</v>
      </c>
      <c r="B9" s="4" t="s">
        <v>23</v>
      </c>
      <c r="C9" s="12">
        <f t="shared" si="0"/>
        <v>5.8949520429436859</v>
      </c>
      <c r="D9" s="7" t="s">
        <v>138</v>
      </c>
      <c r="E9" s="8">
        <f t="shared" si="1"/>
        <v>0.77535901412457209</v>
      </c>
      <c r="F9" s="8">
        <f t="shared" si="2"/>
        <v>-0.52920644957555396</v>
      </c>
      <c r="G9" s="12">
        <f t="shared" si="3"/>
        <v>15.471163844617225</v>
      </c>
      <c r="H9" s="12">
        <v>76233.781449999995</v>
      </c>
      <c r="I9" s="12">
        <v>6422.4977500000005</v>
      </c>
      <c r="J9" s="12">
        <v>20861.213950000001</v>
      </c>
      <c r="K9" s="12">
        <v>374699.08379</v>
      </c>
      <c r="L9" s="12">
        <v>47411.690210000001</v>
      </c>
      <c r="M9" s="4">
        <v>6.33</v>
      </c>
      <c r="N9" s="10">
        <v>0.53</v>
      </c>
      <c r="O9" s="4">
        <v>1.73</v>
      </c>
      <c r="P9" s="4">
        <v>31.09</v>
      </c>
      <c r="Q9" s="4">
        <v>3.93</v>
      </c>
    </row>
    <row r="10" spans="1:17" ht="14.5" x14ac:dyDescent="0.25">
      <c r="A10" s="4" t="s">
        <v>24</v>
      </c>
      <c r="B10" s="4" t="s">
        <v>25</v>
      </c>
      <c r="C10" s="12">
        <f t="shared" si="0"/>
        <v>6.2787742614628135</v>
      </c>
      <c r="D10" s="9" t="s">
        <v>139</v>
      </c>
      <c r="E10" s="8">
        <f t="shared" si="1"/>
        <v>0.72659178574029137</v>
      </c>
      <c r="F10" s="8">
        <f t="shared" si="2"/>
        <v>-0.59535096185523717</v>
      </c>
      <c r="G10" s="12">
        <f t="shared" si="3"/>
        <v>4.2993281756289665</v>
      </c>
      <c r="H10" s="12">
        <v>74658.128159999993</v>
      </c>
      <c r="I10" s="12">
        <v>17896.976500000001</v>
      </c>
      <c r="J10" s="12">
        <v>70559.808579999997</v>
      </c>
      <c r="K10" s="12">
        <v>328315.52734999999</v>
      </c>
      <c r="L10" s="12">
        <v>51989.22107</v>
      </c>
      <c r="M10" s="4">
        <v>6.18</v>
      </c>
      <c r="N10" s="4">
        <v>1.48</v>
      </c>
      <c r="O10" s="4">
        <v>5.84</v>
      </c>
      <c r="P10" s="4">
        <v>27.17</v>
      </c>
      <c r="Q10" s="11">
        <v>4.3</v>
      </c>
    </row>
    <row r="11" spans="1:17" ht="14.5" x14ac:dyDescent="0.25">
      <c r="A11" s="4" t="s">
        <v>26</v>
      </c>
      <c r="B11" s="4" t="s">
        <v>27</v>
      </c>
      <c r="C11" s="12">
        <f t="shared" si="0"/>
        <v>7.0839916590120184</v>
      </c>
      <c r="D11" s="9" t="s">
        <v>140</v>
      </c>
      <c r="E11" s="8">
        <f t="shared" si="1"/>
        <v>0.18290953240078611</v>
      </c>
      <c r="F11" s="8">
        <f t="shared" si="2"/>
        <v>-0.10871072661337478</v>
      </c>
      <c r="G11" s="12">
        <f t="shared" si="3"/>
        <v>1.0203331859119629</v>
      </c>
      <c r="H11" s="12">
        <v>76191.535269999993</v>
      </c>
      <c r="I11" s="12">
        <v>119055.77118</v>
      </c>
      <c r="J11" s="12">
        <v>148098.28247000001</v>
      </c>
      <c r="K11" s="12">
        <v>161222.37565999999</v>
      </c>
      <c r="L11" s="12">
        <v>111363.77103</v>
      </c>
      <c r="M11" s="4">
        <v>5.78</v>
      </c>
      <c r="N11" s="4">
        <v>9.0399999999999991</v>
      </c>
      <c r="O11" s="4">
        <v>11.24</v>
      </c>
      <c r="P11" s="4">
        <v>12.24</v>
      </c>
      <c r="Q11" s="4">
        <v>8.4499999999999993</v>
      </c>
    </row>
    <row r="12" spans="1:17" ht="14.5" x14ac:dyDescent="0.25">
      <c r="A12" s="4" t="s">
        <v>28</v>
      </c>
      <c r="B12" s="4" t="s">
        <v>29</v>
      </c>
      <c r="C12" s="12">
        <f t="shared" si="0"/>
        <v>5.186667914442249</v>
      </c>
      <c r="D12" s="9" t="s">
        <v>141</v>
      </c>
      <c r="E12" s="8">
        <f t="shared" si="1"/>
        <v>0.30721721818652037</v>
      </c>
      <c r="F12" s="8">
        <f t="shared" si="2"/>
        <v>-0.48985851386151935</v>
      </c>
      <c r="G12" s="12">
        <f t="shared" si="3"/>
        <v>5.2298049054521547</v>
      </c>
      <c r="H12" s="12">
        <v>78594.474919999993</v>
      </c>
      <c r="I12" s="12">
        <v>16690.39674</v>
      </c>
      <c r="J12" s="12">
        <v>48743.986440000001</v>
      </c>
      <c r="K12" s="12">
        <v>223670.78651000001</v>
      </c>
      <c r="L12" s="12">
        <v>118538.27163</v>
      </c>
      <c r="M12" s="4">
        <v>6.31</v>
      </c>
      <c r="N12" s="4">
        <v>1.34</v>
      </c>
      <c r="O12" s="4">
        <v>3.91</v>
      </c>
      <c r="P12" s="4">
        <v>17.940000000000001</v>
      </c>
      <c r="Q12" s="4">
        <v>9.51</v>
      </c>
    </row>
    <row r="13" spans="1:17" ht="14.5" x14ac:dyDescent="0.25">
      <c r="A13" s="4" t="s">
        <v>30</v>
      </c>
      <c r="B13" s="4" t="s">
        <v>31</v>
      </c>
      <c r="C13" s="12">
        <f t="shared" si="0"/>
        <v>6.3457055292410365</v>
      </c>
      <c r="D13" s="9" t="s">
        <v>142</v>
      </c>
      <c r="E13" s="8">
        <f t="shared" si="1"/>
        <v>-0.56314572779247429</v>
      </c>
      <c r="F13" s="8">
        <f t="shared" si="2"/>
        <v>0.15339209000810752</v>
      </c>
      <c r="G13" s="12">
        <f t="shared" si="3"/>
        <v>16.16448230035769</v>
      </c>
      <c r="H13" s="12">
        <v>65074.411419999997</v>
      </c>
      <c r="I13" s="12">
        <v>13874.15134</v>
      </c>
      <c r="J13" s="12">
        <v>10183.844999999999</v>
      </c>
      <c r="K13" s="12">
        <v>84943.049060000005</v>
      </c>
      <c r="L13" s="12">
        <v>303942.00696000003</v>
      </c>
      <c r="M13" s="4">
        <v>5.58</v>
      </c>
      <c r="N13" s="4">
        <v>1.19</v>
      </c>
      <c r="O13" s="10">
        <v>0.87</v>
      </c>
      <c r="P13" s="4">
        <v>7.29</v>
      </c>
      <c r="Q13" s="4">
        <v>26.07</v>
      </c>
    </row>
    <row r="14" spans="1:17" ht="14.5" x14ac:dyDescent="0.25">
      <c r="A14" s="4" t="s">
        <v>32</v>
      </c>
      <c r="B14" s="4" t="s">
        <v>33</v>
      </c>
      <c r="C14" s="12">
        <f t="shared" si="0"/>
        <v>5.9617625319515355</v>
      </c>
      <c r="D14" s="9" t="s">
        <v>143</v>
      </c>
      <c r="E14" s="8">
        <f t="shared" si="1"/>
        <v>-0.19652060036496991</v>
      </c>
      <c r="F14" s="8">
        <f t="shared" si="2"/>
        <v>4.0261744967240144E-2</v>
      </c>
      <c r="G14" s="12">
        <f t="shared" si="3"/>
        <v>3.5797388090549531</v>
      </c>
      <c r="H14" s="12">
        <v>75929.725690000007</v>
      </c>
      <c r="I14" s="12">
        <v>51411.281130000003</v>
      </c>
      <c r="J14" s="12">
        <v>47431.690609999998</v>
      </c>
      <c r="K14" s="12">
        <v>142148.37028</v>
      </c>
      <c r="L14" s="12">
        <v>211683.65166</v>
      </c>
      <c r="M14" s="4">
        <v>6.15</v>
      </c>
      <c r="N14" s="4">
        <v>4.16</v>
      </c>
      <c r="O14" s="4">
        <v>3.84</v>
      </c>
      <c r="P14" s="4">
        <v>11.51</v>
      </c>
      <c r="Q14" s="4">
        <v>17.14</v>
      </c>
    </row>
    <row r="15" spans="1:17" ht="14.5" x14ac:dyDescent="0.25">
      <c r="A15" s="4" t="s">
        <v>34</v>
      </c>
      <c r="B15" s="4" t="s">
        <v>35</v>
      </c>
      <c r="C15" s="12">
        <f t="shared" si="0"/>
        <v>5.5104172364855133</v>
      </c>
      <c r="D15" s="9" t="s">
        <v>144</v>
      </c>
      <c r="E15" s="8">
        <f t="shared" si="1"/>
        <v>0.47897286065049538</v>
      </c>
      <c r="F15" s="8">
        <f t="shared" si="2"/>
        <v>-0.80068580261017852</v>
      </c>
      <c r="G15" s="12">
        <f t="shared" si="3"/>
        <v>0.92657857770492069</v>
      </c>
      <c r="H15" s="12">
        <v>85016.602650000001</v>
      </c>
      <c r="I15" s="12">
        <v>24233.14286</v>
      </c>
      <c r="J15" s="12">
        <v>218932.10253999999</v>
      </c>
      <c r="K15" s="12">
        <v>166614.95009</v>
      </c>
      <c r="L15" s="12">
        <v>58696.757140000002</v>
      </c>
      <c r="M15" s="4">
        <v>6.44</v>
      </c>
      <c r="N15" s="4">
        <v>1.83</v>
      </c>
      <c r="O15" s="4">
        <v>16.579999999999998</v>
      </c>
      <c r="P15" s="4">
        <v>12.61</v>
      </c>
      <c r="Q15" s="4">
        <v>4.4400000000000004</v>
      </c>
    </row>
    <row r="16" spans="1:17" ht="14.5" x14ac:dyDescent="0.25">
      <c r="A16" s="4" t="s">
        <v>36</v>
      </c>
      <c r="B16" s="4" t="s">
        <v>37</v>
      </c>
      <c r="C16" s="12">
        <f t="shared" si="0"/>
        <v>6.6184991902502031</v>
      </c>
      <c r="D16" s="9" t="s">
        <v>145</v>
      </c>
      <c r="E16" s="8">
        <f t="shared" si="1"/>
        <v>0.41852216129968922</v>
      </c>
      <c r="F16" s="8">
        <f t="shared" si="2"/>
        <v>-0.1429899328710697</v>
      </c>
      <c r="G16" s="12">
        <f t="shared" si="3"/>
        <v>5.5159992098003476</v>
      </c>
      <c r="H16" s="12">
        <v>70696.19558</v>
      </c>
      <c r="I16" s="12">
        <v>30770.210579999999</v>
      </c>
      <c r="J16" s="12">
        <v>41038.072099999998</v>
      </c>
      <c r="K16" s="12">
        <v>280934.36382999999</v>
      </c>
      <c r="L16" s="12">
        <v>115160.06669000001</v>
      </c>
      <c r="M16" s="4">
        <v>6.26</v>
      </c>
      <c r="N16" s="4">
        <v>2.73</v>
      </c>
      <c r="O16" s="4">
        <v>3.64</v>
      </c>
      <c r="P16" s="4">
        <v>24.89</v>
      </c>
      <c r="Q16" s="11">
        <v>10.199999999999999</v>
      </c>
    </row>
    <row r="17" spans="1:17" x14ac:dyDescent="0.25">
      <c r="A17" s="4" t="s">
        <v>38</v>
      </c>
      <c r="B17" s="4" t="s">
        <v>39</v>
      </c>
      <c r="C17" s="12">
        <f t="shared" si="0"/>
        <v>6.0611440467842348</v>
      </c>
      <c r="D17" s="7" t="s">
        <v>146</v>
      </c>
      <c r="E17" s="8">
        <f t="shared" si="1"/>
        <v>0.304817368201732</v>
      </c>
      <c r="F17" s="8">
        <f t="shared" si="2"/>
        <v>-0.30295529137079202</v>
      </c>
      <c r="G17" s="12">
        <f t="shared" si="3"/>
        <v>1.4617034066700398</v>
      </c>
      <c r="H17" s="12">
        <v>63990.074189999999</v>
      </c>
      <c r="I17" s="12">
        <v>54911.351329999998</v>
      </c>
      <c r="J17" s="12">
        <v>102643.39559</v>
      </c>
      <c r="K17" s="12">
        <v>150248.61757999999</v>
      </c>
      <c r="L17" s="12">
        <v>80049.692729999995</v>
      </c>
      <c r="M17" s="4">
        <v>5.47</v>
      </c>
      <c r="N17" s="4">
        <v>4.6900000000000004</v>
      </c>
      <c r="O17" s="4">
        <v>8.77</v>
      </c>
      <c r="P17" s="4">
        <v>12.84</v>
      </c>
      <c r="Q17" s="4">
        <v>6.84</v>
      </c>
    </row>
    <row r="18" spans="1:17" ht="14.5" x14ac:dyDescent="0.25">
      <c r="A18" s="4" t="s">
        <v>40</v>
      </c>
      <c r="B18" s="4" t="s">
        <v>41</v>
      </c>
      <c r="C18" s="12">
        <f t="shared" si="0"/>
        <v>6.1537290851219275</v>
      </c>
      <c r="D18" s="9" t="s">
        <v>147</v>
      </c>
      <c r="E18" s="8">
        <f t="shared" si="1"/>
        <v>0.39680497664319714</v>
      </c>
      <c r="F18" s="8">
        <f t="shared" si="2"/>
        <v>-0.15443786386513553</v>
      </c>
      <c r="G18" s="12">
        <f t="shared" si="3"/>
        <v>4.8188679637724254</v>
      </c>
      <c r="H18" s="12">
        <v>80002.409369999994</v>
      </c>
      <c r="I18" s="12">
        <v>35769.96112</v>
      </c>
      <c r="J18" s="12">
        <v>48836.384389999999</v>
      </c>
      <c r="K18" s="12">
        <v>284743.44915</v>
      </c>
      <c r="L18" s="12">
        <v>122963.35876</v>
      </c>
      <c r="M18" s="4">
        <v>5.87</v>
      </c>
      <c r="N18" s="4">
        <v>2.63</v>
      </c>
      <c r="O18" s="4">
        <v>3.59</v>
      </c>
      <c r="P18" s="4">
        <v>20.91</v>
      </c>
      <c r="Q18" s="4">
        <v>9.0299999999999994</v>
      </c>
    </row>
    <row r="19" spans="1:17" ht="14.5" x14ac:dyDescent="0.25">
      <c r="A19" s="4" t="s">
        <v>42</v>
      </c>
      <c r="B19" s="4" t="s">
        <v>43</v>
      </c>
      <c r="C19" s="12">
        <f t="shared" si="0"/>
        <v>6.7397555085127685</v>
      </c>
      <c r="D19" s="9" t="s">
        <v>148</v>
      </c>
      <c r="E19" s="8">
        <f t="shared" si="1"/>
        <v>0.29274607685823323</v>
      </c>
      <c r="F19" s="8">
        <f t="shared" si="2"/>
        <v>0.5666316411069624</v>
      </c>
      <c r="G19" s="12">
        <f t="shared" si="3"/>
        <v>9.8580036845771311</v>
      </c>
      <c r="H19" s="12">
        <v>152763.66151999999</v>
      </c>
      <c r="I19" s="12">
        <v>74276.445930000002</v>
      </c>
      <c r="J19" s="12">
        <v>20546.668809999999</v>
      </c>
      <c r="K19" s="12">
        <v>604207.93683000002</v>
      </c>
      <c r="L19" s="12">
        <v>330558.67765999999</v>
      </c>
      <c r="M19" s="4">
        <v>7.07</v>
      </c>
      <c r="N19" s="4">
        <v>3.44</v>
      </c>
      <c r="O19" s="10">
        <v>0.95</v>
      </c>
      <c r="P19" s="4">
        <v>27.97</v>
      </c>
      <c r="Q19" s="11">
        <v>15.3</v>
      </c>
    </row>
    <row r="20" spans="1:17" x14ac:dyDescent="0.25">
      <c r="A20" s="4" t="s">
        <v>44</v>
      </c>
      <c r="B20" s="4" t="s">
        <v>45</v>
      </c>
      <c r="C20" s="12">
        <f t="shared" si="0"/>
        <v>6.4722249251711483</v>
      </c>
      <c r="D20" s="7" t="s">
        <v>149</v>
      </c>
      <c r="E20" s="8">
        <f t="shared" si="1"/>
        <v>0.34441054856157771</v>
      </c>
      <c r="F20" s="8">
        <f t="shared" si="2"/>
        <v>-0.40912622222041789</v>
      </c>
      <c r="G20" s="12">
        <f t="shared" si="3"/>
        <v>6.3274300971128516</v>
      </c>
      <c r="H20" s="12">
        <v>73744.045610000001</v>
      </c>
      <c r="I20" s="12">
        <v>19243.922460000002</v>
      </c>
      <c r="J20" s="12">
        <v>45893.246200000001</v>
      </c>
      <c r="K20" s="12">
        <v>277049.99628999998</v>
      </c>
      <c r="L20" s="12">
        <v>135100.88513000001</v>
      </c>
      <c r="M20" s="4">
        <v>5.76</v>
      </c>
      <c r="N20" s="11">
        <v>1.5</v>
      </c>
      <c r="O20" s="4">
        <v>3.59</v>
      </c>
      <c r="P20" s="4">
        <v>21.65</v>
      </c>
      <c r="Q20" s="4">
        <v>10.56</v>
      </c>
    </row>
    <row r="21" spans="1:17" ht="14.5" x14ac:dyDescent="0.25">
      <c r="A21" s="4" t="s">
        <v>46</v>
      </c>
      <c r="B21" s="4" t="s">
        <v>47</v>
      </c>
      <c r="C21" s="12">
        <f t="shared" si="0"/>
        <v>6.6057165175882275</v>
      </c>
      <c r="D21" s="9" t="s">
        <v>150</v>
      </c>
      <c r="E21" s="8">
        <f t="shared" si="1"/>
        <v>0.5903873550534815</v>
      </c>
      <c r="F21" s="8">
        <f t="shared" si="2"/>
        <v>8.723785573197905E-2</v>
      </c>
      <c r="G21" s="12">
        <f t="shared" si="3"/>
        <v>4.0412235012903643</v>
      </c>
      <c r="H21" s="12">
        <v>76622.555819999994</v>
      </c>
      <c r="I21" s="12">
        <v>54580.20768</v>
      </c>
      <c r="J21" s="12">
        <v>45821.387779999997</v>
      </c>
      <c r="K21" s="12">
        <v>322646.08701999998</v>
      </c>
      <c r="L21" s="12">
        <v>83099.200119999994</v>
      </c>
      <c r="M21" s="4">
        <v>5.91</v>
      </c>
      <c r="N21" s="4">
        <v>4.21</v>
      </c>
      <c r="O21" s="4">
        <v>3.53</v>
      </c>
      <c r="P21" s="4">
        <v>24.87</v>
      </c>
      <c r="Q21" s="11">
        <v>6.4</v>
      </c>
    </row>
    <row r="22" spans="1:17" x14ac:dyDescent="0.25">
      <c r="A22" s="4" t="s">
        <v>48</v>
      </c>
      <c r="B22" s="4" t="s">
        <v>49</v>
      </c>
      <c r="C22" s="12">
        <f t="shared" si="0"/>
        <v>7.1998951648975655</v>
      </c>
      <c r="D22" s="7" t="s">
        <v>151</v>
      </c>
      <c r="E22" s="8">
        <f t="shared" si="1"/>
        <v>0.12342009544740624</v>
      </c>
      <c r="F22" s="8">
        <f t="shared" si="2"/>
        <v>-4.5319138597803628E-2</v>
      </c>
      <c r="G22" s="12">
        <f t="shared" si="3"/>
        <v>2.2024477016587318</v>
      </c>
      <c r="H22" s="12">
        <v>67850.708729999998</v>
      </c>
      <c r="I22" s="12">
        <v>72815.986189999996</v>
      </c>
      <c r="J22" s="12">
        <v>79729.202749999997</v>
      </c>
      <c r="K22" s="12">
        <v>188719.29796</v>
      </c>
      <c r="L22" s="12">
        <v>147253.50281999999</v>
      </c>
      <c r="M22" s="4">
        <v>5.52</v>
      </c>
      <c r="N22" s="4">
        <v>5.93</v>
      </c>
      <c r="O22" s="4">
        <v>6.49</v>
      </c>
      <c r="P22" s="4">
        <v>15.36</v>
      </c>
      <c r="Q22" s="4">
        <v>11.99</v>
      </c>
    </row>
    <row r="23" spans="1:17" x14ac:dyDescent="0.25">
      <c r="A23" s="4" t="s">
        <v>50</v>
      </c>
      <c r="B23" s="4" t="s">
        <v>51</v>
      </c>
      <c r="C23" s="12">
        <f t="shared" si="0"/>
        <v>6.8175647998877063</v>
      </c>
      <c r="D23" s="7" t="s">
        <v>152</v>
      </c>
      <c r="E23" s="8">
        <f t="shared" si="1"/>
        <v>-3.583803812559918E-2</v>
      </c>
      <c r="F23" s="8">
        <f t="shared" si="2"/>
        <v>-0.30554152735312473</v>
      </c>
      <c r="G23" s="12">
        <f t="shared" si="3"/>
        <v>0.98678579248407328</v>
      </c>
      <c r="H23" s="12">
        <v>71239.321370000005</v>
      </c>
      <c r="I23" s="12">
        <v>84881.742750000005</v>
      </c>
      <c r="J23" s="12">
        <v>159572.73824000001</v>
      </c>
      <c r="K23" s="12">
        <v>116289.60318000001</v>
      </c>
      <c r="L23" s="12">
        <v>124934.60557</v>
      </c>
      <c r="M23" s="4">
        <v>5.88</v>
      </c>
      <c r="N23" s="4">
        <v>7.01</v>
      </c>
      <c r="O23" s="4">
        <v>13.17</v>
      </c>
      <c r="P23" s="11">
        <v>9.6</v>
      </c>
      <c r="Q23" s="4">
        <v>10.31</v>
      </c>
    </row>
    <row r="24" spans="1:17" ht="14.5" x14ac:dyDescent="0.25">
      <c r="A24" s="4" t="s">
        <v>52</v>
      </c>
      <c r="B24" s="4" t="s">
        <v>53</v>
      </c>
      <c r="C24" s="12">
        <f t="shared" si="0"/>
        <v>5.9531116578724195</v>
      </c>
      <c r="D24" s="9" t="s">
        <v>153</v>
      </c>
      <c r="E24" s="8">
        <f t="shared" si="1"/>
        <v>0.61749896891633427</v>
      </c>
      <c r="F24" s="8">
        <f t="shared" si="2"/>
        <v>-0.58625528983312492</v>
      </c>
      <c r="G24" s="12">
        <f t="shared" si="3"/>
        <v>6.5882299213713287</v>
      </c>
      <c r="H24" s="12">
        <v>75058.704580000005</v>
      </c>
      <c r="I24" s="12">
        <v>12181.676729999999</v>
      </c>
      <c r="J24" s="12">
        <v>46703.31409</v>
      </c>
      <c r="K24" s="12">
        <v>313752.63050999999</v>
      </c>
      <c r="L24" s="12">
        <v>74195.227929999994</v>
      </c>
      <c r="M24" s="4">
        <v>6.57</v>
      </c>
      <c r="N24" s="4">
        <v>1.07</v>
      </c>
      <c r="O24" s="4">
        <v>4.09</v>
      </c>
      <c r="P24" s="4">
        <v>27.47</v>
      </c>
      <c r="Q24" s="11">
        <v>6.5</v>
      </c>
    </row>
    <row r="25" spans="1:17" ht="14.5" x14ac:dyDescent="0.25">
      <c r="A25" s="4" t="s">
        <v>54</v>
      </c>
      <c r="B25" s="4" t="s">
        <v>55</v>
      </c>
      <c r="C25" s="12">
        <f t="shared" si="0"/>
        <v>5.5996115105795976</v>
      </c>
      <c r="D25" s="9" t="s">
        <v>154</v>
      </c>
      <c r="E25" s="8">
        <f t="shared" si="1"/>
        <v>1.0922807474375259E-2</v>
      </c>
      <c r="F25" s="8">
        <f t="shared" si="2"/>
        <v>7.7325126495154037E-3</v>
      </c>
      <c r="G25" s="12">
        <f t="shared" si="3"/>
        <v>1.9592785654482066</v>
      </c>
      <c r="H25" s="12">
        <v>70142.321949999998</v>
      </c>
      <c r="I25" s="12">
        <v>66875.564719999995</v>
      </c>
      <c r="J25" s="12">
        <v>65849.26827</v>
      </c>
      <c r="K25" s="12">
        <v>131442.67048999999</v>
      </c>
      <c r="L25" s="12">
        <v>128602.24989000001</v>
      </c>
      <c r="M25" s="4">
        <v>6.16</v>
      </c>
      <c r="N25" s="4">
        <v>5.87</v>
      </c>
      <c r="O25" s="4">
        <v>5.78</v>
      </c>
      <c r="P25" s="4">
        <v>11.54</v>
      </c>
      <c r="Q25" s="4">
        <v>11.29</v>
      </c>
    </row>
    <row r="26" spans="1:17" x14ac:dyDescent="0.25">
      <c r="A26" s="4" t="s">
        <v>56</v>
      </c>
      <c r="B26" s="4" t="s">
        <v>57</v>
      </c>
      <c r="C26" s="12">
        <f t="shared" si="0"/>
        <v>6.5468227289190963</v>
      </c>
      <c r="D26" s="7" t="s">
        <v>155</v>
      </c>
      <c r="E26" s="8">
        <f t="shared" si="1"/>
        <v>-1.6931507723112165E-3</v>
      </c>
      <c r="F26" s="8">
        <f t="shared" si="2"/>
        <v>1.6730944433392892E-2</v>
      </c>
      <c r="G26" s="12">
        <f t="shared" si="3"/>
        <v>2.5423648535409886</v>
      </c>
      <c r="H26" s="12">
        <v>70247.139389999997</v>
      </c>
      <c r="I26" s="12">
        <v>65999.702929999999</v>
      </c>
      <c r="J26" s="12">
        <v>63827.570039999999</v>
      </c>
      <c r="K26" s="12">
        <v>164754.72021999999</v>
      </c>
      <c r="L26" s="12">
        <v>165313.57561</v>
      </c>
      <c r="M26" s="4">
        <v>5.71</v>
      </c>
      <c r="N26" s="4">
        <v>5.37</v>
      </c>
      <c r="O26" s="4">
        <v>5.19</v>
      </c>
      <c r="P26" s="11">
        <v>13.4</v>
      </c>
      <c r="Q26" s="4">
        <v>13.45</v>
      </c>
    </row>
    <row r="27" spans="1:17" x14ac:dyDescent="0.25">
      <c r="A27" s="4" t="s">
        <v>58</v>
      </c>
      <c r="B27" s="4" t="s">
        <v>59</v>
      </c>
      <c r="C27" s="12">
        <f t="shared" si="0"/>
        <v>5.7553811866325573</v>
      </c>
      <c r="D27" s="7" t="s">
        <v>156</v>
      </c>
      <c r="E27" s="8">
        <f t="shared" si="1"/>
        <v>-0.46673485119637331</v>
      </c>
      <c r="F27" s="8">
        <f t="shared" si="2"/>
        <v>0.31562496893474296</v>
      </c>
      <c r="G27" s="12">
        <f t="shared" si="3"/>
        <v>2.4468708464067261</v>
      </c>
      <c r="H27" s="12">
        <v>80629.820080000005</v>
      </c>
      <c r="I27" s="12">
        <v>88561.891650000005</v>
      </c>
      <c r="J27" s="12">
        <v>46069.015700000004</v>
      </c>
      <c r="K27" s="12">
        <v>87835.287100000001</v>
      </c>
      <c r="L27" s="12">
        <v>241589.15512000001</v>
      </c>
      <c r="M27" s="4">
        <v>6.38</v>
      </c>
      <c r="N27" s="4">
        <v>7.01</v>
      </c>
      <c r="O27" s="4">
        <v>3.64</v>
      </c>
      <c r="P27" s="4">
        <v>6.95</v>
      </c>
      <c r="Q27" s="4">
        <v>19.11</v>
      </c>
    </row>
    <row r="28" spans="1:17" x14ac:dyDescent="0.25">
      <c r="A28" s="4" t="s">
        <v>60</v>
      </c>
      <c r="B28" s="4" t="s">
        <v>61</v>
      </c>
      <c r="C28" s="12">
        <f t="shared" si="0"/>
        <v>6.7343290867847116</v>
      </c>
      <c r="D28" s="7" t="s">
        <v>133</v>
      </c>
      <c r="E28" s="8">
        <f t="shared" si="1"/>
        <v>0.16042867202032765</v>
      </c>
      <c r="F28" s="8">
        <f t="shared" si="2"/>
        <v>-0.20882485137335846</v>
      </c>
      <c r="G28" s="12">
        <f t="shared" si="3"/>
        <v>1.6288127482354284</v>
      </c>
      <c r="H28" s="12">
        <v>66876.41863</v>
      </c>
      <c r="I28" s="12">
        <v>67772.004719999997</v>
      </c>
      <c r="J28" s="12">
        <v>103547.84737</v>
      </c>
      <c r="K28" s="12">
        <v>161907.62630999999</v>
      </c>
      <c r="L28" s="12">
        <v>117140.3328</v>
      </c>
      <c r="M28" s="4">
        <v>5.75</v>
      </c>
      <c r="N28" s="4">
        <v>5.82</v>
      </c>
      <c r="O28" s="11">
        <v>8.9</v>
      </c>
      <c r="P28" s="4">
        <v>13.92</v>
      </c>
      <c r="Q28" s="4">
        <v>10.07</v>
      </c>
    </row>
    <row r="29" spans="1:17" ht="14.5" x14ac:dyDescent="0.25">
      <c r="A29" s="4" t="s">
        <v>62</v>
      </c>
      <c r="B29" s="4" t="s">
        <v>63</v>
      </c>
      <c r="C29" s="12">
        <f t="shared" si="0"/>
        <v>6.6123412612519461</v>
      </c>
      <c r="D29" s="9" t="s">
        <v>134</v>
      </c>
      <c r="E29" s="8">
        <f t="shared" si="1"/>
        <v>-0.47639344825556473</v>
      </c>
      <c r="F29" s="8">
        <f t="shared" si="2"/>
        <v>7.4182111265696446E-2</v>
      </c>
      <c r="G29" s="12">
        <f t="shared" si="3"/>
        <v>5.8955968747318597</v>
      </c>
      <c r="H29" s="12">
        <v>70703.821609999999</v>
      </c>
      <c r="I29" s="12">
        <v>36414.487630000003</v>
      </c>
      <c r="J29" s="12">
        <v>31384.97998</v>
      </c>
      <c r="K29" s="12">
        <v>104647.56805</v>
      </c>
      <c r="L29" s="12">
        <v>295070.76130000001</v>
      </c>
      <c r="M29" s="4">
        <v>5.53</v>
      </c>
      <c r="N29" s="4">
        <v>2.85</v>
      </c>
      <c r="O29" s="4">
        <v>2.46</v>
      </c>
      <c r="P29" s="4">
        <v>8.19</v>
      </c>
      <c r="Q29" s="4">
        <v>23.09</v>
      </c>
    </row>
    <row r="30" spans="1:17" x14ac:dyDescent="0.25">
      <c r="A30" s="4" t="s">
        <v>64</v>
      </c>
      <c r="B30" s="4" t="s">
        <v>65</v>
      </c>
      <c r="C30" s="12">
        <f t="shared" si="0"/>
        <v>6.6454282084414809</v>
      </c>
      <c r="D30" s="7" t="s">
        <v>135</v>
      </c>
      <c r="E30" s="8">
        <f t="shared" si="1"/>
        <v>5.5510047796851855E-2</v>
      </c>
      <c r="F30" s="8">
        <f t="shared" si="2"/>
        <v>-0.44108861763840368</v>
      </c>
      <c r="G30" s="12">
        <f t="shared" si="3"/>
        <v>1.7190061795308083</v>
      </c>
      <c r="H30" s="12">
        <v>78125.194669999997</v>
      </c>
      <c r="I30" s="12">
        <v>53360.126080000002</v>
      </c>
      <c r="J30" s="12">
        <v>137582.93846999999</v>
      </c>
      <c r="K30" s="12">
        <v>173226.24950000001</v>
      </c>
      <c r="L30" s="12">
        <v>155006.05840000001</v>
      </c>
      <c r="M30" s="4">
        <v>5.88</v>
      </c>
      <c r="N30" s="4">
        <v>4.0199999999999996</v>
      </c>
      <c r="O30" s="4">
        <v>10.36</v>
      </c>
      <c r="P30" s="4">
        <v>13.04</v>
      </c>
      <c r="Q30" s="4">
        <v>11.67</v>
      </c>
    </row>
    <row r="31" spans="1:17" ht="14.5" x14ac:dyDescent="0.25">
      <c r="A31" s="4" t="s">
        <v>66</v>
      </c>
      <c r="B31" s="4" t="s">
        <v>67</v>
      </c>
      <c r="C31" s="12">
        <f t="shared" si="0"/>
        <v>7.2233906113914497</v>
      </c>
      <c r="D31" s="9" t="s">
        <v>136</v>
      </c>
      <c r="E31" s="8">
        <f t="shared" si="1"/>
        <v>0.54379984194372932</v>
      </c>
      <c r="F31" s="8">
        <f t="shared" si="2"/>
        <v>-0.69354259068167734</v>
      </c>
      <c r="G31" s="12">
        <f t="shared" si="3"/>
        <v>0.33238148651641997</v>
      </c>
      <c r="H31" s="12">
        <v>154022.76177000001</v>
      </c>
      <c r="I31" s="12">
        <v>127949.19194999999</v>
      </c>
      <c r="J31" s="12">
        <v>707071.84562000004</v>
      </c>
      <c r="K31" s="12">
        <v>214237.37555999999</v>
      </c>
      <c r="L31" s="12">
        <v>63308.158179999999</v>
      </c>
      <c r="M31" s="4">
        <v>6.86</v>
      </c>
      <c r="N31" s="11">
        <v>5.7</v>
      </c>
      <c r="O31" s="4">
        <v>31.51</v>
      </c>
      <c r="P31" s="4">
        <v>9.5500000000000007</v>
      </c>
      <c r="Q31" s="4">
        <v>2.82</v>
      </c>
    </row>
    <row r="32" spans="1:17" x14ac:dyDescent="0.25">
      <c r="A32" s="4" t="s">
        <v>68</v>
      </c>
      <c r="B32" s="4" t="s">
        <v>69</v>
      </c>
      <c r="C32" s="12">
        <f t="shared" si="0"/>
        <v>6.0389873972779293</v>
      </c>
      <c r="D32" s="7" t="s">
        <v>137</v>
      </c>
      <c r="E32" s="8">
        <f t="shared" si="1"/>
        <v>-8.4426637991218731E-2</v>
      </c>
      <c r="F32" s="8">
        <f t="shared" si="2"/>
        <v>-0.10522649579810028</v>
      </c>
      <c r="G32" s="12">
        <f t="shared" si="3"/>
        <v>1.5473702471104396</v>
      </c>
      <c r="H32" s="12">
        <v>80225.473060000004</v>
      </c>
      <c r="I32" s="12">
        <v>85087.831900000005</v>
      </c>
      <c r="J32" s="12">
        <v>105100.7052</v>
      </c>
      <c r="K32" s="12">
        <v>134722.99622</v>
      </c>
      <c r="L32" s="12">
        <v>159569.08743000001</v>
      </c>
      <c r="M32" s="4">
        <v>6.33</v>
      </c>
      <c r="N32" s="4">
        <v>6.72</v>
      </c>
      <c r="O32" s="4">
        <v>8.2899999999999991</v>
      </c>
      <c r="P32" s="4">
        <v>10.63</v>
      </c>
      <c r="Q32" s="4">
        <v>12.59</v>
      </c>
    </row>
    <row r="33" spans="1:17" x14ac:dyDescent="0.25">
      <c r="A33" s="4" t="s">
        <v>70</v>
      </c>
      <c r="B33" s="4" t="s">
        <v>71</v>
      </c>
      <c r="C33" s="12">
        <f t="shared" si="0"/>
        <v>6.3892228897868977</v>
      </c>
      <c r="D33" s="7" t="s">
        <v>138</v>
      </c>
      <c r="E33" s="8">
        <f t="shared" si="1"/>
        <v>0.77342112592344847</v>
      </c>
      <c r="F33" s="8">
        <f t="shared" si="2"/>
        <v>-0.49551735932971647</v>
      </c>
      <c r="G33" s="12">
        <f t="shared" si="3"/>
        <v>14.686490404613215</v>
      </c>
      <c r="H33" s="12">
        <v>72591.265239999993</v>
      </c>
      <c r="I33" s="12">
        <v>7458.0080500000004</v>
      </c>
      <c r="J33" s="12">
        <v>22108.948069999999</v>
      </c>
      <c r="K33" s="12">
        <v>385040.59934999997</v>
      </c>
      <c r="L33" s="12">
        <v>49194.218000000001</v>
      </c>
      <c r="M33" s="4">
        <v>6.29</v>
      </c>
      <c r="N33" s="10">
        <v>0.65</v>
      </c>
      <c r="O33" s="4">
        <v>1.92</v>
      </c>
      <c r="P33" s="4">
        <v>33.35</v>
      </c>
      <c r="Q33" s="4">
        <v>4.26</v>
      </c>
    </row>
    <row r="34" spans="1:17" ht="14.5" x14ac:dyDescent="0.25">
      <c r="A34" s="4" t="s">
        <v>72</v>
      </c>
      <c r="B34" s="4" t="s">
        <v>73</v>
      </c>
      <c r="C34" s="12">
        <f t="shared" si="0"/>
        <v>6.5247220233068628</v>
      </c>
      <c r="D34" s="9" t="s">
        <v>139</v>
      </c>
      <c r="E34" s="8">
        <f t="shared" si="1"/>
        <v>0.73125289432720519</v>
      </c>
      <c r="F34" s="8">
        <f t="shared" si="2"/>
        <v>-0.58826010287936481</v>
      </c>
      <c r="G34" s="12">
        <f t="shared" si="3"/>
        <v>4.2307879247138107</v>
      </c>
      <c r="H34" s="12">
        <v>62369.254970000002</v>
      </c>
      <c r="I34" s="12">
        <v>16016.160550000001</v>
      </c>
      <c r="J34" s="12">
        <v>61781.306550000001</v>
      </c>
      <c r="K34" s="12">
        <v>284916.25718000002</v>
      </c>
      <c r="L34" s="12">
        <v>44228.3272</v>
      </c>
      <c r="M34" s="4">
        <v>5.56</v>
      </c>
      <c r="N34" s="4">
        <v>1.43</v>
      </c>
      <c r="O34" s="4">
        <v>5.51</v>
      </c>
      <c r="P34" s="4">
        <v>25.39</v>
      </c>
      <c r="Q34" s="4">
        <v>3.94</v>
      </c>
    </row>
    <row r="35" spans="1:17" ht="14.5" x14ac:dyDescent="0.25">
      <c r="A35" s="4" t="s">
        <v>74</v>
      </c>
      <c r="B35" s="4" t="s">
        <v>75</v>
      </c>
      <c r="C35" s="12">
        <f t="shared" si="0"/>
        <v>6.6204726244237584</v>
      </c>
      <c r="D35" s="9" t="s">
        <v>140</v>
      </c>
      <c r="E35" s="8">
        <f t="shared" si="1"/>
        <v>0.16018550207624133</v>
      </c>
      <c r="F35" s="8">
        <f t="shared" si="2"/>
        <v>-0.11552120638208035</v>
      </c>
      <c r="G35" s="12">
        <f t="shared" si="3"/>
        <v>1.0306215879736176</v>
      </c>
      <c r="H35" s="12">
        <v>72168.105339999995</v>
      </c>
      <c r="I35" s="12">
        <v>104054.94593</v>
      </c>
      <c r="J35" s="12">
        <v>131236.04506</v>
      </c>
      <c r="K35" s="12">
        <v>140670.15711999999</v>
      </c>
      <c r="L35" s="12">
        <v>101825.81765</v>
      </c>
      <c r="M35" s="11">
        <v>5.9</v>
      </c>
      <c r="N35" s="11">
        <v>8.5</v>
      </c>
      <c r="O35" s="4">
        <v>10.72</v>
      </c>
      <c r="P35" s="4">
        <v>11.49</v>
      </c>
      <c r="Q35" s="4">
        <v>8.32</v>
      </c>
    </row>
    <row r="36" spans="1:17" ht="14.5" x14ac:dyDescent="0.25">
      <c r="A36" s="4" t="s">
        <v>76</v>
      </c>
      <c r="B36" s="4" t="s">
        <v>77</v>
      </c>
      <c r="C36" s="12">
        <f t="shared" si="0"/>
        <v>5.4614205567991974</v>
      </c>
      <c r="D36" s="9" t="s">
        <v>141</v>
      </c>
      <c r="E36" s="8">
        <f t="shared" si="1"/>
        <v>0.24218699902023372</v>
      </c>
      <c r="F36" s="8">
        <f t="shared" si="2"/>
        <v>-0.46084132225667618</v>
      </c>
      <c r="G36" s="12">
        <f t="shared" si="3"/>
        <v>5.3776690943916359</v>
      </c>
      <c r="H36" s="12">
        <v>73078.226410000003</v>
      </c>
      <c r="I36" s="12">
        <v>16870.12269</v>
      </c>
      <c r="J36" s="12">
        <v>45709.31222</v>
      </c>
      <c r="K36" s="12">
        <v>209017.52272000001</v>
      </c>
      <c r="L36" s="12">
        <v>127513.97034</v>
      </c>
      <c r="M36" s="4">
        <v>6.45</v>
      </c>
      <c r="N36" s="4">
        <v>1.49</v>
      </c>
      <c r="O36" s="4">
        <v>4.03</v>
      </c>
      <c r="P36" s="4">
        <v>18.440000000000001</v>
      </c>
      <c r="Q36" s="4">
        <v>11.25</v>
      </c>
    </row>
    <row r="37" spans="1:17" ht="14.5" x14ac:dyDescent="0.25">
      <c r="A37" s="4" t="s">
        <v>78</v>
      </c>
      <c r="B37" s="4" t="s">
        <v>79</v>
      </c>
      <c r="C37" s="12">
        <f t="shared" si="0"/>
        <v>6.3091389273848266</v>
      </c>
      <c r="D37" s="9" t="s">
        <v>142</v>
      </c>
      <c r="E37" s="8">
        <f t="shared" si="1"/>
        <v>-0.56242792912936468</v>
      </c>
      <c r="F37" s="8">
        <f t="shared" si="2"/>
        <v>0.15492880052068159</v>
      </c>
      <c r="G37" s="12">
        <f t="shared" si="3"/>
        <v>15.524465459239106</v>
      </c>
      <c r="H37" s="12">
        <v>67346.347890000005</v>
      </c>
      <c r="I37" s="12">
        <v>14848.47788</v>
      </c>
      <c r="J37" s="12">
        <v>10864.75721</v>
      </c>
      <c r="K37" s="12">
        <v>87335.935089999999</v>
      </c>
      <c r="L37" s="12">
        <v>311848.29491</v>
      </c>
      <c r="M37" s="4">
        <v>5.59</v>
      </c>
      <c r="N37" s="4">
        <v>1.23</v>
      </c>
      <c r="O37" s="12">
        <v>0.9</v>
      </c>
      <c r="P37" s="4">
        <v>7.25</v>
      </c>
      <c r="Q37" s="11">
        <v>25.9</v>
      </c>
    </row>
    <row r="38" spans="1:17" ht="14.5" x14ac:dyDescent="0.25">
      <c r="A38" s="4" t="s">
        <v>80</v>
      </c>
      <c r="B38" s="4" t="s">
        <v>81</v>
      </c>
      <c r="C38" s="12">
        <f t="shared" si="0"/>
        <v>6.33356436482795</v>
      </c>
      <c r="D38" s="9" t="s">
        <v>143</v>
      </c>
      <c r="E38" s="8">
        <f t="shared" si="1"/>
        <v>-0.19959364836725843</v>
      </c>
      <c r="F38" s="8">
        <f t="shared" si="2"/>
        <v>5.3727933405667838E-2</v>
      </c>
      <c r="G38" s="12">
        <f t="shared" si="3"/>
        <v>3.5992053935639556</v>
      </c>
      <c r="H38" s="12">
        <v>70867.120060000001</v>
      </c>
      <c r="I38" s="12">
        <v>51417.228649999997</v>
      </c>
      <c r="J38" s="12">
        <v>46173.861080000002</v>
      </c>
      <c r="K38" s="12">
        <v>140571.51618999999</v>
      </c>
      <c r="L38" s="12">
        <v>210678.86033</v>
      </c>
      <c r="M38" s="4">
        <v>5.89</v>
      </c>
      <c r="N38" s="4">
        <v>4.2699999999999996</v>
      </c>
      <c r="O38" s="4">
        <v>3.84</v>
      </c>
      <c r="P38" s="4">
        <v>11.68</v>
      </c>
      <c r="Q38" s="11">
        <v>17.5</v>
      </c>
    </row>
    <row r="39" spans="1:17" ht="14.5" x14ac:dyDescent="0.25">
      <c r="A39" s="4" t="s">
        <v>82</v>
      </c>
      <c r="B39" s="4" t="s">
        <v>83</v>
      </c>
      <c r="C39" s="12">
        <f t="shared" si="0"/>
        <v>5.9995254414468366</v>
      </c>
      <c r="D39" s="9" t="s">
        <v>144</v>
      </c>
      <c r="E39" s="8">
        <f t="shared" si="1"/>
        <v>0.49038442194207327</v>
      </c>
      <c r="F39" s="8">
        <f t="shared" si="2"/>
        <v>-0.79961663929052618</v>
      </c>
      <c r="G39" s="12">
        <f t="shared" si="3"/>
        <v>0.92947441303148159</v>
      </c>
      <c r="H39" s="12">
        <v>79398.653229999996</v>
      </c>
      <c r="I39" s="12">
        <v>24735.612679999998</v>
      </c>
      <c r="J39" s="12">
        <v>222147.28810000001</v>
      </c>
      <c r="K39" s="12">
        <v>171000.25468000001</v>
      </c>
      <c r="L39" s="12">
        <v>58471.084609999998</v>
      </c>
      <c r="M39" s="4">
        <v>6.59</v>
      </c>
      <c r="N39" s="4">
        <v>2.0499999999999998</v>
      </c>
      <c r="O39" s="4">
        <v>18.45</v>
      </c>
      <c r="P39" s="11">
        <v>14.2</v>
      </c>
      <c r="Q39" s="4">
        <v>4.8600000000000003</v>
      </c>
    </row>
    <row r="40" spans="1:17" ht="14.5" x14ac:dyDescent="0.25">
      <c r="A40" s="4" t="s">
        <v>84</v>
      </c>
      <c r="B40" s="4" t="s">
        <v>85</v>
      </c>
      <c r="C40" s="12">
        <f t="shared" si="0"/>
        <v>6.8366378290369507</v>
      </c>
      <c r="D40" s="9" t="s">
        <v>145</v>
      </c>
      <c r="E40" s="8">
        <f t="shared" si="1"/>
        <v>0.41592993497061276</v>
      </c>
      <c r="F40" s="8">
        <f t="shared" si="2"/>
        <v>-0.15207162767552881</v>
      </c>
      <c r="G40" s="12">
        <f t="shared" si="3"/>
        <v>5.3566317914950661</v>
      </c>
      <c r="H40" s="12">
        <v>74627.566640000005</v>
      </c>
      <c r="I40" s="12">
        <v>34028.5913</v>
      </c>
      <c r="J40" s="12">
        <v>46234.299789999997</v>
      </c>
      <c r="K40" s="12">
        <v>304381.57605999999</v>
      </c>
      <c r="L40" s="12">
        <v>125557.17803</v>
      </c>
      <c r="M40" s="4">
        <v>6.06</v>
      </c>
      <c r="N40" s="4">
        <v>2.76</v>
      </c>
      <c r="O40" s="4">
        <v>3.75</v>
      </c>
      <c r="P40" s="4">
        <v>24.71</v>
      </c>
      <c r="Q40" s="4">
        <v>10.19</v>
      </c>
    </row>
    <row r="41" spans="1:17" x14ac:dyDescent="0.25">
      <c r="A41" s="4" t="s">
        <v>86</v>
      </c>
      <c r="B41" s="4" t="s">
        <v>87</v>
      </c>
      <c r="C41" s="12">
        <f t="shared" si="0"/>
        <v>6.9420275151795163</v>
      </c>
      <c r="D41" s="7" t="s">
        <v>146</v>
      </c>
      <c r="E41" s="8">
        <f t="shared" si="1"/>
        <v>0.32692833727682669</v>
      </c>
      <c r="F41" s="8">
        <f t="shared" si="2"/>
        <v>-0.31007227557163791</v>
      </c>
      <c r="G41" s="12">
        <f t="shared" si="3"/>
        <v>1.4451446501003546</v>
      </c>
      <c r="H41" s="12">
        <v>63307.585509999997</v>
      </c>
      <c r="I41" s="12">
        <v>62002.774859999998</v>
      </c>
      <c r="J41" s="12">
        <v>117734.24009000001</v>
      </c>
      <c r="K41" s="12">
        <v>172332.15437999999</v>
      </c>
      <c r="L41" s="12">
        <v>87413.831200000001</v>
      </c>
      <c r="M41" s="4">
        <v>5.57</v>
      </c>
      <c r="N41" s="4">
        <v>5.46</v>
      </c>
      <c r="O41" s="4">
        <v>10.36</v>
      </c>
      <c r="P41" s="4">
        <v>15.17</v>
      </c>
      <c r="Q41" s="4">
        <v>7.69</v>
      </c>
    </row>
    <row r="42" spans="1:17" ht="14.5" x14ac:dyDescent="0.25">
      <c r="A42" s="4" t="s">
        <v>88</v>
      </c>
      <c r="B42" s="4" t="s">
        <v>89</v>
      </c>
      <c r="C42" s="12">
        <f t="shared" si="0"/>
        <v>6.9141203390348167</v>
      </c>
      <c r="D42" s="9" t="s">
        <v>147</v>
      </c>
      <c r="E42" s="8">
        <f t="shared" si="1"/>
        <v>0.38700107120725308</v>
      </c>
      <c r="F42" s="8">
        <f t="shared" si="2"/>
        <v>-0.14485415308740929</v>
      </c>
      <c r="G42" s="12">
        <f t="shared" si="3"/>
        <v>4.4515960433491264</v>
      </c>
      <c r="H42" s="12">
        <v>73575.903059999997</v>
      </c>
      <c r="I42" s="12">
        <v>39898.729160000003</v>
      </c>
      <c r="J42" s="12">
        <v>53415.713759999999</v>
      </c>
      <c r="K42" s="12">
        <v>288078.87757999997</v>
      </c>
      <c r="L42" s="12">
        <v>127319.32730999999</v>
      </c>
      <c r="M42" s="4">
        <v>5.56</v>
      </c>
      <c r="N42" s="4">
        <v>3.02</v>
      </c>
      <c r="O42" s="4">
        <v>4.04</v>
      </c>
      <c r="P42" s="4">
        <v>21.78</v>
      </c>
      <c r="Q42" s="4">
        <v>9.6199999999999992</v>
      </c>
    </row>
    <row r="43" spans="1:17" ht="14.5" x14ac:dyDescent="0.25">
      <c r="A43" s="4" t="s">
        <v>90</v>
      </c>
      <c r="B43" s="4" t="s">
        <v>91</v>
      </c>
      <c r="C43" s="12">
        <f t="shared" si="0"/>
        <v>6.6773747302044937</v>
      </c>
      <c r="D43" s="9" t="s">
        <v>148</v>
      </c>
      <c r="E43" s="8">
        <f t="shared" si="1"/>
        <v>0.28775076077139244</v>
      </c>
      <c r="F43" s="8">
        <f t="shared" si="2"/>
        <v>0.57215114717988713</v>
      </c>
      <c r="G43" s="12">
        <f t="shared" si="3"/>
        <v>9.5535839131452676</v>
      </c>
      <c r="H43" s="12">
        <v>163790.45976</v>
      </c>
      <c r="I43" s="12">
        <v>81462.678360000005</v>
      </c>
      <c r="J43" s="12">
        <v>22169.441879999998</v>
      </c>
      <c r="K43" s="12">
        <v>637474.07232000004</v>
      </c>
      <c r="L43" s="12">
        <v>352584.08448999998</v>
      </c>
      <c r="M43" s="4">
        <v>7.02</v>
      </c>
      <c r="N43" s="4">
        <v>3.49</v>
      </c>
      <c r="O43" s="10">
        <v>0.95</v>
      </c>
      <c r="P43" s="4">
        <v>27.32</v>
      </c>
      <c r="Q43" s="4">
        <v>15.11</v>
      </c>
    </row>
    <row r="44" spans="1:17" x14ac:dyDescent="0.25">
      <c r="A44" s="4" t="s">
        <v>92</v>
      </c>
      <c r="B44" s="4" t="s">
        <v>93</v>
      </c>
      <c r="C44" s="12">
        <f t="shared" si="0"/>
        <v>6.8330190883723647</v>
      </c>
      <c r="D44" s="7" t="s">
        <v>149</v>
      </c>
      <c r="E44" s="8">
        <f t="shared" si="1"/>
        <v>0.25678539229481867</v>
      </c>
      <c r="F44" s="8">
        <f t="shared" si="2"/>
        <v>-0.44979668217277236</v>
      </c>
      <c r="G44" s="12">
        <f t="shared" si="3"/>
        <v>4.8467907163704869</v>
      </c>
      <c r="H44" s="12">
        <v>74252.794999999998</v>
      </c>
      <c r="I44" s="12">
        <v>23872.675810000001</v>
      </c>
      <c r="J44" s="12">
        <v>62904.975420000002</v>
      </c>
      <c r="K44" s="12">
        <v>264297.64111999999</v>
      </c>
      <c r="L44" s="12">
        <v>156295.47325000001</v>
      </c>
      <c r="M44" s="11">
        <v>6</v>
      </c>
      <c r="N44" s="4">
        <v>1.93</v>
      </c>
      <c r="O44" s="4">
        <v>5.09</v>
      </c>
      <c r="P44" s="4">
        <v>21.37</v>
      </c>
      <c r="Q44" s="4">
        <v>12.64</v>
      </c>
    </row>
    <row r="45" spans="1:17" ht="14.5" x14ac:dyDescent="0.25">
      <c r="A45" s="4" t="s">
        <v>94</v>
      </c>
      <c r="B45" s="4" t="s">
        <v>95</v>
      </c>
      <c r="C45" s="12">
        <f t="shared" si="0"/>
        <v>6.0940938381177272</v>
      </c>
      <c r="D45" s="9" t="s">
        <v>150</v>
      </c>
      <c r="E45" s="8">
        <f t="shared" si="1"/>
        <v>0.6028517612463965</v>
      </c>
      <c r="F45" s="8">
        <f t="shared" si="2"/>
        <v>8.9668397738731184E-2</v>
      </c>
      <c r="G45" s="12">
        <f t="shared" si="3"/>
        <v>4.0256927662655153</v>
      </c>
      <c r="H45" s="12">
        <v>76570.897989999998</v>
      </c>
      <c r="I45" s="12">
        <v>50587.276919999997</v>
      </c>
      <c r="J45" s="12">
        <v>42261.661390000001</v>
      </c>
      <c r="K45" s="12">
        <v>299558.00696000003</v>
      </c>
      <c r="L45" s="12">
        <v>74223.292350000003</v>
      </c>
      <c r="M45" s="11">
        <v>6.2</v>
      </c>
      <c r="N45" s="11">
        <v>4.0999999999999996</v>
      </c>
      <c r="O45" s="4">
        <v>3.42</v>
      </c>
      <c r="P45" s="4">
        <v>24.27</v>
      </c>
      <c r="Q45" s="4">
        <v>6.01</v>
      </c>
    </row>
    <row r="46" spans="1:17" x14ac:dyDescent="0.25">
      <c r="A46" s="4" t="s">
        <v>96</v>
      </c>
      <c r="B46" s="4" t="s">
        <v>97</v>
      </c>
      <c r="C46" s="12">
        <f t="shared" si="0"/>
        <v>7.1298543108983825</v>
      </c>
      <c r="D46" s="7" t="s">
        <v>151</v>
      </c>
      <c r="E46" s="8">
        <f t="shared" si="1"/>
        <v>0.12726189847774505</v>
      </c>
      <c r="F46" s="8">
        <f t="shared" si="2"/>
        <v>-5.3772799112301997E-2</v>
      </c>
      <c r="G46" s="12">
        <f t="shared" si="3"/>
        <v>2.2279046659363764</v>
      </c>
      <c r="H46" s="12">
        <v>63030.46486</v>
      </c>
      <c r="I46" s="12">
        <v>65868.215689999997</v>
      </c>
      <c r="J46" s="12">
        <v>73354.617110000007</v>
      </c>
      <c r="K46" s="12">
        <v>174824.34172999999</v>
      </c>
      <c r="L46" s="12">
        <v>135350.85707</v>
      </c>
      <c r="M46" s="4">
        <v>5.51</v>
      </c>
      <c r="N46" s="4">
        <v>5.75</v>
      </c>
      <c r="O46" s="4">
        <v>6.41</v>
      </c>
      <c r="P46" s="4">
        <v>15.27</v>
      </c>
      <c r="Q46" s="4">
        <v>11.82</v>
      </c>
    </row>
    <row r="47" spans="1:17" x14ac:dyDescent="0.25">
      <c r="A47" s="4" t="s">
        <v>98</v>
      </c>
      <c r="B47" s="4" t="s">
        <v>99</v>
      </c>
      <c r="C47" s="12">
        <f t="shared" si="0"/>
        <v>7.5012965993157597</v>
      </c>
      <c r="D47" s="7" t="s">
        <v>152</v>
      </c>
      <c r="E47" s="8">
        <f t="shared" si="1"/>
        <v>-4.0028294674182313E-2</v>
      </c>
      <c r="F47" s="8">
        <f t="shared" si="2"/>
        <v>-0.30345644714846787</v>
      </c>
      <c r="G47" s="12">
        <f t="shared" si="3"/>
        <v>0.97097252661025257</v>
      </c>
      <c r="H47" s="12">
        <v>68032.061969999995</v>
      </c>
      <c r="I47" s="12">
        <v>90175.317939999994</v>
      </c>
      <c r="J47" s="12">
        <v>168746.94922000001</v>
      </c>
      <c r="K47" s="12">
        <v>120671.51908</v>
      </c>
      <c r="L47" s="12">
        <v>130734.88886000001</v>
      </c>
      <c r="M47" s="4">
        <v>5.44</v>
      </c>
      <c r="N47" s="4">
        <v>7.21</v>
      </c>
      <c r="O47" s="11">
        <v>13.5</v>
      </c>
      <c r="P47" s="4">
        <v>9.65</v>
      </c>
      <c r="Q47" s="4">
        <v>10.46</v>
      </c>
    </row>
    <row r="48" spans="1:17" ht="14.5" x14ac:dyDescent="0.25">
      <c r="A48" s="4" t="s">
        <v>100</v>
      </c>
      <c r="B48" s="4" t="s">
        <v>101</v>
      </c>
      <c r="C48" s="12">
        <f t="shared" si="0"/>
        <v>6.7350672898835251</v>
      </c>
      <c r="D48" s="9" t="s">
        <v>153</v>
      </c>
      <c r="E48" s="8">
        <f t="shared" si="1"/>
        <v>0.60822219509129505</v>
      </c>
      <c r="F48" s="8">
        <f t="shared" si="2"/>
        <v>-0.58353576991034539</v>
      </c>
      <c r="G48" s="12">
        <f t="shared" si="3"/>
        <v>6.2502023725014384</v>
      </c>
      <c r="H48" s="12">
        <v>70281.036349999995</v>
      </c>
      <c r="I48" s="12">
        <v>13594.95196</v>
      </c>
      <c r="J48" s="12">
        <v>51692.537230000002</v>
      </c>
      <c r="K48" s="12">
        <v>328125.59041</v>
      </c>
      <c r="L48" s="12">
        <v>79934.42942</v>
      </c>
      <c r="M48" s="4">
        <v>6.05</v>
      </c>
      <c r="N48" s="4">
        <v>1.17</v>
      </c>
      <c r="O48" s="4">
        <v>4.45</v>
      </c>
      <c r="P48" s="4">
        <v>28.25</v>
      </c>
      <c r="Q48" s="4">
        <v>6.88</v>
      </c>
    </row>
    <row r="49" spans="1:17" ht="14.5" x14ac:dyDescent="0.25">
      <c r="A49" s="4" t="s">
        <v>102</v>
      </c>
      <c r="B49" s="4" t="s">
        <v>103</v>
      </c>
      <c r="C49" s="12">
        <f t="shared" si="0"/>
        <v>5.7324247261952905</v>
      </c>
      <c r="D49" s="9" t="s">
        <v>154</v>
      </c>
      <c r="E49" s="8">
        <f t="shared" si="1"/>
        <v>8.3506466006719893E-3</v>
      </c>
      <c r="F49" s="8">
        <f t="shared" si="2"/>
        <v>6.1069776152037469E-3</v>
      </c>
      <c r="G49" s="12">
        <f t="shared" si="3"/>
        <v>1.8063429922839365</v>
      </c>
      <c r="H49" s="12">
        <v>71807.08941</v>
      </c>
      <c r="I49" s="12">
        <v>73786.872000000003</v>
      </c>
      <c r="J49" s="12">
        <v>72891.112829999998</v>
      </c>
      <c r="K49" s="12">
        <v>133581.63005000001</v>
      </c>
      <c r="L49" s="12">
        <v>131369.11997</v>
      </c>
      <c r="M49" s="4">
        <v>5.93</v>
      </c>
      <c r="N49" s="4">
        <v>6.09</v>
      </c>
      <c r="O49" s="4">
        <v>6.02</v>
      </c>
      <c r="P49" s="4">
        <v>11.03</v>
      </c>
      <c r="Q49" s="4">
        <v>10.84</v>
      </c>
    </row>
    <row r="50" spans="1:17" x14ac:dyDescent="0.25">
      <c r="A50" s="4" t="s">
        <v>104</v>
      </c>
      <c r="B50" s="4" t="s">
        <v>105</v>
      </c>
      <c r="C50" s="12">
        <f t="shared" si="0"/>
        <v>7.0780221538289947</v>
      </c>
      <c r="D50" s="7" t="s">
        <v>155</v>
      </c>
      <c r="E50" s="8">
        <f t="shared" si="1"/>
        <v>-1.8664682550260236E-3</v>
      </c>
      <c r="F50" s="8">
        <f t="shared" si="2"/>
        <v>1.8184581741468933E-2</v>
      </c>
      <c r="G50" s="12">
        <f t="shared" si="3"/>
        <v>2.4434282568822923</v>
      </c>
      <c r="H50" s="12">
        <v>66666.694069999998</v>
      </c>
      <c r="I50" s="12">
        <v>69763.188030000005</v>
      </c>
      <c r="J50" s="12">
        <v>67271.273660000006</v>
      </c>
      <c r="K50" s="12">
        <v>167104.45952999999</v>
      </c>
      <c r="L50" s="12">
        <v>167729.41633000001</v>
      </c>
      <c r="M50" s="4">
        <v>5.45</v>
      </c>
      <c r="N50" s="4">
        <v>5.71</v>
      </c>
      <c r="O50" s="11">
        <v>5.5</v>
      </c>
      <c r="P50" s="4">
        <v>13.67</v>
      </c>
      <c r="Q50" s="4">
        <v>13.72</v>
      </c>
    </row>
    <row r="51" spans="1:17" x14ac:dyDescent="0.25">
      <c r="A51" s="4" t="s">
        <v>106</v>
      </c>
      <c r="B51" s="4" t="s">
        <v>107</v>
      </c>
      <c r="C51" s="12">
        <f t="shared" si="0"/>
        <v>6.7704063890162791</v>
      </c>
      <c r="D51" s="7" t="s">
        <v>156</v>
      </c>
      <c r="E51" s="8">
        <f t="shared" si="1"/>
        <v>-0.45536921686630555</v>
      </c>
      <c r="F51" s="8">
        <f t="shared" si="2"/>
        <v>0.33463069179188715</v>
      </c>
      <c r="G51" s="12">
        <f t="shared" si="3"/>
        <v>2.4357560770198288</v>
      </c>
      <c r="H51" s="12">
        <v>71748.694310000006</v>
      </c>
      <c r="I51" s="12">
        <v>94349.049369999993</v>
      </c>
      <c r="J51" s="12">
        <v>47036.953439999997</v>
      </c>
      <c r="K51" s="12">
        <v>93780.468949999995</v>
      </c>
      <c r="L51" s="12">
        <v>250601.34659999999</v>
      </c>
      <c r="M51" s="4">
        <v>5.58</v>
      </c>
      <c r="N51" s="4">
        <v>7.33</v>
      </c>
      <c r="O51" s="4">
        <v>3.65</v>
      </c>
      <c r="P51" s="4">
        <v>7.29</v>
      </c>
      <c r="Q51" s="4">
        <v>19.47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zoomScaleNormal="100" workbookViewId="0">
      <selection activeCell="E11" sqref="E11"/>
    </sheetView>
  </sheetViews>
  <sheetFormatPr defaultRowHeight="12.5" x14ac:dyDescent="0.25"/>
  <cols>
    <col min="2" max="13" width="16.1796875" customWidth="1"/>
  </cols>
  <sheetData>
    <row r="1" spans="1:13" x14ac:dyDescent="0.25">
      <c r="B1" t="s">
        <v>109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</row>
    <row r="2" spans="1:13" x14ac:dyDescent="0.25">
      <c r="A2" t="s">
        <v>108</v>
      </c>
    </row>
    <row r="3" spans="1:13" x14ac:dyDescent="0.25">
      <c r="A3" t="s">
        <v>110</v>
      </c>
    </row>
    <row r="4" spans="1:13" x14ac:dyDescent="0.25">
      <c r="A4" t="s">
        <v>111</v>
      </c>
    </row>
    <row r="5" spans="1:13" x14ac:dyDescent="0.25">
      <c r="A5" t="s">
        <v>112</v>
      </c>
    </row>
    <row r="6" spans="1:13" ht="28.4" customHeight="1" x14ac:dyDescent="0.25">
      <c r="A6" t="s">
        <v>113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4" customHeight="1" x14ac:dyDescent="0.25">
      <c r="A7" t="s">
        <v>114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8.4" customHeight="1" x14ac:dyDescent="0.25">
      <c r="A8" t="s">
        <v>115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28.4" customHeight="1" x14ac:dyDescent="0.25">
      <c r="A9" t="s">
        <v>116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5" right="0.75" top="1" bottom="1" header="0.5" footer="0.5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E864-5DE3-4027-9538-3DF8994FC5C3}">
  <sheetPr>
    <pageSetUpPr fitToPage="1"/>
  </sheetPr>
  <dimension ref="A1:O35"/>
  <sheetViews>
    <sheetView tabSelected="1" zoomScale="90" zoomScaleNormal="90" workbookViewId="0">
      <selection activeCell="L14" sqref="L14"/>
    </sheetView>
  </sheetViews>
  <sheetFormatPr defaultColWidth="8.81640625" defaultRowHeight="14.5" x14ac:dyDescent="0.35"/>
  <cols>
    <col min="1" max="2" width="34.453125" style="17" customWidth="1"/>
    <col min="3" max="3" width="22" style="15" customWidth="1"/>
    <col min="4" max="4" width="14.81640625" style="17" customWidth="1"/>
    <col min="5" max="5" width="13.1796875" style="15" customWidth="1"/>
    <col min="6" max="6" width="18.36328125" style="15" customWidth="1"/>
    <col min="7" max="7" width="29.1796875" style="15" customWidth="1"/>
    <col min="8" max="8" width="21.08984375" style="17" customWidth="1"/>
    <col min="9" max="16384" width="8.81640625" style="17"/>
  </cols>
  <sheetData>
    <row r="1" spans="1:15" ht="15" thickBot="1" x14ac:dyDescent="0.4">
      <c r="A1" s="13" t="s">
        <v>159</v>
      </c>
      <c r="B1" s="14">
        <v>10</v>
      </c>
      <c r="D1" s="16" t="s">
        <v>160</v>
      </c>
    </row>
    <row r="2" spans="1:15" x14ac:dyDescent="0.35">
      <c r="A2" s="18" t="s">
        <v>161</v>
      </c>
      <c r="B2" s="19">
        <v>10</v>
      </c>
      <c r="D2" s="20" t="s">
        <v>162</v>
      </c>
      <c r="E2" s="21" t="s">
        <v>163</v>
      </c>
      <c r="F2" s="21" t="s">
        <v>164</v>
      </c>
      <c r="G2" s="21" t="s">
        <v>165</v>
      </c>
      <c r="H2" s="21" t="s">
        <v>166</v>
      </c>
      <c r="I2" s="21" t="s">
        <v>167</v>
      </c>
      <c r="J2" s="21" t="s">
        <v>168</v>
      </c>
      <c r="K2" s="21" t="s">
        <v>169</v>
      </c>
      <c r="L2" s="21" t="s">
        <v>170</v>
      </c>
      <c r="M2" s="21" t="s">
        <v>171</v>
      </c>
      <c r="N2" s="21" t="s">
        <v>172</v>
      </c>
      <c r="O2" s="22" t="s">
        <v>173</v>
      </c>
    </row>
    <row r="3" spans="1:15" ht="15" thickBot="1" x14ac:dyDescent="0.4">
      <c r="A3" s="18" t="s">
        <v>174</v>
      </c>
      <c r="B3" s="19">
        <v>16</v>
      </c>
      <c r="D3" s="23" t="s">
        <v>175</v>
      </c>
      <c r="E3" s="24" t="s">
        <v>176</v>
      </c>
      <c r="F3" s="24" t="s">
        <v>177</v>
      </c>
      <c r="G3" s="24" t="s">
        <v>178</v>
      </c>
      <c r="H3" s="24" t="s">
        <v>179</v>
      </c>
      <c r="I3" s="24" t="s">
        <v>180</v>
      </c>
      <c r="J3" s="24" t="s">
        <v>181</v>
      </c>
      <c r="K3" s="24" t="s">
        <v>182</v>
      </c>
      <c r="L3" s="24" t="s">
        <v>183</v>
      </c>
      <c r="M3" s="24" t="s">
        <v>184</v>
      </c>
      <c r="N3" s="24" t="s">
        <v>185</v>
      </c>
      <c r="O3" s="25" t="s">
        <v>186</v>
      </c>
    </row>
    <row r="4" spans="1:15" x14ac:dyDescent="0.35">
      <c r="A4" s="18" t="s">
        <v>187</v>
      </c>
      <c r="B4" s="26">
        <v>1100</v>
      </c>
      <c r="D4" s="20" t="s">
        <v>162</v>
      </c>
      <c r="E4" s="21" t="s">
        <v>163</v>
      </c>
      <c r="F4" s="21" t="s">
        <v>164</v>
      </c>
      <c r="G4" s="21" t="s">
        <v>165</v>
      </c>
      <c r="H4" s="21" t="s">
        <v>166</v>
      </c>
      <c r="I4" s="21" t="s">
        <v>167</v>
      </c>
      <c r="J4" s="21" t="s">
        <v>168</v>
      </c>
      <c r="K4" s="21" t="s">
        <v>169</v>
      </c>
      <c r="L4" s="21" t="s">
        <v>170</v>
      </c>
      <c r="M4" s="21" t="s">
        <v>171</v>
      </c>
      <c r="N4" s="21" t="s">
        <v>172</v>
      </c>
      <c r="O4" s="22" t="s">
        <v>173</v>
      </c>
    </row>
    <row r="5" spans="1:15" ht="15" thickBot="1" x14ac:dyDescent="0.4">
      <c r="A5" s="27" t="s">
        <v>188</v>
      </c>
      <c r="B5" s="28">
        <v>50</v>
      </c>
      <c r="D5" s="23" t="s">
        <v>175</v>
      </c>
      <c r="E5" s="24" t="s">
        <v>176</v>
      </c>
      <c r="F5" s="24" t="s">
        <v>177</v>
      </c>
      <c r="G5" s="24" t="s">
        <v>178</v>
      </c>
      <c r="H5" s="24" t="s">
        <v>179</v>
      </c>
      <c r="I5" s="24" t="s">
        <v>180</v>
      </c>
      <c r="J5" s="24" t="s">
        <v>181</v>
      </c>
      <c r="K5" s="24" t="s">
        <v>182</v>
      </c>
      <c r="L5" s="24" t="s">
        <v>183</v>
      </c>
      <c r="M5" s="24" t="s">
        <v>184</v>
      </c>
      <c r="N5" s="24" t="s">
        <v>185</v>
      </c>
      <c r="O5" s="25" t="s">
        <v>186</v>
      </c>
    </row>
    <row r="6" spans="1:15" x14ac:dyDescent="0.35">
      <c r="D6" s="20" t="s">
        <v>162</v>
      </c>
      <c r="E6" s="21" t="s">
        <v>163</v>
      </c>
      <c r="F6" s="21" t="s">
        <v>164</v>
      </c>
      <c r="G6" s="21" t="s">
        <v>165</v>
      </c>
      <c r="H6" s="21" t="s">
        <v>166</v>
      </c>
      <c r="I6" s="21" t="s">
        <v>167</v>
      </c>
      <c r="J6" s="21" t="s">
        <v>168</v>
      </c>
      <c r="K6" s="21" t="s">
        <v>169</v>
      </c>
      <c r="L6" s="21" t="s">
        <v>170</v>
      </c>
      <c r="M6" s="21" t="s">
        <v>171</v>
      </c>
      <c r="N6" s="21" t="s">
        <v>172</v>
      </c>
      <c r="O6" s="22" t="s">
        <v>173</v>
      </c>
    </row>
    <row r="7" spans="1:15" ht="15" thickBot="1" x14ac:dyDescent="0.4">
      <c r="D7" s="23" t="s">
        <v>175</v>
      </c>
      <c r="E7" s="24" t="s">
        <v>176</v>
      </c>
      <c r="F7" s="24" t="s">
        <v>177</v>
      </c>
      <c r="G7" s="24" t="s">
        <v>178</v>
      </c>
      <c r="H7" s="24" t="s">
        <v>179</v>
      </c>
      <c r="I7" s="24" t="s">
        <v>180</v>
      </c>
      <c r="J7" s="24" t="s">
        <v>181</v>
      </c>
      <c r="K7" s="24" t="s">
        <v>182</v>
      </c>
      <c r="L7" s="24" t="s">
        <v>183</v>
      </c>
      <c r="M7" s="24" t="s">
        <v>184</v>
      </c>
      <c r="N7" s="24" t="s">
        <v>185</v>
      </c>
      <c r="O7" s="25" t="s">
        <v>186</v>
      </c>
    </row>
    <row r="8" spans="1:15" x14ac:dyDescent="0.35">
      <c r="D8" s="29" t="s">
        <v>162</v>
      </c>
      <c r="E8" s="15" t="s">
        <v>163</v>
      </c>
      <c r="F8" s="15" t="s">
        <v>164</v>
      </c>
      <c r="G8" s="15" t="s">
        <v>165</v>
      </c>
      <c r="H8" s="15" t="s">
        <v>166</v>
      </c>
      <c r="I8" s="15" t="s">
        <v>167</v>
      </c>
      <c r="J8" s="15" t="s">
        <v>168</v>
      </c>
      <c r="K8" s="15" t="s">
        <v>169</v>
      </c>
      <c r="L8" s="15" t="s">
        <v>170</v>
      </c>
      <c r="M8" s="15" t="s">
        <v>171</v>
      </c>
      <c r="N8" s="15" t="s">
        <v>172</v>
      </c>
      <c r="O8" s="30" t="s">
        <v>173</v>
      </c>
    </row>
    <row r="9" spans="1:15" ht="15" thickBot="1" x14ac:dyDescent="0.4">
      <c r="D9" s="23" t="s">
        <v>175</v>
      </c>
      <c r="E9" s="24" t="s">
        <v>176</v>
      </c>
      <c r="F9" s="24" t="s">
        <v>177</v>
      </c>
      <c r="G9" s="24" t="s">
        <v>178</v>
      </c>
      <c r="H9" s="24" t="s">
        <v>179</v>
      </c>
      <c r="I9" s="24" t="s">
        <v>180</v>
      </c>
      <c r="J9" s="24" t="s">
        <v>181</v>
      </c>
      <c r="K9" s="24" t="s">
        <v>182</v>
      </c>
      <c r="L9" s="24" t="s">
        <v>183</v>
      </c>
      <c r="M9" s="24" t="s">
        <v>184</v>
      </c>
      <c r="N9" s="24" t="s">
        <v>185</v>
      </c>
      <c r="O9" s="25" t="s">
        <v>186</v>
      </c>
    </row>
    <row r="10" spans="1:15" x14ac:dyDescent="0.35">
      <c r="D10" s="31"/>
    </row>
    <row r="11" spans="1:15" s="15" customFormat="1" x14ac:dyDescent="0.35">
      <c r="A11" s="31" t="s">
        <v>128</v>
      </c>
      <c r="B11" s="31" t="s">
        <v>189</v>
      </c>
      <c r="C11" s="31" t="s">
        <v>190</v>
      </c>
      <c r="D11" s="31" t="s">
        <v>191</v>
      </c>
      <c r="E11" s="31" t="s">
        <v>192</v>
      </c>
      <c r="F11" s="31" t="s">
        <v>193</v>
      </c>
      <c r="G11" s="31" t="s">
        <v>194</v>
      </c>
    </row>
    <row r="12" spans="1:15" ht="99.5" customHeight="1" x14ac:dyDescent="0.35">
      <c r="B12" s="15" t="s">
        <v>195</v>
      </c>
      <c r="C12" s="15" t="s">
        <v>196</v>
      </c>
      <c r="D12" s="31" t="s">
        <v>197</v>
      </c>
      <c r="E12" s="15">
        <v>863.24</v>
      </c>
      <c r="F12" s="15">
        <f t="shared" ref="F12:F35" si="0">((0.000001)*E12)*1000</f>
        <v>0.8632399999999999</v>
      </c>
      <c r="G12" s="32">
        <f t="shared" ref="G12:G34" si="1">F12*22</f>
        <v>18.991279999999996</v>
      </c>
    </row>
    <row r="13" spans="1:15" ht="103.5" customHeight="1" x14ac:dyDescent="0.35">
      <c r="B13" s="33" t="s">
        <v>134</v>
      </c>
      <c r="C13" s="33" t="s">
        <v>198</v>
      </c>
      <c r="D13" s="31" t="s">
        <v>163</v>
      </c>
      <c r="E13" s="15">
        <v>1177.6500000000001</v>
      </c>
      <c r="F13" s="15">
        <f t="shared" si="0"/>
        <v>1.1776500000000001</v>
      </c>
      <c r="G13" s="32">
        <f t="shared" si="1"/>
        <v>25.908300000000001</v>
      </c>
    </row>
    <row r="14" spans="1:15" ht="87" customHeight="1" x14ac:dyDescent="0.35">
      <c r="B14" s="15" t="s">
        <v>135</v>
      </c>
      <c r="C14" s="15" t="s">
        <v>199</v>
      </c>
      <c r="D14" s="31" t="s">
        <v>164</v>
      </c>
      <c r="E14" s="15">
        <v>512.65</v>
      </c>
      <c r="F14" s="15">
        <f t="shared" si="0"/>
        <v>0.51264999999999994</v>
      </c>
      <c r="G14" s="32">
        <f t="shared" si="1"/>
        <v>11.278299999999998</v>
      </c>
    </row>
    <row r="15" spans="1:15" ht="183" customHeight="1" x14ac:dyDescent="0.35">
      <c r="B15" s="33" t="s">
        <v>136</v>
      </c>
      <c r="C15" s="33" t="s">
        <v>200</v>
      </c>
      <c r="D15" s="31" t="s">
        <v>165</v>
      </c>
      <c r="E15" s="15">
        <v>1115.3800000000001</v>
      </c>
      <c r="F15" s="15">
        <f t="shared" si="0"/>
        <v>1.11538</v>
      </c>
      <c r="G15" s="32">
        <f t="shared" si="1"/>
        <v>24.538360000000001</v>
      </c>
    </row>
    <row r="16" spans="1:15" ht="112.25" customHeight="1" x14ac:dyDescent="0.35">
      <c r="B16" s="15" t="s">
        <v>201</v>
      </c>
      <c r="C16" s="15" t="s">
        <v>196</v>
      </c>
      <c r="D16" s="31" t="s">
        <v>166</v>
      </c>
      <c r="E16" s="15">
        <v>518.70000000000005</v>
      </c>
      <c r="F16" s="15">
        <f t="shared" si="0"/>
        <v>0.51869999999999994</v>
      </c>
      <c r="G16" s="32">
        <f t="shared" si="1"/>
        <v>11.411399999999999</v>
      </c>
    </row>
    <row r="17" spans="2:7" ht="142.25" customHeight="1" x14ac:dyDescent="0.35">
      <c r="B17" s="15" t="s">
        <v>138</v>
      </c>
      <c r="C17" s="15" t="s">
        <v>202</v>
      </c>
      <c r="D17" s="31" t="s">
        <v>167</v>
      </c>
      <c r="E17" s="15">
        <v>751.03</v>
      </c>
      <c r="F17" s="15">
        <f t="shared" si="0"/>
        <v>0.75102999999999998</v>
      </c>
      <c r="G17" s="32">
        <f t="shared" si="1"/>
        <v>16.522659999999998</v>
      </c>
    </row>
    <row r="18" spans="2:7" ht="112.5" customHeight="1" x14ac:dyDescent="0.35">
      <c r="B18" s="33" t="s">
        <v>139</v>
      </c>
      <c r="C18" s="33" t="s">
        <v>203</v>
      </c>
      <c r="D18" s="31" t="s">
        <v>168</v>
      </c>
      <c r="E18" s="15">
        <v>538.72</v>
      </c>
      <c r="F18" s="15">
        <f t="shared" si="0"/>
        <v>0.53871999999999998</v>
      </c>
      <c r="G18" s="32">
        <f t="shared" si="1"/>
        <v>11.851839999999999</v>
      </c>
    </row>
    <row r="19" spans="2:7" ht="103.25" customHeight="1" x14ac:dyDescent="0.35">
      <c r="B19" s="33" t="s">
        <v>140</v>
      </c>
      <c r="C19" s="33" t="s">
        <v>204</v>
      </c>
      <c r="D19" s="31" t="s">
        <v>169</v>
      </c>
      <c r="E19" s="15">
        <v>610.69000000000005</v>
      </c>
      <c r="F19" s="15">
        <f t="shared" si="0"/>
        <v>0.61068999999999996</v>
      </c>
      <c r="G19" s="32">
        <f t="shared" si="1"/>
        <v>13.435179999999999</v>
      </c>
    </row>
    <row r="20" spans="2:7" ht="132" customHeight="1" x14ac:dyDescent="0.35">
      <c r="B20" s="33" t="s">
        <v>141</v>
      </c>
      <c r="C20" s="33" t="s">
        <v>205</v>
      </c>
      <c r="D20" s="31" t="s">
        <v>170</v>
      </c>
      <c r="E20" s="15">
        <v>724.95</v>
      </c>
      <c r="F20" s="15">
        <f t="shared" si="0"/>
        <v>0.72494999999999998</v>
      </c>
      <c r="G20" s="32">
        <f t="shared" si="1"/>
        <v>15.9489</v>
      </c>
    </row>
    <row r="21" spans="2:7" ht="120" customHeight="1" x14ac:dyDescent="0.35">
      <c r="B21" s="33" t="s">
        <v>142</v>
      </c>
      <c r="C21" s="33" t="s">
        <v>206</v>
      </c>
      <c r="D21" s="31" t="s">
        <v>171</v>
      </c>
      <c r="E21" s="15">
        <v>827.13</v>
      </c>
      <c r="F21" s="15">
        <f t="shared" si="0"/>
        <v>0.82712999999999992</v>
      </c>
      <c r="G21" s="32">
        <f t="shared" si="1"/>
        <v>18.196859999999997</v>
      </c>
    </row>
    <row r="22" spans="2:7" ht="91.5" customHeight="1" x14ac:dyDescent="0.35">
      <c r="B22" s="33" t="s">
        <v>143</v>
      </c>
      <c r="C22" s="33" t="s">
        <v>207</v>
      </c>
      <c r="D22" s="31" t="s">
        <v>172</v>
      </c>
      <c r="E22" s="15">
        <v>350.46</v>
      </c>
      <c r="F22" s="15">
        <f t="shared" si="0"/>
        <v>0.35045999999999999</v>
      </c>
      <c r="G22" s="32">
        <f t="shared" si="1"/>
        <v>7.7101199999999999</v>
      </c>
    </row>
    <row r="23" spans="2:7" ht="102.5" customHeight="1" x14ac:dyDescent="0.35">
      <c r="B23" s="33" t="s">
        <v>144</v>
      </c>
      <c r="C23" s="33" t="s">
        <v>196</v>
      </c>
      <c r="D23" s="31" t="s">
        <v>173</v>
      </c>
      <c r="E23" s="15">
        <v>610.76</v>
      </c>
      <c r="F23" s="15">
        <f t="shared" si="0"/>
        <v>0.61075999999999997</v>
      </c>
      <c r="G23" s="32">
        <f t="shared" si="1"/>
        <v>13.436719999999999</v>
      </c>
    </row>
    <row r="24" spans="2:7" ht="81.5" customHeight="1" x14ac:dyDescent="0.35">
      <c r="B24" s="33" t="s">
        <v>145</v>
      </c>
      <c r="C24" s="33" t="s">
        <v>208</v>
      </c>
      <c r="D24" s="31" t="s">
        <v>175</v>
      </c>
      <c r="E24" s="15">
        <v>446.64</v>
      </c>
      <c r="F24" s="15">
        <f t="shared" si="0"/>
        <v>0.44663999999999998</v>
      </c>
      <c r="G24" s="32">
        <f t="shared" si="1"/>
        <v>9.8260799999999993</v>
      </c>
    </row>
    <row r="25" spans="2:7" ht="106.25" customHeight="1" x14ac:dyDescent="0.35">
      <c r="B25" s="15" t="s">
        <v>146</v>
      </c>
      <c r="C25" s="15" t="s">
        <v>209</v>
      </c>
      <c r="D25" s="31" t="s">
        <v>176</v>
      </c>
      <c r="E25" s="15">
        <v>690.22</v>
      </c>
      <c r="F25" s="15">
        <f t="shared" si="0"/>
        <v>0.69021999999999994</v>
      </c>
      <c r="G25" s="32">
        <f t="shared" si="1"/>
        <v>15.184839999999999</v>
      </c>
    </row>
    <row r="26" spans="2:7" ht="109.5" customHeight="1" x14ac:dyDescent="0.35">
      <c r="B26" s="33" t="s">
        <v>147</v>
      </c>
      <c r="C26" s="33" t="s">
        <v>210</v>
      </c>
      <c r="D26" s="31" t="s">
        <v>177</v>
      </c>
      <c r="E26" s="15">
        <v>693.27</v>
      </c>
      <c r="F26" s="15">
        <f t="shared" si="0"/>
        <v>0.69326999999999994</v>
      </c>
      <c r="G26" s="32">
        <f t="shared" si="1"/>
        <v>15.251939999999999</v>
      </c>
    </row>
    <row r="27" spans="2:7" ht="123.5" customHeight="1" x14ac:dyDescent="0.35">
      <c r="B27" s="33" t="s">
        <v>148</v>
      </c>
      <c r="C27" s="33" t="s">
        <v>211</v>
      </c>
      <c r="D27" s="31" t="s">
        <v>178</v>
      </c>
      <c r="E27" s="15">
        <v>654.94000000000005</v>
      </c>
      <c r="F27" s="15">
        <f t="shared" si="0"/>
        <v>0.65493999999999997</v>
      </c>
      <c r="G27" s="32">
        <f t="shared" si="1"/>
        <v>14.408679999999999</v>
      </c>
    </row>
    <row r="28" spans="2:7" ht="106.25" customHeight="1" x14ac:dyDescent="0.35">
      <c r="B28" s="15" t="s">
        <v>149</v>
      </c>
      <c r="C28" s="15" t="s">
        <v>212</v>
      </c>
      <c r="D28" s="31" t="s">
        <v>179</v>
      </c>
      <c r="E28" s="15">
        <v>502.74</v>
      </c>
      <c r="F28" s="15">
        <f t="shared" si="0"/>
        <v>0.50273999999999996</v>
      </c>
      <c r="G28" s="32">
        <f t="shared" si="1"/>
        <v>11.060279999999999</v>
      </c>
    </row>
    <row r="29" spans="2:7" ht="144" customHeight="1" x14ac:dyDescent="0.35">
      <c r="B29" s="33" t="s">
        <v>150</v>
      </c>
      <c r="C29" s="33" t="s">
        <v>213</v>
      </c>
      <c r="D29" s="31" t="s">
        <v>180</v>
      </c>
      <c r="E29" s="15">
        <v>734.89</v>
      </c>
      <c r="F29" s="15">
        <f t="shared" si="0"/>
        <v>0.73488999999999993</v>
      </c>
      <c r="G29" s="32">
        <f t="shared" si="1"/>
        <v>16.167579999999997</v>
      </c>
    </row>
    <row r="30" spans="2:7" ht="109.5" customHeight="1" x14ac:dyDescent="0.35">
      <c r="B30" s="15" t="s">
        <v>151</v>
      </c>
      <c r="C30" s="15" t="s">
        <v>214</v>
      </c>
      <c r="D30" s="31" t="s">
        <v>181</v>
      </c>
      <c r="E30" s="15">
        <v>671.07</v>
      </c>
      <c r="F30" s="15">
        <f t="shared" si="0"/>
        <v>0.67107000000000006</v>
      </c>
      <c r="G30" s="32">
        <f t="shared" si="1"/>
        <v>14.763540000000001</v>
      </c>
    </row>
    <row r="31" spans="2:7" ht="122.75" customHeight="1" x14ac:dyDescent="0.35">
      <c r="B31" s="15" t="s">
        <v>152</v>
      </c>
      <c r="C31" s="15" t="s">
        <v>215</v>
      </c>
      <c r="D31" s="31" t="s">
        <v>182</v>
      </c>
      <c r="E31" s="15">
        <v>854.93</v>
      </c>
      <c r="F31" s="15">
        <f t="shared" si="0"/>
        <v>0.85492999999999997</v>
      </c>
      <c r="G31" s="32">
        <f t="shared" si="1"/>
        <v>18.80846</v>
      </c>
    </row>
    <row r="32" spans="2:7" ht="117" customHeight="1" x14ac:dyDescent="0.35">
      <c r="B32" s="33" t="s">
        <v>153</v>
      </c>
      <c r="C32" s="33" t="s">
        <v>216</v>
      </c>
      <c r="D32" s="31" t="s">
        <v>183</v>
      </c>
      <c r="E32" s="15">
        <v>803.1</v>
      </c>
      <c r="F32" s="15">
        <f t="shared" si="0"/>
        <v>0.80309999999999993</v>
      </c>
      <c r="G32" s="32">
        <f t="shared" si="1"/>
        <v>17.668199999999999</v>
      </c>
    </row>
    <row r="33" spans="2:7" ht="105.5" customHeight="1" x14ac:dyDescent="0.35">
      <c r="B33" s="33" t="s">
        <v>154</v>
      </c>
      <c r="C33" s="33" t="s">
        <v>217</v>
      </c>
      <c r="D33" s="31" t="s">
        <v>184</v>
      </c>
      <c r="E33" s="15">
        <v>879.11</v>
      </c>
      <c r="F33" s="15">
        <f t="shared" si="0"/>
        <v>0.87911000000000006</v>
      </c>
      <c r="G33" s="32">
        <f t="shared" si="1"/>
        <v>19.340420000000002</v>
      </c>
    </row>
    <row r="34" spans="2:7" ht="96" customHeight="1" x14ac:dyDescent="0.35">
      <c r="B34" s="15" t="s">
        <v>155</v>
      </c>
      <c r="C34" s="15" t="s">
        <v>218</v>
      </c>
      <c r="D34" s="31" t="s">
        <v>185</v>
      </c>
      <c r="E34" s="15">
        <v>666.87</v>
      </c>
      <c r="F34" s="15">
        <f t="shared" si="0"/>
        <v>0.66686999999999996</v>
      </c>
      <c r="G34" s="32">
        <f t="shared" si="1"/>
        <v>14.671139999999999</v>
      </c>
    </row>
    <row r="35" spans="2:7" ht="105" customHeight="1" x14ac:dyDescent="0.35">
      <c r="B35" s="15" t="s">
        <v>219</v>
      </c>
      <c r="C35" s="15" t="s">
        <v>196</v>
      </c>
      <c r="D35" s="31" t="s">
        <v>186</v>
      </c>
      <c r="E35" s="15">
        <v>1435.11</v>
      </c>
      <c r="F35" s="15">
        <f t="shared" si="0"/>
        <v>1.4351099999999999</v>
      </c>
      <c r="G35" s="32">
        <f>F35*16</f>
        <v>22.961759999999998</v>
      </c>
    </row>
  </sheetData>
  <pageMargins left="0.7" right="0.7" top="0.75" bottom="0.75" header="0.3" footer="0.3"/>
  <pageSetup scale="42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4097" r:id="rId4">
          <objectPr defaultSize="0" autoPict="0" r:id="rId5">
            <anchor moveWithCells="1">
              <from>
                <xdr:col>0</xdr:col>
                <xdr:colOff>63500</xdr:colOff>
                <xdr:row>11</xdr:row>
                <xdr:rowOff>82550</xdr:rowOff>
              </from>
              <to>
                <xdr:col>0</xdr:col>
                <xdr:colOff>1631950</xdr:colOff>
                <xdr:row>11</xdr:row>
                <xdr:rowOff>1200150</xdr:rowOff>
              </to>
            </anchor>
          </objectPr>
        </oleObject>
      </mc:Choice>
      <mc:Fallback>
        <oleObject progId="ChemDraw.Document.6.0" shapeId="4097" r:id="rId4"/>
      </mc:Fallback>
    </mc:AlternateContent>
    <mc:AlternateContent xmlns:mc="http://schemas.openxmlformats.org/markup-compatibility/2006">
      <mc:Choice Requires="x14">
        <oleObject progId="ChemDraw.Document.6.0" shapeId="4098" r:id="rId6">
          <objectPr defaultSize="0" r:id="rId7">
            <anchor moveWithCells="1">
              <from>
                <xdr:col>0</xdr:col>
                <xdr:colOff>101600</xdr:colOff>
                <xdr:row>12</xdr:row>
                <xdr:rowOff>139700</xdr:rowOff>
              </from>
              <to>
                <xdr:col>0</xdr:col>
                <xdr:colOff>1593850</xdr:colOff>
                <xdr:row>12</xdr:row>
                <xdr:rowOff>1250950</xdr:rowOff>
              </to>
            </anchor>
          </objectPr>
        </oleObject>
      </mc:Choice>
      <mc:Fallback>
        <oleObject progId="ChemDraw.Document.6.0" shapeId="4098" r:id="rId6"/>
      </mc:Fallback>
    </mc:AlternateContent>
    <mc:AlternateContent xmlns:mc="http://schemas.openxmlformats.org/markup-compatibility/2006">
      <mc:Choice Requires="x14">
        <oleObject progId="ChemDraw.Document.6.0" shapeId="4099" r:id="rId8">
          <objectPr defaultSize="0" r:id="rId9">
            <anchor moveWithCells="1">
              <from>
                <xdr:col>0</xdr:col>
                <xdr:colOff>215900</xdr:colOff>
                <xdr:row>13</xdr:row>
                <xdr:rowOff>254000</xdr:rowOff>
              </from>
              <to>
                <xdr:col>0</xdr:col>
                <xdr:colOff>1631950</xdr:colOff>
                <xdr:row>13</xdr:row>
                <xdr:rowOff>1022350</xdr:rowOff>
              </to>
            </anchor>
          </objectPr>
        </oleObject>
      </mc:Choice>
      <mc:Fallback>
        <oleObject progId="ChemDraw.Document.6.0" shapeId="4099" r:id="rId8"/>
      </mc:Fallback>
    </mc:AlternateContent>
    <mc:AlternateContent xmlns:mc="http://schemas.openxmlformats.org/markup-compatibility/2006">
      <mc:Choice Requires="x14">
        <oleObject progId="ChemDraw.Document.6.0" shapeId="4100" r:id="rId10">
          <objectPr defaultSize="0" r:id="rId11">
            <anchor moveWithCells="1">
              <from>
                <xdr:col>0</xdr:col>
                <xdr:colOff>101600</xdr:colOff>
                <xdr:row>14</xdr:row>
                <xdr:rowOff>146050</xdr:rowOff>
              </from>
              <to>
                <xdr:col>0</xdr:col>
                <xdr:colOff>1879600</xdr:colOff>
                <xdr:row>14</xdr:row>
                <xdr:rowOff>2070100</xdr:rowOff>
              </to>
            </anchor>
          </objectPr>
        </oleObject>
      </mc:Choice>
      <mc:Fallback>
        <oleObject progId="ChemDraw.Document.6.0" shapeId="4100" r:id="rId10"/>
      </mc:Fallback>
    </mc:AlternateContent>
    <mc:AlternateContent xmlns:mc="http://schemas.openxmlformats.org/markup-compatibility/2006">
      <mc:Choice Requires="x14">
        <oleObject progId="ChemDraw.Document.6.0" shapeId="4101" r:id="rId12">
          <objectPr defaultSize="0" autoPict="0" r:id="rId13">
            <anchor moveWithCells="1">
              <from>
                <xdr:col>0</xdr:col>
                <xdr:colOff>254000</xdr:colOff>
                <xdr:row>15</xdr:row>
                <xdr:rowOff>101600</xdr:rowOff>
              </from>
              <to>
                <xdr:col>0</xdr:col>
                <xdr:colOff>1485900</xdr:colOff>
                <xdr:row>15</xdr:row>
                <xdr:rowOff>1333500</xdr:rowOff>
              </to>
            </anchor>
          </objectPr>
        </oleObject>
      </mc:Choice>
      <mc:Fallback>
        <oleObject progId="ChemDraw.Document.6.0" shapeId="4101" r:id="rId12"/>
      </mc:Fallback>
    </mc:AlternateContent>
    <mc:AlternateContent xmlns:mc="http://schemas.openxmlformats.org/markup-compatibility/2006">
      <mc:Choice Requires="x14">
        <oleObject progId="ChemDraw.Document.6.0" shapeId="4102" r:id="rId14">
          <objectPr defaultSize="0" r:id="rId15">
            <anchor moveWithCells="1">
              <from>
                <xdr:col>0</xdr:col>
                <xdr:colOff>152400</xdr:colOff>
                <xdr:row>16</xdr:row>
                <xdr:rowOff>76200</xdr:rowOff>
              </from>
              <to>
                <xdr:col>0</xdr:col>
                <xdr:colOff>1898650</xdr:colOff>
                <xdr:row>16</xdr:row>
                <xdr:rowOff>1612900</xdr:rowOff>
              </to>
            </anchor>
          </objectPr>
        </oleObject>
      </mc:Choice>
      <mc:Fallback>
        <oleObject progId="ChemDraw.Document.6.0" shapeId="4102" r:id="rId14"/>
      </mc:Fallback>
    </mc:AlternateContent>
    <mc:AlternateContent xmlns:mc="http://schemas.openxmlformats.org/markup-compatibility/2006">
      <mc:Choice Requires="x14">
        <oleObject progId="ChemDraw.Document.6.0" shapeId="4103" r:id="rId16">
          <objectPr defaultSize="0" r:id="rId17">
            <anchor moveWithCells="1">
              <from>
                <xdr:col>0</xdr:col>
                <xdr:colOff>234950</xdr:colOff>
                <xdr:row>17</xdr:row>
                <xdr:rowOff>139700</xdr:rowOff>
              </from>
              <to>
                <xdr:col>0</xdr:col>
                <xdr:colOff>1651000</xdr:colOff>
                <xdr:row>17</xdr:row>
                <xdr:rowOff>1295400</xdr:rowOff>
              </to>
            </anchor>
          </objectPr>
        </oleObject>
      </mc:Choice>
      <mc:Fallback>
        <oleObject progId="ChemDraw.Document.6.0" shapeId="4103" r:id="rId16"/>
      </mc:Fallback>
    </mc:AlternateContent>
    <mc:AlternateContent xmlns:mc="http://schemas.openxmlformats.org/markup-compatibility/2006">
      <mc:Choice Requires="x14">
        <oleObject progId="ChemDraw.Document.6.0" shapeId="4104" r:id="rId18">
          <objectPr defaultSize="0" r:id="rId19">
            <anchor moveWithCells="1">
              <from>
                <xdr:col>0</xdr:col>
                <xdr:colOff>234950</xdr:colOff>
                <xdr:row>18</xdr:row>
                <xdr:rowOff>114300</xdr:rowOff>
              </from>
              <to>
                <xdr:col>0</xdr:col>
                <xdr:colOff>1676400</xdr:colOff>
                <xdr:row>18</xdr:row>
                <xdr:rowOff>1231900</xdr:rowOff>
              </to>
            </anchor>
          </objectPr>
        </oleObject>
      </mc:Choice>
      <mc:Fallback>
        <oleObject progId="ChemDraw.Document.6.0" shapeId="4104" r:id="rId18"/>
      </mc:Fallback>
    </mc:AlternateContent>
    <mc:AlternateContent xmlns:mc="http://schemas.openxmlformats.org/markup-compatibility/2006">
      <mc:Choice Requires="x14">
        <oleObject progId="ChemDraw.Document.6.0" shapeId="4105" r:id="rId20">
          <objectPr defaultSize="0" r:id="rId21">
            <anchor moveWithCells="1">
              <from>
                <xdr:col>0</xdr:col>
                <xdr:colOff>82550</xdr:colOff>
                <xdr:row>19</xdr:row>
                <xdr:rowOff>184150</xdr:rowOff>
              </from>
              <to>
                <xdr:col>0</xdr:col>
                <xdr:colOff>1866900</xdr:colOff>
                <xdr:row>19</xdr:row>
                <xdr:rowOff>1460500</xdr:rowOff>
              </to>
            </anchor>
          </objectPr>
        </oleObject>
      </mc:Choice>
      <mc:Fallback>
        <oleObject progId="ChemDraw.Document.6.0" shapeId="4105" r:id="rId20"/>
      </mc:Fallback>
    </mc:AlternateContent>
    <mc:AlternateContent xmlns:mc="http://schemas.openxmlformats.org/markup-compatibility/2006">
      <mc:Choice Requires="x14">
        <oleObject progId="ChemDraw.Document.6.0" shapeId="4106" r:id="rId22">
          <objectPr defaultSize="0" r:id="rId23">
            <anchor moveWithCells="1">
              <from>
                <xdr:col>0</xdr:col>
                <xdr:colOff>304800</xdr:colOff>
                <xdr:row>20</xdr:row>
                <xdr:rowOff>76200</xdr:rowOff>
              </from>
              <to>
                <xdr:col>0</xdr:col>
                <xdr:colOff>1727200</xdr:colOff>
                <xdr:row>20</xdr:row>
                <xdr:rowOff>1441450</xdr:rowOff>
              </to>
            </anchor>
          </objectPr>
        </oleObject>
      </mc:Choice>
      <mc:Fallback>
        <oleObject progId="ChemDraw.Document.6.0" shapeId="4106" r:id="rId22"/>
      </mc:Fallback>
    </mc:AlternateContent>
    <mc:AlternateContent xmlns:mc="http://schemas.openxmlformats.org/markup-compatibility/2006">
      <mc:Choice Requires="x14">
        <oleObject progId="ChemDraw.Document.6.0" shapeId="4107" r:id="rId24">
          <objectPr defaultSize="0" r:id="rId25">
            <anchor moveWithCells="1">
              <from>
                <xdr:col>0</xdr:col>
                <xdr:colOff>254000</xdr:colOff>
                <xdr:row>21</xdr:row>
                <xdr:rowOff>139700</xdr:rowOff>
              </from>
              <to>
                <xdr:col>0</xdr:col>
                <xdr:colOff>1676400</xdr:colOff>
                <xdr:row>21</xdr:row>
                <xdr:rowOff>1041400</xdr:rowOff>
              </to>
            </anchor>
          </objectPr>
        </oleObject>
      </mc:Choice>
      <mc:Fallback>
        <oleObject progId="ChemDraw.Document.6.0" shapeId="4107" r:id="rId24"/>
      </mc:Fallback>
    </mc:AlternateContent>
    <mc:AlternateContent xmlns:mc="http://schemas.openxmlformats.org/markup-compatibility/2006">
      <mc:Choice Requires="x14">
        <oleObject progId="ChemDraw.Document.6.0" shapeId="4108" r:id="rId26">
          <objectPr defaultSize="0" autoPict="0" r:id="rId27">
            <anchor moveWithCells="1">
              <from>
                <xdr:col>0</xdr:col>
                <xdr:colOff>76200</xdr:colOff>
                <xdr:row>22</xdr:row>
                <xdr:rowOff>190500</xdr:rowOff>
              </from>
              <to>
                <xdr:col>0</xdr:col>
                <xdr:colOff>1917700</xdr:colOff>
                <xdr:row>22</xdr:row>
                <xdr:rowOff>1155700</xdr:rowOff>
              </to>
            </anchor>
          </objectPr>
        </oleObject>
      </mc:Choice>
      <mc:Fallback>
        <oleObject progId="ChemDraw.Document.6.0" shapeId="4108" r:id="rId26"/>
      </mc:Fallback>
    </mc:AlternateContent>
    <mc:AlternateContent xmlns:mc="http://schemas.openxmlformats.org/markup-compatibility/2006">
      <mc:Choice Requires="x14">
        <oleObject progId="ChemDraw.Document.6.0" shapeId="4109" r:id="rId28">
          <objectPr defaultSize="0" r:id="rId29">
            <anchor moveWithCells="1">
              <from>
                <xdr:col>0</xdr:col>
                <xdr:colOff>368300</xdr:colOff>
                <xdr:row>23</xdr:row>
                <xdr:rowOff>69850</xdr:rowOff>
              </from>
              <to>
                <xdr:col>0</xdr:col>
                <xdr:colOff>1784350</xdr:colOff>
                <xdr:row>23</xdr:row>
                <xdr:rowOff>946150</xdr:rowOff>
              </to>
            </anchor>
          </objectPr>
        </oleObject>
      </mc:Choice>
      <mc:Fallback>
        <oleObject progId="ChemDraw.Document.6.0" shapeId="4109" r:id="rId28"/>
      </mc:Fallback>
    </mc:AlternateContent>
    <mc:AlternateContent xmlns:mc="http://schemas.openxmlformats.org/markup-compatibility/2006">
      <mc:Choice Requires="x14">
        <oleObject progId="ChemDraw.Document.6.0" shapeId="4110" r:id="rId30">
          <objectPr defaultSize="0" r:id="rId31">
            <anchor moveWithCells="1">
              <from>
                <xdr:col>0</xdr:col>
                <xdr:colOff>330200</xdr:colOff>
                <xdr:row>24</xdr:row>
                <xdr:rowOff>101600</xdr:rowOff>
              </from>
              <to>
                <xdr:col>0</xdr:col>
                <xdr:colOff>1752600</xdr:colOff>
                <xdr:row>24</xdr:row>
                <xdr:rowOff>1270000</xdr:rowOff>
              </to>
            </anchor>
          </objectPr>
        </oleObject>
      </mc:Choice>
      <mc:Fallback>
        <oleObject progId="ChemDraw.Document.6.0" shapeId="4110" r:id="rId30"/>
      </mc:Fallback>
    </mc:AlternateContent>
    <mc:AlternateContent xmlns:mc="http://schemas.openxmlformats.org/markup-compatibility/2006">
      <mc:Choice Requires="x14">
        <oleObject progId="ChemDraw.Document.6.0" shapeId="4111" r:id="rId32">
          <objectPr defaultSize="0" r:id="rId33">
            <anchor moveWithCells="1">
              <from>
                <xdr:col>0</xdr:col>
                <xdr:colOff>298450</xdr:colOff>
                <xdr:row>25</xdr:row>
                <xdr:rowOff>139700</xdr:rowOff>
              </from>
              <to>
                <xdr:col>0</xdr:col>
                <xdr:colOff>1714500</xdr:colOff>
                <xdr:row>25</xdr:row>
                <xdr:rowOff>1308100</xdr:rowOff>
              </to>
            </anchor>
          </objectPr>
        </oleObject>
      </mc:Choice>
      <mc:Fallback>
        <oleObject progId="ChemDraw.Document.6.0" shapeId="4111" r:id="rId32"/>
      </mc:Fallback>
    </mc:AlternateContent>
    <mc:AlternateContent xmlns:mc="http://schemas.openxmlformats.org/markup-compatibility/2006">
      <mc:Choice Requires="x14">
        <oleObject progId="ChemDraw.Document.6.0" shapeId="4112" r:id="rId34">
          <objectPr defaultSize="0" r:id="rId35">
            <anchor moveWithCells="1">
              <from>
                <xdr:col>0</xdr:col>
                <xdr:colOff>234950</xdr:colOff>
                <xdr:row>26</xdr:row>
                <xdr:rowOff>31750</xdr:rowOff>
              </from>
              <to>
                <xdr:col>0</xdr:col>
                <xdr:colOff>1676400</xdr:colOff>
                <xdr:row>26</xdr:row>
                <xdr:rowOff>1409700</xdr:rowOff>
              </to>
            </anchor>
          </objectPr>
        </oleObject>
      </mc:Choice>
      <mc:Fallback>
        <oleObject progId="ChemDraw.Document.6.0" shapeId="4112" r:id="rId34"/>
      </mc:Fallback>
    </mc:AlternateContent>
    <mc:AlternateContent xmlns:mc="http://schemas.openxmlformats.org/markup-compatibility/2006">
      <mc:Choice Requires="x14">
        <oleObject progId="ChemDraw.Document.6.0" shapeId="4113" r:id="rId36">
          <objectPr defaultSize="0" r:id="rId37">
            <anchor moveWithCells="1">
              <from>
                <xdr:col>0</xdr:col>
                <xdr:colOff>234950</xdr:colOff>
                <xdr:row>27</xdr:row>
                <xdr:rowOff>101600</xdr:rowOff>
              </from>
              <to>
                <xdr:col>0</xdr:col>
                <xdr:colOff>1676400</xdr:colOff>
                <xdr:row>27</xdr:row>
                <xdr:rowOff>1250950</xdr:rowOff>
              </to>
            </anchor>
          </objectPr>
        </oleObject>
      </mc:Choice>
      <mc:Fallback>
        <oleObject progId="ChemDraw.Document.6.0" shapeId="4113" r:id="rId36"/>
      </mc:Fallback>
    </mc:AlternateContent>
    <mc:AlternateContent xmlns:mc="http://schemas.openxmlformats.org/markup-compatibility/2006">
      <mc:Choice Requires="x14">
        <oleObject progId="ChemDraw.Document.6.0" shapeId="4114" r:id="rId38">
          <objectPr defaultSize="0" r:id="rId39">
            <anchor moveWithCells="1">
              <from>
                <xdr:col>0</xdr:col>
                <xdr:colOff>273050</xdr:colOff>
                <xdr:row>28</xdr:row>
                <xdr:rowOff>76200</xdr:rowOff>
              </from>
              <to>
                <xdr:col>0</xdr:col>
                <xdr:colOff>1689100</xdr:colOff>
                <xdr:row>28</xdr:row>
                <xdr:rowOff>1612900</xdr:rowOff>
              </to>
            </anchor>
          </objectPr>
        </oleObject>
      </mc:Choice>
      <mc:Fallback>
        <oleObject progId="ChemDraw.Document.6.0" shapeId="4114" r:id="rId38"/>
      </mc:Fallback>
    </mc:AlternateContent>
    <mc:AlternateContent xmlns:mc="http://schemas.openxmlformats.org/markup-compatibility/2006">
      <mc:Choice Requires="x14">
        <oleObject progId="ChemDraw.Document.6.0" shapeId="4115" r:id="rId40">
          <objectPr defaultSize="0" r:id="rId41">
            <anchor moveWithCells="1">
              <from>
                <xdr:col>0</xdr:col>
                <xdr:colOff>228600</xdr:colOff>
                <xdr:row>29</xdr:row>
                <xdr:rowOff>82550</xdr:rowOff>
              </from>
              <to>
                <xdr:col>0</xdr:col>
                <xdr:colOff>1651000</xdr:colOff>
                <xdr:row>29</xdr:row>
                <xdr:rowOff>1346200</xdr:rowOff>
              </to>
            </anchor>
          </objectPr>
        </oleObject>
      </mc:Choice>
      <mc:Fallback>
        <oleObject progId="ChemDraw.Document.6.0" shapeId="4115" r:id="rId40"/>
      </mc:Fallback>
    </mc:AlternateContent>
    <mc:AlternateContent xmlns:mc="http://schemas.openxmlformats.org/markup-compatibility/2006">
      <mc:Choice Requires="x14">
        <oleObject progId="ChemDraw.Document.6.0" shapeId="4116" r:id="rId42">
          <objectPr defaultSize="0" r:id="rId43">
            <anchor moveWithCells="1">
              <from>
                <xdr:col>0</xdr:col>
                <xdr:colOff>177800</xdr:colOff>
                <xdr:row>30</xdr:row>
                <xdr:rowOff>82550</xdr:rowOff>
              </from>
              <to>
                <xdr:col>0</xdr:col>
                <xdr:colOff>1841500</xdr:colOff>
                <xdr:row>30</xdr:row>
                <xdr:rowOff>1422400</xdr:rowOff>
              </to>
            </anchor>
          </objectPr>
        </oleObject>
      </mc:Choice>
      <mc:Fallback>
        <oleObject progId="ChemDraw.Document.6.0" shapeId="4116" r:id="rId42"/>
      </mc:Fallback>
    </mc:AlternateContent>
    <mc:AlternateContent xmlns:mc="http://schemas.openxmlformats.org/markup-compatibility/2006">
      <mc:Choice Requires="x14">
        <oleObject progId="ChemDraw.Document.6.0" shapeId="4117" r:id="rId44">
          <objectPr defaultSize="0" r:id="rId45">
            <anchor moveWithCells="1">
              <from>
                <xdr:col>0</xdr:col>
                <xdr:colOff>330200</xdr:colOff>
                <xdr:row>31</xdr:row>
                <xdr:rowOff>139700</xdr:rowOff>
              </from>
              <to>
                <xdr:col>0</xdr:col>
                <xdr:colOff>1752600</xdr:colOff>
                <xdr:row>31</xdr:row>
                <xdr:rowOff>1409700</xdr:rowOff>
              </to>
            </anchor>
          </objectPr>
        </oleObject>
      </mc:Choice>
      <mc:Fallback>
        <oleObject progId="ChemDraw.Document.6.0" shapeId="4117" r:id="rId44"/>
      </mc:Fallback>
    </mc:AlternateContent>
    <mc:AlternateContent xmlns:mc="http://schemas.openxmlformats.org/markup-compatibility/2006">
      <mc:Choice Requires="x14">
        <oleObject progId="ChemDraw.Document.6.0" shapeId="4118" r:id="rId46">
          <objectPr defaultSize="0" r:id="rId47">
            <anchor moveWithCells="1">
              <from>
                <xdr:col>0</xdr:col>
                <xdr:colOff>330200</xdr:colOff>
                <xdr:row>33</xdr:row>
                <xdr:rowOff>184150</xdr:rowOff>
              </from>
              <to>
                <xdr:col>0</xdr:col>
                <xdr:colOff>1752600</xdr:colOff>
                <xdr:row>33</xdr:row>
                <xdr:rowOff>1009650</xdr:rowOff>
              </to>
            </anchor>
          </objectPr>
        </oleObject>
      </mc:Choice>
      <mc:Fallback>
        <oleObject progId="ChemDraw.Document.6.0" shapeId="4118" r:id="rId46"/>
      </mc:Fallback>
    </mc:AlternateContent>
    <mc:AlternateContent xmlns:mc="http://schemas.openxmlformats.org/markup-compatibility/2006">
      <mc:Choice Requires="x14">
        <oleObject progId="ChemDraw.Document.6.0" shapeId="4119" r:id="rId48">
          <objectPr defaultSize="0" autoPict="0" r:id="rId49">
            <anchor moveWithCells="1">
              <from>
                <xdr:col>0</xdr:col>
                <xdr:colOff>139700</xdr:colOff>
                <xdr:row>34</xdr:row>
                <xdr:rowOff>63500</xdr:rowOff>
              </from>
              <to>
                <xdr:col>0</xdr:col>
                <xdr:colOff>2171700</xdr:colOff>
                <xdr:row>34</xdr:row>
                <xdr:rowOff>1219200</xdr:rowOff>
              </to>
            </anchor>
          </objectPr>
        </oleObject>
      </mc:Choice>
      <mc:Fallback>
        <oleObject progId="ChemDraw.Document.6.0" shapeId="4119" r:id="rId48"/>
      </mc:Fallback>
    </mc:AlternateContent>
    <mc:AlternateContent xmlns:mc="http://schemas.openxmlformats.org/markup-compatibility/2006">
      <mc:Choice Requires="x14">
        <oleObject progId="ChemDraw.Document.6.0" shapeId="4120" r:id="rId50">
          <objectPr defaultSize="0" r:id="rId51">
            <anchor moveWithCells="1">
              <from>
                <xdr:col>0</xdr:col>
                <xdr:colOff>387350</xdr:colOff>
                <xdr:row>32</xdr:row>
                <xdr:rowOff>127000</xdr:rowOff>
              </from>
              <to>
                <xdr:col>0</xdr:col>
                <xdr:colOff>1803400</xdr:colOff>
                <xdr:row>32</xdr:row>
                <xdr:rowOff>1200150</xdr:rowOff>
              </to>
            </anchor>
          </objectPr>
        </oleObject>
      </mc:Choice>
      <mc:Fallback>
        <oleObject progId="ChemDraw.Document.6.0" shapeId="4120" r:id="rId5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</vt:lpstr>
      <vt:lpstr>Plate Design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Reilly, Sean William</dc:creator>
  <cp:keywords/>
  <dc:description/>
  <cp:lastModifiedBy>Reilly, Sean William</cp:lastModifiedBy>
  <dcterms:created xsi:type="dcterms:W3CDTF">2021-09-08T17:25:51Z</dcterms:created>
  <dcterms:modified xsi:type="dcterms:W3CDTF">2021-09-13T17:38:57Z</dcterms:modified>
  <cp:category/>
  <cp:contentStatus/>
</cp:coreProperties>
</file>