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lorida-my.sharepoint.com/personal/holdenharris_ufl_edu/Documents/Research/24 Gulfwide EwE/Dispersal/Despersal/intermediate/"/>
    </mc:Choice>
  </mc:AlternateContent>
  <xr:revisionPtr revIDLastSave="207" documentId="13_ncr:40009_{56F8B43A-8274-45AB-BFFB-0CDADEEC38BE}" xr6:coauthVersionLast="47" xr6:coauthVersionMax="47" xr10:uidLastSave="{3B6E8B45-6F71-499C-8080-9F07760D25DB}"/>
  <bookViews>
    <workbookView xWindow="33735" yWindow="270" windowWidth="22320" windowHeight="14610" xr2:uid="{00000000-000D-0000-FFFF-FFFF00000000}"/>
  </bookViews>
  <sheets>
    <sheet name="Dispersal table" sheetId="6" r:id="rId1"/>
    <sheet name="Convert capitalization" sheetId="5" r:id="rId2"/>
    <sheet name="Dispersal spread sheet" sheetId="4" r:id="rId3"/>
    <sheet name="Scalers" sheetId="3" r:id="rId4"/>
    <sheet name="Base_swim_rates" sheetId="1" r:id="rId5"/>
  </sheets>
  <definedNames>
    <definedName name="scaler_rd" localSheetId="2">Scalers!$F$2</definedName>
    <definedName name="scaler_rd">#REF!</definedName>
    <definedName name="scaler_snook">Scalers!$F$4</definedName>
    <definedName name="scaler_ss" localSheetId="2">Scalers!$F$3</definedName>
    <definedName name="scaler_s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4" l="1"/>
  <c r="J6" i="4"/>
  <c r="J9" i="4"/>
  <c r="J22" i="4"/>
  <c r="J31" i="4"/>
  <c r="J38" i="4"/>
  <c r="J46" i="4"/>
  <c r="J54" i="4"/>
  <c r="J62" i="4"/>
  <c r="J63" i="4"/>
  <c r="J70" i="4"/>
  <c r="J73" i="4"/>
  <c r="J79" i="4"/>
  <c r="J86" i="4"/>
  <c r="J102" i="4"/>
  <c r="J110" i="4"/>
  <c r="J118" i="4"/>
  <c r="J121" i="4"/>
  <c r="J126" i="4"/>
  <c r="J134" i="4"/>
  <c r="J150" i="4"/>
  <c r="J159" i="4"/>
  <c r="J166" i="4"/>
  <c r="J169" i="4"/>
  <c r="J174" i="4"/>
  <c r="J182" i="4"/>
  <c r="J190" i="4"/>
  <c r="J191" i="4"/>
  <c r="J198" i="4"/>
  <c r="J201" i="4"/>
  <c r="J207" i="4"/>
  <c r="J214" i="4"/>
  <c r="J230" i="4"/>
  <c r="J238" i="4"/>
  <c r="J246" i="4"/>
  <c r="J249" i="4"/>
  <c r="J254" i="4"/>
  <c r="J262" i="4"/>
  <c r="J278" i="4"/>
  <c r="J287" i="4"/>
  <c r="J294" i="4"/>
  <c r="J297" i="4"/>
  <c r="J302" i="4"/>
  <c r="J310" i="4"/>
  <c r="J318" i="4"/>
  <c r="J319" i="4"/>
  <c r="I3" i="4"/>
  <c r="L3" i="4" s="1"/>
  <c r="I4" i="4"/>
  <c r="J4" i="4" s="1"/>
  <c r="I5" i="4"/>
  <c r="L5" i="4" s="1"/>
  <c r="I6" i="4"/>
  <c r="I7" i="4"/>
  <c r="J7" i="4" s="1"/>
  <c r="I8" i="4"/>
  <c r="J8" i="4" s="1"/>
  <c r="I9" i="4"/>
  <c r="I10" i="4"/>
  <c r="L10" i="4" s="1"/>
  <c r="I11" i="4"/>
  <c r="J11" i="4" s="1"/>
  <c r="I12" i="4"/>
  <c r="J12" i="4" s="1"/>
  <c r="I13" i="4"/>
  <c r="J13" i="4" s="1"/>
  <c r="I14" i="4"/>
  <c r="J14" i="4" s="1"/>
  <c r="I15" i="4"/>
  <c r="I16" i="4"/>
  <c r="J16" i="4" s="1"/>
  <c r="I17" i="4"/>
  <c r="J17" i="4" s="1"/>
  <c r="I18" i="4"/>
  <c r="L18" i="4" s="1"/>
  <c r="I19" i="4"/>
  <c r="J19" i="4" s="1"/>
  <c r="I20" i="4"/>
  <c r="J20" i="4" s="1"/>
  <c r="I21" i="4"/>
  <c r="L21" i="4" s="1"/>
  <c r="I22" i="4"/>
  <c r="I23" i="4"/>
  <c r="J23" i="4" s="1"/>
  <c r="I24" i="4"/>
  <c r="J24" i="4" s="1"/>
  <c r="I25" i="4"/>
  <c r="J25" i="4" s="1"/>
  <c r="I26" i="4"/>
  <c r="L26" i="4" s="1"/>
  <c r="I27" i="4"/>
  <c r="J27" i="4" s="1"/>
  <c r="I28" i="4"/>
  <c r="J28" i="4" s="1"/>
  <c r="I29" i="4"/>
  <c r="J29" i="4" s="1"/>
  <c r="I30" i="4"/>
  <c r="J30" i="4" s="1"/>
  <c r="I31" i="4"/>
  <c r="L31" i="4" s="1"/>
  <c r="I32" i="4"/>
  <c r="J32" i="4" s="1"/>
  <c r="I33" i="4"/>
  <c r="J33" i="4" s="1"/>
  <c r="I34" i="4"/>
  <c r="L34" i="4" s="1"/>
  <c r="I35" i="4"/>
  <c r="J35" i="4" s="1"/>
  <c r="I36" i="4"/>
  <c r="J36" i="4" s="1"/>
  <c r="I37" i="4"/>
  <c r="L37" i="4" s="1"/>
  <c r="I38" i="4"/>
  <c r="I39" i="4"/>
  <c r="J39" i="4" s="1"/>
  <c r="I40" i="4"/>
  <c r="J40" i="4" s="1"/>
  <c r="I41" i="4"/>
  <c r="J41" i="4" s="1"/>
  <c r="I42" i="4"/>
  <c r="J42" i="4" s="1"/>
  <c r="I43" i="4"/>
  <c r="J43" i="4" s="1"/>
  <c r="I44" i="4"/>
  <c r="J44" i="4" s="1"/>
  <c r="I45" i="4"/>
  <c r="L45" i="4" s="1"/>
  <c r="I46" i="4"/>
  <c r="I47" i="4"/>
  <c r="J47" i="4" s="1"/>
  <c r="I48" i="4"/>
  <c r="J48" i="4" s="1"/>
  <c r="I49" i="4"/>
  <c r="I50" i="4"/>
  <c r="L50" i="4" s="1"/>
  <c r="I51" i="4"/>
  <c r="J51" i="4" s="1"/>
  <c r="I52" i="4"/>
  <c r="J52" i="4" s="1"/>
  <c r="I53" i="4"/>
  <c r="L53" i="4" s="1"/>
  <c r="I54" i="4"/>
  <c r="I55" i="4"/>
  <c r="J55" i="4" s="1"/>
  <c r="I56" i="4"/>
  <c r="J56" i="4" s="1"/>
  <c r="I57" i="4"/>
  <c r="I58" i="4"/>
  <c r="L58" i="4" s="1"/>
  <c r="I59" i="4"/>
  <c r="J59" i="4" s="1"/>
  <c r="I60" i="4"/>
  <c r="J60" i="4" s="1"/>
  <c r="I61" i="4"/>
  <c r="L61" i="4" s="1"/>
  <c r="I62" i="4"/>
  <c r="I63" i="4"/>
  <c r="L63" i="4" s="1"/>
  <c r="I64" i="4"/>
  <c r="J64" i="4" s="1"/>
  <c r="I65" i="4"/>
  <c r="J65" i="4" s="1"/>
  <c r="I66" i="4"/>
  <c r="L66" i="4" s="1"/>
  <c r="I67" i="4"/>
  <c r="J67" i="4" s="1"/>
  <c r="I68" i="4"/>
  <c r="J68" i="4" s="1"/>
  <c r="I69" i="4"/>
  <c r="J69" i="4" s="1"/>
  <c r="I70" i="4"/>
  <c r="I71" i="4"/>
  <c r="J71" i="4" s="1"/>
  <c r="I72" i="4"/>
  <c r="J72" i="4" s="1"/>
  <c r="I73" i="4"/>
  <c r="I74" i="4"/>
  <c r="J74" i="4" s="1"/>
  <c r="I75" i="4"/>
  <c r="L75" i="4" s="1"/>
  <c r="I76" i="4"/>
  <c r="J76" i="4" s="1"/>
  <c r="I77" i="4"/>
  <c r="L77" i="4" s="1"/>
  <c r="I78" i="4"/>
  <c r="J78" i="4" s="1"/>
  <c r="I79" i="4"/>
  <c r="L79" i="4" s="1"/>
  <c r="I80" i="4"/>
  <c r="J80" i="4" s="1"/>
  <c r="I81" i="4"/>
  <c r="J81" i="4" s="1"/>
  <c r="I82" i="4"/>
  <c r="L82" i="4" s="1"/>
  <c r="I83" i="4"/>
  <c r="J83" i="4" s="1"/>
  <c r="I84" i="4"/>
  <c r="J84" i="4" s="1"/>
  <c r="I85" i="4"/>
  <c r="J85" i="4" s="1"/>
  <c r="I86" i="4"/>
  <c r="I87" i="4"/>
  <c r="I88" i="4"/>
  <c r="J88" i="4" s="1"/>
  <c r="I89" i="4"/>
  <c r="J89" i="4" s="1"/>
  <c r="I90" i="4"/>
  <c r="L90" i="4" s="1"/>
  <c r="I91" i="4"/>
  <c r="J91" i="4" s="1"/>
  <c r="I92" i="4"/>
  <c r="J92" i="4" s="1"/>
  <c r="I93" i="4"/>
  <c r="J93" i="4" s="1"/>
  <c r="I94" i="4"/>
  <c r="J94" i="4" s="1"/>
  <c r="I95" i="4"/>
  <c r="J95" i="4" s="1"/>
  <c r="I96" i="4"/>
  <c r="J96" i="4" s="1"/>
  <c r="I97" i="4"/>
  <c r="J97" i="4" s="1"/>
  <c r="I98" i="4"/>
  <c r="L98" i="4" s="1"/>
  <c r="I99" i="4"/>
  <c r="J99" i="4" s="1"/>
  <c r="I100" i="4"/>
  <c r="J100" i="4" s="1"/>
  <c r="I101" i="4"/>
  <c r="L101" i="4" s="1"/>
  <c r="I102" i="4"/>
  <c r="I103" i="4"/>
  <c r="J103" i="4" s="1"/>
  <c r="I104" i="4"/>
  <c r="J104" i="4" s="1"/>
  <c r="I105" i="4"/>
  <c r="J105" i="4" s="1"/>
  <c r="I106" i="4"/>
  <c r="L106" i="4" s="1"/>
  <c r="I107" i="4"/>
  <c r="L107" i="4" s="1"/>
  <c r="I108" i="4"/>
  <c r="J108" i="4" s="1"/>
  <c r="I109" i="4"/>
  <c r="L109" i="4" s="1"/>
  <c r="I110" i="4"/>
  <c r="I111" i="4"/>
  <c r="J111" i="4" s="1"/>
  <c r="I112" i="4"/>
  <c r="J112" i="4" s="1"/>
  <c r="I113" i="4"/>
  <c r="J113" i="4" s="1"/>
  <c r="I114" i="4"/>
  <c r="L114" i="4" s="1"/>
  <c r="I115" i="4"/>
  <c r="J115" i="4" s="1"/>
  <c r="I116" i="4"/>
  <c r="J116" i="4" s="1"/>
  <c r="I117" i="4"/>
  <c r="L117" i="4" s="1"/>
  <c r="I118" i="4"/>
  <c r="I119" i="4"/>
  <c r="J119" i="4" s="1"/>
  <c r="I120" i="4"/>
  <c r="J120" i="4" s="1"/>
  <c r="I121" i="4"/>
  <c r="I122" i="4"/>
  <c r="L122" i="4" s="1"/>
  <c r="I123" i="4"/>
  <c r="J123" i="4" s="1"/>
  <c r="I124" i="4"/>
  <c r="J124" i="4" s="1"/>
  <c r="I125" i="4"/>
  <c r="J125" i="4" s="1"/>
  <c r="I126" i="4"/>
  <c r="I127" i="4"/>
  <c r="J127" i="4" s="1"/>
  <c r="I128" i="4"/>
  <c r="J128" i="4" s="1"/>
  <c r="I129" i="4"/>
  <c r="J129" i="4" s="1"/>
  <c r="I130" i="4"/>
  <c r="L130" i="4" s="1"/>
  <c r="I131" i="4"/>
  <c r="L131" i="4" s="1"/>
  <c r="I132" i="4"/>
  <c r="J132" i="4" s="1"/>
  <c r="I133" i="4"/>
  <c r="J133" i="4" s="1"/>
  <c r="I134" i="4"/>
  <c r="I135" i="4"/>
  <c r="I136" i="4"/>
  <c r="J136" i="4" s="1"/>
  <c r="I137" i="4"/>
  <c r="J137" i="4" s="1"/>
  <c r="I138" i="4"/>
  <c r="L138" i="4" s="1"/>
  <c r="I139" i="4"/>
  <c r="L139" i="4" s="1"/>
  <c r="I140" i="4"/>
  <c r="J140" i="4" s="1"/>
  <c r="I141" i="4"/>
  <c r="L141" i="4" s="1"/>
  <c r="I142" i="4"/>
  <c r="J142" i="4" s="1"/>
  <c r="I143" i="4"/>
  <c r="L143" i="4" s="1"/>
  <c r="I144" i="4"/>
  <c r="J144" i="4" s="1"/>
  <c r="I145" i="4"/>
  <c r="J145" i="4" s="1"/>
  <c r="I146" i="4"/>
  <c r="L146" i="4" s="1"/>
  <c r="I147" i="4"/>
  <c r="J147" i="4" s="1"/>
  <c r="I148" i="4"/>
  <c r="J148" i="4" s="1"/>
  <c r="I149" i="4"/>
  <c r="J149" i="4" s="1"/>
  <c r="I150" i="4"/>
  <c r="I151" i="4"/>
  <c r="I152" i="4"/>
  <c r="J152" i="4" s="1"/>
  <c r="I153" i="4"/>
  <c r="J153" i="4" s="1"/>
  <c r="I154" i="4"/>
  <c r="L154" i="4" s="1"/>
  <c r="I155" i="4"/>
  <c r="J155" i="4" s="1"/>
  <c r="I156" i="4"/>
  <c r="J156" i="4" s="1"/>
  <c r="I157" i="4"/>
  <c r="J157" i="4" s="1"/>
  <c r="I158" i="4"/>
  <c r="J158" i="4" s="1"/>
  <c r="I159" i="4"/>
  <c r="L159" i="4" s="1"/>
  <c r="I160" i="4"/>
  <c r="J160" i="4" s="1"/>
  <c r="I161" i="4"/>
  <c r="I162" i="4"/>
  <c r="L162" i="4" s="1"/>
  <c r="I163" i="4"/>
  <c r="J163" i="4" s="1"/>
  <c r="I164" i="4"/>
  <c r="J164" i="4" s="1"/>
  <c r="I165" i="4"/>
  <c r="I166" i="4"/>
  <c r="I167" i="4"/>
  <c r="J167" i="4" s="1"/>
  <c r="I168" i="4"/>
  <c r="J168" i="4" s="1"/>
  <c r="I169" i="4"/>
  <c r="I170" i="4"/>
  <c r="L170" i="4" s="1"/>
  <c r="I171" i="4"/>
  <c r="J171" i="4" s="1"/>
  <c r="I172" i="4"/>
  <c r="J172" i="4" s="1"/>
  <c r="I173" i="4"/>
  <c r="J173" i="4" s="1"/>
  <c r="I174" i="4"/>
  <c r="I175" i="4"/>
  <c r="J175" i="4" s="1"/>
  <c r="I176" i="4"/>
  <c r="J176" i="4" s="1"/>
  <c r="I177" i="4"/>
  <c r="J177" i="4" s="1"/>
  <c r="I178" i="4"/>
  <c r="J178" i="4" s="1"/>
  <c r="I179" i="4"/>
  <c r="J179" i="4" s="1"/>
  <c r="I180" i="4"/>
  <c r="J180" i="4" s="1"/>
  <c r="I181" i="4"/>
  <c r="J181" i="4" s="1"/>
  <c r="I182" i="4"/>
  <c r="I183" i="4"/>
  <c r="J183" i="4" s="1"/>
  <c r="I184" i="4"/>
  <c r="J184" i="4" s="1"/>
  <c r="I185" i="4"/>
  <c r="J185" i="4" s="1"/>
  <c r="I186" i="4"/>
  <c r="L186" i="4" s="1"/>
  <c r="I187" i="4"/>
  <c r="J187" i="4" s="1"/>
  <c r="I188" i="4"/>
  <c r="J188" i="4" s="1"/>
  <c r="I189" i="4"/>
  <c r="L189" i="4" s="1"/>
  <c r="I190" i="4"/>
  <c r="I191" i="4"/>
  <c r="I192" i="4"/>
  <c r="J192" i="4" s="1"/>
  <c r="I193" i="4"/>
  <c r="J193" i="4" s="1"/>
  <c r="I194" i="4"/>
  <c r="L194" i="4" s="1"/>
  <c r="I195" i="4"/>
  <c r="J195" i="4" s="1"/>
  <c r="I196" i="4"/>
  <c r="J196" i="4" s="1"/>
  <c r="I197" i="4"/>
  <c r="I198" i="4"/>
  <c r="I199" i="4"/>
  <c r="I200" i="4"/>
  <c r="J200" i="4" s="1"/>
  <c r="I201" i="4"/>
  <c r="I202" i="4"/>
  <c r="L202" i="4" s="1"/>
  <c r="I203" i="4"/>
  <c r="L203" i="4" s="1"/>
  <c r="I204" i="4"/>
  <c r="J204" i="4" s="1"/>
  <c r="I205" i="4"/>
  <c r="L205" i="4" s="1"/>
  <c r="I206" i="4"/>
  <c r="J206" i="4" s="1"/>
  <c r="I207" i="4"/>
  <c r="I208" i="4"/>
  <c r="J208" i="4" s="1"/>
  <c r="I209" i="4"/>
  <c r="J209" i="4" s="1"/>
  <c r="I210" i="4"/>
  <c r="L210" i="4" s="1"/>
  <c r="I211" i="4"/>
  <c r="J211" i="4" s="1"/>
  <c r="I212" i="4"/>
  <c r="J212" i="4" s="1"/>
  <c r="I213" i="4"/>
  <c r="J213" i="4" s="1"/>
  <c r="I214" i="4"/>
  <c r="I215" i="4"/>
  <c r="J215" i="4" s="1"/>
  <c r="I216" i="4"/>
  <c r="J216" i="4" s="1"/>
  <c r="I217" i="4"/>
  <c r="I218" i="4"/>
  <c r="L218" i="4" s="1"/>
  <c r="I219" i="4"/>
  <c r="J219" i="4" s="1"/>
  <c r="I220" i="4"/>
  <c r="J220" i="4" s="1"/>
  <c r="I221" i="4"/>
  <c r="J221" i="4" s="1"/>
  <c r="I222" i="4"/>
  <c r="J222" i="4" s="1"/>
  <c r="I223" i="4"/>
  <c r="L223" i="4" s="1"/>
  <c r="I224" i="4"/>
  <c r="J224" i="4" s="1"/>
  <c r="I225" i="4"/>
  <c r="J225" i="4" s="1"/>
  <c r="I226" i="4"/>
  <c r="J226" i="4" s="1"/>
  <c r="I227" i="4"/>
  <c r="J227" i="4" s="1"/>
  <c r="I228" i="4"/>
  <c r="J228" i="4" s="1"/>
  <c r="I229" i="4"/>
  <c r="J229" i="4" s="1"/>
  <c r="I230" i="4"/>
  <c r="I231" i="4"/>
  <c r="J231" i="4" s="1"/>
  <c r="I232" i="4"/>
  <c r="J232" i="4" s="1"/>
  <c r="I233" i="4"/>
  <c r="J233" i="4" s="1"/>
  <c r="I234" i="4"/>
  <c r="L234" i="4" s="1"/>
  <c r="I235" i="4"/>
  <c r="J235" i="4" s="1"/>
  <c r="I236" i="4"/>
  <c r="J236" i="4" s="1"/>
  <c r="I237" i="4"/>
  <c r="J237" i="4" s="1"/>
  <c r="I238" i="4"/>
  <c r="I239" i="4"/>
  <c r="J239" i="4" s="1"/>
  <c r="I240" i="4"/>
  <c r="J240" i="4" s="1"/>
  <c r="I241" i="4"/>
  <c r="J241" i="4" s="1"/>
  <c r="I242" i="4"/>
  <c r="L242" i="4" s="1"/>
  <c r="I243" i="4"/>
  <c r="J243" i="4" s="1"/>
  <c r="I244" i="4"/>
  <c r="J244" i="4" s="1"/>
  <c r="I245" i="4"/>
  <c r="J245" i="4" s="1"/>
  <c r="I246" i="4"/>
  <c r="I247" i="4"/>
  <c r="J247" i="4" s="1"/>
  <c r="I248" i="4"/>
  <c r="J248" i="4" s="1"/>
  <c r="I249" i="4"/>
  <c r="I250" i="4"/>
  <c r="J250" i="4" s="1"/>
  <c r="I251" i="4"/>
  <c r="J251" i="4" s="1"/>
  <c r="I252" i="4"/>
  <c r="J252" i="4" s="1"/>
  <c r="I253" i="4"/>
  <c r="L253" i="4" s="1"/>
  <c r="I254" i="4"/>
  <c r="I255" i="4"/>
  <c r="L255" i="4" s="1"/>
  <c r="I256" i="4"/>
  <c r="J256" i="4" s="1"/>
  <c r="I257" i="4"/>
  <c r="J257" i="4" s="1"/>
  <c r="I258" i="4"/>
  <c r="L258" i="4" s="1"/>
  <c r="I259" i="4"/>
  <c r="J259" i="4" s="1"/>
  <c r="I260" i="4"/>
  <c r="J260" i="4" s="1"/>
  <c r="I261" i="4"/>
  <c r="J261" i="4" s="1"/>
  <c r="I262" i="4"/>
  <c r="I263" i="4"/>
  <c r="I264" i="4"/>
  <c r="J264" i="4" s="1"/>
  <c r="I265" i="4"/>
  <c r="J265" i="4" s="1"/>
  <c r="I266" i="4"/>
  <c r="L266" i="4" s="1"/>
  <c r="I267" i="4"/>
  <c r="L267" i="4" s="1"/>
  <c r="I268" i="4"/>
  <c r="J268" i="4" s="1"/>
  <c r="I269" i="4"/>
  <c r="L269" i="4" s="1"/>
  <c r="I270" i="4"/>
  <c r="J270" i="4" s="1"/>
  <c r="I271" i="4"/>
  <c r="L271" i="4" s="1"/>
  <c r="I272" i="4"/>
  <c r="J272" i="4" s="1"/>
  <c r="I273" i="4"/>
  <c r="J273" i="4" s="1"/>
  <c r="I274" i="4"/>
  <c r="L274" i="4" s="1"/>
  <c r="I275" i="4"/>
  <c r="L275" i="4" s="1"/>
  <c r="I276" i="4"/>
  <c r="J276" i="4" s="1"/>
  <c r="I277" i="4"/>
  <c r="J277" i="4" s="1"/>
  <c r="I278" i="4"/>
  <c r="I279" i="4"/>
  <c r="J279" i="4" s="1"/>
  <c r="I280" i="4"/>
  <c r="J280" i="4" s="1"/>
  <c r="I281" i="4"/>
  <c r="I282" i="4"/>
  <c r="L282" i="4" s="1"/>
  <c r="I283" i="4"/>
  <c r="J283" i="4" s="1"/>
  <c r="I284" i="4"/>
  <c r="J284" i="4" s="1"/>
  <c r="I285" i="4"/>
  <c r="J285" i="4" s="1"/>
  <c r="I286" i="4"/>
  <c r="J286" i="4" s="1"/>
  <c r="I287" i="4"/>
  <c r="L287" i="4" s="1"/>
  <c r="I288" i="4"/>
  <c r="J288" i="4" s="1"/>
  <c r="I289" i="4"/>
  <c r="J289" i="4" s="1"/>
  <c r="I290" i="4"/>
  <c r="L290" i="4" s="1"/>
  <c r="I291" i="4"/>
  <c r="J291" i="4" s="1"/>
  <c r="I292" i="4"/>
  <c r="J292" i="4" s="1"/>
  <c r="I293" i="4"/>
  <c r="I294" i="4"/>
  <c r="I295" i="4"/>
  <c r="J295" i="4" s="1"/>
  <c r="I296" i="4"/>
  <c r="J296" i="4" s="1"/>
  <c r="I297" i="4"/>
  <c r="I298" i="4"/>
  <c r="L298" i="4" s="1"/>
  <c r="I299" i="4"/>
  <c r="J299" i="4" s="1"/>
  <c r="I300" i="4"/>
  <c r="J300" i="4" s="1"/>
  <c r="I301" i="4"/>
  <c r="J301" i="4" s="1"/>
  <c r="I302" i="4"/>
  <c r="I303" i="4"/>
  <c r="J303" i="4" s="1"/>
  <c r="I304" i="4"/>
  <c r="J304" i="4" s="1"/>
  <c r="I305" i="4"/>
  <c r="J305" i="4" s="1"/>
  <c r="I306" i="4"/>
  <c r="L306" i="4" s="1"/>
  <c r="I307" i="4"/>
  <c r="J307" i="4" s="1"/>
  <c r="I308" i="4"/>
  <c r="J308" i="4" s="1"/>
  <c r="I309" i="4"/>
  <c r="J309" i="4" s="1"/>
  <c r="I310" i="4"/>
  <c r="I311" i="4"/>
  <c r="I312" i="4"/>
  <c r="J312" i="4" s="1"/>
  <c r="I313" i="4"/>
  <c r="J313" i="4" s="1"/>
  <c r="I314" i="4"/>
  <c r="K314" i="4" s="1"/>
  <c r="I315" i="4"/>
  <c r="J315" i="4" s="1"/>
  <c r="I316" i="4"/>
  <c r="J316" i="4" s="1"/>
  <c r="I317" i="4"/>
  <c r="L317" i="4" s="1"/>
  <c r="I318" i="4"/>
  <c r="I319" i="4"/>
  <c r="I320" i="4"/>
  <c r="J320" i="4" s="1"/>
  <c r="I321" i="4"/>
  <c r="J321" i="4" s="1"/>
  <c r="I322" i="4"/>
  <c r="L322" i="4" s="1"/>
  <c r="I323" i="4"/>
  <c r="J323" i="4" s="1"/>
  <c r="I324" i="4"/>
  <c r="J324" i="4" s="1"/>
  <c r="I325" i="4"/>
  <c r="I2" i="4"/>
  <c r="L8" i="4"/>
  <c r="L12" i="4"/>
  <c r="L17" i="4"/>
  <c r="L20" i="4"/>
  <c r="L40" i="4"/>
  <c r="L44" i="4"/>
  <c r="L52" i="4"/>
  <c r="L71" i="4"/>
  <c r="L80" i="4"/>
  <c r="L84" i="4"/>
  <c r="L97" i="4"/>
  <c r="L100" i="4"/>
  <c r="L103" i="4"/>
  <c r="L105" i="4"/>
  <c r="K110" i="4"/>
  <c r="K118" i="4"/>
  <c r="K126" i="4"/>
  <c r="L127" i="4"/>
  <c r="L144" i="4"/>
  <c r="L148" i="4"/>
  <c r="L164" i="4"/>
  <c r="K166" i="4"/>
  <c r="K174" i="4"/>
  <c r="K182" i="4"/>
  <c r="L183" i="4"/>
  <c r="L191" i="4"/>
  <c r="L204" i="4"/>
  <c r="L207" i="4"/>
  <c r="L220" i="4"/>
  <c r="L226" i="4"/>
  <c r="K230" i="4"/>
  <c r="K238" i="4"/>
  <c r="L239" i="4"/>
  <c r="K246" i="4"/>
  <c r="L247" i="4"/>
  <c r="L264" i="4"/>
  <c r="L268" i="4"/>
  <c r="L284" i="4"/>
  <c r="K294" i="4"/>
  <c r="K302" i="4"/>
  <c r="L303" i="4"/>
  <c r="K310" i="4"/>
  <c r="L319" i="4"/>
  <c r="H1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79" i="6"/>
  <c r="H39" i="6"/>
  <c r="H131" i="6"/>
  <c r="H202" i="6"/>
  <c r="H221" i="6"/>
  <c r="H190" i="6"/>
  <c r="H215" i="6"/>
  <c r="H228" i="6"/>
  <c r="H231" i="6"/>
  <c r="H165" i="6"/>
  <c r="H230" i="6"/>
  <c r="H226" i="6"/>
  <c r="H220" i="6"/>
  <c r="H238" i="6"/>
  <c r="H223" i="6"/>
  <c r="H243" i="6"/>
  <c r="H255" i="6"/>
  <c r="H239" i="6"/>
  <c r="H252" i="6"/>
  <c r="H240" i="6"/>
  <c r="H241" i="6"/>
  <c r="H244" i="6"/>
  <c r="H232" i="6"/>
  <c r="H254" i="6"/>
  <c r="H237" i="6"/>
  <c r="H260" i="6"/>
  <c r="H261" i="6"/>
  <c r="H251" i="6"/>
  <c r="H267" i="6"/>
  <c r="H268" i="6"/>
  <c r="H325" i="6"/>
  <c r="H259" i="6"/>
  <c r="H247" i="6"/>
  <c r="H249" i="6"/>
  <c r="H253" i="6"/>
  <c r="H257" i="6"/>
  <c r="H262" i="6"/>
  <c r="H265" i="6"/>
  <c r="H246" i="6"/>
  <c r="H248" i="6"/>
  <c r="H250" i="6"/>
  <c r="H258" i="6"/>
  <c r="H126" i="6"/>
  <c r="H121" i="6"/>
  <c r="H19" i="6"/>
  <c r="H80" i="6"/>
  <c r="H41" i="6"/>
  <c r="H42" i="6"/>
  <c r="H38" i="6"/>
  <c r="H117" i="6"/>
  <c r="H187" i="6"/>
  <c r="H18" i="6"/>
  <c r="H140" i="6"/>
  <c r="H208" i="6"/>
  <c r="H204" i="6"/>
  <c r="H87" i="6"/>
  <c r="H62" i="6"/>
  <c r="H112" i="6"/>
  <c r="H15" i="6"/>
  <c r="H164" i="6"/>
  <c r="H148" i="6"/>
  <c r="H146" i="6"/>
  <c r="H122" i="6"/>
  <c r="H59" i="6"/>
  <c r="H31" i="6"/>
  <c r="H5" i="6"/>
  <c r="H55" i="6"/>
  <c r="H25" i="6"/>
  <c r="H65" i="6"/>
  <c r="H53" i="6"/>
  <c r="H9" i="6"/>
  <c r="H74" i="6"/>
  <c r="H205" i="6"/>
  <c r="H98" i="6"/>
  <c r="H50" i="6"/>
  <c r="H156" i="6"/>
  <c r="H11" i="6"/>
  <c r="H212" i="6"/>
  <c r="H36" i="6"/>
  <c r="H152" i="6"/>
  <c r="H88" i="6"/>
  <c r="H157" i="6"/>
  <c r="H51" i="6"/>
  <c r="H12" i="6"/>
  <c r="H175" i="6"/>
  <c r="H174" i="6"/>
  <c r="H214" i="6"/>
  <c r="H203" i="6"/>
  <c r="H125" i="6"/>
  <c r="H184" i="6"/>
  <c r="H17" i="6"/>
  <c r="H27" i="6"/>
  <c r="H107" i="6"/>
  <c r="H10" i="6"/>
  <c r="H58" i="6"/>
  <c r="H29" i="6"/>
  <c r="H35" i="6"/>
  <c r="H26" i="6"/>
  <c r="H130" i="6"/>
  <c r="H4" i="6"/>
  <c r="H46" i="6"/>
  <c r="H2" i="6"/>
  <c r="H24" i="6"/>
  <c r="H44" i="6"/>
  <c r="H13" i="6"/>
  <c r="H138" i="6"/>
  <c r="H3" i="6"/>
  <c r="H23" i="6"/>
  <c r="H160" i="6"/>
  <c r="H8" i="6"/>
  <c r="H28" i="6"/>
  <c r="H218" i="6"/>
  <c r="H81" i="6"/>
  <c r="H113" i="6"/>
  <c r="H264" i="6"/>
  <c r="H288" i="6"/>
  <c r="H266" i="6"/>
  <c r="H56" i="6"/>
  <c r="H47" i="6"/>
  <c r="H16" i="6"/>
  <c r="H196" i="6"/>
  <c r="H154" i="6"/>
  <c r="H97" i="6"/>
  <c r="H7" i="6"/>
  <c r="H173" i="6"/>
  <c r="H159" i="6"/>
  <c r="H127" i="6"/>
  <c r="H163" i="6"/>
  <c r="H133" i="6"/>
  <c r="H96" i="6"/>
  <c r="H182" i="6"/>
  <c r="H100" i="6"/>
  <c r="H86" i="6"/>
  <c r="H101" i="6"/>
  <c r="H89" i="6"/>
  <c r="H30" i="6"/>
  <c r="H145" i="6"/>
  <c r="H144" i="6"/>
  <c r="H76" i="6"/>
  <c r="H33" i="6"/>
  <c r="H45" i="6"/>
  <c r="H54" i="6"/>
  <c r="H63" i="6"/>
  <c r="H49" i="6"/>
  <c r="H75" i="6"/>
  <c r="H143" i="6"/>
  <c r="H77" i="6"/>
  <c r="H60" i="6"/>
  <c r="H206" i="6"/>
  <c r="H104" i="6"/>
  <c r="H235" i="6"/>
  <c r="H52" i="6"/>
  <c r="H21" i="6"/>
  <c r="H6" i="6"/>
  <c r="H64" i="6"/>
  <c r="H43" i="6"/>
  <c r="H161" i="6"/>
  <c r="H57" i="6"/>
  <c r="H94" i="6"/>
  <c r="H22" i="6"/>
  <c r="H34" i="6"/>
  <c r="H93" i="6"/>
  <c r="H166" i="6"/>
  <c r="H84" i="6"/>
  <c r="H85" i="6"/>
  <c r="H142" i="6"/>
  <c r="H200" i="6"/>
  <c r="H73" i="6"/>
  <c r="H119" i="6"/>
  <c r="H147" i="6"/>
  <c r="H82" i="6"/>
  <c r="H124" i="6"/>
  <c r="H169" i="6"/>
  <c r="H139" i="6"/>
  <c r="H95" i="6"/>
  <c r="H111" i="6"/>
  <c r="H67" i="6"/>
  <c r="H37" i="6"/>
  <c r="H102" i="6"/>
  <c r="H155" i="6"/>
  <c r="H68" i="6"/>
  <c r="H209" i="6"/>
  <c r="H20" i="6"/>
  <c r="H69" i="6"/>
  <c r="H83" i="6"/>
  <c r="H185" i="6"/>
  <c r="H183" i="6"/>
  <c r="H195" i="6"/>
  <c r="H149" i="6"/>
  <c r="H170" i="6"/>
  <c r="H211" i="6"/>
  <c r="H106" i="6"/>
  <c r="H40" i="6"/>
  <c r="H188" i="6"/>
  <c r="H90" i="6"/>
  <c r="H129" i="6"/>
  <c r="H99" i="6"/>
  <c r="H191" i="6"/>
  <c r="H153" i="6"/>
  <c r="H216" i="6"/>
  <c r="H236" i="6"/>
  <c r="H103" i="6"/>
  <c r="H120" i="6"/>
  <c r="H109" i="6"/>
  <c r="H72" i="6"/>
  <c r="H158" i="6"/>
  <c r="H128" i="6"/>
  <c r="H151" i="6"/>
  <c r="H32" i="6"/>
  <c r="H162" i="6"/>
  <c r="H132" i="6"/>
  <c r="H70" i="6"/>
  <c r="H71" i="6"/>
  <c r="H78" i="6"/>
  <c r="H217" i="6"/>
  <c r="H176" i="6"/>
  <c r="H234" i="6"/>
  <c r="H115" i="6"/>
  <c r="H245" i="6"/>
  <c r="H199" i="6"/>
  <c r="H14" i="6"/>
  <c r="H233" i="6"/>
  <c r="H180" i="6"/>
  <c r="H66" i="6"/>
  <c r="H135" i="6"/>
  <c r="H134" i="6"/>
  <c r="H110" i="6"/>
  <c r="H116" i="6"/>
  <c r="H92" i="6"/>
  <c r="H207" i="6"/>
  <c r="H171" i="6"/>
  <c r="H194" i="6"/>
  <c r="H168" i="6"/>
  <c r="H222" i="6"/>
  <c r="H150" i="6"/>
  <c r="H201" i="6"/>
  <c r="H178" i="6"/>
  <c r="H186" i="6"/>
  <c r="H181" i="6"/>
  <c r="H197" i="6"/>
  <c r="H177" i="6"/>
  <c r="H141" i="6"/>
  <c r="H108" i="6"/>
  <c r="H136" i="6"/>
  <c r="H210" i="6"/>
  <c r="H118" i="6"/>
  <c r="H114" i="6"/>
  <c r="H91" i="6"/>
  <c r="H189" i="6"/>
  <c r="H224" i="6"/>
  <c r="H172" i="6"/>
  <c r="H167" i="6"/>
  <c r="H179" i="6"/>
  <c r="H299" i="6"/>
  <c r="H317" i="6"/>
  <c r="H291" i="6"/>
  <c r="H279" i="6"/>
  <c r="H276" i="6"/>
  <c r="H290" i="6"/>
  <c r="H219" i="6"/>
  <c r="H48" i="6"/>
  <c r="H192" i="6"/>
  <c r="H271" i="6"/>
  <c r="H292" i="6"/>
  <c r="H284" i="6"/>
  <c r="H137" i="6"/>
  <c r="H61" i="6"/>
  <c r="H213" i="6"/>
  <c r="H198" i="6"/>
  <c r="H225" i="6"/>
  <c r="H229" i="6"/>
  <c r="H278" i="6"/>
  <c r="H256" i="6"/>
  <c r="H289" i="6"/>
  <c r="H263" i="6"/>
  <c r="H227" i="6"/>
  <c r="H242" i="6"/>
  <c r="H286" i="6"/>
  <c r="H277" i="6"/>
  <c r="H193" i="6"/>
  <c r="H123" i="6"/>
  <c r="H281" i="6"/>
  <c r="H294" i="6"/>
  <c r="H282" i="6"/>
  <c r="H285" i="6"/>
  <c r="H270" i="6"/>
  <c r="H274" i="6"/>
  <c r="H287" i="6"/>
  <c r="H307" i="6"/>
  <c r="H273" i="6"/>
  <c r="H323" i="6"/>
  <c r="H309" i="6"/>
  <c r="H324" i="6"/>
  <c r="H321" i="6"/>
  <c r="H322" i="6"/>
  <c r="H293" i="6"/>
  <c r="H296" i="6"/>
  <c r="H314" i="6"/>
  <c r="H305" i="6"/>
  <c r="H280" i="6"/>
  <c r="H269" i="6"/>
  <c r="H275" i="6"/>
  <c r="H283" i="6"/>
  <c r="H272" i="6"/>
  <c r="H312" i="6"/>
  <c r="H315" i="6"/>
  <c r="H308" i="6"/>
  <c r="H319" i="6"/>
  <c r="H316" i="6"/>
  <c r="H313" i="6"/>
  <c r="H311" i="6"/>
  <c r="H297" i="6"/>
  <c r="H304" i="6"/>
  <c r="H318" i="6"/>
  <c r="H301" i="6"/>
  <c r="H298" i="6"/>
  <c r="H300" i="6"/>
  <c r="H302" i="6"/>
  <c r="H320" i="6"/>
  <c r="H306" i="6"/>
  <c r="H303" i="6"/>
  <c r="H310" i="6"/>
  <c r="H295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2" i="5"/>
  <c r="F4" i="3"/>
  <c r="D3" i="3"/>
  <c r="F3" i="3" s="1"/>
  <c r="D2" i="3"/>
  <c r="F2" i="3" s="1"/>
  <c r="L4" i="4"/>
  <c r="L6" i="4"/>
  <c r="L11" i="4"/>
  <c r="L16" i="4"/>
  <c r="L24" i="4"/>
  <c r="L35" i="4"/>
  <c r="L36" i="4"/>
  <c r="L47" i="4"/>
  <c r="L48" i="4"/>
  <c r="L51" i="4"/>
  <c r="L56" i="4"/>
  <c r="L67" i="4"/>
  <c r="L68" i="4"/>
  <c r="L69" i="4"/>
  <c r="L76" i="4"/>
  <c r="K78" i="4"/>
  <c r="L83" i="4"/>
  <c r="K86" i="4"/>
  <c r="L88" i="4"/>
  <c r="L92" i="4"/>
  <c r="K94" i="4"/>
  <c r="L95" i="4"/>
  <c r="L96" i="4"/>
  <c r="L99" i="4"/>
  <c r="L104" i="4"/>
  <c r="L112" i="4"/>
  <c r="L116" i="4"/>
  <c r="L124" i="4"/>
  <c r="L132" i="4"/>
  <c r="K134" i="4"/>
  <c r="L140" i="4"/>
  <c r="K142" i="4"/>
  <c r="L147" i="4"/>
  <c r="K150" i="4"/>
  <c r="L152" i="4"/>
  <c r="L156" i="4"/>
  <c r="K158" i="4"/>
  <c r="L160" i="4"/>
  <c r="L163" i="4"/>
  <c r="L168" i="4"/>
  <c r="L172" i="4"/>
  <c r="L180" i="4"/>
  <c r="L187" i="4"/>
  <c r="K190" i="4"/>
  <c r="L196" i="4"/>
  <c r="K198" i="4"/>
  <c r="K206" i="4"/>
  <c r="L208" i="4"/>
  <c r="K214" i="4"/>
  <c r="L215" i="4"/>
  <c r="L224" i="4"/>
  <c r="L227" i="4"/>
  <c r="L228" i="4"/>
  <c r="L229" i="4"/>
  <c r="L236" i="4"/>
  <c r="L244" i="4"/>
  <c r="L251" i="4"/>
  <c r="L252" i="4"/>
  <c r="K254" i="4"/>
  <c r="L260" i="4"/>
  <c r="K262" i="4"/>
  <c r="K270" i="4"/>
  <c r="L276" i="4"/>
  <c r="K278" i="4"/>
  <c r="L279" i="4"/>
  <c r="L280" i="4"/>
  <c r="L291" i="4"/>
  <c r="L292" i="4"/>
  <c r="L296" i="4"/>
  <c r="L300" i="4"/>
  <c r="K308" i="4"/>
  <c r="L315" i="4"/>
  <c r="K318" i="4"/>
  <c r="K324" i="4"/>
  <c r="K2" i="4"/>
  <c r="J325" i="4" l="1"/>
  <c r="K325" i="4"/>
  <c r="J281" i="4"/>
  <c r="L281" i="4"/>
  <c r="J197" i="4"/>
  <c r="L197" i="4"/>
  <c r="J165" i="4"/>
  <c r="L165" i="4"/>
  <c r="L217" i="4"/>
  <c r="J217" i="4"/>
  <c r="J161" i="4"/>
  <c r="L161" i="4"/>
  <c r="J57" i="4"/>
  <c r="L57" i="4"/>
  <c r="J49" i="4"/>
  <c r="L49" i="4"/>
  <c r="J271" i="4"/>
  <c r="J143" i="4"/>
  <c r="L7" i="4"/>
  <c r="L289" i="4"/>
  <c r="L119" i="4"/>
  <c r="J311" i="4"/>
  <c r="L311" i="4"/>
  <c r="J199" i="4"/>
  <c r="L199" i="4"/>
  <c r="J15" i="4"/>
  <c r="L15" i="4"/>
  <c r="J223" i="4"/>
  <c r="J293" i="4"/>
  <c r="L293" i="4"/>
  <c r="L261" i="4"/>
  <c r="J263" i="4"/>
  <c r="L263" i="4"/>
  <c r="J151" i="4"/>
  <c r="L151" i="4"/>
  <c r="J135" i="4"/>
  <c r="L135" i="4"/>
  <c r="L87" i="4"/>
  <c r="J87" i="4"/>
  <c r="L39" i="4"/>
  <c r="L225" i="4"/>
  <c r="J255" i="4"/>
  <c r="K316" i="4"/>
  <c r="L288" i="4"/>
  <c r="L232" i="4"/>
  <c r="L212" i="4"/>
  <c r="L188" i="4"/>
  <c r="L200" i="4"/>
  <c r="L74" i="4"/>
  <c r="L272" i="4"/>
  <c r="L216" i="4"/>
  <c r="L108" i="4"/>
  <c r="L60" i="4"/>
  <c r="L28" i="4"/>
  <c r="L309" i="4"/>
  <c r="L277" i="4"/>
  <c r="L245" i="4"/>
  <c r="L213" i="4"/>
  <c r="L181" i="4"/>
  <c r="L149" i="4"/>
  <c r="L133" i="4"/>
  <c r="L115" i="4"/>
  <c r="L85" i="4"/>
  <c r="L29" i="4"/>
  <c r="L13" i="4"/>
  <c r="L179" i="4"/>
  <c r="L27" i="4"/>
  <c r="L211" i="4"/>
  <c r="L323" i="4"/>
  <c r="L301" i="4"/>
  <c r="L285" i="4"/>
  <c r="L259" i="4"/>
  <c r="L237" i="4"/>
  <c r="L221" i="4"/>
  <c r="L195" i="4"/>
  <c r="L173" i="4"/>
  <c r="L157" i="4"/>
  <c r="L125" i="4"/>
  <c r="L93" i="4"/>
  <c r="L43" i="4"/>
  <c r="L250" i="4"/>
  <c r="J317" i="4"/>
  <c r="M317" i="4" s="1"/>
  <c r="J269" i="4"/>
  <c r="J253" i="4"/>
  <c r="J205" i="4"/>
  <c r="J189" i="4"/>
  <c r="J141" i="4"/>
  <c r="J117" i="4"/>
  <c r="J109" i="4"/>
  <c r="J101" i="4"/>
  <c r="J77" i="4"/>
  <c r="J61" i="4"/>
  <c r="J53" i="4"/>
  <c r="J45" i="4"/>
  <c r="J37" i="4"/>
  <c r="J21" i="4"/>
  <c r="J5" i="4"/>
  <c r="L307" i="4"/>
  <c r="L219" i="4"/>
  <c r="L42" i="4"/>
  <c r="L178" i="4"/>
  <c r="L243" i="4"/>
  <c r="L283" i="4"/>
  <c r="L59" i="4"/>
  <c r="L299" i="4"/>
  <c r="L235" i="4"/>
  <c r="L171" i="4"/>
  <c r="L155" i="4"/>
  <c r="L123" i="4"/>
  <c r="L91" i="4"/>
  <c r="L19" i="4"/>
  <c r="J275" i="4"/>
  <c r="J267" i="4"/>
  <c r="M267" i="4" s="1"/>
  <c r="J203" i="4"/>
  <c r="J139" i="4"/>
  <c r="J131" i="4"/>
  <c r="J107" i="4"/>
  <c r="J75" i="4"/>
  <c r="M75" i="4" s="1"/>
  <c r="J3" i="4"/>
  <c r="J322" i="4"/>
  <c r="J314" i="4"/>
  <c r="M314" i="4" s="1"/>
  <c r="N314" i="4" s="1"/>
  <c r="O314" i="4" s="1"/>
  <c r="J306" i="4"/>
  <c r="J298" i="4"/>
  <c r="J290" i="4"/>
  <c r="J282" i="4"/>
  <c r="J274" i="4"/>
  <c r="J266" i="4"/>
  <c r="J258" i="4"/>
  <c r="J242" i="4"/>
  <c r="J234" i="4"/>
  <c r="J218" i="4"/>
  <c r="J210" i="4"/>
  <c r="J202" i="4"/>
  <c r="J194" i="4"/>
  <c r="J186" i="4"/>
  <c r="J170" i="4"/>
  <c r="J162" i="4"/>
  <c r="J154" i="4"/>
  <c r="J146" i="4"/>
  <c r="J138" i="4"/>
  <c r="J130" i="4"/>
  <c r="J122" i="4"/>
  <c r="J114" i="4"/>
  <c r="J106" i="4"/>
  <c r="J98" i="4"/>
  <c r="J90" i="4"/>
  <c r="J82" i="4"/>
  <c r="J66" i="4"/>
  <c r="J58" i="4"/>
  <c r="J50" i="4"/>
  <c r="J34" i="4"/>
  <c r="J26" i="4"/>
  <c r="J18" i="4"/>
  <c r="J10" i="4"/>
  <c r="L169" i="4"/>
  <c r="L313" i="4"/>
  <c r="L304" i="4"/>
  <c r="L295" i="4"/>
  <c r="K286" i="4"/>
  <c r="L249" i="4"/>
  <c r="L240" i="4"/>
  <c r="L231" i="4"/>
  <c r="K222" i="4"/>
  <c r="L185" i="4"/>
  <c r="L176" i="4"/>
  <c r="L167" i="4"/>
  <c r="L129" i="4"/>
  <c r="L120" i="4"/>
  <c r="L111" i="4"/>
  <c r="K102" i="4"/>
  <c r="L64" i="4"/>
  <c r="K54" i="4"/>
  <c r="L33" i="4"/>
  <c r="L23" i="4"/>
  <c r="L297" i="4"/>
  <c r="L233" i="4"/>
  <c r="L241" i="4"/>
  <c r="L177" i="4"/>
  <c r="L121" i="4"/>
  <c r="L65" i="4"/>
  <c r="L55" i="4"/>
  <c r="L321" i="4"/>
  <c r="L175" i="4"/>
  <c r="L128" i="4"/>
  <c r="L73" i="4"/>
  <c r="L312" i="4"/>
  <c r="L257" i="4"/>
  <c r="L248" i="4"/>
  <c r="L193" i="4"/>
  <c r="L184" i="4"/>
  <c r="L137" i="4"/>
  <c r="L32" i="4"/>
  <c r="L320" i="4"/>
  <c r="L265" i="4"/>
  <c r="L256" i="4"/>
  <c r="L201" i="4"/>
  <c r="L192" i="4"/>
  <c r="L145" i="4"/>
  <c r="L136" i="4"/>
  <c r="L81" i="4"/>
  <c r="L72" i="4"/>
  <c r="L41" i="4"/>
  <c r="L9" i="4"/>
  <c r="L113" i="4"/>
  <c r="L25" i="4"/>
  <c r="L305" i="4"/>
  <c r="L273" i="4"/>
  <c r="L209" i="4"/>
  <c r="L153" i="4"/>
  <c r="L89" i="4"/>
  <c r="K46" i="4"/>
  <c r="K62" i="4"/>
  <c r="K70" i="4"/>
  <c r="K14" i="4"/>
  <c r="K22" i="4"/>
  <c r="K30" i="4"/>
  <c r="K38" i="4"/>
  <c r="L325" i="4"/>
  <c r="L2" i="4"/>
  <c r="M2" i="4" s="1"/>
  <c r="L318" i="4"/>
  <c r="L310" i="4"/>
  <c r="M310" i="4" s="1"/>
  <c r="N310" i="4" s="1"/>
  <c r="O310" i="4" s="1"/>
  <c r="L302" i="4"/>
  <c r="L294" i="4"/>
  <c r="M294" i="4" s="1"/>
  <c r="N294" i="4" s="1"/>
  <c r="O294" i="4" s="1"/>
  <c r="L286" i="4"/>
  <c r="L278" i="4"/>
  <c r="L270" i="4"/>
  <c r="L262" i="4"/>
  <c r="L254" i="4"/>
  <c r="L246" i="4"/>
  <c r="L238" i="4"/>
  <c r="L230" i="4"/>
  <c r="L222" i="4"/>
  <c r="L214" i="4"/>
  <c r="L206" i="4"/>
  <c r="L198" i="4"/>
  <c r="L190" i="4"/>
  <c r="L182" i="4"/>
  <c r="L174" i="4"/>
  <c r="L166" i="4"/>
  <c r="L158" i="4"/>
  <c r="L150" i="4"/>
  <c r="L142" i="4"/>
  <c r="L134" i="4"/>
  <c r="L126" i="4"/>
  <c r="L118" i="4"/>
  <c r="L110" i="4"/>
  <c r="M110" i="4" s="1"/>
  <c r="N110" i="4" s="1"/>
  <c r="O110" i="4" s="1"/>
  <c r="L102" i="4"/>
  <c r="L94" i="4"/>
  <c r="M94" i="4" s="1"/>
  <c r="N94" i="4" s="1"/>
  <c r="O94" i="4" s="1"/>
  <c r="L86" i="4"/>
  <c r="L78" i="4"/>
  <c r="L70" i="4"/>
  <c r="L62" i="4"/>
  <c r="L54" i="4"/>
  <c r="L46" i="4"/>
  <c r="L38" i="4"/>
  <c r="L30" i="4"/>
  <c r="L22" i="4"/>
  <c r="L14" i="4"/>
  <c r="L324" i="4"/>
  <c r="L316" i="4"/>
  <c r="L308" i="4"/>
  <c r="M308" i="4" s="1"/>
  <c r="N308" i="4" s="1"/>
  <c r="O308" i="4" s="1"/>
  <c r="L314" i="4"/>
  <c r="K6" i="4"/>
  <c r="K317" i="4"/>
  <c r="K292" i="4"/>
  <c r="K300" i="4"/>
  <c r="K323" i="4"/>
  <c r="K315" i="4"/>
  <c r="K307" i="4"/>
  <c r="K299" i="4"/>
  <c r="K291" i="4"/>
  <c r="K283" i="4"/>
  <c r="K275" i="4"/>
  <c r="M275" i="4" s="1"/>
  <c r="K267" i="4"/>
  <c r="K259" i="4"/>
  <c r="M259" i="4" s="1"/>
  <c r="K251" i="4"/>
  <c r="K243" i="4"/>
  <c r="K235" i="4"/>
  <c r="K227" i="4"/>
  <c r="K219" i="4"/>
  <c r="K211" i="4"/>
  <c r="K203" i="4"/>
  <c r="K195" i="4"/>
  <c r="M195" i="4" s="1"/>
  <c r="K187" i="4"/>
  <c r="M187" i="4" s="1"/>
  <c r="K179" i="4"/>
  <c r="M179" i="4" s="1"/>
  <c r="K171" i="4"/>
  <c r="K163" i="4"/>
  <c r="K155" i="4"/>
  <c r="K147" i="4"/>
  <c r="K139" i="4"/>
  <c r="K131" i="4"/>
  <c r="K123" i="4"/>
  <c r="M123" i="4" s="1"/>
  <c r="K115" i="4"/>
  <c r="K107" i="4"/>
  <c r="K99" i="4"/>
  <c r="K91" i="4"/>
  <c r="K83" i="4"/>
  <c r="M83" i="4" s="1"/>
  <c r="K75" i="4"/>
  <c r="K67" i="4"/>
  <c r="K59" i="4"/>
  <c r="M59" i="4" s="1"/>
  <c r="K51" i="4"/>
  <c r="M51" i="4" s="1"/>
  <c r="K43" i="4"/>
  <c r="K35" i="4"/>
  <c r="K27" i="4"/>
  <c r="K19" i="4"/>
  <c r="K11" i="4"/>
  <c r="M11" i="4" s="1"/>
  <c r="K3" i="4"/>
  <c r="M254" i="4"/>
  <c r="N254" i="4" s="1"/>
  <c r="O254" i="4" s="1"/>
  <c r="M62" i="4"/>
  <c r="N62" i="4" s="1"/>
  <c r="O62" i="4" s="1"/>
  <c r="K306" i="4"/>
  <c r="M318" i="4"/>
  <c r="N318" i="4" s="1"/>
  <c r="O318" i="4" s="1"/>
  <c r="M190" i="4"/>
  <c r="N190" i="4" s="1"/>
  <c r="O190" i="4" s="1"/>
  <c r="M126" i="4"/>
  <c r="N126" i="4" s="1"/>
  <c r="O126" i="4" s="1"/>
  <c r="K159" i="4"/>
  <c r="K151" i="4"/>
  <c r="K143" i="4"/>
  <c r="K135" i="4"/>
  <c r="K127" i="4"/>
  <c r="K119" i="4"/>
  <c r="K111" i="4"/>
  <c r="K103" i="4"/>
  <c r="K95" i="4"/>
  <c r="K87" i="4"/>
  <c r="K79" i="4"/>
  <c r="K71" i="4"/>
  <c r="K63" i="4"/>
  <c r="K55" i="4"/>
  <c r="K47" i="4"/>
  <c r="K39" i="4"/>
  <c r="K31" i="4"/>
  <c r="K23" i="4"/>
  <c r="K15" i="4"/>
  <c r="K7" i="4"/>
  <c r="K250" i="4"/>
  <c r="M230" i="4"/>
  <c r="N230" i="4" s="1"/>
  <c r="O230" i="4" s="1"/>
  <c r="K242" i="4"/>
  <c r="K309" i="4"/>
  <c r="K301" i="4"/>
  <c r="K293" i="4"/>
  <c r="K285" i="4"/>
  <c r="K277" i="4"/>
  <c r="K269" i="4"/>
  <c r="K261" i="4"/>
  <c r="K253" i="4"/>
  <c r="K245" i="4"/>
  <c r="K237" i="4"/>
  <c r="K229" i="4"/>
  <c r="K221" i="4"/>
  <c r="M221" i="4" s="1"/>
  <c r="K213" i="4"/>
  <c r="K205" i="4"/>
  <c r="K197" i="4"/>
  <c r="K189" i="4"/>
  <c r="K181" i="4"/>
  <c r="K173" i="4"/>
  <c r="K165" i="4"/>
  <c r="K157" i="4"/>
  <c r="M157" i="4" s="1"/>
  <c r="K149" i="4"/>
  <c r="K141" i="4"/>
  <c r="K133" i="4"/>
  <c r="K125" i="4"/>
  <c r="K117" i="4"/>
  <c r="K109" i="4"/>
  <c r="K101" i="4"/>
  <c r="K93" i="4"/>
  <c r="M93" i="4" s="1"/>
  <c r="K85" i="4"/>
  <c r="K77" i="4"/>
  <c r="K69" i="4"/>
  <c r="K61" i="4"/>
  <c r="K53" i="4"/>
  <c r="K45" i="4"/>
  <c r="K37" i="4"/>
  <c r="K29" i="4"/>
  <c r="M29" i="4" s="1"/>
  <c r="K21" i="4"/>
  <c r="K13" i="4"/>
  <c r="K5" i="4"/>
  <c r="M158" i="4"/>
  <c r="N158" i="4" s="1"/>
  <c r="O158" i="4" s="1"/>
  <c r="M30" i="4"/>
  <c r="N30" i="4" s="1"/>
  <c r="O30" i="4" s="1"/>
  <c r="K186" i="4"/>
  <c r="K284" i="4"/>
  <c r="K276" i="4"/>
  <c r="K268" i="4"/>
  <c r="K260" i="4"/>
  <c r="K252" i="4"/>
  <c r="K244" i="4"/>
  <c r="K236" i="4"/>
  <c r="K228" i="4"/>
  <c r="K220" i="4"/>
  <c r="K212" i="4"/>
  <c r="K204" i="4"/>
  <c r="K196" i="4"/>
  <c r="K188" i="4"/>
  <c r="K180" i="4"/>
  <c r="K172" i="4"/>
  <c r="K164" i="4"/>
  <c r="K156" i="4"/>
  <c r="K148" i="4"/>
  <c r="K140" i="4"/>
  <c r="K132" i="4"/>
  <c r="K124" i="4"/>
  <c r="K116" i="4"/>
  <c r="K108" i="4"/>
  <c r="K100" i="4"/>
  <c r="K92" i="4"/>
  <c r="K84" i="4"/>
  <c r="K76" i="4"/>
  <c r="K68" i="4"/>
  <c r="K60" i="4"/>
  <c r="K52" i="4"/>
  <c r="K44" i="4"/>
  <c r="K36" i="4"/>
  <c r="K28" i="4"/>
  <c r="K20" i="4"/>
  <c r="K12" i="4"/>
  <c r="K4" i="4"/>
  <c r="M150" i="4"/>
  <c r="N150" i="4" s="1"/>
  <c r="O150" i="4" s="1"/>
  <c r="K178" i="4"/>
  <c r="K146" i="4"/>
  <c r="K138" i="4"/>
  <c r="K130" i="4"/>
  <c r="K122" i="4"/>
  <c r="K114" i="4"/>
  <c r="K106" i="4"/>
  <c r="K98" i="4"/>
  <c r="K90" i="4"/>
  <c r="K82" i="4"/>
  <c r="K74" i="4"/>
  <c r="K66" i="4"/>
  <c r="K58" i="4"/>
  <c r="K42" i="4"/>
  <c r="K34" i="4"/>
  <c r="K26" i="4"/>
  <c r="K18" i="4"/>
  <c r="K10" i="4"/>
  <c r="K266" i="4"/>
  <c r="K202" i="4"/>
  <c r="K322" i="4"/>
  <c r="K258" i="4"/>
  <c r="K194" i="4"/>
  <c r="K298" i="4"/>
  <c r="K234" i="4"/>
  <c r="K170" i="4"/>
  <c r="K290" i="4"/>
  <c r="K226" i="4"/>
  <c r="K162" i="4"/>
  <c r="K282" i="4"/>
  <c r="K218" i="4"/>
  <c r="K154" i="4"/>
  <c r="K274" i="4"/>
  <c r="K210" i="4"/>
  <c r="K50" i="4"/>
  <c r="M285" i="4"/>
  <c r="K321" i="4"/>
  <c r="K313" i="4"/>
  <c r="K305" i="4"/>
  <c r="K297" i="4"/>
  <c r="K289" i="4"/>
  <c r="K281" i="4"/>
  <c r="K273" i="4"/>
  <c r="K265" i="4"/>
  <c r="K257" i="4"/>
  <c r="K249" i="4"/>
  <c r="K241" i="4"/>
  <c r="K233" i="4"/>
  <c r="K225" i="4"/>
  <c r="K217" i="4"/>
  <c r="K209" i="4"/>
  <c r="K201" i="4"/>
  <c r="K193" i="4"/>
  <c r="K185" i="4"/>
  <c r="K177" i="4"/>
  <c r="K169" i="4"/>
  <c r="K161" i="4"/>
  <c r="K153" i="4"/>
  <c r="K145" i="4"/>
  <c r="K137" i="4"/>
  <c r="K129" i="4"/>
  <c r="K121" i="4"/>
  <c r="K113" i="4"/>
  <c r="K105" i="4"/>
  <c r="K97" i="4"/>
  <c r="K89" i="4"/>
  <c r="K81" i="4"/>
  <c r="K73" i="4"/>
  <c r="K65" i="4"/>
  <c r="K57" i="4"/>
  <c r="K49" i="4"/>
  <c r="K41" i="4"/>
  <c r="K33" i="4"/>
  <c r="K25" i="4"/>
  <c r="K17" i="4"/>
  <c r="K9" i="4"/>
  <c r="M316" i="4"/>
  <c r="N316" i="4" s="1"/>
  <c r="O316" i="4" s="1"/>
  <c r="M244" i="4"/>
  <c r="M180" i="4"/>
  <c r="M116" i="4"/>
  <c r="M52" i="4"/>
  <c r="K320" i="4"/>
  <c r="K312" i="4"/>
  <c r="K304" i="4"/>
  <c r="K296" i="4"/>
  <c r="K288" i="4"/>
  <c r="K280" i="4"/>
  <c r="K272" i="4"/>
  <c r="K264" i="4"/>
  <c r="K256" i="4"/>
  <c r="K248" i="4"/>
  <c r="K240" i="4"/>
  <c r="K232" i="4"/>
  <c r="K224" i="4"/>
  <c r="K216" i="4"/>
  <c r="K208" i="4"/>
  <c r="K200" i="4"/>
  <c r="K192" i="4"/>
  <c r="K184" i="4"/>
  <c r="K176" i="4"/>
  <c r="K168" i="4"/>
  <c r="K160" i="4"/>
  <c r="K152" i="4"/>
  <c r="K144" i="4"/>
  <c r="K136" i="4"/>
  <c r="K128" i="4"/>
  <c r="K120" i="4"/>
  <c r="K112" i="4"/>
  <c r="K104" i="4"/>
  <c r="K96" i="4"/>
  <c r="K88" i="4"/>
  <c r="K80" i="4"/>
  <c r="K72" i="4"/>
  <c r="K64" i="4"/>
  <c r="K56" i="4"/>
  <c r="K48" i="4"/>
  <c r="K40" i="4"/>
  <c r="K32" i="4"/>
  <c r="K24" i="4"/>
  <c r="K16" i="4"/>
  <c r="K8" i="4"/>
  <c r="M315" i="4"/>
  <c r="M251" i="4"/>
  <c r="M211" i="4"/>
  <c r="M147" i="4"/>
  <c r="M139" i="4"/>
  <c r="M67" i="4"/>
  <c r="K319" i="4"/>
  <c r="K311" i="4"/>
  <c r="K303" i="4"/>
  <c r="K295" i="4"/>
  <c r="K287" i="4"/>
  <c r="K279" i="4"/>
  <c r="K271" i="4"/>
  <c r="K263" i="4"/>
  <c r="K255" i="4"/>
  <c r="K247" i="4"/>
  <c r="K239" i="4"/>
  <c r="K231" i="4"/>
  <c r="K223" i="4"/>
  <c r="K215" i="4"/>
  <c r="K207" i="4"/>
  <c r="K199" i="4"/>
  <c r="K191" i="4"/>
  <c r="K183" i="4"/>
  <c r="K175" i="4"/>
  <c r="K167" i="4"/>
  <c r="M127" i="4"/>
  <c r="M63" i="4"/>
  <c r="M203" i="4" l="1"/>
  <c r="M286" i="4"/>
  <c r="N286" i="4" s="1"/>
  <c r="O286" i="4" s="1"/>
  <c r="M3" i="4"/>
  <c r="M19" i="4"/>
  <c r="M115" i="4"/>
  <c r="N115" i="4" s="1"/>
  <c r="O115" i="4" s="1"/>
  <c r="M243" i="4"/>
  <c r="N243" i="4" s="1"/>
  <c r="O243" i="4" s="1"/>
  <c r="M131" i="4"/>
  <c r="N131" i="4" s="1"/>
  <c r="O131" i="4" s="1"/>
  <c r="M323" i="4"/>
  <c r="N323" i="4" s="1"/>
  <c r="O323" i="4" s="1"/>
  <c r="M46" i="4"/>
  <c r="N46" i="4" s="1"/>
  <c r="O46" i="4" s="1"/>
  <c r="M222" i="4"/>
  <c r="N222" i="4" s="1"/>
  <c r="O222" i="4" s="1"/>
  <c r="N2" i="4"/>
  <c r="O2" i="4" s="1"/>
  <c r="M26" i="4"/>
  <c r="M98" i="4"/>
  <c r="M130" i="4"/>
  <c r="M325" i="4"/>
  <c r="N325" i="4" s="1"/>
  <c r="O325" i="4" s="1"/>
  <c r="M13" i="4"/>
  <c r="N13" i="4" s="1"/>
  <c r="O13" i="4" s="1"/>
  <c r="M77" i="4"/>
  <c r="N77" i="4" s="1"/>
  <c r="O77" i="4" s="1"/>
  <c r="M141" i="4"/>
  <c r="N141" i="4" s="1"/>
  <c r="O141" i="4" s="1"/>
  <c r="M205" i="4"/>
  <c r="N205" i="4" s="1"/>
  <c r="O205" i="4" s="1"/>
  <c r="M269" i="4"/>
  <c r="M99" i="4"/>
  <c r="M227" i="4"/>
  <c r="M291" i="4"/>
  <c r="N291" i="4" s="1"/>
  <c r="O291" i="4" s="1"/>
  <c r="M163" i="4"/>
  <c r="N163" i="4" s="1"/>
  <c r="O163" i="4" s="1"/>
  <c r="M47" i="4"/>
  <c r="N47" i="4" s="1"/>
  <c r="O47" i="4" s="1"/>
  <c r="M111" i="4"/>
  <c r="N111" i="4" s="1"/>
  <c r="O111" i="4" s="1"/>
  <c r="M36" i="4"/>
  <c r="N36" i="4" s="1"/>
  <c r="O36" i="4" s="1"/>
  <c r="M100" i="4"/>
  <c r="M164" i="4"/>
  <c r="N164" i="4" s="1"/>
  <c r="O164" i="4" s="1"/>
  <c r="M228" i="4"/>
  <c r="N228" i="4" s="1"/>
  <c r="O228" i="4" s="1"/>
  <c r="M35" i="4"/>
  <c r="N35" i="4" s="1"/>
  <c r="O35" i="4" s="1"/>
  <c r="M300" i="4"/>
  <c r="N300" i="4" s="1"/>
  <c r="O300" i="4" s="1"/>
  <c r="M109" i="4"/>
  <c r="N109" i="4" s="1"/>
  <c r="O109" i="4" s="1"/>
  <c r="M173" i="4"/>
  <c r="N173" i="4" s="1"/>
  <c r="O173" i="4" s="1"/>
  <c r="M301" i="4"/>
  <c r="N301" i="4" s="1"/>
  <c r="O301" i="4" s="1"/>
  <c r="M14" i="4"/>
  <c r="N14" i="4" s="1"/>
  <c r="O14" i="4" s="1"/>
  <c r="M45" i="4"/>
  <c r="N45" i="4" s="1"/>
  <c r="O45" i="4" s="1"/>
  <c r="M237" i="4"/>
  <c r="M15" i="4"/>
  <c r="N15" i="4" s="1"/>
  <c r="O15" i="4" s="1"/>
  <c r="M79" i="4"/>
  <c r="N79" i="4" s="1"/>
  <c r="O79" i="4" s="1"/>
  <c r="M143" i="4"/>
  <c r="N143" i="4" s="1"/>
  <c r="O143" i="4" s="1"/>
  <c r="M4" i="4"/>
  <c r="N4" i="4" s="1"/>
  <c r="O4" i="4" s="1"/>
  <c r="M68" i="4"/>
  <c r="N68" i="4" s="1"/>
  <c r="O68" i="4" s="1"/>
  <c r="M132" i="4"/>
  <c r="N132" i="4" s="1"/>
  <c r="O132" i="4" s="1"/>
  <c r="M196" i="4"/>
  <c r="N196" i="4" s="1"/>
  <c r="O196" i="4" s="1"/>
  <c r="M260" i="4"/>
  <c r="N260" i="4" s="1"/>
  <c r="O260" i="4" s="1"/>
  <c r="M102" i="4"/>
  <c r="N102" i="4" s="1"/>
  <c r="O102" i="4" s="1"/>
  <c r="M238" i="4"/>
  <c r="N238" i="4" s="1"/>
  <c r="O238" i="4" s="1"/>
  <c r="M54" i="4"/>
  <c r="N54" i="4" s="1"/>
  <c r="O54" i="4" s="1"/>
  <c r="M166" i="4"/>
  <c r="N166" i="4" s="1"/>
  <c r="O166" i="4" s="1"/>
  <c r="M302" i="4"/>
  <c r="N302" i="4" s="1"/>
  <c r="O302" i="4" s="1"/>
  <c r="M324" i="4"/>
  <c r="N324" i="4" s="1"/>
  <c r="O324" i="4" s="1"/>
  <c r="M262" i="4"/>
  <c r="N262" i="4" s="1"/>
  <c r="O262" i="4" s="1"/>
  <c r="M307" i="4"/>
  <c r="N307" i="4" s="1"/>
  <c r="O307" i="4" s="1"/>
  <c r="M118" i="4"/>
  <c r="N118" i="4" s="1"/>
  <c r="O118" i="4" s="1"/>
  <c r="M70" i="4"/>
  <c r="N70" i="4" s="1"/>
  <c r="O70" i="4" s="1"/>
  <c r="M27" i="4"/>
  <c r="N27" i="4" s="1"/>
  <c r="O27" i="4" s="1"/>
  <c r="M91" i="4"/>
  <c r="N91" i="4" s="1"/>
  <c r="O91" i="4" s="1"/>
  <c r="M155" i="4"/>
  <c r="N155" i="4" s="1"/>
  <c r="O155" i="4" s="1"/>
  <c r="M219" i="4"/>
  <c r="N219" i="4" s="1"/>
  <c r="O219" i="4" s="1"/>
  <c r="M283" i="4"/>
  <c r="N283" i="4" s="1"/>
  <c r="O283" i="4" s="1"/>
  <c r="M182" i="4"/>
  <c r="N182" i="4" s="1"/>
  <c r="O182" i="4" s="1"/>
  <c r="M134" i="4"/>
  <c r="N134" i="4" s="1"/>
  <c r="O134" i="4" s="1"/>
  <c r="M39" i="4"/>
  <c r="N39" i="4" s="1"/>
  <c r="O39" i="4" s="1"/>
  <c r="M103" i="4"/>
  <c r="N103" i="4" s="1"/>
  <c r="O103" i="4" s="1"/>
  <c r="M246" i="4"/>
  <c r="N246" i="4" s="1"/>
  <c r="O246" i="4" s="1"/>
  <c r="M198" i="4"/>
  <c r="N198" i="4" s="1"/>
  <c r="O198" i="4" s="1"/>
  <c r="M214" i="4"/>
  <c r="N214" i="4" s="1"/>
  <c r="O214" i="4" s="1"/>
  <c r="M278" i="4"/>
  <c r="N278" i="4" s="1"/>
  <c r="O278" i="4" s="1"/>
  <c r="M90" i="4"/>
  <c r="N90" i="4" s="1"/>
  <c r="O90" i="4" s="1"/>
  <c r="M22" i="4"/>
  <c r="N22" i="4" s="1"/>
  <c r="O22" i="4" s="1"/>
  <c r="M86" i="4"/>
  <c r="N86" i="4" s="1"/>
  <c r="O86" i="4" s="1"/>
  <c r="M6" i="4"/>
  <c r="N6" i="4" s="1"/>
  <c r="O6" i="4" s="1"/>
  <c r="M23" i="4"/>
  <c r="N23" i="4" s="1"/>
  <c r="O23" i="4" s="1"/>
  <c r="M151" i="4"/>
  <c r="N151" i="4" s="1"/>
  <c r="O151" i="4" s="1"/>
  <c r="M12" i="4"/>
  <c r="N12" i="4" s="1"/>
  <c r="O12" i="4" s="1"/>
  <c r="M76" i="4"/>
  <c r="N76" i="4" s="1"/>
  <c r="O76" i="4" s="1"/>
  <c r="M140" i="4"/>
  <c r="N140" i="4" s="1"/>
  <c r="O140" i="4" s="1"/>
  <c r="M204" i="4"/>
  <c r="N204" i="4" s="1"/>
  <c r="O204" i="4" s="1"/>
  <c r="M268" i="4"/>
  <c r="N268" i="4" s="1"/>
  <c r="O268" i="4" s="1"/>
  <c r="M5" i="4"/>
  <c r="N5" i="4" s="1"/>
  <c r="O5" i="4" s="1"/>
  <c r="M69" i="4"/>
  <c r="N69" i="4" s="1"/>
  <c r="O69" i="4" s="1"/>
  <c r="M133" i="4"/>
  <c r="N133" i="4" s="1"/>
  <c r="O133" i="4" s="1"/>
  <c r="M197" i="4"/>
  <c r="N197" i="4" s="1"/>
  <c r="O197" i="4" s="1"/>
  <c r="M261" i="4"/>
  <c r="N261" i="4" s="1"/>
  <c r="O261" i="4" s="1"/>
  <c r="M87" i="4"/>
  <c r="N87" i="4" s="1"/>
  <c r="O87" i="4" s="1"/>
  <c r="M31" i="4"/>
  <c r="N31" i="4" s="1"/>
  <c r="O31" i="4" s="1"/>
  <c r="M95" i="4"/>
  <c r="N95" i="4" s="1"/>
  <c r="O95" i="4" s="1"/>
  <c r="M159" i="4"/>
  <c r="N159" i="4" s="1"/>
  <c r="O159" i="4" s="1"/>
  <c r="M20" i="4"/>
  <c r="N20" i="4" s="1"/>
  <c r="O20" i="4" s="1"/>
  <c r="M84" i="4"/>
  <c r="N84" i="4" s="1"/>
  <c r="O84" i="4" s="1"/>
  <c r="M148" i="4"/>
  <c r="N148" i="4" s="1"/>
  <c r="O148" i="4" s="1"/>
  <c r="M212" i="4"/>
  <c r="N212" i="4" s="1"/>
  <c r="O212" i="4" s="1"/>
  <c r="M276" i="4"/>
  <c r="N276" i="4" s="1"/>
  <c r="O276" i="4" s="1"/>
  <c r="M74" i="4"/>
  <c r="N74" i="4" s="1"/>
  <c r="O74" i="4" s="1"/>
  <c r="M106" i="4"/>
  <c r="N106" i="4" s="1"/>
  <c r="O106" i="4" s="1"/>
  <c r="M28" i="4"/>
  <c r="N28" i="4" s="1"/>
  <c r="O28" i="4" s="1"/>
  <c r="M92" i="4"/>
  <c r="N92" i="4" s="1"/>
  <c r="O92" i="4" s="1"/>
  <c r="M156" i="4"/>
  <c r="N156" i="4" s="1"/>
  <c r="O156" i="4" s="1"/>
  <c r="M220" i="4"/>
  <c r="N220" i="4" s="1"/>
  <c r="O220" i="4" s="1"/>
  <c r="M284" i="4"/>
  <c r="N284" i="4" s="1"/>
  <c r="O284" i="4" s="1"/>
  <c r="M10" i="4"/>
  <c r="N10" i="4" s="1"/>
  <c r="O10" i="4" s="1"/>
  <c r="M42" i="4"/>
  <c r="N42" i="4" s="1"/>
  <c r="O42" i="4" s="1"/>
  <c r="M82" i="4"/>
  <c r="N82" i="4" s="1"/>
  <c r="O82" i="4" s="1"/>
  <c r="M114" i="4"/>
  <c r="N114" i="4" s="1"/>
  <c r="O114" i="4" s="1"/>
  <c r="M146" i="4"/>
  <c r="N146" i="4" s="1"/>
  <c r="O146" i="4" s="1"/>
  <c r="M38" i="4"/>
  <c r="N38" i="4" s="1"/>
  <c r="O38" i="4" s="1"/>
  <c r="M174" i="4"/>
  <c r="N174" i="4" s="1"/>
  <c r="O174" i="4" s="1"/>
  <c r="M37" i="4"/>
  <c r="N37" i="4" s="1"/>
  <c r="O37" i="4" s="1"/>
  <c r="M101" i="4"/>
  <c r="N101" i="4" s="1"/>
  <c r="O101" i="4" s="1"/>
  <c r="M165" i="4"/>
  <c r="N165" i="4" s="1"/>
  <c r="O165" i="4" s="1"/>
  <c r="M229" i="4"/>
  <c r="N229" i="4" s="1"/>
  <c r="O229" i="4" s="1"/>
  <c r="M293" i="4"/>
  <c r="N293" i="4" s="1"/>
  <c r="O293" i="4" s="1"/>
  <c r="M18" i="4"/>
  <c r="N18" i="4" s="1"/>
  <c r="O18" i="4" s="1"/>
  <c r="M58" i="4"/>
  <c r="N58" i="4" s="1"/>
  <c r="O58" i="4" s="1"/>
  <c r="M122" i="4"/>
  <c r="N122" i="4" s="1"/>
  <c r="O122" i="4" s="1"/>
  <c r="M71" i="4"/>
  <c r="N71" i="4" s="1"/>
  <c r="O71" i="4" s="1"/>
  <c r="M135" i="4"/>
  <c r="N135" i="4" s="1"/>
  <c r="O135" i="4" s="1"/>
  <c r="M60" i="4"/>
  <c r="M124" i="4"/>
  <c r="N124" i="4" s="1"/>
  <c r="O124" i="4" s="1"/>
  <c r="M188" i="4"/>
  <c r="M252" i="4"/>
  <c r="N252" i="4" s="1"/>
  <c r="O252" i="4" s="1"/>
  <c r="M53" i="4"/>
  <c r="N53" i="4" s="1"/>
  <c r="O53" i="4" s="1"/>
  <c r="M117" i="4"/>
  <c r="N117" i="4" s="1"/>
  <c r="O117" i="4" s="1"/>
  <c r="M181" i="4"/>
  <c r="N181" i="4" s="1"/>
  <c r="O181" i="4" s="1"/>
  <c r="M245" i="4"/>
  <c r="N245" i="4" s="1"/>
  <c r="O245" i="4" s="1"/>
  <c r="M309" i="4"/>
  <c r="N309" i="4" s="1"/>
  <c r="O309" i="4" s="1"/>
  <c r="M78" i="4"/>
  <c r="N78" i="4" s="1"/>
  <c r="O78" i="4" s="1"/>
  <c r="M61" i="4"/>
  <c r="N61" i="4" s="1"/>
  <c r="O61" i="4" s="1"/>
  <c r="M125" i="4"/>
  <c r="N125" i="4" s="1"/>
  <c r="O125" i="4" s="1"/>
  <c r="M189" i="4"/>
  <c r="N189" i="4" s="1"/>
  <c r="O189" i="4" s="1"/>
  <c r="M253" i="4"/>
  <c r="N253" i="4" s="1"/>
  <c r="O253" i="4" s="1"/>
  <c r="M183" i="4"/>
  <c r="M247" i="4"/>
  <c r="N247" i="4" s="1"/>
  <c r="O247" i="4" s="1"/>
  <c r="M311" i="4"/>
  <c r="N311" i="4" s="1"/>
  <c r="O311" i="4" s="1"/>
  <c r="M185" i="4"/>
  <c r="N185" i="4" s="1"/>
  <c r="O185" i="4" s="1"/>
  <c r="M32" i="4"/>
  <c r="N32" i="4" s="1"/>
  <c r="O32" i="4" s="1"/>
  <c r="M96" i="4"/>
  <c r="N96" i="4" s="1"/>
  <c r="O96" i="4" s="1"/>
  <c r="M160" i="4"/>
  <c r="N160" i="4" s="1"/>
  <c r="O160" i="4" s="1"/>
  <c r="M224" i="4"/>
  <c r="N224" i="4" s="1"/>
  <c r="O224" i="4" s="1"/>
  <c r="M288" i="4"/>
  <c r="N288" i="4" s="1"/>
  <c r="O288" i="4" s="1"/>
  <c r="M33" i="4"/>
  <c r="N33" i="4" s="1"/>
  <c r="O33" i="4" s="1"/>
  <c r="M153" i="4"/>
  <c r="N153" i="4" s="1"/>
  <c r="O153" i="4" s="1"/>
  <c r="M226" i="4"/>
  <c r="N226" i="4" s="1"/>
  <c r="O226" i="4" s="1"/>
  <c r="M290" i="4"/>
  <c r="N290" i="4" s="1"/>
  <c r="O290" i="4" s="1"/>
  <c r="M142" i="4"/>
  <c r="N142" i="4" s="1"/>
  <c r="O142" i="4" s="1"/>
  <c r="M206" i="4"/>
  <c r="N206" i="4" s="1"/>
  <c r="O206" i="4" s="1"/>
  <c r="M270" i="4"/>
  <c r="N270" i="4" s="1"/>
  <c r="O270" i="4" s="1"/>
  <c r="M34" i="4"/>
  <c r="N34" i="4" s="1"/>
  <c r="O34" i="4" s="1"/>
  <c r="M138" i="4"/>
  <c r="N138" i="4" s="1"/>
  <c r="O138" i="4" s="1"/>
  <c r="N52" i="4"/>
  <c r="O52" i="4" s="1"/>
  <c r="N116" i="4"/>
  <c r="O116" i="4" s="1"/>
  <c r="N180" i="4"/>
  <c r="O180" i="4" s="1"/>
  <c r="N244" i="4"/>
  <c r="O244" i="4" s="1"/>
  <c r="N29" i="4"/>
  <c r="O29" i="4" s="1"/>
  <c r="N93" i="4"/>
  <c r="O93" i="4" s="1"/>
  <c r="N157" i="4"/>
  <c r="O157" i="4" s="1"/>
  <c r="N221" i="4"/>
  <c r="O221" i="4" s="1"/>
  <c r="N285" i="4"/>
  <c r="O285" i="4" s="1"/>
  <c r="N63" i="4"/>
  <c r="O63" i="4" s="1"/>
  <c r="N127" i="4"/>
  <c r="O127" i="4" s="1"/>
  <c r="M191" i="4"/>
  <c r="N191" i="4" s="1"/>
  <c r="O191" i="4" s="1"/>
  <c r="M255" i="4"/>
  <c r="N255" i="4" s="1"/>
  <c r="O255" i="4" s="1"/>
  <c r="M319" i="4"/>
  <c r="N319" i="4" s="1"/>
  <c r="O319" i="4" s="1"/>
  <c r="M73" i="4"/>
  <c r="N73" i="4" s="1"/>
  <c r="O73" i="4" s="1"/>
  <c r="M201" i="4"/>
  <c r="N201" i="4" s="1"/>
  <c r="O201" i="4" s="1"/>
  <c r="M40" i="4"/>
  <c r="N40" i="4" s="1"/>
  <c r="O40" i="4" s="1"/>
  <c r="M104" i="4"/>
  <c r="N104" i="4" s="1"/>
  <c r="O104" i="4" s="1"/>
  <c r="M168" i="4"/>
  <c r="N168" i="4" s="1"/>
  <c r="O168" i="4" s="1"/>
  <c r="M232" i="4"/>
  <c r="N232" i="4" s="1"/>
  <c r="O232" i="4" s="1"/>
  <c r="M296" i="4"/>
  <c r="N296" i="4" s="1"/>
  <c r="O296" i="4" s="1"/>
  <c r="M41" i="4"/>
  <c r="N41" i="4" s="1"/>
  <c r="O41" i="4" s="1"/>
  <c r="M177" i="4"/>
  <c r="N177" i="4" s="1"/>
  <c r="O177" i="4" s="1"/>
  <c r="M170" i="4"/>
  <c r="N170" i="4" s="1"/>
  <c r="O170" i="4" s="1"/>
  <c r="M234" i="4"/>
  <c r="N234" i="4" s="1"/>
  <c r="O234" i="4" s="1"/>
  <c r="M298" i="4"/>
  <c r="N298" i="4" s="1"/>
  <c r="O298" i="4" s="1"/>
  <c r="N51" i="4"/>
  <c r="O51" i="4" s="1"/>
  <c r="N179" i="4"/>
  <c r="O179" i="4" s="1"/>
  <c r="N317" i="4"/>
  <c r="O317" i="4" s="1"/>
  <c r="N60" i="4"/>
  <c r="O60" i="4" s="1"/>
  <c r="N188" i="4"/>
  <c r="O188" i="4" s="1"/>
  <c r="M199" i="4"/>
  <c r="N199" i="4" s="1"/>
  <c r="O199" i="4" s="1"/>
  <c r="M263" i="4"/>
  <c r="N263" i="4" s="1"/>
  <c r="O263" i="4" s="1"/>
  <c r="M89" i="4"/>
  <c r="N89" i="4" s="1"/>
  <c r="O89" i="4" s="1"/>
  <c r="M233" i="4"/>
  <c r="N233" i="4" s="1"/>
  <c r="O233" i="4" s="1"/>
  <c r="M48" i="4"/>
  <c r="N48" i="4" s="1"/>
  <c r="O48" i="4" s="1"/>
  <c r="M112" i="4"/>
  <c r="N112" i="4" s="1"/>
  <c r="O112" i="4" s="1"/>
  <c r="M176" i="4"/>
  <c r="N176" i="4" s="1"/>
  <c r="O176" i="4" s="1"/>
  <c r="M240" i="4"/>
  <c r="N240" i="4" s="1"/>
  <c r="O240" i="4" s="1"/>
  <c r="M304" i="4"/>
  <c r="N304" i="4" s="1"/>
  <c r="O304" i="4" s="1"/>
  <c r="M57" i="4"/>
  <c r="N57" i="4" s="1"/>
  <c r="O57" i="4" s="1"/>
  <c r="M193" i="4"/>
  <c r="N193" i="4" s="1"/>
  <c r="O193" i="4" s="1"/>
  <c r="M178" i="4"/>
  <c r="N178" i="4" s="1"/>
  <c r="O178" i="4" s="1"/>
  <c r="M242" i="4"/>
  <c r="N242" i="4" s="1"/>
  <c r="O242" i="4" s="1"/>
  <c r="M306" i="4"/>
  <c r="N306" i="4" s="1"/>
  <c r="O306" i="4" s="1"/>
  <c r="N59" i="4"/>
  <c r="O59" i="4" s="1"/>
  <c r="N123" i="4"/>
  <c r="O123" i="4" s="1"/>
  <c r="N187" i="4"/>
  <c r="O187" i="4" s="1"/>
  <c r="N251" i="4"/>
  <c r="O251" i="4" s="1"/>
  <c r="N315" i="4"/>
  <c r="O315" i="4" s="1"/>
  <c r="M21" i="4"/>
  <c r="N21" i="4" s="1"/>
  <c r="O21" i="4" s="1"/>
  <c r="M85" i="4"/>
  <c r="N85" i="4" s="1"/>
  <c r="O85" i="4" s="1"/>
  <c r="M149" i="4"/>
  <c r="N149" i="4" s="1"/>
  <c r="O149" i="4" s="1"/>
  <c r="M213" i="4"/>
  <c r="N213" i="4" s="1"/>
  <c r="O213" i="4" s="1"/>
  <c r="M277" i="4"/>
  <c r="N277" i="4" s="1"/>
  <c r="O277" i="4" s="1"/>
  <c r="N237" i="4"/>
  <c r="O237" i="4" s="1"/>
  <c r="M207" i="4"/>
  <c r="N207" i="4" s="1"/>
  <c r="O207" i="4" s="1"/>
  <c r="M271" i="4"/>
  <c r="N271" i="4" s="1"/>
  <c r="O271" i="4" s="1"/>
  <c r="M105" i="4"/>
  <c r="N105" i="4" s="1"/>
  <c r="O105" i="4" s="1"/>
  <c r="M265" i="4"/>
  <c r="N265" i="4" s="1"/>
  <c r="O265" i="4" s="1"/>
  <c r="M56" i="4"/>
  <c r="N56" i="4" s="1"/>
  <c r="O56" i="4" s="1"/>
  <c r="M120" i="4"/>
  <c r="N120" i="4" s="1"/>
  <c r="O120" i="4" s="1"/>
  <c r="M184" i="4"/>
  <c r="N184" i="4" s="1"/>
  <c r="O184" i="4" s="1"/>
  <c r="M248" i="4"/>
  <c r="N248" i="4" s="1"/>
  <c r="O248" i="4" s="1"/>
  <c r="M312" i="4"/>
  <c r="N312" i="4" s="1"/>
  <c r="O312" i="4" s="1"/>
  <c r="M81" i="4"/>
  <c r="N81" i="4" s="1"/>
  <c r="O81" i="4" s="1"/>
  <c r="M209" i="4"/>
  <c r="N209" i="4" s="1"/>
  <c r="O209" i="4" s="1"/>
  <c r="M186" i="4"/>
  <c r="N186" i="4" s="1"/>
  <c r="O186" i="4" s="1"/>
  <c r="M250" i="4"/>
  <c r="N250" i="4" s="1"/>
  <c r="O250" i="4" s="1"/>
  <c r="N3" i="4"/>
  <c r="O3" i="4" s="1"/>
  <c r="N67" i="4"/>
  <c r="O67" i="4" s="1"/>
  <c r="N195" i="4"/>
  <c r="O195" i="4" s="1"/>
  <c r="N259" i="4"/>
  <c r="O259" i="4" s="1"/>
  <c r="M43" i="4"/>
  <c r="N43" i="4" s="1"/>
  <c r="O43" i="4" s="1"/>
  <c r="M107" i="4"/>
  <c r="N107" i="4" s="1"/>
  <c r="O107" i="4" s="1"/>
  <c r="M171" i="4"/>
  <c r="N171" i="4" s="1"/>
  <c r="O171" i="4" s="1"/>
  <c r="M235" i="4"/>
  <c r="N235" i="4" s="1"/>
  <c r="O235" i="4" s="1"/>
  <c r="M299" i="4"/>
  <c r="N299" i="4" s="1"/>
  <c r="O299" i="4" s="1"/>
  <c r="M292" i="4"/>
  <c r="N292" i="4" s="1"/>
  <c r="O292" i="4" s="1"/>
  <c r="M215" i="4"/>
  <c r="N215" i="4" s="1"/>
  <c r="O215" i="4" s="1"/>
  <c r="M279" i="4"/>
  <c r="N279" i="4" s="1"/>
  <c r="O279" i="4" s="1"/>
  <c r="M121" i="4"/>
  <c r="N121" i="4" s="1"/>
  <c r="O121" i="4" s="1"/>
  <c r="M281" i="4"/>
  <c r="N281" i="4" s="1"/>
  <c r="O281" i="4" s="1"/>
  <c r="M64" i="4"/>
  <c r="N64" i="4" s="1"/>
  <c r="O64" i="4" s="1"/>
  <c r="M128" i="4"/>
  <c r="N128" i="4" s="1"/>
  <c r="O128" i="4" s="1"/>
  <c r="M192" i="4"/>
  <c r="N192" i="4" s="1"/>
  <c r="O192" i="4" s="1"/>
  <c r="M256" i="4"/>
  <c r="N256" i="4" s="1"/>
  <c r="O256" i="4" s="1"/>
  <c r="M320" i="4"/>
  <c r="N320" i="4" s="1"/>
  <c r="O320" i="4" s="1"/>
  <c r="M97" i="4"/>
  <c r="N97" i="4" s="1"/>
  <c r="O97" i="4" s="1"/>
  <c r="M241" i="4"/>
  <c r="N241" i="4" s="1"/>
  <c r="O241" i="4" s="1"/>
  <c r="M194" i="4"/>
  <c r="N194" i="4" s="1"/>
  <c r="O194" i="4" s="1"/>
  <c r="M258" i="4"/>
  <c r="N258" i="4" s="1"/>
  <c r="O258" i="4" s="1"/>
  <c r="M322" i="4"/>
  <c r="N322" i="4" s="1"/>
  <c r="O322" i="4" s="1"/>
  <c r="N11" i="4"/>
  <c r="O11" i="4" s="1"/>
  <c r="N75" i="4"/>
  <c r="O75" i="4" s="1"/>
  <c r="N139" i="4"/>
  <c r="O139" i="4" s="1"/>
  <c r="N203" i="4"/>
  <c r="O203" i="4" s="1"/>
  <c r="N267" i="4"/>
  <c r="O267" i="4" s="1"/>
  <c r="M257" i="4"/>
  <c r="N257" i="4" s="1"/>
  <c r="O257" i="4" s="1"/>
  <c r="M162" i="4"/>
  <c r="N162" i="4" s="1"/>
  <c r="O162" i="4" s="1"/>
  <c r="M55" i="4"/>
  <c r="N55" i="4" s="1"/>
  <c r="O55" i="4" s="1"/>
  <c r="M119" i="4"/>
  <c r="N119" i="4" s="1"/>
  <c r="O119" i="4" s="1"/>
  <c r="N183" i="4"/>
  <c r="O183" i="4" s="1"/>
  <c r="M44" i="4"/>
  <c r="N44" i="4" s="1"/>
  <c r="O44" i="4" s="1"/>
  <c r="M108" i="4"/>
  <c r="N108" i="4" s="1"/>
  <c r="O108" i="4" s="1"/>
  <c r="M172" i="4"/>
  <c r="N172" i="4" s="1"/>
  <c r="O172" i="4" s="1"/>
  <c r="M236" i="4"/>
  <c r="N236" i="4" s="1"/>
  <c r="O236" i="4" s="1"/>
  <c r="M225" i="4"/>
  <c r="N225" i="4" s="1"/>
  <c r="O225" i="4" s="1"/>
  <c r="M223" i="4"/>
  <c r="N223" i="4" s="1"/>
  <c r="O223" i="4" s="1"/>
  <c r="M287" i="4"/>
  <c r="N287" i="4" s="1"/>
  <c r="O287" i="4" s="1"/>
  <c r="M17" i="4"/>
  <c r="N17" i="4" s="1"/>
  <c r="O17" i="4" s="1"/>
  <c r="M137" i="4"/>
  <c r="N137" i="4" s="1"/>
  <c r="O137" i="4" s="1"/>
  <c r="M297" i="4"/>
  <c r="N297" i="4" s="1"/>
  <c r="O297" i="4" s="1"/>
  <c r="M8" i="4"/>
  <c r="N8" i="4" s="1"/>
  <c r="O8" i="4" s="1"/>
  <c r="M72" i="4"/>
  <c r="N72" i="4" s="1"/>
  <c r="O72" i="4" s="1"/>
  <c r="M136" i="4"/>
  <c r="N136" i="4" s="1"/>
  <c r="O136" i="4" s="1"/>
  <c r="M200" i="4"/>
  <c r="N200" i="4" s="1"/>
  <c r="O200" i="4" s="1"/>
  <c r="M264" i="4"/>
  <c r="N264" i="4" s="1"/>
  <c r="O264" i="4" s="1"/>
  <c r="M113" i="4"/>
  <c r="N113" i="4" s="1"/>
  <c r="O113" i="4" s="1"/>
  <c r="M273" i="4"/>
  <c r="N273" i="4" s="1"/>
  <c r="O273" i="4" s="1"/>
  <c r="M202" i="4"/>
  <c r="N202" i="4" s="1"/>
  <c r="O202" i="4" s="1"/>
  <c r="M266" i="4"/>
  <c r="N266" i="4" s="1"/>
  <c r="O266" i="4" s="1"/>
  <c r="M217" i="4"/>
  <c r="N217" i="4" s="1"/>
  <c r="O217" i="4" s="1"/>
  <c r="N19" i="4"/>
  <c r="O19" i="4" s="1"/>
  <c r="N83" i="4"/>
  <c r="O83" i="4" s="1"/>
  <c r="N147" i="4"/>
  <c r="O147" i="4" s="1"/>
  <c r="N211" i="4"/>
  <c r="O211" i="4" s="1"/>
  <c r="N275" i="4"/>
  <c r="O275" i="4" s="1"/>
  <c r="M313" i="4"/>
  <c r="N313" i="4" s="1"/>
  <c r="O313" i="4" s="1"/>
  <c r="M167" i="4"/>
  <c r="N167" i="4" s="1"/>
  <c r="O167" i="4" s="1"/>
  <c r="M231" i="4"/>
  <c r="N231" i="4" s="1"/>
  <c r="O231" i="4" s="1"/>
  <c r="M295" i="4"/>
  <c r="N295" i="4" s="1"/>
  <c r="O295" i="4" s="1"/>
  <c r="M25" i="4"/>
  <c r="N25" i="4" s="1"/>
  <c r="O25" i="4" s="1"/>
  <c r="M161" i="4"/>
  <c r="N161" i="4" s="1"/>
  <c r="O161" i="4" s="1"/>
  <c r="M321" i="4"/>
  <c r="N321" i="4" s="1"/>
  <c r="O321" i="4" s="1"/>
  <c r="M16" i="4"/>
  <c r="N16" i="4" s="1"/>
  <c r="O16" i="4" s="1"/>
  <c r="M80" i="4"/>
  <c r="N80" i="4" s="1"/>
  <c r="O80" i="4" s="1"/>
  <c r="M144" i="4"/>
  <c r="N144" i="4" s="1"/>
  <c r="O144" i="4" s="1"/>
  <c r="M208" i="4"/>
  <c r="N208" i="4" s="1"/>
  <c r="O208" i="4" s="1"/>
  <c r="M272" i="4"/>
  <c r="N272" i="4" s="1"/>
  <c r="O272" i="4" s="1"/>
  <c r="M129" i="4"/>
  <c r="N129" i="4" s="1"/>
  <c r="O129" i="4" s="1"/>
  <c r="M289" i="4"/>
  <c r="N289" i="4" s="1"/>
  <c r="O289" i="4" s="1"/>
  <c r="M50" i="4"/>
  <c r="N50" i="4" s="1"/>
  <c r="O50" i="4" s="1"/>
  <c r="M210" i="4"/>
  <c r="N210" i="4" s="1"/>
  <c r="O210" i="4" s="1"/>
  <c r="M274" i="4"/>
  <c r="N274" i="4" s="1"/>
  <c r="O274" i="4" s="1"/>
  <c r="M7" i="4"/>
  <c r="N7" i="4" s="1"/>
  <c r="O7" i="4" s="1"/>
  <c r="M65" i="4"/>
  <c r="N65" i="4" s="1"/>
  <c r="O65" i="4" s="1"/>
  <c r="N26" i="4"/>
  <c r="O26" i="4" s="1"/>
  <c r="M66" i="4"/>
  <c r="N66" i="4" s="1"/>
  <c r="O66" i="4" s="1"/>
  <c r="N98" i="4"/>
  <c r="O98" i="4" s="1"/>
  <c r="N130" i="4"/>
  <c r="O130" i="4" s="1"/>
  <c r="N100" i="4"/>
  <c r="O100" i="4" s="1"/>
  <c r="M249" i="4"/>
  <c r="N249" i="4" s="1"/>
  <c r="O249" i="4" s="1"/>
  <c r="N269" i="4"/>
  <c r="O269" i="4" s="1"/>
  <c r="M175" i="4"/>
  <c r="N175" i="4" s="1"/>
  <c r="O175" i="4" s="1"/>
  <c r="M239" i="4"/>
  <c r="N239" i="4" s="1"/>
  <c r="O239" i="4" s="1"/>
  <c r="M303" i="4"/>
  <c r="N303" i="4" s="1"/>
  <c r="O303" i="4" s="1"/>
  <c r="M49" i="4"/>
  <c r="N49" i="4" s="1"/>
  <c r="O49" i="4" s="1"/>
  <c r="M169" i="4"/>
  <c r="N169" i="4" s="1"/>
  <c r="O169" i="4" s="1"/>
  <c r="M24" i="4"/>
  <c r="N24" i="4" s="1"/>
  <c r="O24" i="4" s="1"/>
  <c r="M88" i="4"/>
  <c r="N88" i="4" s="1"/>
  <c r="O88" i="4" s="1"/>
  <c r="M152" i="4"/>
  <c r="N152" i="4" s="1"/>
  <c r="O152" i="4" s="1"/>
  <c r="M216" i="4"/>
  <c r="N216" i="4" s="1"/>
  <c r="O216" i="4" s="1"/>
  <c r="M280" i="4"/>
  <c r="N280" i="4" s="1"/>
  <c r="O280" i="4" s="1"/>
  <c r="M9" i="4"/>
  <c r="N9" i="4" s="1"/>
  <c r="O9" i="4" s="1"/>
  <c r="M145" i="4"/>
  <c r="N145" i="4" s="1"/>
  <c r="O145" i="4" s="1"/>
  <c r="M305" i="4"/>
  <c r="N305" i="4" s="1"/>
  <c r="O305" i="4" s="1"/>
  <c r="M154" i="4"/>
  <c r="N154" i="4" s="1"/>
  <c r="O154" i="4" s="1"/>
  <c r="M218" i="4"/>
  <c r="N218" i="4" s="1"/>
  <c r="O218" i="4" s="1"/>
  <c r="M282" i="4"/>
  <c r="N282" i="4" s="1"/>
  <c r="O282" i="4" s="1"/>
  <c r="N99" i="4"/>
  <c r="O99" i="4" s="1"/>
  <c r="N227" i="4"/>
  <c r="O227" i="4" s="1"/>
</calcChain>
</file>

<file path=xl/sharedStrings.xml><?xml version="1.0" encoding="utf-8"?>
<sst xmlns="http://schemas.openxmlformats.org/spreadsheetml/2006/main" count="5278" uniqueCount="1766">
  <si>
    <t>Sciname</t>
  </si>
  <si>
    <t>Group</t>
  </si>
  <si>
    <t>Common</t>
  </si>
  <si>
    <t>EwE_name</t>
  </si>
  <si>
    <t>EwE_num</t>
  </si>
  <si>
    <t>AspectRatio</t>
  </si>
  <si>
    <t>CommonLength</t>
  </si>
  <si>
    <t>Base_speed</t>
  </si>
  <si>
    <t>carcharhinus limbatus</t>
  </si>
  <si>
    <t>blacktip shark</t>
  </si>
  <si>
    <t>SHARK, BLACKTIP</t>
  </si>
  <si>
    <t>Blacktip shark</t>
  </si>
  <si>
    <t>carcharhinus obscurus</t>
  </si>
  <si>
    <t>dusky shark</t>
  </si>
  <si>
    <t>DUSKY SHARK</t>
  </si>
  <si>
    <t>Dusky shark</t>
  </si>
  <si>
    <t>carcharhinus plumbeus</t>
  </si>
  <si>
    <t>sandbar shark</t>
  </si>
  <si>
    <t>SHARK, SANDBAR</t>
  </si>
  <si>
    <t>Sandbar shark</t>
  </si>
  <si>
    <t>carcharhinus altimus</t>
  </si>
  <si>
    <t>large coastal sharks</t>
  </si>
  <si>
    <t>BIGNOSE SHARK</t>
  </si>
  <si>
    <t>Large coastal sharks</t>
  </si>
  <si>
    <t>carcharhinus brevipinna</t>
  </si>
  <si>
    <t>SHARK, SPINNER</t>
  </si>
  <si>
    <t>carcharhinus falciformis</t>
  </si>
  <si>
    <t>SILKY SHARK</t>
  </si>
  <si>
    <t>carcharhinus leucas</t>
  </si>
  <si>
    <t>BULL SHARK</t>
  </si>
  <si>
    <t>carcharhinus signatus</t>
  </si>
  <si>
    <t>NIGHT SHARK</t>
  </si>
  <si>
    <t>carcharias taurus</t>
  </si>
  <si>
    <t>SAND TIGER</t>
  </si>
  <si>
    <t>galeocerdo cuvier</t>
  </si>
  <si>
    <t>TIGER SHARK</t>
  </si>
  <si>
    <t>hexanchus griseus</t>
  </si>
  <si>
    <t>SIXGILL SHARK</t>
  </si>
  <si>
    <t>negaprion brevirostris</t>
  </si>
  <si>
    <t>SHARK, LEMON</t>
  </si>
  <si>
    <t>sphyrna lewini</t>
  </si>
  <si>
    <t>SCALLOPED HAMMERHEAD</t>
  </si>
  <si>
    <t>sphyrna mokarran</t>
  </si>
  <si>
    <t>GREAT HAMMERHEAD</t>
  </si>
  <si>
    <t>alopias superciliosus</t>
  </si>
  <si>
    <t>large oceanic sharks</t>
  </si>
  <si>
    <t>BIGEYE THRESHER</t>
  </si>
  <si>
    <t>Large oceanic sharks</t>
  </si>
  <si>
    <t>alopias vulpinus</t>
  </si>
  <si>
    <t>COMMON THRESHER SHARK</t>
  </si>
  <si>
    <t>carcharhinus longimanus</t>
  </si>
  <si>
    <t>OCEANIC WHITETIP SHARK</t>
  </si>
  <si>
    <t>NA</t>
  </si>
  <si>
    <t>isurus oxyrinchus</t>
  </si>
  <si>
    <t>SHARK, SHORTFIN MAKO</t>
  </si>
  <si>
    <t>prionace glauca</t>
  </si>
  <si>
    <t>BLUE SHARK</t>
  </si>
  <si>
    <t>rhizoprionodon terraenovae</t>
  </si>
  <si>
    <t>atlantic sharpnose shark</t>
  </si>
  <si>
    <t>ATLANTIC SHARPNOSE SHARK</t>
  </si>
  <si>
    <t>Atlantic sharpnose shark</t>
  </si>
  <si>
    <t>small coastal sharks</t>
  </si>
  <si>
    <t>Small coastal sharks</t>
  </si>
  <si>
    <t>carcharhinus porosus</t>
  </si>
  <si>
    <t>SMALLTAIL SHARK</t>
  </si>
  <si>
    <t>mustelus canis</t>
  </si>
  <si>
    <t>SMOOTH DOGFISH</t>
  </si>
  <si>
    <t>mustelus norrisi</t>
  </si>
  <si>
    <t>FLORIDA SMOOTHHOUND</t>
  </si>
  <si>
    <t>sphyrna tiburo</t>
  </si>
  <si>
    <t>SHARK, BONNETHEAD</t>
  </si>
  <si>
    <t>thunnus albacares</t>
  </si>
  <si>
    <t>yellowfin tuna</t>
  </si>
  <si>
    <t>YELLOWFIN TUNA</t>
  </si>
  <si>
    <t>Yellowfin tuna</t>
  </si>
  <si>
    <t>thunnus thynnus</t>
  </si>
  <si>
    <t>bluefin tuna</t>
  </si>
  <si>
    <t>TUNA, BLUEFIN</t>
  </si>
  <si>
    <t>Bluefin tuna</t>
  </si>
  <si>
    <t>katsuwonus pelamis</t>
  </si>
  <si>
    <t>other tuna</t>
  </si>
  <si>
    <t>SKIPJACK TUNA</t>
  </si>
  <si>
    <t>Other tunas</t>
  </si>
  <si>
    <t>thunnus atlanticus</t>
  </si>
  <si>
    <t>BLACKFIN TUNA</t>
  </si>
  <si>
    <t>istiophorus albicans</t>
  </si>
  <si>
    <t>billfish</t>
  </si>
  <si>
    <t>ATLANTIC SAILFISH</t>
  </si>
  <si>
    <t>Billfish</t>
  </si>
  <si>
    <t>istiophorus platypterus</t>
  </si>
  <si>
    <t>INDO-PACIFIC SAILFISH</t>
  </si>
  <si>
    <t>makaira nigricans</t>
  </si>
  <si>
    <t>BLUE MARLIN</t>
  </si>
  <si>
    <t>tetrapturus pfluegeri</t>
  </si>
  <si>
    <t>LONGBILL SPEARFISH</t>
  </si>
  <si>
    <t>xiphias gladius</t>
  </si>
  <si>
    <t>swordfish</t>
  </si>
  <si>
    <t>SWORDFISH</t>
  </si>
  <si>
    <t>Swordfish</t>
  </si>
  <si>
    <t>ablennes hians</t>
  </si>
  <si>
    <t>pelagic coastal piscivores</t>
  </si>
  <si>
    <t>FLAT NEEDLEFISH</t>
  </si>
  <si>
    <t>Pelagic coastal piscivores</t>
  </si>
  <si>
    <t>acanthocybium solandri</t>
  </si>
  <si>
    <t>WAHOO</t>
  </si>
  <si>
    <t>coastal piscivores</t>
  </si>
  <si>
    <t>auxis thazard</t>
  </si>
  <si>
    <t>FRIGATE MACKEREL</t>
  </si>
  <si>
    <t>carangoides bartholomaei</t>
  </si>
  <si>
    <t>YELLOW JACK</t>
  </si>
  <si>
    <t>caranx crysos</t>
  </si>
  <si>
    <t>RUNNER, BLUE</t>
  </si>
  <si>
    <t>caranx hippos</t>
  </si>
  <si>
    <t>CREVALLE JACK</t>
  </si>
  <si>
    <t>caranx latus</t>
  </si>
  <si>
    <t>JACK, HORSE-EYE</t>
  </si>
  <si>
    <t>caranx lugubris</t>
  </si>
  <si>
    <t>BLACK JACK</t>
  </si>
  <si>
    <t>caranx ruber</t>
  </si>
  <si>
    <t>BAR JACK</t>
  </si>
  <si>
    <t>centropomus pectinatus</t>
  </si>
  <si>
    <t>TARPON SNOOK</t>
  </si>
  <si>
    <t>centropomus undecimalis</t>
  </si>
  <si>
    <t>SNOOK</t>
  </si>
  <si>
    <t>coryphaena equiselis</t>
  </si>
  <si>
    <t>POMPANO DOLPHINFISH</t>
  </si>
  <si>
    <t>coryphaena hippurus</t>
  </si>
  <si>
    <t>COMMON DOLPHINFISH</t>
  </si>
  <si>
    <t>echeneis neucratoides</t>
  </si>
  <si>
    <t>WHITEFIN SHARKSUCKER</t>
  </si>
  <si>
    <t>elagatis bipinnulata</t>
  </si>
  <si>
    <t>RAINBOW RUNNER</t>
  </si>
  <si>
    <t>elops saurus</t>
  </si>
  <si>
    <t>LADYFISH</t>
  </si>
  <si>
    <t>euthynnus alletteratus</t>
  </si>
  <si>
    <t>LITTLE TUNNY</t>
  </si>
  <si>
    <t>hemicaranx amblyrhynchus</t>
  </si>
  <si>
    <t>BLUNTNOSE JACK</t>
  </si>
  <si>
    <t>lobotes surinamensis</t>
  </si>
  <si>
    <t>TRIPLETAIL</t>
  </si>
  <si>
    <t>megalops atlanticus</t>
  </si>
  <si>
    <t>TARPON</t>
  </si>
  <si>
    <t>morone saxatilis</t>
  </si>
  <si>
    <t>STRIPED BASS</t>
  </si>
  <si>
    <t>naucrates ductor</t>
  </si>
  <si>
    <t>PILOT FISH</t>
  </si>
  <si>
    <t>pomatomus saltatrix</t>
  </si>
  <si>
    <t>BLUEFISH</t>
  </si>
  <si>
    <t>remora brachyptera</t>
  </si>
  <si>
    <t>SPEARFISH REMORA</t>
  </si>
  <si>
    <t>remora remora</t>
  </si>
  <si>
    <t>REMORA</t>
  </si>
  <si>
    <t>sarda sarda</t>
  </si>
  <si>
    <t>ATLANTIC BONITO</t>
  </si>
  <si>
    <t>seriola rivoliana</t>
  </si>
  <si>
    <t>ALMACO JACK</t>
  </si>
  <si>
    <t>seriola zonata</t>
  </si>
  <si>
    <t>BANDED RUDDERFISH</t>
  </si>
  <si>
    <t>strongylura marina</t>
  </si>
  <si>
    <t>NEEDLEFISH, ATLANTIC</t>
  </si>
  <si>
    <t>strongylura timucu</t>
  </si>
  <si>
    <t>TIMUCU</t>
  </si>
  <si>
    <t>tylosurus crocodilus</t>
  </si>
  <si>
    <t>HOUNDFISH</t>
  </si>
  <si>
    <t>seriola dumerili</t>
  </si>
  <si>
    <t>amberjacks</t>
  </si>
  <si>
    <t>AMBERJACK, GREATER</t>
  </si>
  <si>
    <t>Amberjack</t>
  </si>
  <si>
    <t>seriola fasciata</t>
  </si>
  <si>
    <t>AMBERJACK, LESSER</t>
  </si>
  <si>
    <t>rachycentron canadum</t>
  </si>
  <si>
    <t>cobia</t>
  </si>
  <si>
    <t>COBIA</t>
  </si>
  <si>
    <t>Cobia</t>
  </si>
  <si>
    <t>scomberomorus cavalla</t>
  </si>
  <si>
    <t>0-3 king mackerel</t>
  </si>
  <si>
    <t>KING MACKEREL (JUVENILE)</t>
  </si>
  <si>
    <t>King mackerel (1+yr)</t>
  </si>
  <si>
    <t>21,22</t>
  </si>
  <si>
    <t>pristis pectinata</t>
  </si>
  <si>
    <t>skates-rays</t>
  </si>
  <si>
    <t>SMALLTOOTH SAWFISH</t>
  </si>
  <si>
    <t>Skates-rays</t>
  </si>
  <si>
    <t>pristis pristis</t>
  </si>
  <si>
    <t>LARGETOOTH SAWFISH</t>
  </si>
  <si>
    <t>mycteroperca microlepis</t>
  </si>
  <si>
    <t>0-3 gag grouper</t>
  </si>
  <si>
    <t>GAG GROUPER (AGE 0-3)</t>
  </si>
  <si>
    <t>Gag grouper (0-3yr)</t>
  </si>
  <si>
    <t>26,27</t>
  </si>
  <si>
    <t>epinephelus morio</t>
  </si>
  <si>
    <t>red grouper</t>
  </si>
  <si>
    <t>GROUPER, RED</t>
  </si>
  <si>
    <t>Red grouper (0-3yr)</t>
  </si>
  <si>
    <t>28,29</t>
  </si>
  <si>
    <t>hyporthodus flavolimbatus</t>
  </si>
  <si>
    <t>0-3 yellowedge grouper</t>
  </si>
  <si>
    <t>YELLOWEDGE GROUPER (AGE 0-3)</t>
  </si>
  <si>
    <t>Yellowedge grouper (0-3yr)</t>
  </si>
  <si>
    <t>30,31</t>
  </si>
  <si>
    <t>epinephelus itajara</t>
  </si>
  <si>
    <t>goliath grouper</t>
  </si>
  <si>
    <t>GOLIATH GROUPER</t>
  </si>
  <si>
    <t>Goliath grouper</t>
  </si>
  <si>
    <t>deep-water grouper</t>
  </si>
  <si>
    <t>Deep-water grouper</t>
  </si>
  <si>
    <t>hyporthodus niveatus</t>
  </si>
  <si>
    <t>SNOWY GROUPER</t>
  </si>
  <si>
    <t>cephalopholis cruentata</t>
  </si>
  <si>
    <t>shallow-water grouper</t>
  </si>
  <si>
    <t>GRAYSBY</t>
  </si>
  <si>
    <t>Shallow-water grouper</t>
  </si>
  <si>
    <t>epinephelus adscensionis</t>
  </si>
  <si>
    <t>HIND, ROCK</t>
  </si>
  <si>
    <t>epinephelus guttatus</t>
  </si>
  <si>
    <t>HIND, RED</t>
  </si>
  <si>
    <t>mycteroperca bonaci</t>
  </si>
  <si>
    <t>GROUPER, BLACK</t>
  </si>
  <si>
    <t>mycteroperca interstitialis</t>
  </si>
  <si>
    <t>YELLOWMOUTH GROUPER</t>
  </si>
  <si>
    <t>mycteroperca phenax</t>
  </si>
  <si>
    <t>SCAMP</t>
  </si>
  <si>
    <t>mycteroperca tigris</t>
  </si>
  <si>
    <t>TIGER GROUPER</t>
  </si>
  <si>
    <t>mycteroperca venenosa</t>
  </si>
  <si>
    <t>YELLOWFIN GROUPER</t>
  </si>
  <si>
    <t>lutjanus campechanus</t>
  </si>
  <si>
    <t>red snapper</t>
  </si>
  <si>
    <t>RED SNAPPER</t>
  </si>
  <si>
    <t>Red snapper (0yr)</t>
  </si>
  <si>
    <t>35,36,37</t>
  </si>
  <si>
    <t>rhomboplites aurorubens</t>
  </si>
  <si>
    <t>vermilion snapper</t>
  </si>
  <si>
    <t>VERMILION SNAPPER</t>
  </si>
  <si>
    <t>Vermilion snapper</t>
  </si>
  <si>
    <t>lutjanus analis</t>
  </si>
  <si>
    <t>mutton snapper</t>
  </si>
  <si>
    <t>MUTTON SNAPPER</t>
  </si>
  <si>
    <t>Mutton snapper</t>
  </si>
  <si>
    <t>apsilus dentatus</t>
  </si>
  <si>
    <t>other snapper</t>
  </si>
  <si>
    <t>BLACK SNAPPER</t>
  </si>
  <si>
    <t>Other snapper</t>
  </si>
  <si>
    <t>etelis oculatus</t>
  </si>
  <si>
    <t>SNAPPER, QUEEN</t>
  </si>
  <si>
    <t>lutjanus buccanella</t>
  </si>
  <si>
    <t>SNAPPER, BLACKFIN</t>
  </si>
  <si>
    <t>lutjanus cyanopterus</t>
  </si>
  <si>
    <t>SNAPPER, CUBERA</t>
  </si>
  <si>
    <t>lutjanus griseus</t>
  </si>
  <si>
    <t>GRAY SNAPPER</t>
  </si>
  <si>
    <t>lutjanus jocu</t>
  </si>
  <si>
    <t>DOG SNAPPER</t>
  </si>
  <si>
    <t>lutjanus mahogoni</t>
  </si>
  <si>
    <t>SNAPPER, MAHOGANY</t>
  </si>
  <si>
    <t>lutjanus purpureus</t>
  </si>
  <si>
    <t>SNAPPER CARIBBEAN RED</t>
  </si>
  <si>
    <t>lutjanus vivanus</t>
  </si>
  <si>
    <t>SNAPPER, SILK</t>
  </si>
  <si>
    <t>pristipomoides aquilonaris</t>
  </si>
  <si>
    <t>WENCHMAN</t>
  </si>
  <si>
    <t>cynoscion arenarius</t>
  </si>
  <si>
    <t>seatrout</t>
  </si>
  <si>
    <t>SAND SEATROUT</t>
  </si>
  <si>
    <t>Sea trout</t>
  </si>
  <si>
    <t>cynoscion jamaicensis</t>
  </si>
  <si>
    <t>JAMAICAN WEAKFISH</t>
  </si>
  <si>
    <t>cynoscion nebulosus</t>
  </si>
  <si>
    <t>SEATROUT, SPOTTED</t>
  </si>
  <si>
    <t>cynoscion nothus</t>
  </si>
  <si>
    <t>SILVER SEATROUT</t>
  </si>
  <si>
    <t>cynoscion regalis</t>
  </si>
  <si>
    <t>WEAKFISH</t>
  </si>
  <si>
    <t>alepisaurus ferox</t>
  </si>
  <si>
    <t>oceanic piscivores</t>
  </si>
  <si>
    <t>LONGSNOUTED LANCETFISH</t>
  </si>
  <si>
    <t>Oceanic piscivores</t>
  </si>
  <si>
    <t>brama caribbea</t>
  </si>
  <si>
    <t>CARIBBEAN POMFRET</t>
  </si>
  <si>
    <t>gempylus serpens</t>
  </si>
  <si>
    <t>SNAKE MACKEREL</t>
  </si>
  <si>
    <t>lepidocybium flavobrunneum</t>
  </si>
  <si>
    <t>ESCOLAR</t>
  </si>
  <si>
    <t>merluccius albidus</t>
  </si>
  <si>
    <t>OFFSHORE HAKE</t>
  </si>
  <si>
    <t>ruvettus pretiosus</t>
  </si>
  <si>
    <t>OILFISH</t>
  </si>
  <si>
    <t>taractes rubescens</t>
  </si>
  <si>
    <t>POMFRET</t>
  </si>
  <si>
    <t>trichiurus lepturus</t>
  </si>
  <si>
    <t>CUTLASSFISH</t>
  </si>
  <si>
    <t>benthic piscivores</t>
  </si>
  <si>
    <t>Benthic piscivores</t>
  </si>
  <si>
    <t>astroscopus y-graecum</t>
  </si>
  <si>
    <t>SOUTHERN STARGAZER</t>
  </si>
  <si>
    <t>cyclopsetta chittendeni</t>
  </si>
  <si>
    <t>MEXICAN FLOUNDER</t>
  </si>
  <si>
    <t>cyclopsetta fimbriata</t>
  </si>
  <si>
    <t>SPOTFIN FLOUNDER</t>
  </si>
  <si>
    <t>paralichthys albigutta</t>
  </si>
  <si>
    <t>GULF FLOUNDER</t>
  </si>
  <si>
    <t>paralichthys lethostigma</t>
  </si>
  <si>
    <t>SOUTHERN FLOUNDER</t>
  </si>
  <si>
    <t>saurida brasiliensis</t>
  </si>
  <si>
    <t>LARGESCALE LIZARDFISH</t>
  </si>
  <si>
    <t>saurida normani</t>
  </si>
  <si>
    <t>SHORTJAW LIZARDFISH</t>
  </si>
  <si>
    <t>synodus foetens</t>
  </si>
  <si>
    <t>INSHORE LIZARDFISH</t>
  </si>
  <si>
    <t>synodus intermedius</t>
  </si>
  <si>
    <t>SAND DIVER</t>
  </si>
  <si>
    <t>synodus synodus</t>
  </si>
  <si>
    <t>DIAMOND LIZARDFISH</t>
  </si>
  <si>
    <t>holocentrus adscensionis</t>
  </si>
  <si>
    <t>reef-rubble-associated piscivores</t>
  </si>
  <si>
    <t>SQUIRRELFISH</t>
  </si>
  <si>
    <t>Reef piscivores</t>
  </si>
  <si>
    <t>holocentrus rufus</t>
  </si>
  <si>
    <t>LONGSPINE SQUIRRELFISH</t>
  </si>
  <si>
    <t>myripristis jacobus</t>
  </si>
  <si>
    <t>BLACKBAR SOLDIERFISH</t>
  </si>
  <si>
    <t>sphyraena barracuda</t>
  </si>
  <si>
    <t>GREAT BARRACUDA</t>
  </si>
  <si>
    <t>sphyraena guachancho</t>
  </si>
  <si>
    <t>GUAGUANCHE</t>
  </si>
  <si>
    <t>sphyraena picudilla</t>
  </si>
  <si>
    <t>SOUTHERN SENNET</t>
  </si>
  <si>
    <t>reef-rubble-associated invertebrate feeders</t>
  </si>
  <si>
    <t>Reef invertebrate feeders</t>
  </si>
  <si>
    <t>anisotremus surinamensis</t>
  </si>
  <si>
    <t>BLACK MARGATE</t>
  </si>
  <si>
    <t>anisotremus virginicus</t>
  </si>
  <si>
    <t>PORKFISH</t>
  </si>
  <si>
    <t>archosargus probatocephalus</t>
  </si>
  <si>
    <t>SHEEPSHEAD</t>
  </si>
  <si>
    <t>archosargus rhomboidalis</t>
  </si>
  <si>
    <t>WESTERN ATLANTIC SEA BREAM</t>
  </si>
  <si>
    <t>aulostomus maculatus</t>
  </si>
  <si>
    <t>TRUMPETFISH</t>
  </si>
  <si>
    <t>bodianus pulchellus</t>
  </si>
  <si>
    <t>SPOTFIN HOGFISH</t>
  </si>
  <si>
    <t>bodianus rufus</t>
  </si>
  <si>
    <t>SPANISH HOGFISH</t>
  </si>
  <si>
    <t>calamus bajonado</t>
  </si>
  <si>
    <t>PORGY, JOLTHEAD</t>
  </si>
  <si>
    <t>calamus calamus</t>
  </si>
  <si>
    <t>SAUCEREYE PORGY</t>
  </si>
  <si>
    <t>calamus leucosteus</t>
  </si>
  <si>
    <t>WHITEBONE PORGY</t>
  </si>
  <si>
    <t>calamus nodosus</t>
  </si>
  <si>
    <t>KNOBBED PORGY</t>
  </si>
  <si>
    <t>calamus pennatula</t>
  </si>
  <si>
    <t>SHEEPSHEAD PORGY</t>
  </si>
  <si>
    <t>calamus proridens</t>
  </si>
  <si>
    <t>LITTLEHEAD PORGY</t>
  </si>
  <si>
    <t>centropristis striata</t>
  </si>
  <si>
    <t>SEA BASS, BLACK</t>
  </si>
  <si>
    <t>decodon puellaris</t>
  </si>
  <si>
    <t>RED HOGFISH</t>
  </si>
  <si>
    <t>BIGEYE</t>
  </si>
  <si>
    <t>equetus lanceolatus</t>
  </si>
  <si>
    <t>JACKKNIFE-FISH</t>
  </si>
  <si>
    <t>haemulon album</t>
  </si>
  <si>
    <t>WHITE MARGATE</t>
  </si>
  <si>
    <t>haemulon aurolineatum</t>
  </si>
  <si>
    <t>TOMTATE</t>
  </si>
  <si>
    <t>haemulon bonariense</t>
  </si>
  <si>
    <t>BLACK GRUNT</t>
  </si>
  <si>
    <t>haemulon carbonarium</t>
  </si>
  <si>
    <t>CAESAR GRUNT</t>
  </si>
  <si>
    <t>haemulon chrysargyreum</t>
  </si>
  <si>
    <t>SMALLMOUTH GRUNT</t>
  </si>
  <si>
    <t>haemulon flavolineatum</t>
  </si>
  <si>
    <t>FRENCH GRUNT</t>
  </si>
  <si>
    <t>haemulon macrostomum</t>
  </si>
  <si>
    <t>SPANISH GRUNT</t>
  </si>
  <si>
    <t>haemulon melanurum</t>
  </si>
  <si>
    <t>COTTONWICK</t>
  </si>
  <si>
    <t>haemulon parra</t>
  </si>
  <si>
    <t>SAILORS CHOICE</t>
  </si>
  <si>
    <t>haemulon plumierii</t>
  </si>
  <si>
    <t>WHITE GRUNT</t>
  </si>
  <si>
    <t>haemulon sciurus</t>
  </si>
  <si>
    <t>BLUESTRIPED GRUNT</t>
  </si>
  <si>
    <t>haemulon striatum</t>
  </si>
  <si>
    <t>STRIPED GRUNT</t>
  </si>
  <si>
    <t>halichoeres radiatus</t>
  </si>
  <si>
    <t>PUDDINGWIFE</t>
  </si>
  <si>
    <t>hemanthias leptus</t>
  </si>
  <si>
    <t>BASS, LONGTAIL</t>
  </si>
  <si>
    <t>heteropriacanthus cruentatus</t>
  </si>
  <si>
    <t>GLASSEYE</t>
  </si>
  <si>
    <t>lachnolaimus maximus</t>
  </si>
  <si>
    <t>HOGFISH</t>
  </si>
  <si>
    <t>lutjanus apodus</t>
  </si>
  <si>
    <t>SCHOOLMASTER SNAPPER</t>
  </si>
  <si>
    <t>lutjanus synagris</t>
  </si>
  <si>
    <t>SNAPPER, LANE</t>
  </si>
  <si>
    <t>morone mississippiensis</t>
  </si>
  <si>
    <t>YELLOW BASS</t>
  </si>
  <si>
    <t>ocyurus chrysurus</t>
  </si>
  <si>
    <t>YELLOWTAIL SNAPPER</t>
  </si>
  <si>
    <t>paranthias furcifer</t>
  </si>
  <si>
    <t>CREOLE-FISH</t>
  </si>
  <si>
    <t>pareques acuminatus</t>
  </si>
  <si>
    <t>HIGHHAT</t>
  </si>
  <si>
    <t>pareques umbrosus</t>
  </si>
  <si>
    <t>CUBBYU</t>
  </si>
  <si>
    <t>pomadasys crocro</t>
  </si>
  <si>
    <t>BURRO GRUNT</t>
  </si>
  <si>
    <t>pontinus longispinis</t>
  </si>
  <si>
    <t>LONGSPINE SCORPIONFISH</t>
  </si>
  <si>
    <t>priacanthus arenatus</t>
  </si>
  <si>
    <t>pristigenys alta</t>
  </si>
  <si>
    <t>SHORT BIGEYE</t>
  </si>
  <si>
    <t>scorpaena plumieri</t>
  </si>
  <si>
    <t>SPOTTED SCORPIONFISH</t>
  </si>
  <si>
    <t>serranus atrobranchus</t>
  </si>
  <si>
    <t>BLACKEAR BASS</t>
  </si>
  <si>
    <t>serranus phoebe</t>
  </si>
  <si>
    <t>TATTLER</t>
  </si>
  <si>
    <t>xyrichtys novacula</t>
  </si>
  <si>
    <t>PEARLY RAZORFISH</t>
  </si>
  <si>
    <t>alectis ciliaris</t>
  </si>
  <si>
    <t>demersal coastal invertebrate feeders</t>
  </si>
  <si>
    <t>AFRICAN POMPANO</t>
  </si>
  <si>
    <t>Demersal coastal invertebrate feeders</t>
  </si>
  <si>
    <t>ariopsis felis</t>
  </si>
  <si>
    <t>HARDHEAD SEA CATFISH</t>
  </si>
  <si>
    <t>bagre marinus</t>
  </si>
  <si>
    <t>GAFFTOPSAIL CATFISH</t>
  </si>
  <si>
    <t>bairdiella chrysoura</t>
  </si>
  <si>
    <t>SILVER PERCH</t>
  </si>
  <si>
    <t>calamus arctifrons</t>
  </si>
  <si>
    <t>GRASS PORGY</t>
  </si>
  <si>
    <t>chloroscombrus chrysurus</t>
  </si>
  <si>
    <t>ATLANTIC BUMPER</t>
  </si>
  <si>
    <t>conodon nobilis</t>
  </si>
  <si>
    <t>BARRED GRUNT</t>
  </si>
  <si>
    <t>diapterus auratus</t>
  </si>
  <si>
    <t>IRISH POMPANO</t>
  </si>
  <si>
    <t>diapterus rhombeus</t>
  </si>
  <si>
    <t>SAND MOJARRA</t>
  </si>
  <si>
    <t>eucinostomus argenteus</t>
  </si>
  <si>
    <t>SPOTFIN MOJARRA</t>
  </si>
  <si>
    <t>eucinostomus gula</t>
  </si>
  <si>
    <t>SILVER JENNY</t>
  </si>
  <si>
    <t>eucinostomus havana</t>
  </si>
  <si>
    <t>BIGEYE MOJARRA</t>
  </si>
  <si>
    <t>eugerres plumieri</t>
  </si>
  <si>
    <t>STRIPED MOJARRA</t>
  </si>
  <si>
    <t>galeichthys feliceps</t>
  </si>
  <si>
    <t>WHITE BARBEL</t>
  </si>
  <si>
    <t>gerres cinereus</t>
  </si>
  <si>
    <t>YELLOWFIN MOJARRA</t>
  </si>
  <si>
    <t>larimus fasciatus</t>
  </si>
  <si>
    <t>BANDED DRUM</t>
  </si>
  <si>
    <t>leiostomus xanthurus</t>
  </si>
  <si>
    <t>SPOT CROAKER</t>
  </si>
  <si>
    <t>menticirrhus americanus</t>
  </si>
  <si>
    <t>SOUTHERN KINGCROAKER</t>
  </si>
  <si>
    <t>menticirrhus littoralis</t>
  </si>
  <si>
    <t>GULF KINGFISH</t>
  </si>
  <si>
    <t>menticirrhus saxatilis</t>
  </si>
  <si>
    <t>NORTHERN KINGFISH</t>
  </si>
  <si>
    <t>micropogonias furnieri</t>
  </si>
  <si>
    <t>WHITEMOUTH CROAKER</t>
  </si>
  <si>
    <t>micropogonias undulatus</t>
  </si>
  <si>
    <t>ATLANTIC CROAKER</t>
  </si>
  <si>
    <t>mulloidichthys martinicus</t>
  </si>
  <si>
    <t>YELLOW GOATFISH</t>
  </si>
  <si>
    <t>oligoplites saurus</t>
  </si>
  <si>
    <t>LEATHERJACKET</t>
  </si>
  <si>
    <t>orthopristis chrysoptera</t>
  </si>
  <si>
    <t>PIGFISH</t>
  </si>
  <si>
    <t>pagrus pagrus</t>
  </si>
  <si>
    <t>RED PORGY</t>
  </si>
  <si>
    <t>pogonias cromis</t>
  </si>
  <si>
    <t>BLACK DRUM</t>
  </si>
  <si>
    <t>porichthys plectrodon</t>
  </si>
  <si>
    <t>ATLANTIC MIDSHIPMAN</t>
  </si>
  <si>
    <t>pseudupeneus maculatus</t>
  </si>
  <si>
    <t>SPOTTED GOATFISH</t>
  </si>
  <si>
    <t>selene setapinnis</t>
  </si>
  <si>
    <t>MOONFISH, ATLANTIC</t>
  </si>
  <si>
    <t>selene vomer</t>
  </si>
  <si>
    <t>LOOKDOWN</t>
  </si>
  <si>
    <t>stellifer lanceolatus</t>
  </si>
  <si>
    <t>STAR DRUM</t>
  </si>
  <si>
    <t>stenotomus caprinus</t>
  </si>
  <si>
    <t>LONGSPINE PORGY</t>
  </si>
  <si>
    <t>synagrops bellus</t>
  </si>
  <si>
    <t>BLACKMOUTH BASS</t>
  </si>
  <si>
    <t>trachinotus carolinus</t>
  </si>
  <si>
    <t>POMPANO, FLORIDA</t>
  </si>
  <si>
    <t>trachinotus falcatus</t>
  </si>
  <si>
    <t>PERMIT</t>
  </si>
  <si>
    <t>trachinotus goodei</t>
  </si>
  <si>
    <t>PALOMETA POMPANO</t>
  </si>
  <si>
    <t>umbrina coroides</t>
  </si>
  <si>
    <t>SAND DRUM</t>
  </si>
  <si>
    <t>upeneus parvus</t>
  </si>
  <si>
    <t>DWARF GOATFISH</t>
  </si>
  <si>
    <t>sciaenops ocellatus</t>
  </si>
  <si>
    <t>red drum</t>
  </si>
  <si>
    <t>DRUM, RED</t>
  </si>
  <si>
    <t>Red drum</t>
  </si>
  <si>
    <t>achirus lineatus</t>
  </si>
  <si>
    <t>benthic coastal invertebrate feeders</t>
  </si>
  <si>
    <t>LINED SOLE</t>
  </si>
  <si>
    <t>Benthic coastal invertebrate feeders</t>
  </si>
  <si>
    <t>bothus ocellatus</t>
  </si>
  <si>
    <t>EYED FLOUNDER</t>
  </si>
  <si>
    <t>brotula barbata</t>
  </si>
  <si>
    <t>BROTULA</t>
  </si>
  <si>
    <t>citharichthys spilopterus</t>
  </si>
  <si>
    <t>BAY WHIFF</t>
  </si>
  <si>
    <t>ctenogobius boleosoma</t>
  </si>
  <si>
    <t>DARTER GOBY</t>
  </si>
  <si>
    <t>dactylopterus volitans</t>
  </si>
  <si>
    <t>FLYING GURNARD</t>
  </si>
  <si>
    <t>diplectrum bivittatum</t>
  </si>
  <si>
    <t>DWARF SAND PERCH</t>
  </si>
  <si>
    <t>diplectrum formosum</t>
  </si>
  <si>
    <t>SAND PERCH</t>
  </si>
  <si>
    <t>etropus crossotus</t>
  </si>
  <si>
    <t>FRINGED FLOUNDER</t>
  </si>
  <si>
    <t>gobiosoma robustum</t>
  </si>
  <si>
    <t>CODE GOBY</t>
  </si>
  <si>
    <t>lepophidium profundorum</t>
  </si>
  <si>
    <t>FAWN CUSK EEL</t>
  </si>
  <si>
    <t>microgobius gulosus</t>
  </si>
  <si>
    <t>CLOWN GOBY</t>
  </si>
  <si>
    <t>polydactylus octonemus</t>
  </si>
  <si>
    <t>ATLANTIC THREADFIN</t>
  </si>
  <si>
    <t>polydactylus virginicus</t>
  </si>
  <si>
    <t>BARBU THREADFIN</t>
  </si>
  <si>
    <t>scorpaena brasiliensis</t>
  </si>
  <si>
    <t>BARBFISH</t>
  </si>
  <si>
    <t>syacium gunteri</t>
  </si>
  <si>
    <t>SHOAL FLOUNDER</t>
  </si>
  <si>
    <t>syacium papillosum</t>
  </si>
  <si>
    <t>DUSKY FLOUNDER</t>
  </si>
  <si>
    <t>trinectes maculatus</t>
  </si>
  <si>
    <t>HOGCHOKER</t>
  </si>
  <si>
    <t>urophycis cirrata</t>
  </si>
  <si>
    <t>GULF HAKE</t>
  </si>
  <si>
    <t>urophycis floridana</t>
  </si>
  <si>
    <t>SOUTHERN HAKE</t>
  </si>
  <si>
    <t>urophycis regia</t>
  </si>
  <si>
    <t>SPOTTED HAKE</t>
  </si>
  <si>
    <t>caulolatilus chrysops</t>
  </si>
  <si>
    <t>tilefish</t>
  </si>
  <si>
    <t>TILEFISH, GOLDFACE</t>
  </si>
  <si>
    <t>Tilefish</t>
  </si>
  <si>
    <t>caulolatilus cyanops</t>
  </si>
  <si>
    <t>BLACKLINE TILEFISH</t>
  </si>
  <si>
    <t>caulolatilus microps</t>
  </si>
  <si>
    <t>BLUELINE TILEFISH</t>
  </si>
  <si>
    <t>lopholatilus chamaeleonticeps</t>
  </si>
  <si>
    <t>GOLDEN TILEFISH</t>
  </si>
  <si>
    <t>malacanthus plumieri</t>
  </si>
  <si>
    <t>SAND TILEFISH</t>
  </si>
  <si>
    <t>balistes capriscus</t>
  </si>
  <si>
    <t>gray triggerfish</t>
  </si>
  <si>
    <t>GRAY TRIGGERFISH</t>
  </si>
  <si>
    <t>Gray triggerfish</t>
  </si>
  <si>
    <t>acanthostracion polygonius</t>
  </si>
  <si>
    <t>coastal omnivores</t>
  </si>
  <si>
    <t>HONEYCOMB COWFISH</t>
  </si>
  <si>
    <t>Coastal omnivores</t>
  </si>
  <si>
    <t>acanthostracion quadricornis</t>
  </si>
  <si>
    <t>SCRAWLED COWFISH</t>
  </si>
  <si>
    <t>aluterus monoceros</t>
  </si>
  <si>
    <t>UNICORN FILEFISH</t>
  </si>
  <si>
    <t>aluterus schoepfii</t>
  </si>
  <si>
    <t>ORANGE FILEFISH</t>
  </si>
  <si>
    <t>aluterus scriptus</t>
  </si>
  <si>
    <t>SCRAWLED FILEFISH</t>
  </si>
  <si>
    <t>cantherhines pullus</t>
  </si>
  <si>
    <t>ORANGESPOTTED FILEFISH</t>
  </si>
  <si>
    <t>chaetodipterus faber</t>
  </si>
  <si>
    <t>ATLANTIC SPADEFISH</t>
  </si>
  <si>
    <t>diodon holocanthus</t>
  </si>
  <si>
    <t>LONGSPINE PORCUPINEFISH</t>
  </si>
  <si>
    <t>diodon hystrix</t>
  </si>
  <si>
    <t>SPOT-FIN PORCUPINEFISH</t>
  </si>
  <si>
    <t>lactophrys bicaudalis</t>
  </si>
  <si>
    <t>SPOTTED TRUNKFISH</t>
  </si>
  <si>
    <t>lactophrys trigonus</t>
  </si>
  <si>
    <t>BUFFALO TRUNKFISH</t>
  </si>
  <si>
    <t>lagocephalus laevigatus</t>
  </si>
  <si>
    <t>SMOOTH PUFFER</t>
  </si>
  <si>
    <t>lagodon rhomboides</t>
  </si>
  <si>
    <t>PINFISH</t>
  </si>
  <si>
    <t>monacanthus ciliatus</t>
  </si>
  <si>
    <t>FRINGED FILEFISH</t>
  </si>
  <si>
    <t>sphoeroides dorsalis</t>
  </si>
  <si>
    <t>MARBLED PUFFER</t>
  </si>
  <si>
    <t>sphoeroides nephelus</t>
  </si>
  <si>
    <t>SOUTHERN PUFFER</t>
  </si>
  <si>
    <t>sphoeroides spengleri</t>
  </si>
  <si>
    <t>BANDTAIL PUFFER</t>
  </si>
  <si>
    <t>sphoeroides testudineus</t>
  </si>
  <si>
    <t>CHECKERED PUFFER</t>
  </si>
  <si>
    <t>stephanolepis setifer</t>
  </si>
  <si>
    <t>PYGMY FILEFISH</t>
  </si>
  <si>
    <t>abudefduf saxatilis</t>
  </si>
  <si>
    <t>reef omnivores</t>
  </si>
  <si>
    <t>SERGEANT MAJOR</t>
  </si>
  <si>
    <t>Reef omnivores</t>
  </si>
  <si>
    <t>abudefduf taurus</t>
  </si>
  <si>
    <t>NIGHT SERGEANT</t>
  </si>
  <si>
    <t>acanthurus bahianus</t>
  </si>
  <si>
    <t>OCEAN SURGEON</t>
  </si>
  <si>
    <t>acanthurus chirurgus</t>
  </si>
  <si>
    <t>DOCTORFISH</t>
  </si>
  <si>
    <t>acanthurus coeruleus</t>
  </si>
  <si>
    <t>BLUE TANG</t>
  </si>
  <si>
    <t>balistes vetula</t>
  </si>
  <si>
    <t>QUEEN TRIGGERFISH</t>
  </si>
  <si>
    <t>chromis multilineata</t>
  </si>
  <si>
    <t>BROWN CHROMIS</t>
  </si>
  <si>
    <t>holacanthus bermudensis</t>
  </si>
  <si>
    <t>BLUE ANGELFISH</t>
  </si>
  <si>
    <t>holacanthus ciliaris</t>
  </si>
  <si>
    <t>QUEEN ANGELFISH</t>
  </si>
  <si>
    <t>holacanthus tricolor</t>
  </si>
  <si>
    <t>ROCK BEAUTY</t>
  </si>
  <si>
    <t>kyphosus incisor</t>
  </si>
  <si>
    <t>YELLOW CHUB</t>
  </si>
  <si>
    <t>kyphosus sectatrix</t>
  </si>
  <si>
    <t>BERMUDA SEA CHUB</t>
  </si>
  <si>
    <t>melichthys niger</t>
  </si>
  <si>
    <t>BLACK DURGON</t>
  </si>
  <si>
    <t>microspathodon chrysurus</t>
  </si>
  <si>
    <t>YELLOWTAIL DAMSELFISH</t>
  </si>
  <si>
    <t>pomacanthus arcuatus</t>
  </si>
  <si>
    <t>GRAY ANGELFISH</t>
  </si>
  <si>
    <t>pomacanthus paru</t>
  </si>
  <si>
    <t>FRENCH ANGELFISH</t>
  </si>
  <si>
    <t>scarus iseri</t>
  </si>
  <si>
    <t>STRIPED PARROTFISH</t>
  </si>
  <si>
    <t>scarus taeniopterus</t>
  </si>
  <si>
    <t>PRINCESS PARROTFISH</t>
  </si>
  <si>
    <t>sparisoma aurofrenatum</t>
  </si>
  <si>
    <t>REDBAND PARROTFISH</t>
  </si>
  <si>
    <t>sparisoma chrysopterum</t>
  </si>
  <si>
    <t>REDTAIL PARROTFISH</t>
  </si>
  <si>
    <t>sparisoma radians</t>
  </si>
  <si>
    <t>BUCKTOOTH PARROTFISH</t>
  </si>
  <si>
    <t>sparisoma viride</t>
  </si>
  <si>
    <t>STOPLIGHT PARROTFISH</t>
  </si>
  <si>
    <t>cheilopogon cyanopterus</t>
  </si>
  <si>
    <t>surface pelagics</t>
  </si>
  <si>
    <t>MARGINED FLYINGFISH</t>
  </si>
  <si>
    <t>Surface pelagics</t>
  </si>
  <si>
    <t>cheilopogon melanurus</t>
  </si>
  <si>
    <t>ATLANTIC FLYINGFISH</t>
  </si>
  <si>
    <t>cypselurus comatus</t>
  </si>
  <si>
    <t>CLEARWING FLYINGFISH</t>
  </si>
  <si>
    <t>exocoetus obtusirostris</t>
  </si>
  <si>
    <t>OCEANIC TWO-WING FLYINGFISH</t>
  </si>
  <si>
    <t>exocoetus volitans</t>
  </si>
  <si>
    <t>TROPICAL TWO-WING FLYINGFISH</t>
  </si>
  <si>
    <t>hemiramphus balao</t>
  </si>
  <si>
    <t>BALAO</t>
  </si>
  <si>
    <t>hemiramphus brasiliensis</t>
  </si>
  <si>
    <t>BALLYHOO HALFBEAK</t>
  </si>
  <si>
    <t>hirundichthys affinis</t>
  </si>
  <si>
    <t>FOURWING FLYINGFISH</t>
  </si>
  <si>
    <t>hirundichthys rondeletii</t>
  </si>
  <si>
    <t>ATLANTIC BLACK WING FLYINGFISH</t>
  </si>
  <si>
    <t>hyporhamphus unifasciatus</t>
  </si>
  <si>
    <t>COMMON HALFBEAK</t>
  </si>
  <si>
    <t>parexocoetus brachypterus</t>
  </si>
  <si>
    <t>SAILFIN FLYINGFISH</t>
  </si>
  <si>
    <t>scomberesox saurus</t>
  </si>
  <si>
    <t>ATLANTIC SAURY</t>
  </si>
  <si>
    <t>cetorhinus maximus</t>
  </si>
  <si>
    <t>large oceanic planktivores</t>
  </si>
  <si>
    <t>BASKING SHARK</t>
  </si>
  <si>
    <t>Large oceanic planktivores</t>
  </si>
  <si>
    <t>alosa chrysochloris</t>
  </si>
  <si>
    <t>sardine-herring-scad</t>
  </si>
  <si>
    <t>SKIPJACK HERRING</t>
  </si>
  <si>
    <t>Sardine-herring-scad</t>
  </si>
  <si>
    <t>decapterus macarellus</t>
  </si>
  <si>
    <t>MACKEREL SCAD</t>
  </si>
  <si>
    <t>decapterus punctatus</t>
  </si>
  <si>
    <t>ROUND SCAD</t>
  </si>
  <si>
    <t>decapterus tabl</t>
  </si>
  <si>
    <t>REDTAIL SCAD</t>
  </si>
  <si>
    <t>dorosoma cepedianum</t>
  </si>
  <si>
    <t>AMERICAN GIZZARD SHAD</t>
  </si>
  <si>
    <t>dorosoma petenense</t>
  </si>
  <si>
    <t>THREADFIN SHAD</t>
  </si>
  <si>
    <t>etrumeus sadina</t>
  </si>
  <si>
    <t>RED-EYE ROUND HERRING</t>
  </si>
  <si>
    <t>harengula clupeola</t>
  </si>
  <si>
    <t>FALSE HERRING</t>
  </si>
  <si>
    <t>harengula humeralis</t>
  </si>
  <si>
    <t>REDEAR SARDINE</t>
  </si>
  <si>
    <t>harengula jaguana</t>
  </si>
  <si>
    <t>SCALED SARDINE</t>
  </si>
  <si>
    <t>opisthonema oglinum</t>
  </si>
  <si>
    <t>THREAD HERRING</t>
  </si>
  <si>
    <t>sardinella aurita</t>
  </si>
  <si>
    <t>ROUND SARDINELLA</t>
  </si>
  <si>
    <t>sardinella brasiliensis</t>
  </si>
  <si>
    <t>BRAZILIAN SARDINELLA</t>
  </si>
  <si>
    <t>trachurus lathami</t>
  </si>
  <si>
    <t>ROUGH SCAD</t>
  </si>
  <si>
    <t>menhaden</t>
  </si>
  <si>
    <t>Menhaden (0yr)</t>
  </si>
  <si>
    <t>58,59,60,61,62</t>
  </si>
  <si>
    <t>brevoortia patronus</t>
  </si>
  <si>
    <t>GULF MENHADEN</t>
  </si>
  <si>
    <t>anchovies-silversides-killifish</t>
  </si>
  <si>
    <t>Anchovy-silverside-killifish</t>
  </si>
  <si>
    <t>anchoa cayorum</t>
  </si>
  <si>
    <t>KEY ANCHOVY</t>
  </si>
  <si>
    <t>anchoa hepsetus</t>
  </si>
  <si>
    <t>STRIPED ANCHOVY</t>
  </si>
  <si>
    <t>anchoa lyolepis</t>
  </si>
  <si>
    <t>DUSKY ANCHOVY</t>
  </si>
  <si>
    <t>anchoa mitchilli</t>
  </si>
  <si>
    <t>BAY ANCHOVY</t>
  </si>
  <si>
    <t>atherinomorus stipes</t>
  </si>
  <si>
    <t>HARDHEAD SILVERSIDE</t>
  </si>
  <si>
    <t>cyprinodon variegatus variegatus</t>
  </si>
  <si>
    <t>SHEEPSHEAD MINNOW</t>
  </si>
  <si>
    <t>dormitator maculatus</t>
  </si>
  <si>
    <t>FAT SLEEPER</t>
  </si>
  <si>
    <t>fundulus grandis</t>
  </si>
  <si>
    <t>GULF KILLIFISH</t>
  </si>
  <si>
    <t>hypoatherina harringtonensis</t>
  </si>
  <si>
    <t>REEF SILVERSIDE</t>
  </si>
  <si>
    <t>lucania parva</t>
  </si>
  <si>
    <t>RAINWATER KILLIFISH</t>
  </si>
  <si>
    <t>menidia beryllina</t>
  </si>
  <si>
    <t>INLAND SILVERSIDE</t>
  </si>
  <si>
    <t>mugil cephalus</t>
  </si>
  <si>
    <t>mullet</t>
  </si>
  <si>
    <t>STRIPED MULLET</t>
  </si>
  <si>
    <t>Mullet</t>
  </si>
  <si>
    <t>mugil curema</t>
  </si>
  <si>
    <t>WHITE MULLET</t>
  </si>
  <si>
    <t>mugil trichodon</t>
  </si>
  <si>
    <t>FANTAIL MULLET</t>
  </si>
  <si>
    <t>butterfish</t>
  </si>
  <si>
    <t>Butterfish</t>
  </si>
  <si>
    <t>peprilus paru</t>
  </si>
  <si>
    <t>AMERICAN HARVESTFISH</t>
  </si>
  <si>
    <t>peprilus triacanthus</t>
  </si>
  <si>
    <t>BUTTERFISH</t>
  </si>
  <si>
    <t>06</t>
  </si>
  <si>
    <t>07</t>
  </si>
  <si>
    <t>08</t>
  </si>
  <si>
    <t>09</t>
  </si>
  <si>
    <t>Swim_mode</t>
  </si>
  <si>
    <t>Avg detection time (d)</t>
  </si>
  <si>
    <t>Avg distance (km)</t>
  </si>
  <si>
    <t>Scaled to yearly</t>
  </si>
  <si>
    <t>Spotted seatrout</t>
  </si>
  <si>
    <t>Source</t>
  </si>
  <si>
    <t>Snook</t>
  </si>
  <si>
    <t>Species</t>
  </si>
  <si>
    <t>Dutka-Gianelli (2016) Spawning Site Fidelity, Catchment, and Dispersal of Common Snook along
the East Coast of Florida, Transactions of the American Fisheries Society, 145:2, 400-415</t>
  </si>
  <si>
    <t>Link</t>
  </si>
  <si>
    <t>https://doi.org/10.1080/00028487.2015.1131741</t>
  </si>
  <si>
    <t>Nelson et al. 2021 Red Drum and Spotted Seatrout Live‐Release Tournament Mortality and Dispersal. Marine and Coastal Fisheries</t>
  </si>
  <si>
    <t>https://doi.org/10.1002/mcf2.10159</t>
  </si>
  <si>
    <t>Scaler</t>
  </si>
  <si>
    <t>Scaled_RD</t>
  </si>
  <si>
    <t>Scaled_SS</t>
  </si>
  <si>
    <t>Base_rate</t>
  </si>
  <si>
    <t>Scaler_Snook</t>
  </si>
  <si>
    <t>Scaled_avg</t>
  </si>
  <si>
    <t>Scaler_sd</t>
  </si>
  <si>
    <t>Carcharhinus obscurus</t>
  </si>
  <si>
    <t>Carcharhinus plumbeus</t>
  </si>
  <si>
    <t>Carcharhinus altimus</t>
  </si>
  <si>
    <t>Carcharhinus brevipinna</t>
  </si>
  <si>
    <t>Carcharhinus falciformis</t>
  </si>
  <si>
    <t>Carcharhinus leucas</t>
  </si>
  <si>
    <t>Carcharhinus signatus</t>
  </si>
  <si>
    <t>Carcharias taurus</t>
  </si>
  <si>
    <t>Galeocerdo cuvier</t>
  </si>
  <si>
    <t>Hexanchus griseus</t>
  </si>
  <si>
    <t>Negaprion brevirostris</t>
  </si>
  <si>
    <t>Sphyrna lewini</t>
  </si>
  <si>
    <t>Sphyrna mokarran</t>
  </si>
  <si>
    <t>Alopias superciliosus</t>
  </si>
  <si>
    <t>Alopias vulpinus</t>
  </si>
  <si>
    <t>Carcharhinus longimanus</t>
  </si>
  <si>
    <t>Isurus oxyrinchus</t>
  </si>
  <si>
    <t>Prionace glauca</t>
  </si>
  <si>
    <t>Rhizoprionodon terraenovae</t>
  </si>
  <si>
    <t>Carcharhinus porosus</t>
  </si>
  <si>
    <t>Mustelus canis</t>
  </si>
  <si>
    <t>Mustelus norrisi</t>
  </si>
  <si>
    <t>Sphyrna tiburo</t>
  </si>
  <si>
    <t>Thunnus albacares</t>
  </si>
  <si>
    <t>Thunnus thynnus</t>
  </si>
  <si>
    <t>Katsuwonus pelamis</t>
  </si>
  <si>
    <t>Thunnus atlanticus</t>
  </si>
  <si>
    <t>Istiophorus albicans</t>
  </si>
  <si>
    <t>Istiophorus platypterus</t>
  </si>
  <si>
    <t>Makaira nigricans</t>
  </si>
  <si>
    <t>Tetrapturus pfluegeri</t>
  </si>
  <si>
    <t>Xiphias gladius</t>
  </si>
  <si>
    <t>Ablennes hians</t>
  </si>
  <si>
    <t>Acanthocybium solandri</t>
  </si>
  <si>
    <t>Auxis thazard</t>
  </si>
  <si>
    <t>Carangoides bartholomaei</t>
  </si>
  <si>
    <t>Caranx crysos</t>
  </si>
  <si>
    <t>Caranx hippos</t>
  </si>
  <si>
    <t>Caranx latus</t>
  </si>
  <si>
    <t>Caranx lugubris</t>
  </si>
  <si>
    <t>Caranx ruber</t>
  </si>
  <si>
    <t>Centropomus pectinatus</t>
  </si>
  <si>
    <t>Centropomus undecimalis</t>
  </si>
  <si>
    <t>Coryphaena equiselis</t>
  </si>
  <si>
    <t>Coryphaena hippurus</t>
  </si>
  <si>
    <t>Echeneis neucratoides</t>
  </si>
  <si>
    <t>Elagatis bipinnulata</t>
  </si>
  <si>
    <t>Elops saurus</t>
  </si>
  <si>
    <t>Euthynnus alletteratus</t>
  </si>
  <si>
    <t>Hemicaranx amblyrhynchus</t>
  </si>
  <si>
    <t>Lobotes surinamensis</t>
  </si>
  <si>
    <t>Megalops atlanticus</t>
  </si>
  <si>
    <t>Morone saxatilis</t>
  </si>
  <si>
    <t>Naucrates ductor</t>
  </si>
  <si>
    <t>Pomatomus saltatrix</t>
  </si>
  <si>
    <t>Remora brachyptera</t>
  </si>
  <si>
    <t>Remora remora</t>
  </si>
  <si>
    <t>Sarda sarda</t>
  </si>
  <si>
    <t>Seriola rivoliana</t>
  </si>
  <si>
    <t>Seriola zonata</t>
  </si>
  <si>
    <t>Strongylura marina</t>
  </si>
  <si>
    <t>Strongylura timucu</t>
  </si>
  <si>
    <t>Tylosurus crocodilus</t>
  </si>
  <si>
    <t>Seriola dumerili</t>
  </si>
  <si>
    <t>Seriola fasciata</t>
  </si>
  <si>
    <t>Rachycentron canadum</t>
  </si>
  <si>
    <t>Scomberomorus cavalla</t>
  </si>
  <si>
    <t>Pristis pectinata</t>
  </si>
  <si>
    <t>Pristis pristis</t>
  </si>
  <si>
    <t>Mycteroperca microlepis</t>
  </si>
  <si>
    <t>Epinephelus morio</t>
  </si>
  <si>
    <t>Hyporthodus flavolimbatus</t>
  </si>
  <si>
    <t>Epinephelus itajara</t>
  </si>
  <si>
    <t>Hyporthodus niveatus</t>
  </si>
  <si>
    <t>Cephalopholis cruentata</t>
  </si>
  <si>
    <t>Epinephelus adscensionis</t>
  </si>
  <si>
    <t>Epinephelus guttatus</t>
  </si>
  <si>
    <t>Mycteroperca bonaci</t>
  </si>
  <si>
    <t>Mycteroperca interstitialis</t>
  </si>
  <si>
    <t>Mycteroperca phenax</t>
  </si>
  <si>
    <t>Mycteroperca tigris</t>
  </si>
  <si>
    <t>Mycteroperca venenosa</t>
  </si>
  <si>
    <t>Lutjanus campechanus</t>
  </si>
  <si>
    <t>Rhomboplites aurorubens</t>
  </si>
  <si>
    <t>Lutjanus analis</t>
  </si>
  <si>
    <t>Apsilus dentatus</t>
  </si>
  <si>
    <t>Etelis oculatus</t>
  </si>
  <si>
    <t>Lutjanus buccanella</t>
  </si>
  <si>
    <t>Lutjanus cyanopterus</t>
  </si>
  <si>
    <t>Lutjanus griseus</t>
  </si>
  <si>
    <t>Lutjanus jocu</t>
  </si>
  <si>
    <t>Lutjanus mahogoni</t>
  </si>
  <si>
    <t>Lutjanus purpureus</t>
  </si>
  <si>
    <t>Lutjanus vivanus</t>
  </si>
  <si>
    <t>Pristipomoides aquilonaris</t>
  </si>
  <si>
    <t>Cynoscion arenarius</t>
  </si>
  <si>
    <t>Cynoscion jamaicensis</t>
  </si>
  <si>
    <t>Cynoscion nebulosus</t>
  </si>
  <si>
    <t>Cynoscion nothus</t>
  </si>
  <si>
    <t>Cynoscion regalis</t>
  </si>
  <si>
    <t>Alepisaurus ferox</t>
  </si>
  <si>
    <t>Brama caribbea</t>
  </si>
  <si>
    <t>Gempylus serpens</t>
  </si>
  <si>
    <t>Lepidocybium flavobrunneum</t>
  </si>
  <si>
    <t>Merluccius albidus</t>
  </si>
  <si>
    <t>Ruvettus pretiosus</t>
  </si>
  <si>
    <t>Taractes rubescens</t>
  </si>
  <si>
    <t>Trichiurus lepturus</t>
  </si>
  <si>
    <t>Astroscopus y-graecum</t>
  </si>
  <si>
    <t>Cyclopsetta chittendeni</t>
  </si>
  <si>
    <t>Cyclopsetta fimbriata</t>
  </si>
  <si>
    <t>Paralichthys albigutta</t>
  </si>
  <si>
    <t>Paralichthys lethostigma</t>
  </si>
  <si>
    <t>Saurida brasiliensis</t>
  </si>
  <si>
    <t>Saurida normani</t>
  </si>
  <si>
    <t>Synodus foetens</t>
  </si>
  <si>
    <t>Synodus intermedius</t>
  </si>
  <si>
    <t>Synodus synodus</t>
  </si>
  <si>
    <t>Holocentrus adscensionis</t>
  </si>
  <si>
    <t>Holocentrus rufus</t>
  </si>
  <si>
    <t>Myripristis jacobus</t>
  </si>
  <si>
    <t>Sphyraena barracuda</t>
  </si>
  <si>
    <t>Sphyraena guachancho</t>
  </si>
  <si>
    <t>Sphyraena picudilla</t>
  </si>
  <si>
    <t>Anisotremus surinamensis</t>
  </si>
  <si>
    <t>Anisotremus virginicus</t>
  </si>
  <si>
    <t>Archosargus probatocephalus</t>
  </si>
  <si>
    <t>Archosargus rhomboidalis</t>
  </si>
  <si>
    <t>Aulostomus maculatus</t>
  </si>
  <si>
    <t>Bodianus pulchellus</t>
  </si>
  <si>
    <t>Bodianus rufus</t>
  </si>
  <si>
    <t>Calamus bajonado</t>
  </si>
  <si>
    <t>Calamus calamus</t>
  </si>
  <si>
    <t>Calamus leucosteus</t>
  </si>
  <si>
    <t>Calamus nodosus</t>
  </si>
  <si>
    <t>Calamus pennatula</t>
  </si>
  <si>
    <t>Calamus proridens</t>
  </si>
  <si>
    <t>Centropristis striata</t>
  </si>
  <si>
    <t>Decodon puellaris</t>
  </si>
  <si>
    <t>Equetus lanceolatus</t>
  </si>
  <si>
    <t>Haemulon album</t>
  </si>
  <si>
    <t>Haemulon aurolineatum</t>
  </si>
  <si>
    <t>Haemulon bonariense</t>
  </si>
  <si>
    <t>Haemulon carbonarium</t>
  </si>
  <si>
    <t>Haemulon chrysargyreum</t>
  </si>
  <si>
    <t>Haemulon flavolineatum</t>
  </si>
  <si>
    <t>Haemulon macrostomum</t>
  </si>
  <si>
    <t>Haemulon melanurum</t>
  </si>
  <si>
    <t>Haemulon parra</t>
  </si>
  <si>
    <t>Haemulon plumierii</t>
  </si>
  <si>
    <t>Haemulon sciurus</t>
  </si>
  <si>
    <t>Haemulon striatum</t>
  </si>
  <si>
    <t>Halichoeres radiatus</t>
  </si>
  <si>
    <t>Hemanthias leptus</t>
  </si>
  <si>
    <t>Heteropriacanthus cruentatus</t>
  </si>
  <si>
    <t>Lachnolaimus maximus</t>
  </si>
  <si>
    <t>Lutjanus apodus</t>
  </si>
  <si>
    <t>Lutjanus synagris</t>
  </si>
  <si>
    <t>Morone mississippiensis</t>
  </si>
  <si>
    <t>Ocyurus chrysurus</t>
  </si>
  <si>
    <t>Paranthias furcifer</t>
  </si>
  <si>
    <t>Pareques acuminatus</t>
  </si>
  <si>
    <t>Pareques umbrosus</t>
  </si>
  <si>
    <t>Pomadasys crocro</t>
  </si>
  <si>
    <t>Pontinus longispinis</t>
  </si>
  <si>
    <t>Priacanthus arenatus</t>
  </si>
  <si>
    <t>Pristigenys alta</t>
  </si>
  <si>
    <t>Scorpaena plumieri</t>
  </si>
  <si>
    <t>Serranus atrobranchus</t>
  </si>
  <si>
    <t>Serranus phoebe</t>
  </si>
  <si>
    <t>Xyrichtys novacula</t>
  </si>
  <si>
    <t>Alectis ciliaris</t>
  </si>
  <si>
    <t>Ariopsis felis</t>
  </si>
  <si>
    <t>Bagre marinus</t>
  </si>
  <si>
    <t>Bairdiella chrysoura</t>
  </si>
  <si>
    <t>Calamus arctifrons</t>
  </si>
  <si>
    <t>Chloroscombrus chrysurus</t>
  </si>
  <si>
    <t>Conodon nobilis</t>
  </si>
  <si>
    <t>Diapterus auratus</t>
  </si>
  <si>
    <t>Diapterus rhombeus</t>
  </si>
  <si>
    <t>Eucinostomus argenteus</t>
  </si>
  <si>
    <t>Eucinostomus gula</t>
  </si>
  <si>
    <t>Eucinostomus havana</t>
  </si>
  <si>
    <t>Eugerres plumieri</t>
  </si>
  <si>
    <t>Galeichthys feliceps</t>
  </si>
  <si>
    <t>Gerres cinereus</t>
  </si>
  <si>
    <t>Larimus fasciatus</t>
  </si>
  <si>
    <t>Leiostomus xanthurus</t>
  </si>
  <si>
    <t>Menticirrhus americanus</t>
  </si>
  <si>
    <t>Menticirrhus littoralis</t>
  </si>
  <si>
    <t>Menticirrhus saxatilis</t>
  </si>
  <si>
    <t>Micropogonias furnieri</t>
  </si>
  <si>
    <t>Micropogonias undulatus</t>
  </si>
  <si>
    <t>Mulloidichthys martinicus</t>
  </si>
  <si>
    <t>Oligoplites saurus</t>
  </si>
  <si>
    <t>Orthopristis chrysoptera</t>
  </si>
  <si>
    <t>Pagrus pagrus</t>
  </si>
  <si>
    <t>Pogonias cromis</t>
  </si>
  <si>
    <t>Porichthys plectrodon</t>
  </si>
  <si>
    <t>Pseudupeneus maculatus</t>
  </si>
  <si>
    <t>Selene setapinnis</t>
  </si>
  <si>
    <t>Selene vomer</t>
  </si>
  <si>
    <t>Stellifer lanceolatus</t>
  </si>
  <si>
    <t>Stenotomus caprinus</t>
  </si>
  <si>
    <t>Synagrops bellus</t>
  </si>
  <si>
    <t>Trachinotus carolinus</t>
  </si>
  <si>
    <t>Trachinotus falcatus</t>
  </si>
  <si>
    <t>Trachinotus goodei</t>
  </si>
  <si>
    <t>Umbrina coroides</t>
  </si>
  <si>
    <t>Upeneus parvus</t>
  </si>
  <si>
    <t>Sciaenops ocellatus</t>
  </si>
  <si>
    <t>Achirus lineatus</t>
  </si>
  <si>
    <t>Bothus ocellatus</t>
  </si>
  <si>
    <t>Brotula barbata</t>
  </si>
  <si>
    <t>Citharichthys spilopterus</t>
  </si>
  <si>
    <t>Ctenogobius boleosoma</t>
  </si>
  <si>
    <t>Dactylopterus volitans</t>
  </si>
  <si>
    <t>Diplectrum bivittatum</t>
  </si>
  <si>
    <t>Diplectrum formosum</t>
  </si>
  <si>
    <t>Etropus crossotus</t>
  </si>
  <si>
    <t>Gobiosoma robustum</t>
  </si>
  <si>
    <t>Lepophidium profundorum</t>
  </si>
  <si>
    <t>Microgobius gulosus</t>
  </si>
  <si>
    <t>Polydactylus octonemus</t>
  </si>
  <si>
    <t>Polydactylus virginicus</t>
  </si>
  <si>
    <t>Scorpaena brasiliensis</t>
  </si>
  <si>
    <t>Syacium gunteri</t>
  </si>
  <si>
    <t>Syacium papillosum</t>
  </si>
  <si>
    <t>Trinectes maculatus</t>
  </si>
  <si>
    <t>Urophycis cirrata</t>
  </si>
  <si>
    <t>Urophycis floridana</t>
  </si>
  <si>
    <t>Urophycis regia</t>
  </si>
  <si>
    <t>Caulolatilus chrysops</t>
  </si>
  <si>
    <t>Caulolatilus cyanops</t>
  </si>
  <si>
    <t>Caulolatilus microps</t>
  </si>
  <si>
    <t>Lopholatilus chamaeleonticeps</t>
  </si>
  <si>
    <t>Malacanthus plumieri</t>
  </si>
  <si>
    <t>Balistes capriscus</t>
  </si>
  <si>
    <t>Acanthostracion polygonius</t>
  </si>
  <si>
    <t>Acanthostracion quadricornis</t>
  </si>
  <si>
    <t>Aluterus monoceros</t>
  </si>
  <si>
    <t>Aluterus schoepfii</t>
  </si>
  <si>
    <t>Aluterus scriptus</t>
  </si>
  <si>
    <t>Cantherhines pullus</t>
  </si>
  <si>
    <t>Chaetodipterus faber</t>
  </si>
  <si>
    <t>Diodon holocanthus</t>
  </si>
  <si>
    <t>Diodon hystrix</t>
  </si>
  <si>
    <t>Lactophrys bicaudalis</t>
  </si>
  <si>
    <t>Lactophrys trigonus</t>
  </si>
  <si>
    <t>Lagocephalus laevigatus</t>
  </si>
  <si>
    <t>Lagodon rhomboides</t>
  </si>
  <si>
    <t>Monacanthus ciliatus</t>
  </si>
  <si>
    <t>Sphoeroides dorsalis</t>
  </si>
  <si>
    <t>Sphoeroides nephelus</t>
  </si>
  <si>
    <t>Sphoeroides spengleri</t>
  </si>
  <si>
    <t>Sphoeroides testudineus</t>
  </si>
  <si>
    <t>Stephanolepis setifer</t>
  </si>
  <si>
    <t>Abudefduf saxatilis</t>
  </si>
  <si>
    <t>Abudefduf taurus</t>
  </si>
  <si>
    <t>Acanthurus bahianus</t>
  </si>
  <si>
    <t>Acanthurus chirurgus</t>
  </si>
  <si>
    <t>Acanthurus coeruleus</t>
  </si>
  <si>
    <t>Balistes vetula</t>
  </si>
  <si>
    <t>Chromis multilineata</t>
  </si>
  <si>
    <t>Holacanthus bermudensis</t>
  </si>
  <si>
    <t>Holacanthus ciliaris</t>
  </si>
  <si>
    <t>Holacanthus tricolor</t>
  </si>
  <si>
    <t>Kyphosus incisor</t>
  </si>
  <si>
    <t>Kyphosus sectatrix</t>
  </si>
  <si>
    <t>Melichthys niger</t>
  </si>
  <si>
    <t>Microspathodon chrysurus</t>
  </si>
  <si>
    <t>Pomacanthus arcuatus</t>
  </si>
  <si>
    <t>Pomacanthus paru</t>
  </si>
  <si>
    <t>Scarus iseri</t>
  </si>
  <si>
    <t>Scarus taeniopterus</t>
  </si>
  <si>
    <t>Sparisoma aurofrenatum</t>
  </si>
  <si>
    <t>Sparisoma chrysopterum</t>
  </si>
  <si>
    <t>Sparisoma radians</t>
  </si>
  <si>
    <t>Sparisoma viride</t>
  </si>
  <si>
    <t>Cheilopogon cyanopterus</t>
  </si>
  <si>
    <t>Cheilopogon melanurus</t>
  </si>
  <si>
    <t>Cypselurus comatus</t>
  </si>
  <si>
    <t>Exocoetus obtusirostris</t>
  </si>
  <si>
    <t>Exocoetus volitans</t>
  </si>
  <si>
    <t>Hemiramphus balao</t>
  </si>
  <si>
    <t>Hemiramphus brasiliensis</t>
  </si>
  <si>
    <t>Hirundichthys affinis</t>
  </si>
  <si>
    <t>Hirundichthys rondeletii</t>
  </si>
  <si>
    <t>Hyporhamphus unifasciatus</t>
  </si>
  <si>
    <t>Parexocoetus brachypterus</t>
  </si>
  <si>
    <t>Scomberesox saurus</t>
  </si>
  <si>
    <t>Cetorhinus maximus</t>
  </si>
  <si>
    <t>Alosa chrysochloris</t>
  </si>
  <si>
    <t>Decapterus macarellus</t>
  </si>
  <si>
    <t>Decapterus punctatus</t>
  </si>
  <si>
    <t>Decapterus tabl</t>
  </si>
  <si>
    <t>Dorosoma cepedianum</t>
  </si>
  <si>
    <t>Dorosoma petenense</t>
  </si>
  <si>
    <t>Etrumeus sadina</t>
  </si>
  <si>
    <t>Harengula clupeola</t>
  </si>
  <si>
    <t>Harengula humeralis</t>
  </si>
  <si>
    <t>Harengula jaguana</t>
  </si>
  <si>
    <t>Opisthonema oglinum</t>
  </si>
  <si>
    <t>Sardinella aurita</t>
  </si>
  <si>
    <t>Sardinella brasiliensis</t>
  </si>
  <si>
    <t>Trachurus lathami</t>
  </si>
  <si>
    <t>Brevoortia patronus</t>
  </si>
  <si>
    <t>Anchoa cayorum</t>
  </si>
  <si>
    <t>Anchoa hepsetus</t>
  </si>
  <si>
    <t>Anchoa lyolepis</t>
  </si>
  <si>
    <t>Anchoa mitchilli</t>
  </si>
  <si>
    <t>Atherinomorus stipes</t>
  </si>
  <si>
    <t>Cyprinodon variegatus variegatus</t>
  </si>
  <si>
    <t>Dormitator maculatus</t>
  </si>
  <si>
    <t>Fundulus grandis</t>
  </si>
  <si>
    <t>Hypoatherina harringtonensis</t>
  </si>
  <si>
    <t>Lucania parva</t>
  </si>
  <si>
    <t>Menidia beryllina</t>
  </si>
  <si>
    <t>Mugil cephalus</t>
  </si>
  <si>
    <t>Mugil curema</t>
  </si>
  <si>
    <t>Mugil trichodon</t>
  </si>
  <si>
    <t>Peprilus paru</t>
  </si>
  <si>
    <t>Peprilus triacanthus</t>
  </si>
  <si>
    <t>shark, blacktip</t>
  </si>
  <si>
    <t>shark, sandbar</t>
  </si>
  <si>
    <t>bignose shark</t>
  </si>
  <si>
    <t>shark, spinner</t>
  </si>
  <si>
    <t>silky shark</t>
  </si>
  <si>
    <t>bull shark</t>
  </si>
  <si>
    <t>night shark</t>
  </si>
  <si>
    <t>sand tiger</t>
  </si>
  <si>
    <t>tiger shark</t>
  </si>
  <si>
    <t>sixgill shark</t>
  </si>
  <si>
    <t>shark, lemon</t>
  </si>
  <si>
    <t>scalloped hammerhead</t>
  </si>
  <si>
    <t>great hammerhead</t>
  </si>
  <si>
    <t>bigeye thresher</t>
  </si>
  <si>
    <t>common thresher shark</t>
  </si>
  <si>
    <t>oceanic whitetip shark</t>
  </si>
  <si>
    <t>shark, shortfin mako</t>
  </si>
  <si>
    <t>blue shark</t>
  </si>
  <si>
    <t>smalltail shark</t>
  </si>
  <si>
    <t>smooth dogfish</t>
  </si>
  <si>
    <t>florida smoothhound</t>
  </si>
  <si>
    <t>shark, bonnethead</t>
  </si>
  <si>
    <t>tuna, bluefin</t>
  </si>
  <si>
    <t>skipjack tuna</t>
  </si>
  <si>
    <t>blackfin tuna</t>
  </si>
  <si>
    <t>atlantic sailfish</t>
  </si>
  <si>
    <t>indo-pacific sailfish</t>
  </si>
  <si>
    <t>blue marlin</t>
  </si>
  <si>
    <t>longbill spearfish</t>
  </si>
  <si>
    <t>flat needlefish</t>
  </si>
  <si>
    <t>wahoo</t>
  </si>
  <si>
    <t>frigate mackerel</t>
  </si>
  <si>
    <t>yellow jack</t>
  </si>
  <si>
    <t>runner, blue</t>
  </si>
  <si>
    <t>crevalle jack</t>
  </si>
  <si>
    <t>jack, horse-eye</t>
  </si>
  <si>
    <t>black jack</t>
  </si>
  <si>
    <t>bar jack</t>
  </si>
  <si>
    <t>tarpon snook</t>
  </si>
  <si>
    <t>snook</t>
  </si>
  <si>
    <t>pompano dolphinfish</t>
  </si>
  <si>
    <t>common dolphinfish</t>
  </si>
  <si>
    <t>whitefin sharksucker</t>
  </si>
  <si>
    <t>rainbow runner</t>
  </si>
  <si>
    <t>ladyfish</t>
  </si>
  <si>
    <t>little tunny</t>
  </si>
  <si>
    <t>bluntnose jack</t>
  </si>
  <si>
    <t>tripletail</t>
  </si>
  <si>
    <t>tarpon</t>
  </si>
  <si>
    <t>striped bass</t>
  </si>
  <si>
    <t>pilot fish</t>
  </si>
  <si>
    <t>bluefish</t>
  </si>
  <si>
    <t>spearfish remora</t>
  </si>
  <si>
    <t>remora</t>
  </si>
  <si>
    <t>atlantic bonito</t>
  </si>
  <si>
    <t>almaco jack</t>
  </si>
  <si>
    <t>banded rudderfish</t>
  </si>
  <si>
    <t>needlefish, atlantic</t>
  </si>
  <si>
    <t>timucu</t>
  </si>
  <si>
    <t>houndfish</t>
  </si>
  <si>
    <t>amberjack, greater</t>
  </si>
  <si>
    <t>amberjack, lesser</t>
  </si>
  <si>
    <t>king mackerel (juvenile)</t>
  </si>
  <si>
    <t>smalltooth sawfish</t>
  </si>
  <si>
    <t>largetooth sawfish</t>
  </si>
  <si>
    <t>gag grouper (age 0-3)</t>
  </si>
  <si>
    <t>grouper, red</t>
  </si>
  <si>
    <t>yellowedge grouper (age 0-3)</t>
  </si>
  <si>
    <t>snowy grouper</t>
  </si>
  <si>
    <t>graysby</t>
  </si>
  <si>
    <t>hind, rock</t>
  </si>
  <si>
    <t>hind, red</t>
  </si>
  <si>
    <t>grouper, black</t>
  </si>
  <si>
    <t>yellowmouth grouper</t>
  </si>
  <si>
    <t>scamp</t>
  </si>
  <si>
    <t>tiger grouper</t>
  </si>
  <si>
    <t>yellowfin grouper</t>
  </si>
  <si>
    <t>black snapper</t>
  </si>
  <si>
    <t>snapper, queen</t>
  </si>
  <si>
    <t>snapper, blackfin</t>
  </si>
  <si>
    <t>snapper, cubera</t>
  </si>
  <si>
    <t>gray snapper</t>
  </si>
  <si>
    <t>dog snapper</t>
  </si>
  <si>
    <t>snapper, mahogany</t>
  </si>
  <si>
    <t>snapper caribbean red</t>
  </si>
  <si>
    <t>snapper, silk</t>
  </si>
  <si>
    <t>wenchman</t>
  </si>
  <si>
    <t>sand seatrout</t>
  </si>
  <si>
    <t>jamaican weakfish</t>
  </si>
  <si>
    <t>seatrout, spotted</t>
  </si>
  <si>
    <t>silver seatrout</t>
  </si>
  <si>
    <t>weakfish</t>
  </si>
  <si>
    <t>longsnouted lancetfish</t>
  </si>
  <si>
    <t>caribbean pomfret</t>
  </si>
  <si>
    <t>snake mackerel</t>
  </si>
  <si>
    <t>escolar</t>
  </si>
  <si>
    <t>offshore hake</t>
  </si>
  <si>
    <t>oilfish</t>
  </si>
  <si>
    <t>pomfret</t>
  </si>
  <si>
    <t>cutlassfish</t>
  </si>
  <si>
    <t>southern stargazer</t>
  </si>
  <si>
    <t>mexican flounder</t>
  </si>
  <si>
    <t>spotfin flounder</t>
  </si>
  <si>
    <t>gulf flounder</t>
  </si>
  <si>
    <t>southern flounder</t>
  </si>
  <si>
    <t>largescale lizardfish</t>
  </si>
  <si>
    <t>shortjaw lizardfish</t>
  </si>
  <si>
    <t>inshore lizardfish</t>
  </si>
  <si>
    <t>sand diver</t>
  </si>
  <si>
    <t>diamond lizardfish</t>
  </si>
  <si>
    <t>squirrelfish</t>
  </si>
  <si>
    <t>longspine squirrelfish</t>
  </si>
  <si>
    <t>blackbar soldierfish</t>
  </si>
  <si>
    <t>great barracuda</t>
  </si>
  <si>
    <t>guaguanche</t>
  </si>
  <si>
    <t>southern sennet</t>
  </si>
  <si>
    <t>black margate</t>
  </si>
  <si>
    <t>porkfish</t>
  </si>
  <si>
    <t>sheepshead</t>
  </si>
  <si>
    <t>western atlantic sea bream</t>
  </si>
  <si>
    <t>trumpetfish</t>
  </si>
  <si>
    <t>spotfin hogfish</t>
  </si>
  <si>
    <t>spanish hogfish</t>
  </si>
  <si>
    <t>porgy, jolthead</t>
  </si>
  <si>
    <t>saucereye porgy</t>
  </si>
  <si>
    <t>whitebone porgy</t>
  </si>
  <si>
    <t>knobbed porgy</t>
  </si>
  <si>
    <t>sheepshead porgy</t>
  </si>
  <si>
    <t>littlehead porgy</t>
  </si>
  <si>
    <t>sea bass, black</t>
  </si>
  <si>
    <t>red hogfish</t>
  </si>
  <si>
    <t>jackknife-fish</t>
  </si>
  <si>
    <t>white margate</t>
  </si>
  <si>
    <t>tomtate</t>
  </si>
  <si>
    <t>black grunt</t>
  </si>
  <si>
    <t>caesar grunt</t>
  </si>
  <si>
    <t>smallmouth grunt</t>
  </si>
  <si>
    <t>french grunt</t>
  </si>
  <si>
    <t>spanish grunt</t>
  </si>
  <si>
    <t>cottonwick</t>
  </si>
  <si>
    <t>sailors choice</t>
  </si>
  <si>
    <t>white grunt</t>
  </si>
  <si>
    <t>bluestriped grunt</t>
  </si>
  <si>
    <t>striped grunt</t>
  </si>
  <si>
    <t>puddingwife</t>
  </si>
  <si>
    <t>bass, longtail</t>
  </si>
  <si>
    <t>glasseye</t>
  </si>
  <si>
    <t>hogfish</t>
  </si>
  <si>
    <t>schoolmaster snapper</t>
  </si>
  <si>
    <t>snapper, lane</t>
  </si>
  <si>
    <t>yellow bass</t>
  </si>
  <si>
    <t>yellowtail snapper</t>
  </si>
  <si>
    <t>creole-fish</t>
  </si>
  <si>
    <t>highhat</t>
  </si>
  <si>
    <t>cubbyu</t>
  </si>
  <si>
    <t>burro grunt</t>
  </si>
  <si>
    <t>longspine scorpionfish</t>
  </si>
  <si>
    <t>bigeye</t>
  </si>
  <si>
    <t>short bigeye</t>
  </si>
  <si>
    <t>spotted scorpionfish</t>
  </si>
  <si>
    <t>blackear bass</t>
  </si>
  <si>
    <t>tattler</t>
  </si>
  <si>
    <t>pearly razorfish</t>
  </si>
  <si>
    <t>african pompano</t>
  </si>
  <si>
    <t>hardhead sea catfish</t>
  </si>
  <si>
    <t>gafftopsail catfish</t>
  </si>
  <si>
    <t>silver perch</t>
  </si>
  <si>
    <t>grass porgy</t>
  </si>
  <si>
    <t>atlantic bumper</t>
  </si>
  <si>
    <t>barred grunt</t>
  </si>
  <si>
    <t>irish pompano</t>
  </si>
  <si>
    <t>sand mojarra</t>
  </si>
  <si>
    <t>spotfin mojarra</t>
  </si>
  <si>
    <t>silver jenny</t>
  </si>
  <si>
    <t>bigeye mojarra</t>
  </si>
  <si>
    <t>striped mojarra</t>
  </si>
  <si>
    <t>white barbel</t>
  </si>
  <si>
    <t>yellowfin mojarra</t>
  </si>
  <si>
    <t>banded drum</t>
  </si>
  <si>
    <t>spot croaker</t>
  </si>
  <si>
    <t>southern kingcroaker</t>
  </si>
  <si>
    <t>gulf kingfish</t>
  </si>
  <si>
    <t>northern kingfish</t>
  </si>
  <si>
    <t>whitemouth croaker</t>
  </si>
  <si>
    <t>atlantic croaker</t>
  </si>
  <si>
    <t>yellow goatfish</t>
  </si>
  <si>
    <t>leatherjacket</t>
  </si>
  <si>
    <t>pigfish</t>
  </si>
  <si>
    <t>red porgy</t>
  </si>
  <si>
    <t>black drum</t>
  </si>
  <si>
    <t>atlantic midshipman</t>
  </si>
  <si>
    <t>spotted goatfish</t>
  </si>
  <si>
    <t>moonfish, atlantic</t>
  </si>
  <si>
    <t>lookdown</t>
  </si>
  <si>
    <t>star drum</t>
  </si>
  <si>
    <t>longspine porgy</t>
  </si>
  <si>
    <t>blackmouth bass</t>
  </si>
  <si>
    <t>pompano, florida</t>
  </si>
  <si>
    <t>permit</t>
  </si>
  <si>
    <t>palometa pompano</t>
  </si>
  <si>
    <t>sand drum</t>
  </si>
  <si>
    <t>dwarf goatfish</t>
  </si>
  <si>
    <t>drum, red</t>
  </si>
  <si>
    <t>lined sole</t>
  </si>
  <si>
    <t>eyed flounder</t>
  </si>
  <si>
    <t>brotula</t>
  </si>
  <si>
    <t>bay whiff</t>
  </si>
  <si>
    <t>darter goby</t>
  </si>
  <si>
    <t>flying gurnard</t>
  </si>
  <si>
    <t>dwarf sand perch</t>
  </si>
  <si>
    <t>sand perch</t>
  </si>
  <si>
    <t>fringed flounder</t>
  </si>
  <si>
    <t>code goby</t>
  </si>
  <si>
    <t>fawn cusk eel</t>
  </si>
  <si>
    <t>clown goby</t>
  </si>
  <si>
    <t>atlantic threadfin</t>
  </si>
  <si>
    <t>barbu threadfin</t>
  </si>
  <si>
    <t>barbfish</t>
  </si>
  <si>
    <t>shoal flounder</t>
  </si>
  <si>
    <t>dusky flounder</t>
  </si>
  <si>
    <t>hogchoker</t>
  </si>
  <si>
    <t>gulf hake</t>
  </si>
  <si>
    <t>southern hake</t>
  </si>
  <si>
    <t>spotted hake</t>
  </si>
  <si>
    <t>tilefish, goldface</t>
  </si>
  <si>
    <t>blackline tilefish</t>
  </si>
  <si>
    <t>blueline tilefish</t>
  </si>
  <si>
    <t>golden tilefish</t>
  </si>
  <si>
    <t>sand tilefish</t>
  </si>
  <si>
    <t>honeycomb cowfish</t>
  </si>
  <si>
    <t>scrawled cowfish</t>
  </si>
  <si>
    <t>unicorn filefish</t>
  </si>
  <si>
    <t>orange filefish</t>
  </si>
  <si>
    <t>scrawled filefish</t>
  </si>
  <si>
    <t>orangespotted filefish</t>
  </si>
  <si>
    <t>atlantic spadefish</t>
  </si>
  <si>
    <t>longspine porcupinefish</t>
  </si>
  <si>
    <t>spot-fin porcupinefish</t>
  </si>
  <si>
    <t>spotted trunkfish</t>
  </si>
  <si>
    <t>buffalo trunkfish</t>
  </si>
  <si>
    <t>smooth puffer</t>
  </si>
  <si>
    <t>pinfish</t>
  </si>
  <si>
    <t>fringed filefish</t>
  </si>
  <si>
    <t>marbled puffer</t>
  </si>
  <si>
    <t>southern puffer</t>
  </si>
  <si>
    <t>bandtail puffer</t>
  </si>
  <si>
    <t>checkered puffer</t>
  </si>
  <si>
    <t>pygmy filefish</t>
  </si>
  <si>
    <t>sergeant major</t>
  </si>
  <si>
    <t>night sergeant</t>
  </si>
  <si>
    <t>ocean surgeon</t>
  </si>
  <si>
    <t>doctorfish</t>
  </si>
  <si>
    <t>blue tang</t>
  </si>
  <si>
    <t>queen triggerfish</t>
  </si>
  <si>
    <t>brown chromis</t>
  </si>
  <si>
    <t>blue angelfish</t>
  </si>
  <si>
    <t>queen angelfish</t>
  </si>
  <si>
    <t>rock beauty</t>
  </si>
  <si>
    <t>yellow chub</t>
  </si>
  <si>
    <t>bermuda sea chub</t>
  </si>
  <si>
    <t>black durgon</t>
  </si>
  <si>
    <t>yellowtail damselfish</t>
  </si>
  <si>
    <t>gray angelfish</t>
  </si>
  <si>
    <t>french angelfish</t>
  </si>
  <si>
    <t>striped parrotfish</t>
  </si>
  <si>
    <t>princess parrotfish</t>
  </si>
  <si>
    <t>redband parrotfish</t>
  </si>
  <si>
    <t>redtail parrotfish</t>
  </si>
  <si>
    <t>bucktooth parrotfish</t>
  </si>
  <si>
    <t>stoplight parrotfish</t>
  </si>
  <si>
    <t>margined flyingfish</t>
  </si>
  <si>
    <t>atlantic flyingfish</t>
  </si>
  <si>
    <t>clearwing flyingfish</t>
  </si>
  <si>
    <t>oceanic two-wing flyingfish</t>
  </si>
  <si>
    <t>tropical two-wing flyingfish</t>
  </si>
  <si>
    <t>balao</t>
  </si>
  <si>
    <t>ballyhoo halfbeak</t>
  </si>
  <si>
    <t>fourwing flyingfish</t>
  </si>
  <si>
    <t>atlantic black wing flyingfish</t>
  </si>
  <si>
    <t>common halfbeak</t>
  </si>
  <si>
    <t>sailfin flyingfish</t>
  </si>
  <si>
    <t>atlantic saury</t>
  </si>
  <si>
    <t>basking shark</t>
  </si>
  <si>
    <t>skipjack herring</t>
  </si>
  <si>
    <t>mackerel scad</t>
  </si>
  <si>
    <t>round scad</t>
  </si>
  <si>
    <t>redtail scad</t>
  </si>
  <si>
    <t>american gizzard shad</t>
  </si>
  <si>
    <t>threadfin shad</t>
  </si>
  <si>
    <t>red-eye round herring</t>
  </si>
  <si>
    <t>false herring</t>
  </si>
  <si>
    <t>redear sardine</t>
  </si>
  <si>
    <t>scaled sardine</t>
  </si>
  <si>
    <t>thread herring</t>
  </si>
  <si>
    <t>round sardinella</t>
  </si>
  <si>
    <t>brazilian sardinella</t>
  </si>
  <si>
    <t>rough scad</t>
  </si>
  <si>
    <t>gulf menhaden</t>
  </si>
  <si>
    <t>key anchovy</t>
  </si>
  <si>
    <t>striped anchovy</t>
  </si>
  <si>
    <t>dusky anchovy</t>
  </si>
  <si>
    <t>bay anchovy</t>
  </si>
  <si>
    <t>hardhead silverside</t>
  </si>
  <si>
    <t>sheepshead minnow</t>
  </si>
  <si>
    <t>fat sleeper</t>
  </si>
  <si>
    <t>gulf killifish</t>
  </si>
  <si>
    <t>reef silverside</t>
  </si>
  <si>
    <t>rainwater killifish</t>
  </si>
  <si>
    <t>inland silverside</t>
  </si>
  <si>
    <t>striped mullet</t>
  </si>
  <si>
    <t>white mullet</t>
  </si>
  <si>
    <t>fantail mullet</t>
  </si>
  <si>
    <t>american harvestfish</t>
  </si>
  <si>
    <t>Shark, sandbar</t>
  </si>
  <si>
    <t>Bignose shark</t>
  </si>
  <si>
    <t>Shark, spinner</t>
  </si>
  <si>
    <t>Silky shark</t>
  </si>
  <si>
    <t>Bull shark</t>
  </si>
  <si>
    <t>Night shark</t>
  </si>
  <si>
    <t>Sand tiger</t>
  </si>
  <si>
    <t>Tiger shark</t>
  </si>
  <si>
    <t>Sixgill shark</t>
  </si>
  <si>
    <t>Shark, lemon</t>
  </si>
  <si>
    <t>Scalloped hammerhead</t>
  </si>
  <si>
    <t>Great hammerhead</t>
  </si>
  <si>
    <t>Bigeye thresher</t>
  </si>
  <si>
    <t>Common thresher shark</t>
  </si>
  <si>
    <t>Oceanic whitetip shark</t>
  </si>
  <si>
    <t>Shark, shortfin mako</t>
  </si>
  <si>
    <t>Blue shark</t>
  </si>
  <si>
    <t>Smalltail shark</t>
  </si>
  <si>
    <t>Smooth dogfish</t>
  </si>
  <si>
    <t>Florida smoothhound</t>
  </si>
  <si>
    <t>Shark, bonnethead</t>
  </si>
  <si>
    <t>Tuna, bluefin</t>
  </si>
  <si>
    <t>Skipjack tuna</t>
  </si>
  <si>
    <t>Blackfin tuna</t>
  </si>
  <si>
    <t>Atlantic sailfish</t>
  </si>
  <si>
    <t>Indo-pacific sailfish</t>
  </si>
  <si>
    <t>Blue marlin</t>
  </si>
  <si>
    <t>Longbill spearfish</t>
  </si>
  <si>
    <t>Flat needlefish</t>
  </si>
  <si>
    <t>Wahoo</t>
  </si>
  <si>
    <t>Frigate mackerel</t>
  </si>
  <si>
    <t>Yellow jack</t>
  </si>
  <si>
    <t>Runner, blue</t>
  </si>
  <si>
    <t>Crevalle jack</t>
  </si>
  <si>
    <t>Jack, horse-eye</t>
  </si>
  <si>
    <t>Black jack</t>
  </si>
  <si>
    <t>Bar jack</t>
  </si>
  <si>
    <t>Tarpon snook</t>
  </si>
  <si>
    <t>Pompano dolphinfish</t>
  </si>
  <si>
    <t>Common dolphinfish</t>
  </si>
  <si>
    <t>Whitefin sharksucker</t>
  </si>
  <si>
    <t>Rainbow runner</t>
  </si>
  <si>
    <t>Ladyfish</t>
  </si>
  <si>
    <t>Little tunny</t>
  </si>
  <si>
    <t>Bluntnose jack</t>
  </si>
  <si>
    <t>Tripletail</t>
  </si>
  <si>
    <t>Tarpon</t>
  </si>
  <si>
    <t>Striped bass</t>
  </si>
  <si>
    <t>Pilot fish</t>
  </si>
  <si>
    <t>Bluefish</t>
  </si>
  <si>
    <t>Spearfish remora</t>
  </si>
  <si>
    <t>Remora</t>
  </si>
  <si>
    <t>Atlantic bonito</t>
  </si>
  <si>
    <t>Almaco jack</t>
  </si>
  <si>
    <t>Banded rudderfish</t>
  </si>
  <si>
    <t>Needlefish, atlantic</t>
  </si>
  <si>
    <t>Timucu</t>
  </si>
  <si>
    <t>Houndfish</t>
  </si>
  <si>
    <t>Amberjack, greater</t>
  </si>
  <si>
    <t>Amberjack, lesser</t>
  </si>
  <si>
    <t>King mackerel (juvenile)</t>
  </si>
  <si>
    <t>Smalltooth sawfish</t>
  </si>
  <si>
    <t>Largetooth sawfish</t>
  </si>
  <si>
    <t>Gag grouper (age 0-3)</t>
  </si>
  <si>
    <t>Grouper, red</t>
  </si>
  <si>
    <t>Yellowedge grouper (age 0-3)</t>
  </si>
  <si>
    <t>Snowy grouper</t>
  </si>
  <si>
    <t>Graysby</t>
  </si>
  <si>
    <t>Hind, rock</t>
  </si>
  <si>
    <t>Hind, red</t>
  </si>
  <si>
    <t>Grouper, black</t>
  </si>
  <si>
    <t>Yellowmouth grouper</t>
  </si>
  <si>
    <t>Scamp</t>
  </si>
  <si>
    <t>Tiger grouper</t>
  </si>
  <si>
    <t>Yellowfin grouper</t>
  </si>
  <si>
    <t>Red snapper</t>
  </si>
  <si>
    <t>Black snapper</t>
  </si>
  <si>
    <t>Snapper, queen</t>
  </si>
  <si>
    <t>Snapper, blackfin</t>
  </si>
  <si>
    <t>Snapper, cubera</t>
  </si>
  <si>
    <t>Gray snapper</t>
  </si>
  <si>
    <t>Dog snapper</t>
  </si>
  <si>
    <t>Snapper, mahogany</t>
  </si>
  <si>
    <t>Snapper caribbean red</t>
  </si>
  <si>
    <t>Snapper, silk</t>
  </si>
  <si>
    <t>Wenchman</t>
  </si>
  <si>
    <t>Sand seatrout</t>
  </si>
  <si>
    <t>Jamaican weakfish</t>
  </si>
  <si>
    <t>Seatrout, spotted</t>
  </si>
  <si>
    <t>Silver seatrout</t>
  </si>
  <si>
    <t>Weakfish</t>
  </si>
  <si>
    <t>Longsnouted lancetfish</t>
  </si>
  <si>
    <t>Caribbean pomfret</t>
  </si>
  <si>
    <t>Snake mackerel</t>
  </si>
  <si>
    <t>Escolar</t>
  </si>
  <si>
    <t>Offshore hake</t>
  </si>
  <si>
    <t>Oilfish</t>
  </si>
  <si>
    <t>Pomfret</t>
  </si>
  <si>
    <t>Cutlassfish</t>
  </si>
  <si>
    <t>Southern stargazer</t>
  </si>
  <si>
    <t>Mexican flounder</t>
  </si>
  <si>
    <t>Spotfin flounder</t>
  </si>
  <si>
    <t>Gulf flounder</t>
  </si>
  <si>
    <t>Southern flounder</t>
  </si>
  <si>
    <t>Largescale lizardfish</t>
  </si>
  <si>
    <t>Shortjaw lizardfish</t>
  </si>
  <si>
    <t>Inshore lizardfish</t>
  </si>
  <si>
    <t>Sand diver</t>
  </si>
  <si>
    <t>Diamond lizardfish</t>
  </si>
  <si>
    <t>Squirrelfish</t>
  </si>
  <si>
    <t>Longspine squirrelfish</t>
  </si>
  <si>
    <t>Blackbar soldierfish</t>
  </si>
  <si>
    <t>Great barracuda</t>
  </si>
  <si>
    <t>Guaguanche</t>
  </si>
  <si>
    <t>Southern sennet</t>
  </si>
  <si>
    <t>Black margate</t>
  </si>
  <si>
    <t>Porkfish</t>
  </si>
  <si>
    <t>Sheepshead</t>
  </si>
  <si>
    <t>Western atlantic sea bream</t>
  </si>
  <si>
    <t>Trumpetfish</t>
  </si>
  <si>
    <t>Spotfin hogfish</t>
  </si>
  <si>
    <t>Spanish hogfish</t>
  </si>
  <si>
    <t>Porgy, jolthead</t>
  </si>
  <si>
    <t>Saucereye porgy</t>
  </si>
  <si>
    <t>Whitebone porgy</t>
  </si>
  <si>
    <t>Knobbed porgy</t>
  </si>
  <si>
    <t>Sheepshead porgy</t>
  </si>
  <si>
    <t>Littlehead porgy</t>
  </si>
  <si>
    <t>Sea bass, black</t>
  </si>
  <si>
    <t>Red hogfish</t>
  </si>
  <si>
    <t>Jackknife-fish</t>
  </si>
  <si>
    <t>White margate</t>
  </si>
  <si>
    <t>Tomtate</t>
  </si>
  <si>
    <t>Black grunt</t>
  </si>
  <si>
    <t>Caesar grunt</t>
  </si>
  <si>
    <t>Smallmouth grunt</t>
  </si>
  <si>
    <t>French grunt</t>
  </si>
  <si>
    <t>Spanish grunt</t>
  </si>
  <si>
    <t>Cottonwick</t>
  </si>
  <si>
    <t>Sailors choice</t>
  </si>
  <si>
    <t>White grunt</t>
  </si>
  <si>
    <t>Bluestriped grunt</t>
  </si>
  <si>
    <t>Striped grunt</t>
  </si>
  <si>
    <t>Puddingwife</t>
  </si>
  <si>
    <t>Bass, longtail</t>
  </si>
  <si>
    <t>Glasseye</t>
  </si>
  <si>
    <t>Hogfish</t>
  </si>
  <si>
    <t>Schoolmaster snapper</t>
  </si>
  <si>
    <t>Snapper, lane</t>
  </si>
  <si>
    <t>Yellow bass</t>
  </si>
  <si>
    <t>Yellowtail snapper</t>
  </si>
  <si>
    <t>Creole-fish</t>
  </si>
  <si>
    <t>Highhat</t>
  </si>
  <si>
    <t>Cubbyu</t>
  </si>
  <si>
    <t>Burro grunt</t>
  </si>
  <si>
    <t>Longspine scorpionfish</t>
  </si>
  <si>
    <t>Bigeye</t>
  </si>
  <si>
    <t>Short bigeye</t>
  </si>
  <si>
    <t>Spotted scorpionfish</t>
  </si>
  <si>
    <t>Blackear bass</t>
  </si>
  <si>
    <t>Tattler</t>
  </si>
  <si>
    <t>Pearly razorfish</t>
  </si>
  <si>
    <t>African pompano</t>
  </si>
  <si>
    <t>Hardhead sea catfish</t>
  </si>
  <si>
    <t>Gafftopsail catfish</t>
  </si>
  <si>
    <t>Silver perch</t>
  </si>
  <si>
    <t>Grass porgy</t>
  </si>
  <si>
    <t>Atlantic bumper</t>
  </si>
  <si>
    <t>Barred grunt</t>
  </si>
  <si>
    <t>Irish pompano</t>
  </si>
  <si>
    <t>Sand mojarra</t>
  </si>
  <si>
    <t>Spotfin mojarra</t>
  </si>
  <si>
    <t>Silver jenny</t>
  </si>
  <si>
    <t>Bigeye mojarra</t>
  </si>
  <si>
    <t>Striped mojarra</t>
  </si>
  <si>
    <t>White barbel</t>
  </si>
  <si>
    <t>Yellowfin mojarra</t>
  </si>
  <si>
    <t>Banded drum</t>
  </si>
  <si>
    <t>Spot croaker</t>
  </si>
  <si>
    <t>Southern kingcroaker</t>
  </si>
  <si>
    <t>Gulf kingfish</t>
  </si>
  <si>
    <t>Northern kingfish</t>
  </si>
  <si>
    <t>Whitemouth croaker</t>
  </si>
  <si>
    <t>Atlantic croaker</t>
  </si>
  <si>
    <t>Yellow goatfish</t>
  </si>
  <si>
    <t>Leatherjacket</t>
  </si>
  <si>
    <t>Pigfish</t>
  </si>
  <si>
    <t>Red porgy</t>
  </si>
  <si>
    <t>Black drum</t>
  </si>
  <si>
    <t>Atlantic midshipman</t>
  </si>
  <si>
    <t>Spotted goatfish</t>
  </si>
  <si>
    <t>Moonfish, atlantic</t>
  </si>
  <si>
    <t>Lookdown</t>
  </si>
  <si>
    <t>Star drum</t>
  </si>
  <si>
    <t>Longspine porgy</t>
  </si>
  <si>
    <t>Blackmouth bass</t>
  </si>
  <si>
    <t>Pompano, florida</t>
  </si>
  <si>
    <t>Permit</t>
  </si>
  <si>
    <t>Palometa pompano</t>
  </si>
  <si>
    <t>Sand drum</t>
  </si>
  <si>
    <t>Dwarf goatfish</t>
  </si>
  <si>
    <t>Drum, red</t>
  </si>
  <si>
    <t>Lined sole</t>
  </si>
  <si>
    <t>Eyed flounder</t>
  </si>
  <si>
    <t>Brotula</t>
  </si>
  <si>
    <t>Bay whiff</t>
  </si>
  <si>
    <t>Darter goby</t>
  </si>
  <si>
    <t>Flying gurnard</t>
  </si>
  <si>
    <t>Dwarf sand perch</t>
  </si>
  <si>
    <t>Sand perch</t>
  </si>
  <si>
    <t>Fringed flounder</t>
  </si>
  <si>
    <t>Code goby</t>
  </si>
  <si>
    <t>Fawn cusk eel</t>
  </si>
  <si>
    <t>Clown goby</t>
  </si>
  <si>
    <t>Atlantic threadfin</t>
  </si>
  <si>
    <t>Barbu threadfin</t>
  </si>
  <si>
    <t>Barbfish</t>
  </si>
  <si>
    <t>Shoal flounder</t>
  </si>
  <si>
    <t>Dusky flounder</t>
  </si>
  <si>
    <t>Hogchoker</t>
  </si>
  <si>
    <t>Gulf hake</t>
  </si>
  <si>
    <t>Southern hake</t>
  </si>
  <si>
    <t>Spotted hake</t>
  </si>
  <si>
    <t>Tilefish, goldface</t>
  </si>
  <si>
    <t>Blackline tilefish</t>
  </si>
  <si>
    <t>Blueline tilefish</t>
  </si>
  <si>
    <t>Golden tilefish</t>
  </si>
  <si>
    <t>Sand tilefish</t>
  </si>
  <si>
    <t>Honeycomb cowfish</t>
  </si>
  <si>
    <t>Scrawled cowfish</t>
  </si>
  <si>
    <t>Unicorn filefish</t>
  </si>
  <si>
    <t>Orange filefish</t>
  </si>
  <si>
    <t>Scrawled filefish</t>
  </si>
  <si>
    <t>Orangespotted filefish</t>
  </si>
  <si>
    <t>Atlantic spadefish</t>
  </si>
  <si>
    <t>Longspine porcupinefish</t>
  </si>
  <si>
    <t>Spot-fin porcupinefish</t>
  </si>
  <si>
    <t>Spotted trunkfish</t>
  </si>
  <si>
    <t>Buffalo trunkfish</t>
  </si>
  <si>
    <t>Smooth puffer</t>
  </si>
  <si>
    <t>Pinfish</t>
  </si>
  <si>
    <t>Fringed filefish</t>
  </si>
  <si>
    <t>Marbled puffer</t>
  </si>
  <si>
    <t>Southern puffer</t>
  </si>
  <si>
    <t>Bandtail puffer</t>
  </si>
  <si>
    <t>Checkered puffer</t>
  </si>
  <si>
    <t>Pygmy filefish</t>
  </si>
  <si>
    <t>Sergeant major</t>
  </si>
  <si>
    <t>Night sergeant</t>
  </si>
  <si>
    <t>Ocean surgeon</t>
  </si>
  <si>
    <t>Doctorfish</t>
  </si>
  <si>
    <t>Blue tang</t>
  </si>
  <si>
    <t>Queen triggerfish</t>
  </si>
  <si>
    <t>Brown chromis</t>
  </si>
  <si>
    <t>Blue angelfish</t>
  </si>
  <si>
    <t>Queen angelfish</t>
  </si>
  <si>
    <t>Rock beauty</t>
  </si>
  <si>
    <t>Yellow chub</t>
  </si>
  <si>
    <t>Bermuda sea chub</t>
  </si>
  <si>
    <t>Black durgon</t>
  </si>
  <si>
    <t>Yellowtail damselfish</t>
  </si>
  <si>
    <t>Gray angelfish</t>
  </si>
  <si>
    <t>French angelfish</t>
  </si>
  <si>
    <t>Striped parrotfish</t>
  </si>
  <si>
    <t>Princess parrotfish</t>
  </si>
  <si>
    <t>Redband parrotfish</t>
  </si>
  <si>
    <t>Redtail parrotfish</t>
  </si>
  <si>
    <t>Bucktooth parrotfish</t>
  </si>
  <si>
    <t>Stoplight parrotfish</t>
  </si>
  <si>
    <t>Margined flyingfish</t>
  </si>
  <si>
    <t>Atlantic flyingfish</t>
  </si>
  <si>
    <t>Clearwing flyingfish</t>
  </si>
  <si>
    <t>Oceanic two-wing flyingfish</t>
  </si>
  <si>
    <t>Tropical two-wing flyingfish</t>
  </si>
  <si>
    <t>Balao</t>
  </si>
  <si>
    <t>Ballyhoo halfbeak</t>
  </si>
  <si>
    <t>Fourwing flyingfish</t>
  </si>
  <si>
    <t>Atlantic black wing flyingfish</t>
  </si>
  <si>
    <t>Common halfbeak</t>
  </si>
  <si>
    <t>Sailfin flyingfish</t>
  </si>
  <si>
    <t>Atlantic saury</t>
  </si>
  <si>
    <t>Basking shark</t>
  </si>
  <si>
    <t>Skipjack herring</t>
  </si>
  <si>
    <t>Mackerel scad</t>
  </si>
  <si>
    <t>Round scad</t>
  </si>
  <si>
    <t>Redtail scad</t>
  </si>
  <si>
    <t>American gizzard shad</t>
  </si>
  <si>
    <t>Threadfin shad</t>
  </si>
  <si>
    <t>Red-eye round herring</t>
  </si>
  <si>
    <t>False herring</t>
  </si>
  <si>
    <t>Redear sardine</t>
  </si>
  <si>
    <t>Scaled sardine</t>
  </si>
  <si>
    <t>Thread herring</t>
  </si>
  <si>
    <t>Round sardinella</t>
  </si>
  <si>
    <t>Brazilian sardinella</t>
  </si>
  <si>
    <t>Rough scad</t>
  </si>
  <si>
    <t>Gulf menhaden</t>
  </si>
  <si>
    <t>Key anchovy</t>
  </si>
  <si>
    <t>Striped anchovy</t>
  </si>
  <si>
    <t>Dusky anchovy</t>
  </si>
  <si>
    <t>Bay anchovy</t>
  </si>
  <si>
    <t>Hardhead silverside</t>
  </si>
  <si>
    <t>Sheepshead minnow</t>
  </si>
  <si>
    <t>Fat sleeper</t>
  </si>
  <si>
    <t>Gulf killifish</t>
  </si>
  <si>
    <t>Reef silverside</t>
  </si>
  <si>
    <t>Rainwater killifish</t>
  </si>
  <si>
    <t>Inland silverside</t>
  </si>
  <si>
    <t>Striped mullet</t>
  </si>
  <si>
    <t>White mullet</t>
  </si>
  <si>
    <t>Fantail mullet</t>
  </si>
  <si>
    <t>American harvestfish</t>
  </si>
  <si>
    <t>Scientific name</t>
  </si>
  <si>
    <t>Common name</t>
  </si>
  <si>
    <t>EwE functional group</t>
  </si>
  <si>
    <t>FG num</t>
  </si>
  <si>
    <t>Aspect Ratio</t>
  </si>
  <si>
    <t>Common Length</t>
  </si>
  <si>
    <t>Swim mode</t>
  </si>
  <si>
    <t>Spinner shark</t>
  </si>
  <si>
    <t>Lemon shark</t>
  </si>
  <si>
    <t>Shortfin mako shark</t>
  </si>
  <si>
    <t>Hose-eye jack</t>
  </si>
  <si>
    <t>King mackerel</t>
  </si>
  <si>
    <t>Gag grouper</t>
  </si>
  <si>
    <t>Yellowedge grouper</t>
  </si>
  <si>
    <t>Black grouper</t>
  </si>
  <si>
    <t>Queen snapper</t>
  </si>
  <si>
    <t>Blackfin snapper</t>
  </si>
  <si>
    <t>Cubera snapper</t>
  </si>
  <si>
    <t>Mahogany snapper</t>
  </si>
  <si>
    <t>Caribbean red snapper</t>
  </si>
  <si>
    <t>Silk snapper</t>
  </si>
  <si>
    <t>Spotted sea trout</t>
  </si>
  <si>
    <t>Black sea bass</t>
  </si>
  <si>
    <t>Carcharhinus limbatus</t>
  </si>
  <si>
    <t>Blacktipo shark</t>
  </si>
  <si>
    <t>Menhaden</t>
  </si>
  <si>
    <t>Red grouper</t>
  </si>
  <si>
    <t>Dmrsl. cstl. invert. fdrs.</t>
  </si>
  <si>
    <t>Reef invert. fdrs.</t>
  </si>
  <si>
    <t>Large cstl. sharks</t>
  </si>
  <si>
    <t>Small cstl. sharks</t>
  </si>
  <si>
    <t>Pelagic cstl. piscivores</t>
  </si>
  <si>
    <t>Benthic cstl. invert. fdrs.</t>
  </si>
  <si>
    <t>cstl. omnivores</t>
  </si>
  <si>
    <t>Atlc. sharpnose shark</t>
  </si>
  <si>
    <t>CV</t>
  </si>
  <si>
    <r>
      <t>Scaled dispersal rate (km y</t>
    </r>
    <r>
      <rPr>
        <b/>
        <vertAlign val="superscript"/>
        <sz val="9"/>
        <color theme="1"/>
        <rFont val="Arial"/>
        <family val="2"/>
      </rPr>
      <t>-1</t>
    </r>
    <r>
      <rPr>
        <b/>
        <sz val="9"/>
        <color theme="1"/>
        <rFont val="Arial"/>
        <family val="2"/>
      </rPr>
      <t>)</t>
    </r>
  </si>
  <si>
    <r>
      <t>Rel. swim speed (km h</t>
    </r>
    <r>
      <rPr>
        <b/>
        <vertAlign val="superscript"/>
        <sz val="9"/>
        <color theme="1"/>
        <rFont val="Arial"/>
        <family val="2"/>
      </rPr>
      <t>-1</t>
    </r>
    <r>
      <rPr>
        <b/>
        <sz val="9"/>
        <color theme="1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</si>
</sst>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9" formatCode="0.0000"/>
    <numFmt numFmtId="170" formatCode="0.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rgb="FF0C0C0C"/>
      <name val="Arial"/>
      <family val="2"/>
    </font>
    <font>
      <i/>
      <sz val="9"/>
      <color theme="1"/>
      <name val="Arial"/>
      <family val="2"/>
    </font>
    <font>
      <b/>
      <vertAlign val="superscript"/>
      <sz val="9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/>
    <xf numFmtId="0" fontId="0" fillId="0" borderId="0" xfId="0" applyFont="1" applyAlignment="1"/>
    <xf numFmtId="0" fontId="19" fillId="0" borderId="0" xfId="0" applyFont="1"/>
    <xf numFmtId="0" fontId="19" fillId="0" borderId="0" xfId="0" applyFont="1" applyAlignment="1"/>
    <xf numFmtId="2" fontId="19" fillId="0" borderId="0" xfId="0" applyNumberFormat="1" applyFont="1" applyAlignment="1"/>
    <xf numFmtId="0" fontId="20" fillId="0" borderId="0" xfId="42" applyFont="1"/>
    <xf numFmtId="0" fontId="21" fillId="0" borderId="0" xfId="0" applyFont="1"/>
    <xf numFmtId="49" fontId="21" fillId="0" borderId="0" xfId="0" applyNumberFormat="1" applyFont="1"/>
    <xf numFmtId="0" fontId="22" fillId="0" borderId="0" xfId="0" applyFont="1" applyFill="1"/>
    <xf numFmtId="1" fontId="21" fillId="0" borderId="0" xfId="0" applyNumberFormat="1" applyFont="1"/>
    <xf numFmtId="1" fontId="22" fillId="0" borderId="0" xfId="0" applyNumberFormat="1" applyFont="1" applyFill="1"/>
    <xf numFmtId="164" fontId="21" fillId="0" borderId="0" xfId="0" applyNumberFormat="1" applyFont="1"/>
    <xf numFmtId="1" fontId="21" fillId="33" borderId="0" xfId="0" applyNumberFormat="1" applyFont="1" applyFill="1"/>
    <xf numFmtId="0" fontId="23" fillId="0" borderId="0" xfId="0" applyFont="1" applyAlignment="1">
      <alignment horizontal="left" vertical="center" indent="2"/>
    </xf>
    <xf numFmtId="169" fontId="21" fillId="0" borderId="0" xfId="0" applyNumberFormat="1" applyFont="1"/>
    <xf numFmtId="170" fontId="21" fillId="0" borderId="0" xfId="0" applyNumberFormat="1" applyFont="1"/>
    <xf numFmtId="2" fontId="21" fillId="0" borderId="0" xfId="0" applyNumberFormat="1" applyFont="1"/>
    <xf numFmtId="0" fontId="24" fillId="0" borderId="0" xfId="0" applyFont="1" applyAlignment="1"/>
    <xf numFmtId="0" fontId="21" fillId="0" borderId="0" xfId="0" applyFont="1" applyAlignment="1">
      <alignment vertical="center"/>
    </xf>
    <xf numFmtId="49" fontId="21" fillId="0" borderId="0" xfId="0" applyNumberFormat="1" applyFont="1" applyAlignment="1">
      <alignment horizontal="center" wrapText="1"/>
    </xf>
    <xf numFmtId="0" fontId="24" fillId="0" borderId="0" xfId="0" applyFont="1" applyAlignment="1">
      <alignment vertical="center"/>
    </xf>
    <xf numFmtId="49" fontId="21" fillId="0" borderId="0" xfId="0" applyNumberFormat="1" applyFont="1" applyAlignment="1">
      <alignment horizontal="center" vertical="center" wrapText="1"/>
    </xf>
    <xf numFmtId="170" fontId="21" fillId="0" borderId="0" xfId="0" applyNumberFormat="1" applyFont="1" applyAlignment="1">
      <alignment vertical="center"/>
    </xf>
    <xf numFmtId="1" fontId="21" fillId="0" borderId="0" xfId="0" applyNumberFormat="1" applyFont="1" applyAlignment="1">
      <alignment vertical="center"/>
    </xf>
    <xf numFmtId="0" fontId="21" fillId="0" borderId="0" xfId="0" applyFont="1" applyAlignment="1"/>
    <xf numFmtId="0" fontId="22" fillId="0" borderId="10" xfId="0" applyFont="1" applyBorder="1" applyAlignment="1"/>
    <xf numFmtId="0" fontId="22" fillId="0" borderId="10" xfId="0" applyFont="1" applyBorder="1" applyAlignment="1">
      <alignment wrapText="1"/>
    </xf>
    <xf numFmtId="49" fontId="22" fillId="0" borderId="10" xfId="0" applyNumberFormat="1" applyFont="1" applyBorder="1" applyAlignment="1">
      <alignment horizontal="center" wrapText="1"/>
    </xf>
    <xf numFmtId="170" fontId="22" fillId="0" borderId="10" xfId="0" applyNumberFormat="1" applyFont="1" applyBorder="1" applyAlignment="1">
      <alignment wrapText="1"/>
    </xf>
    <xf numFmtId="1" fontId="22" fillId="0" borderId="10" xfId="0" applyNumberFormat="1" applyFont="1" applyBorder="1" applyAlignment="1">
      <alignment wrapText="1"/>
    </xf>
    <xf numFmtId="2" fontId="22" fillId="0" borderId="10" xfId="0" applyNumberFormat="1" applyFont="1" applyBorder="1" applyAlignment="1">
      <alignment wrapText="1"/>
    </xf>
    <xf numFmtId="2" fontId="21" fillId="0" borderId="0" xfId="0" applyNumberFormat="1" applyFont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2/mcf2.10159" TargetMode="External"/><Relationship Id="rId2" Type="http://schemas.openxmlformats.org/officeDocument/2006/relationships/hyperlink" Target="https://doi.org/10.1002/mcf2.10159" TargetMode="External"/><Relationship Id="rId1" Type="http://schemas.openxmlformats.org/officeDocument/2006/relationships/hyperlink" Target="https://doi.org/10.1080/00028487.2015.1131741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1603F-3F6D-42A1-B6CB-1E7ED0BD1BE4}">
  <dimension ref="A1:K325"/>
  <sheetViews>
    <sheetView tabSelected="1" topLeftCell="A283" workbookViewId="0">
      <selection activeCell="E296" sqref="E296"/>
    </sheetView>
  </sheetViews>
  <sheetFormatPr defaultRowHeight="12" x14ac:dyDescent="0.2"/>
  <cols>
    <col min="1" max="1" width="27.85546875" style="25" customWidth="1"/>
    <col min="2" max="3" width="22" style="7" customWidth="1"/>
    <col min="4" max="4" width="9.28515625" style="20" customWidth="1"/>
    <col min="5" max="5" width="9.140625" style="16"/>
    <col min="6" max="6" width="9.140625" style="10"/>
    <col min="7" max="7" width="9.140625" style="7"/>
    <col min="8" max="8" width="9.140625" style="17"/>
    <col min="9" max="9" width="10.42578125" style="10" customWidth="1"/>
    <col min="10" max="16384" width="9.140625" style="7"/>
  </cols>
  <sheetData>
    <row r="1" spans="1:9" ht="51" x14ac:dyDescent="0.2">
      <c r="A1" s="26" t="s">
        <v>1728</v>
      </c>
      <c r="B1" s="27" t="s">
        <v>1729</v>
      </c>
      <c r="C1" s="27" t="s">
        <v>1730</v>
      </c>
      <c r="D1" s="28" t="s">
        <v>1731</v>
      </c>
      <c r="E1" s="29" t="s">
        <v>1732</v>
      </c>
      <c r="F1" s="30" t="s">
        <v>1733</v>
      </c>
      <c r="G1" s="27" t="s">
        <v>1734</v>
      </c>
      <c r="H1" s="31" t="s">
        <v>1765</v>
      </c>
      <c r="I1" s="30" t="s">
        <v>1764</v>
      </c>
    </row>
    <row r="2" spans="1:9" x14ac:dyDescent="0.2">
      <c r="A2" s="18" t="s">
        <v>1000</v>
      </c>
      <c r="B2" s="7" t="s">
        <v>1627</v>
      </c>
      <c r="C2" s="7" t="s">
        <v>1760</v>
      </c>
      <c r="D2" s="20">
        <v>49</v>
      </c>
      <c r="E2" s="16">
        <v>0.73035899999999998</v>
      </c>
      <c r="F2" s="10">
        <v>2.9</v>
      </c>
      <c r="G2" s="7">
        <v>0</v>
      </c>
      <c r="H2" s="17">
        <f>10^(-0.828+0.6196*LOG10(F2)+0.3478*LOG10(E2)+0.7261*G2)</f>
        <v>0.25765569982734343</v>
      </c>
      <c r="I2" s="10">
        <v>4.8433273763307128</v>
      </c>
    </row>
    <row r="3" spans="1:9" x14ac:dyDescent="0.2">
      <c r="A3" s="18" t="s">
        <v>995</v>
      </c>
      <c r="B3" s="7" t="s">
        <v>1622</v>
      </c>
      <c r="C3" s="7" t="s">
        <v>1760</v>
      </c>
      <c r="D3" s="20">
        <v>49</v>
      </c>
      <c r="E3" s="16">
        <v>0.42897000000000002</v>
      </c>
      <c r="F3" s="10">
        <v>4</v>
      </c>
      <c r="G3" s="7">
        <v>0</v>
      </c>
      <c r="H3" s="17">
        <f>10^(-0.828+0.6196*LOG10(F3)+0.3478*LOG10(E3)+0.7261*G3)</f>
        <v>0.26133312016252952</v>
      </c>
      <c r="I3" s="10">
        <v>4.9124543181977751</v>
      </c>
    </row>
    <row r="4" spans="1:9" x14ac:dyDescent="0.2">
      <c r="A4" s="18" t="s">
        <v>1002</v>
      </c>
      <c r="B4" s="7" t="s">
        <v>1629</v>
      </c>
      <c r="C4" s="7" t="s">
        <v>1760</v>
      </c>
      <c r="D4" s="20">
        <v>49</v>
      </c>
      <c r="E4" s="16">
        <v>0.436166</v>
      </c>
      <c r="F4" s="10">
        <v>5.35</v>
      </c>
      <c r="G4" s="7">
        <v>0</v>
      </c>
      <c r="H4" s="17">
        <f>10^(-0.828+0.6196*LOG10(F4)+0.3478*LOG10(E4)+0.7261*G4)</f>
        <v>0.31474504539184966</v>
      </c>
      <c r="I4" s="10">
        <v>5.9164741782631483</v>
      </c>
    </row>
    <row r="5" spans="1:9" x14ac:dyDescent="0.2">
      <c r="A5" s="18" t="s">
        <v>1036</v>
      </c>
      <c r="B5" s="7" t="s">
        <v>1662</v>
      </c>
      <c r="C5" s="7" t="s">
        <v>1761</v>
      </c>
      <c r="D5" s="20">
        <v>52</v>
      </c>
      <c r="E5" s="16">
        <v>0.80884999999999996</v>
      </c>
      <c r="F5" s="10">
        <v>10</v>
      </c>
      <c r="G5" s="7">
        <v>0</v>
      </c>
      <c r="H5" s="17">
        <f>10^(-0.828+0.6196*LOG10(F5)+0.3478*LOG10(E5)+0.7261*G5)</f>
        <v>0.5748525826489006</v>
      </c>
      <c r="I5" s="10">
        <v>10.805890390794934</v>
      </c>
    </row>
    <row r="6" spans="1:9" x14ac:dyDescent="0.2">
      <c r="A6" s="18" t="s">
        <v>948</v>
      </c>
      <c r="B6" s="7" t="s">
        <v>1575</v>
      </c>
      <c r="C6" s="7" t="s">
        <v>1756</v>
      </c>
      <c r="D6" s="20">
        <v>46</v>
      </c>
      <c r="E6" s="16">
        <v>1.0386599999999999</v>
      </c>
      <c r="F6" s="10">
        <v>9</v>
      </c>
      <c r="G6" s="7">
        <v>0</v>
      </c>
      <c r="H6" s="17">
        <f>10^(-0.828+0.6196*LOG10(F6)+0.3478*LOG10(E6)+0.7261*G6)</f>
        <v>0.58745974132544743</v>
      </c>
      <c r="I6" s="10">
        <v>11.042875626505927</v>
      </c>
    </row>
    <row r="7" spans="1:9" x14ac:dyDescent="0.2">
      <c r="A7" s="18" t="s">
        <v>978</v>
      </c>
      <c r="B7" s="7" t="s">
        <v>1605</v>
      </c>
      <c r="C7" s="7" t="s">
        <v>1755</v>
      </c>
      <c r="D7" s="20">
        <v>47</v>
      </c>
      <c r="E7" s="16">
        <v>0.40723599999999999</v>
      </c>
      <c r="F7" s="10">
        <v>20</v>
      </c>
      <c r="G7" s="7">
        <v>0</v>
      </c>
      <c r="H7" s="17">
        <f>10^(-0.828+0.6196*LOG10(F7)+0.3478*LOG10(E7)+0.7261*G7)</f>
        <v>0.69570108521918017</v>
      </c>
      <c r="I7" s="10">
        <v>13.077560923523011</v>
      </c>
    </row>
    <row r="8" spans="1:9" x14ac:dyDescent="0.2">
      <c r="A8" s="18" t="s">
        <v>992</v>
      </c>
      <c r="B8" s="7" t="s">
        <v>1619</v>
      </c>
      <c r="C8" s="7" t="s">
        <v>1760</v>
      </c>
      <c r="D8" s="20">
        <v>49</v>
      </c>
      <c r="E8" s="16">
        <v>1.0434699999999999</v>
      </c>
      <c r="F8" s="10">
        <v>12</v>
      </c>
      <c r="G8" s="7">
        <v>0</v>
      </c>
      <c r="H8" s="17">
        <f>10^(-0.828+0.6196*LOG10(F8)+0.3478*LOG10(E8)+0.7261*G8)</f>
        <v>0.70321484913052612</v>
      </c>
      <c r="I8" s="10">
        <v>13.218802194240075</v>
      </c>
    </row>
    <row r="9" spans="1:9" x14ac:dyDescent="0.2">
      <c r="A9" s="18" t="s">
        <v>1031</v>
      </c>
      <c r="B9" s="7" t="s">
        <v>1657</v>
      </c>
      <c r="C9" s="7" t="s">
        <v>1761</v>
      </c>
      <c r="D9" s="20">
        <v>52</v>
      </c>
      <c r="E9" s="16">
        <v>1.45086</v>
      </c>
      <c r="F9" s="10">
        <v>10</v>
      </c>
      <c r="G9" s="7">
        <v>0</v>
      </c>
      <c r="H9" s="17">
        <f>10^(-0.828+0.6196*LOG10(F9)+0.3478*LOG10(E9)+0.7261*G9)</f>
        <v>0.70439027521774922</v>
      </c>
      <c r="I9" s="10">
        <v>13.24089746847975</v>
      </c>
    </row>
    <row r="10" spans="1:9" x14ac:dyDescent="0.2">
      <c r="A10" s="18" t="s">
        <v>1008</v>
      </c>
      <c r="B10" s="7" t="s">
        <v>1635</v>
      </c>
      <c r="C10" s="7" t="s">
        <v>1760</v>
      </c>
      <c r="D10" s="20">
        <v>49</v>
      </c>
      <c r="E10" s="16">
        <v>1.303895</v>
      </c>
      <c r="F10" s="10">
        <v>11</v>
      </c>
      <c r="G10" s="7">
        <v>0</v>
      </c>
      <c r="H10" s="17">
        <f>10^(-0.828+0.6196*LOG10(F10)+0.3478*LOG10(E10)+0.7261*G10)</f>
        <v>0.71999302792096653</v>
      </c>
      <c r="I10" s="10">
        <v>13.534192898638096</v>
      </c>
    </row>
    <row r="11" spans="1:9" x14ac:dyDescent="0.2">
      <c r="A11" s="18" t="s">
        <v>1025</v>
      </c>
      <c r="B11" s="7" t="s">
        <v>1651</v>
      </c>
      <c r="C11" s="7" t="s">
        <v>1761</v>
      </c>
      <c r="D11" s="20">
        <v>52</v>
      </c>
      <c r="E11" s="16">
        <v>0.78704499999999999</v>
      </c>
      <c r="F11" s="10">
        <v>15</v>
      </c>
      <c r="G11" s="7">
        <v>0</v>
      </c>
      <c r="H11" s="17">
        <f>10^(-0.828+0.6196*LOG10(F11)+0.3478*LOG10(E11)+0.7261*G11)</f>
        <v>0.73203996663529336</v>
      </c>
      <c r="I11" s="10">
        <v>13.760647303160008</v>
      </c>
    </row>
    <row r="12" spans="1:9" x14ac:dyDescent="0.2">
      <c r="A12" s="18" t="s">
        <v>1018</v>
      </c>
      <c r="B12" s="7" t="s">
        <v>1644</v>
      </c>
      <c r="C12" s="7" t="s">
        <v>1761</v>
      </c>
      <c r="D12" s="20">
        <v>52</v>
      </c>
      <c r="E12" s="16">
        <v>0.37506899999999999</v>
      </c>
      <c r="F12" s="10">
        <v>25</v>
      </c>
      <c r="G12" s="7">
        <v>0</v>
      </c>
      <c r="H12" s="17">
        <f>10^(-0.828+0.6196*LOG10(F12)+0.3478*LOG10(E12)+0.7261*G12)</f>
        <v>0.77631771131222493</v>
      </c>
      <c r="I12" s="10">
        <v>14.59296583172223</v>
      </c>
    </row>
    <row r="13" spans="1:9" x14ac:dyDescent="0.2">
      <c r="A13" s="18" t="s">
        <v>997</v>
      </c>
      <c r="B13" s="7" t="s">
        <v>1624</v>
      </c>
      <c r="C13" s="7" t="s">
        <v>1760</v>
      </c>
      <c r="D13" s="20">
        <v>49</v>
      </c>
      <c r="E13" s="16">
        <v>1.4157</v>
      </c>
      <c r="F13" s="10">
        <v>12</v>
      </c>
      <c r="G13" s="7">
        <v>0</v>
      </c>
      <c r="H13" s="17">
        <f>10^(-0.828+0.6196*LOG10(F13)+0.3478*LOG10(E13)+0.7261*G13)</f>
        <v>0.7819311139597046</v>
      </c>
      <c r="I13" s="10">
        <v>14.698484734409513</v>
      </c>
    </row>
    <row r="14" spans="1:9" x14ac:dyDescent="0.2">
      <c r="A14" s="18" t="s">
        <v>881</v>
      </c>
      <c r="B14" s="7" t="s">
        <v>1508</v>
      </c>
      <c r="C14" s="7" t="s">
        <v>276</v>
      </c>
      <c r="D14" s="20">
        <v>43</v>
      </c>
      <c r="E14" s="16">
        <v>0.49928600000000001</v>
      </c>
      <c r="F14" s="10">
        <v>21.8</v>
      </c>
      <c r="G14" s="7">
        <v>0</v>
      </c>
      <c r="H14" s="17">
        <f>10^(-0.828+0.6196*LOG10(F14)+0.3478*LOG10(E14)+0.7261*G14)</f>
        <v>0.78775933952474841</v>
      </c>
      <c r="I14" s="10">
        <v>14.808041807874309</v>
      </c>
    </row>
    <row r="15" spans="1:9" x14ac:dyDescent="0.2">
      <c r="A15" s="18" t="s">
        <v>1043</v>
      </c>
      <c r="B15" s="7" t="s">
        <v>1669</v>
      </c>
      <c r="C15" s="7" t="s">
        <v>610</v>
      </c>
      <c r="D15" s="20">
        <v>53</v>
      </c>
      <c r="E15" s="16">
        <v>1.5626800000000001</v>
      </c>
      <c r="F15" s="10">
        <v>12</v>
      </c>
      <c r="G15" s="7">
        <v>0</v>
      </c>
      <c r="H15" s="17">
        <f>10^(-0.828+0.6196*LOG10(F15)+0.3478*LOG10(E15)+0.7261*G15)</f>
        <v>0.80926117414600873</v>
      </c>
      <c r="I15" s="10">
        <v>15.212226245991808</v>
      </c>
    </row>
    <row r="16" spans="1:9" x14ac:dyDescent="0.2">
      <c r="A16" s="18" t="s">
        <v>982</v>
      </c>
      <c r="B16" s="7" t="s">
        <v>1609</v>
      </c>
      <c r="C16" s="7" t="s">
        <v>1755</v>
      </c>
      <c r="D16" s="20">
        <v>47</v>
      </c>
      <c r="E16" s="16">
        <v>1.3670683640000001</v>
      </c>
      <c r="F16" s="10">
        <v>13</v>
      </c>
      <c r="G16" s="7">
        <v>0</v>
      </c>
      <c r="H16" s="17">
        <f>10^(-0.828+0.6196*LOG10(F16)+0.3478*LOG10(E16)+0.7261*G16)</f>
        <v>0.8117590594995141</v>
      </c>
      <c r="I16" s="10">
        <v>15.259180675968224</v>
      </c>
    </row>
    <row r="17" spans="1:9" x14ac:dyDescent="0.2">
      <c r="A17" s="18" t="s">
        <v>1011</v>
      </c>
      <c r="B17" s="7" t="s">
        <v>1638</v>
      </c>
      <c r="C17" s="7" t="s">
        <v>1760</v>
      </c>
      <c r="D17" s="20">
        <v>49</v>
      </c>
      <c r="E17" s="16">
        <v>0.85943899999999995</v>
      </c>
      <c r="F17" s="10">
        <v>17</v>
      </c>
      <c r="G17" s="7">
        <v>0</v>
      </c>
      <c r="H17" s="17">
        <f>10^(-0.828+0.6196*LOG10(F17)+0.3478*LOG10(E17)+0.7261*G17)</f>
        <v>0.81565433491350625</v>
      </c>
      <c r="I17" s="10">
        <v>15.332402786185769</v>
      </c>
    </row>
    <row r="18" spans="1:9" x14ac:dyDescent="0.2">
      <c r="A18" s="18" t="s">
        <v>1050</v>
      </c>
      <c r="B18" s="7" t="s">
        <v>1676</v>
      </c>
      <c r="C18" s="7" t="s">
        <v>610</v>
      </c>
      <c r="D18" s="20">
        <v>53</v>
      </c>
      <c r="E18" s="16">
        <v>1.0870500000000001</v>
      </c>
      <c r="F18" s="10">
        <v>15</v>
      </c>
      <c r="G18" s="7">
        <v>0</v>
      </c>
      <c r="H18" s="17">
        <f>10^(-0.828+0.6196*LOG10(F18)+0.3478*LOG10(E18)+0.7261*G18)</f>
        <v>0.81905624744094974</v>
      </c>
      <c r="I18" s="10">
        <v>15.396350822604489</v>
      </c>
    </row>
    <row r="19" spans="1:9" x14ac:dyDescent="0.2">
      <c r="A19" s="18" t="s">
        <v>1057</v>
      </c>
      <c r="B19" s="7" t="s">
        <v>1683</v>
      </c>
      <c r="C19" s="7" t="s">
        <v>610</v>
      </c>
      <c r="D19" s="20">
        <v>53</v>
      </c>
      <c r="E19" s="16">
        <v>1.12435</v>
      </c>
      <c r="F19" s="10">
        <v>15</v>
      </c>
      <c r="G19" s="7">
        <v>0</v>
      </c>
      <c r="H19" s="17">
        <f>10^(-0.828+0.6196*LOG10(F19)+0.3478*LOG10(E19)+0.7261*G19)</f>
        <v>0.82872357630861371</v>
      </c>
      <c r="I19" s="10">
        <v>15.578074101352541</v>
      </c>
    </row>
    <row r="20" spans="1:9" x14ac:dyDescent="0.2">
      <c r="A20" s="18" t="s">
        <v>919</v>
      </c>
      <c r="B20" s="7" t="s">
        <v>1546</v>
      </c>
      <c r="C20" s="7" t="s">
        <v>1756</v>
      </c>
      <c r="D20" s="20">
        <v>46</v>
      </c>
      <c r="E20" s="16">
        <v>1.1987000000000001</v>
      </c>
      <c r="F20" s="10">
        <v>15</v>
      </c>
      <c r="G20" s="7">
        <v>0</v>
      </c>
      <c r="H20" s="17">
        <f>10^(-0.828+0.6196*LOG10(F20)+0.3478*LOG10(E20)+0.7261*G20)</f>
        <v>0.84738672835786799</v>
      </c>
      <c r="I20" s="10">
        <v>15.928897915106122</v>
      </c>
    </row>
    <row r="21" spans="1:9" x14ac:dyDescent="0.2">
      <c r="A21" s="18" t="s">
        <v>949</v>
      </c>
      <c r="B21" s="7" t="s">
        <v>1576</v>
      </c>
      <c r="C21" s="7" t="s">
        <v>1756</v>
      </c>
      <c r="D21" s="20">
        <v>46</v>
      </c>
      <c r="E21" s="16">
        <v>1.2557750000000001</v>
      </c>
      <c r="F21" s="10">
        <v>15</v>
      </c>
      <c r="G21" s="7">
        <v>0</v>
      </c>
      <c r="H21" s="17">
        <f>10^(-0.828+0.6196*LOG10(F21)+0.3478*LOG10(E21)+0.7261*G21)</f>
        <v>0.86120725464549175</v>
      </c>
      <c r="I21" s="10">
        <v>16.18869163738357</v>
      </c>
    </row>
    <row r="22" spans="1:9" x14ac:dyDescent="0.2">
      <c r="A22" s="18" t="s">
        <v>942</v>
      </c>
      <c r="B22" s="7" t="s">
        <v>1569</v>
      </c>
      <c r="C22" s="7" t="s">
        <v>1756</v>
      </c>
      <c r="D22" s="20">
        <v>46</v>
      </c>
      <c r="E22" s="16">
        <v>1.2694099999999999</v>
      </c>
      <c r="F22" s="10">
        <v>15</v>
      </c>
      <c r="G22" s="7">
        <v>0</v>
      </c>
      <c r="H22" s="17">
        <f>10^(-0.828+0.6196*LOG10(F22)+0.3478*LOG10(E22)+0.7261*G22)</f>
        <v>0.86444803259853875</v>
      </c>
      <c r="I22" s="10">
        <v>16.249610718898627</v>
      </c>
    </row>
    <row r="23" spans="1:9" x14ac:dyDescent="0.2">
      <c r="A23" s="18" t="s">
        <v>994</v>
      </c>
      <c r="B23" s="7" t="s">
        <v>1621</v>
      </c>
      <c r="C23" s="7" t="s">
        <v>1760</v>
      </c>
      <c r="D23" s="20">
        <v>49</v>
      </c>
      <c r="E23" s="16">
        <v>1.2796700000000001</v>
      </c>
      <c r="F23" s="10">
        <v>15</v>
      </c>
      <c r="G23" s="7">
        <v>0</v>
      </c>
      <c r="H23" s="17">
        <f>10^(-0.828+0.6196*LOG10(F23)+0.3478*LOG10(E23)+0.7261*G23)</f>
        <v>0.86687169883648518</v>
      </c>
      <c r="I23" s="10">
        <v>16.295170002272528</v>
      </c>
    </row>
    <row r="24" spans="1:9" x14ac:dyDescent="0.2">
      <c r="A24" s="18" t="s">
        <v>999</v>
      </c>
      <c r="B24" s="7" t="s">
        <v>1626</v>
      </c>
      <c r="C24" s="7" t="s">
        <v>1760</v>
      </c>
      <c r="D24" s="20">
        <v>49</v>
      </c>
      <c r="E24" s="16">
        <v>1.2909999999999999</v>
      </c>
      <c r="F24" s="10">
        <v>15</v>
      </c>
      <c r="G24" s="7">
        <v>0</v>
      </c>
      <c r="H24" s="17">
        <f>10^(-0.828+0.6196*LOG10(F24)+0.3478*LOG10(E24)+0.7261*G24)</f>
        <v>0.86953344535044952</v>
      </c>
      <c r="I24" s="10">
        <v>16.345204640623535</v>
      </c>
    </row>
    <row r="25" spans="1:9" x14ac:dyDescent="0.2">
      <c r="A25" s="18" t="s">
        <v>1034</v>
      </c>
      <c r="B25" s="7" t="s">
        <v>1660</v>
      </c>
      <c r="C25" s="7" t="s">
        <v>1761</v>
      </c>
      <c r="D25" s="20">
        <v>52</v>
      </c>
      <c r="E25" s="16">
        <v>1.9722500000000001</v>
      </c>
      <c r="F25" s="10">
        <v>12</v>
      </c>
      <c r="G25" s="7">
        <v>0</v>
      </c>
      <c r="H25" s="17">
        <f>10^(-0.828+0.6196*LOG10(F25)+0.3478*LOG10(E25)+0.7261*G25)</f>
        <v>0.87750272012143149</v>
      </c>
      <c r="I25" s="10">
        <v>16.495008455146802</v>
      </c>
    </row>
    <row r="26" spans="1:9" x14ac:dyDescent="0.2">
      <c r="A26" s="18" t="s">
        <v>1004</v>
      </c>
      <c r="B26" s="7" t="s">
        <v>1631</v>
      </c>
      <c r="C26" s="7" t="s">
        <v>1760</v>
      </c>
      <c r="D26" s="20">
        <v>49</v>
      </c>
      <c r="E26" s="16">
        <v>0.85451999999999995</v>
      </c>
      <c r="F26" s="10">
        <v>20</v>
      </c>
      <c r="G26" s="7">
        <v>0</v>
      </c>
      <c r="H26" s="17">
        <f>10^(-0.828+0.6196*LOG10(F26)+0.3478*LOG10(E26)+0.7261*G26)</f>
        <v>0.90026668182733394</v>
      </c>
      <c r="I26" s="10">
        <v>16.922917944429681</v>
      </c>
    </row>
    <row r="27" spans="1:9" x14ac:dyDescent="0.2">
      <c r="A27" s="18" t="s">
        <v>1010</v>
      </c>
      <c r="B27" s="7" t="s">
        <v>1637</v>
      </c>
      <c r="C27" s="7" t="s">
        <v>1760</v>
      </c>
      <c r="D27" s="20">
        <v>49</v>
      </c>
      <c r="E27" s="16">
        <v>0.59073399999999998</v>
      </c>
      <c r="F27" s="10">
        <v>25</v>
      </c>
      <c r="G27" s="7">
        <v>0</v>
      </c>
      <c r="H27" s="17">
        <f>10^(-0.828+0.6196*LOG10(F27)+0.3478*LOG10(E27)+0.7261*G27)</f>
        <v>0.90918812706529617</v>
      </c>
      <c r="I27" s="10">
        <v>17.090620347234715</v>
      </c>
    </row>
    <row r="28" spans="1:9" x14ac:dyDescent="0.2">
      <c r="A28" s="18" t="s">
        <v>991</v>
      </c>
      <c r="B28" s="7" t="s">
        <v>1618</v>
      </c>
      <c r="C28" s="7" t="s">
        <v>1760</v>
      </c>
      <c r="D28" s="20">
        <v>49</v>
      </c>
      <c r="E28" s="16">
        <v>1.2139899999999999</v>
      </c>
      <c r="F28" s="10">
        <v>17</v>
      </c>
      <c r="G28" s="7">
        <v>0</v>
      </c>
      <c r="H28" s="17">
        <f>10^(-0.828+0.6196*LOG10(F28)+0.3478*LOG10(E28)+0.7261*G28)</f>
        <v>0.91976349094915566</v>
      </c>
      <c r="I28" s="10">
        <v>17.289412570529905</v>
      </c>
    </row>
    <row r="29" spans="1:9" x14ac:dyDescent="0.2">
      <c r="A29" s="18" t="s">
        <v>1006</v>
      </c>
      <c r="B29" s="7" t="s">
        <v>1633</v>
      </c>
      <c r="C29" s="7" t="s">
        <v>1760</v>
      </c>
      <c r="D29" s="20">
        <v>49</v>
      </c>
      <c r="E29" s="16">
        <v>1.5205500000000001</v>
      </c>
      <c r="F29" s="10">
        <v>15</v>
      </c>
      <c r="G29" s="7">
        <v>0</v>
      </c>
      <c r="H29" s="17">
        <f>10^(-0.828+0.6196*LOG10(F29)+0.3478*LOG10(E29)+0.7261*G29)</f>
        <v>0.92046226607034154</v>
      </c>
      <c r="I29" s="10">
        <v>17.302547916173747</v>
      </c>
    </row>
    <row r="30" spans="1:9" x14ac:dyDescent="0.2">
      <c r="A30" s="18" t="s">
        <v>966</v>
      </c>
      <c r="B30" s="7" t="s">
        <v>1593</v>
      </c>
      <c r="C30" s="7" t="s">
        <v>1755</v>
      </c>
      <c r="D30" s="20">
        <v>47</v>
      </c>
      <c r="E30" s="16">
        <v>1.36443</v>
      </c>
      <c r="F30" s="10">
        <v>16</v>
      </c>
      <c r="G30" s="7">
        <v>0</v>
      </c>
      <c r="H30" s="17">
        <f>10^(-0.828+0.6196*LOG10(F30)+0.3478*LOG10(E30)+0.7261*G30)</f>
        <v>0.92259009865635766</v>
      </c>
      <c r="I30" s="10">
        <v>17.342546215543823</v>
      </c>
    </row>
    <row r="31" spans="1:9" x14ac:dyDescent="0.2">
      <c r="A31" s="18" t="s">
        <v>1037</v>
      </c>
      <c r="B31" s="7" t="s">
        <v>1663</v>
      </c>
      <c r="C31" s="7" t="s">
        <v>610</v>
      </c>
      <c r="D31" s="20">
        <v>53</v>
      </c>
      <c r="E31" s="16">
        <v>1.5388299999999999</v>
      </c>
      <c r="F31" s="10">
        <v>15</v>
      </c>
      <c r="G31" s="7">
        <v>0</v>
      </c>
      <c r="H31" s="17">
        <f>10^(-0.828+0.6196*LOG10(F31)+0.3478*LOG10(E31)+0.7261*G31)</f>
        <v>0.92429595033526091</v>
      </c>
      <c r="I31" s="10">
        <v>17.374612256162866</v>
      </c>
    </row>
    <row r="32" spans="1:9" x14ac:dyDescent="0.2">
      <c r="A32" s="18" t="s">
        <v>893</v>
      </c>
      <c r="B32" s="7" t="s">
        <v>1520</v>
      </c>
      <c r="C32" s="7" t="s">
        <v>292</v>
      </c>
      <c r="D32" s="20">
        <v>44</v>
      </c>
      <c r="E32" s="16">
        <v>1.58273</v>
      </c>
      <c r="F32" s="10">
        <v>15</v>
      </c>
      <c r="G32" s="7">
        <v>0</v>
      </c>
      <c r="H32" s="17">
        <f>10^(-0.828+0.6196*LOG10(F32)+0.3478*LOG10(E32)+0.7261*G32)</f>
        <v>0.93338290201028062</v>
      </c>
      <c r="I32" s="10">
        <v>17.545425794712603</v>
      </c>
    </row>
    <row r="33" spans="1:9" x14ac:dyDescent="0.2">
      <c r="A33" s="18" t="s">
        <v>962</v>
      </c>
      <c r="B33" s="7" t="s">
        <v>1589</v>
      </c>
      <c r="C33" s="7" t="s">
        <v>1755</v>
      </c>
      <c r="D33" s="20">
        <v>47</v>
      </c>
      <c r="E33" s="16">
        <v>1.90184</v>
      </c>
      <c r="F33" s="10">
        <v>14</v>
      </c>
      <c r="G33" s="7">
        <v>0</v>
      </c>
      <c r="H33" s="17">
        <f>10^(-0.828+0.6196*LOG10(F33)+0.3478*LOG10(E33)+0.7261*G33)</f>
        <v>0.95331766422253172</v>
      </c>
      <c r="I33" s="10">
        <v>17.920152919429572</v>
      </c>
    </row>
    <row r="34" spans="1:9" x14ac:dyDescent="0.2">
      <c r="A34" s="18" t="s">
        <v>941</v>
      </c>
      <c r="B34" s="7" t="s">
        <v>1568</v>
      </c>
      <c r="C34" s="7" t="s">
        <v>1756</v>
      </c>
      <c r="D34" s="20">
        <v>46</v>
      </c>
      <c r="E34" s="16">
        <v>1.24935</v>
      </c>
      <c r="F34" s="10">
        <v>18</v>
      </c>
      <c r="G34" s="7">
        <v>0</v>
      </c>
      <c r="H34" s="17">
        <f>10^(-0.828+0.6196*LOG10(F34)+0.3478*LOG10(E34)+0.7261*G34)</f>
        <v>0.96248413921042308</v>
      </c>
      <c r="I34" s="10">
        <v>18.092461311144</v>
      </c>
    </row>
    <row r="35" spans="1:9" x14ac:dyDescent="0.2">
      <c r="A35" s="18" t="s">
        <v>1005</v>
      </c>
      <c r="B35" s="7" t="s">
        <v>1632</v>
      </c>
      <c r="C35" s="7" t="s">
        <v>1760</v>
      </c>
      <c r="D35" s="20">
        <v>49</v>
      </c>
      <c r="E35" s="16">
        <v>1.03634</v>
      </c>
      <c r="F35" s="10">
        <v>20</v>
      </c>
      <c r="G35" s="7">
        <v>0</v>
      </c>
      <c r="H35" s="17">
        <f>10^(-0.828+0.6196*LOG10(F35)+0.3478*LOG10(E35)+0.7261*G35)</f>
        <v>0.9627418963169887</v>
      </c>
      <c r="I35" s="10">
        <v>18.097306544730952</v>
      </c>
    </row>
    <row r="36" spans="1:9" x14ac:dyDescent="0.2">
      <c r="A36" s="18" t="s">
        <v>1023</v>
      </c>
      <c r="B36" s="7" t="s">
        <v>1649</v>
      </c>
      <c r="C36" s="7" t="s">
        <v>1761</v>
      </c>
      <c r="D36" s="20">
        <v>52</v>
      </c>
      <c r="E36" s="16">
        <v>2.0175900000000002</v>
      </c>
      <c r="F36" s="10">
        <v>14</v>
      </c>
      <c r="G36" s="7">
        <v>0</v>
      </c>
      <c r="H36" s="17">
        <f>10^(-0.828+0.6196*LOG10(F36)+0.3478*LOG10(E36)+0.7261*G36)</f>
        <v>0.97310973963192238</v>
      </c>
      <c r="I36" s="10">
        <v>18.292197864404358</v>
      </c>
    </row>
    <row r="37" spans="1:9" x14ac:dyDescent="0.2">
      <c r="A37" s="18" t="s">
        <v>924</v>
      </c>
      <c r="B37" s="7" t="s">
        <v>1551</v>
      </c>
      <c r="C37" s="7" t="s">
        <v>1756</v>
      </c>
      <c r="D37" s="20">
        <v>46</v>
      </c>
      <c r="E37" s="16">
        <v>1.4482299999999999</v>
      </c>
      <c r="F37" s="10">
        <v>17</v>
      </c>
      <c r="G37" s="7">
        <v>0</v>
      </c>
      <c r="H37" s="17">
        <f>10^(-0.828+0.6196*LOG10(F37)+0.3478*LOG10(E37)+0.7261*G37)</f>
        <v>0.9779698092676995</v>
      </c>
      <c r="I37" s="10">
        <v>18.383555860107951</v>
      </c>
    </row>
    <row r="38" spans="1:9" x14ac:dyDescent="0.2">
      <c r="A38" s="18" t="s">
        <v>1053</v>
      </c>
      <c r="B38" s="7" t="s">
        <v>1679</v>
      </c>
      <c r="C38" s="7" t="s">
        <v>610</v>
      </c>
      <c r="D38" s="20">
        <v>53</v>
      </c>
      <c r="E38" s="16">
        <v>1.3165500000000001</v>
      </c>
      <c r="F38" s="10">
        <v>18</v>
      </c>
      <c r="G38" s="7">
        <v>0</v>
      </c>
      <c r="H38" s="17">
        <f>10^(-0.828+0.6196*LOG10(F38)+0.3478*LOG10(E38)+0.7261*G38)</f>
        <v>0.98018297991608028</v>
      </c>
      <c r="I38" s="10">
        <v>18.4251583163974</v>
      </c>
    </row>
    <row r="39" spans="1:9" x14ac:dyDescent="0.2">
      <c r="A39" s="18" t="s">
        <v>1100</v>
      </c>
      <c r="B39" s="7" t="s">
        <v>1726</v>
      </c>
      <c r="C39" s="7" t="s">
        <v>745</v>
      </c>
      <c r="D39" s="20">
        <v>64</v>
      </c>
      <c r="E39" s="16">
        <v>1.9161699999999999</v>
      </c>
      <c r="F39" s="10">
        <v>15</v>
      </c>
      <c r="G39" s="7">
        <v>0</v>
      </c>
      <c r="H39" s="17">
        <f>10^(-0.828+0.6196*LOG10(F39)+0.3478*LOG10(E39)+0.7261*G39)</f>
        <v>0.99755466058887221</v>
      </c>
      <c r="I39" s="10">
        <v>18.751705474608098</v>
      </c>
    </row>
    <row r="40" spans="1:9" x14ac:dyDescent="0.2">
      <c r="A40" s="18" t="s">
        <v>909</v>
      </c>
      <c r="B40" s="7" t="s">
        <v>1536</v>
      </c>
      <c r="C40" s="7" t="s">
        <v>1756</v>
      </c>
      <c r="D40" s="20">
        <v>46</v>
      </c>
      <c r="E40" s="16">
        <v>1.4208000000000001</v>
      </c>
      <c r="F40" s="10">
        <v>18</v>
      </c>
      <c r="G40" s="7">
        <v>0</v>
      </c>
      <c r="H40" s="17">
        <f>10^(-0.828+0.6196*LOG10(F40)+0.3478*LOG10(E40)+0.7261*G40)</f>
        <v>1.0065093268056999</v>
      </c>
      <c r="I40" s="10">
        <v>18.920032354482789</v>
      </c>
    </row>
    <row r="41" spans="1:9" x14ac:dyDescent="0.2">
      <c r="A41" s="18" t="s">
        <v>1055</v>
      </c>
      <c r="B41" s="7" t="s">
        <v>1681</v>
      </c>
      <c r="C41" s="7" t="s">
        <v>610</v>
      </c>
      <c r="D41" s="20">
        <v>53</v>
      </c>
      <c r="E41" s="16">
        <v>1.2014766670000001</v>
      </c>
      <c r="F41" s="10">
        <v>20</v>
      </c>
      <c r="G41" s="7">
        <v>0</v>
      </c>
      <c r="H41" s="17">
        <f>10^(-0.828+0.6196*LOG10(F41)+0.3478*LOG10(E41)+0.7261*G41)</f>
        <v>1.0135453393705891</v>
      </c>
      <c r="I41" s="10">
        <v>19.052293012013632</v>
      </c>
    </row>
    <row r="42" spans="1:9" x14ac:dyDescent="0.2">
      <c r="A42" s="18" t="s">
        <v>1054</v>
      </c>
      <c r="B42" s="7" t="s">
        <v>1680</v>
      </c>
      <c r="C42" s="7" t="s">
        <v>610</v>
      </c>
      <c r="D42" s="20">
        <v>53</v>
      </c>
      <c r="E42" s="16">
        <v>1.0536799999999999</v>
      </c>
      <c r="F42" s="10">
        <v>22</v>
      </c>
      <c r="G42" s="7">
        <v>0</v>
      </c>
      <c r="H42" s="17">
        <f>10^(-0.828+0.6196*LOG10(F42)+0.3478*LOG10(E42)+0.7261*G42)</f>
        <v>1.0272193498969249</v>
      </c>
      <c r="I42" s="10">
        <v>19.309332579043648</v>
      </c>
    </row>
    <row r="43" spans="1:9" x14ac:dyDescent="0.2">
      <c r="A43" s="18" t="s">
        <v>946</v>
      </c>
      <c r="B43" s="7" t="s">
        <v>1573</v>
      </c>
      <c r="C43" s="7" t="s">
        <v>1756</v>
      </c>
      <c r="D43" s="20">
        <v>46</v>
      </c>
      <c r="E43" s="16">
        <v>1.25797</v>
      </c>
      <c r="F43" s="10">
        <v>20</v>
      </c>
      <c r="G43" s="7">
        <v>0</v>
      </c>
      <c r="H43" s="17">
        <f>10^(-0.828+0.6196*LOG10(F43)+0.3478*LOG10(E43)+0.7261*G43)</f>
        <v>1.0298726150944431</v>
      </c>
      <c r="I43" s="10">
        <v>19.359207788388584</v>
      </c>
    </row>
    <row r="44" spans="1:9" x14ac:dyDescent="0.2">
      <c r="A44" s="18" t="s">
        <v>998</v>
      </c>
      <c r="B44" s="7" t="s">
        <v>1625</v>
      </c>
      <c r="C44" s="7" t="s">
        <v>1760</v>
      </c>
      <c r="D44" s="20">
        <v>49</v>
      </c>
      <c r="E44" s="16">
        <v>1.8793150000000001</v>
      </c>
      <c r="F44" s="10">
        <v>16</v>
      </c>
      <c r="G44" s="7">
        <v>0</v>
      </c>
      <c r="H44" s="17">
        <f>10^(-0.828+0.6196*LOG10(F44)+0.3478*LOG10(E44)+0.7261*G44)</f>
        <v>1.0312638523865723</v>
      </c>
      <c r="I44" s="10">
        <v>19.385359810907232</v>
      </c>
    </row>
    <row r="45" spans="1:9" x14ac:dyDescent="0.2">
      <c r="A45" s="18" t="s">
        <v>961</v>
      </c>
      <c r="B45" s="7" t="s">
        <v>1588</v>
      </c>
      <c r="C45" s="7" t="s">
        <v>1755</v>
      </c>
      <c r="D45" s="20">
        <v>47</v>
      </c>
      <c r="E45" s="16">
        <v>2.1315400000000002</v>
      </c>
      <c r="F45" s="10">
        <v>15</v>
      </c>
      <c r="G45" s="7">
        <v>0</v>
      </c>
      <c r="H45" s="17">
        <f>10^(-0.828+0.6196*LOG10(F45)+0.3478*LOG10(E45)+0.7261*G45)</f>
        <v>1.0352035171594067</v>
      </c>
      <c r="I45" s="10">
        <v>19.459416337739825</v>
      </c>
    </row>
    <row r="46" spans="1:9" x14ac:dyDescent="0.2">
      <c r="A46" s="18" t="s">
        <v>1001</v>
      </c>
      <c r="B46" s="7" t="s">
        <v>1628</v>
      </c>
      <c r="C46" s="7" t="s">
        <v>1760</v>
      </c>
      <c r="D46" s="20">
        <v>49</v>
      </c>
      <c r="E46" s="16">
        <v>1.0817319999999999</v>
      </c>
      <c r="F46" s="10">
        <v>22</v>
      </c>
      <c r="G46" s="7">
        <v>0</v>
      </c>
      <c r="H46" s="17">
        <f>10^(-0.828+0.6196*LOG10(F46)+0.3478*LOG10(E46)+0.7261*G46)</f>
        <v>1.0366494385130181</v>
      </c>
      <c r="I46" s="10">
        <v>19.486596293318765</v>
      </c>
    </row>
    <row r="47" spans="1:9" x14ac:dyDescent="0.2">
      <c r="A47" s="18" t="s">
        <v>983</v>
      </c>
      <c r="B47" s="7" t="s">
        <v>1610</v>
      </c>
      <c r="C47" s="7" t="s">
        <v>1755</v>
      </c>
      <c r="D47" s="20">
        <v>47</v>
      </c>
      <c r="E47" s="16">
        <v>2.1459299999999999</v>
      </c>
      <c r="F47" s="10">
        <v>15</v>
      </c>
      <c r="G47" s="7">
        <v>0</v>
      </c>
      <c r="H47" s="17">
        <f>10^(-0.828+0.6196*LOG10(F47)+0.3478*LOG10(E47)+0.7261*G47)</f>
        <v>1.0376288369927453</v>
      </c>
      <c r="I47" s="10">
        <v>19.505006704857799</v>
      </c>
    </row>
    <row r="48" spans="1:9" x14ac:dyDescent="0.2">
      <c r="A48" s="18" t="s">
        <v>841</v>
      </c>
      <c r="B48" s="7" t="s">
        <v>1472</v>
      </c>
      <c r="C48" s="7" t="s">
        <v>1759</v>
      </c>
      <c r="D48" s="20">
        <v>18</v>
      </c>
      <c r="E48" s="16">
        <v>0.477829</v>
      </c>
      <c r="F48" s="10">
        <v>35</v>
      </c>
      <c r="G48" s="7">
        <v>0</v>
      </c>
      <c r="H48" s="17">
        <f>10^(-0.828+0.6196*LOG10(F48)+0.3478*LOG10(E48)+0.7261*G48)</f>
        <v>1.0402926670542669</v>
      </c>
      <c r="I48" s="10">
        <v>19.555080509052726</v>
      </c>
    </row>
    <row r="49" spans="1:9" x14ac:dyDescent="0.2">
      <c r="A49" s="18" t="s">
        <v>958</v>
      </c>
      <c r="B49" s="7" t="s">
        <v>1585</v>
      </c>
      <c r="C49" s="7" t="s">
        <v>1755</v>
      </c>
      <c r="D49" s="20">
        <v>47</v>
      </c>
      <c r="E49" s="16">
        <v>1.3319799999999999</v>
      </c>
      <c r="F49" s="10">
        <v>20</v>
      </c>
      <c r="G49" s="7">
        <v>0</v>
      </c>
      <c r="H49" s="17">
        <f>10^(-0.828+0.6196*LOG10(F49)+0.3478*LOG10(E49)+0.7261*G49)</f>
        <v>1.0505542564835477</v>
      </c>
      <c r="I49" s="10">
        <v>19.747974503017559</v>
      </c>
    </row>
    <row r="50" spans="1:9" x14ac:dyDescent="0.2">
      <c r="A50" s="18" t="s">
        <v>1027</v>
      </c>
      <c r="B50" s="7" t="s">
        <v>1653</v>
      </c>
      <c r="C50" s="7" t="s">
        <v>1761</v>
      </c>
      <c r="D50" s="20">
        <v>52</v>
      </c>
      <c r="E50" s="16">
        <v>1.352806</v>
      </c>
      <c r="F50" s="10">
        <v>20</v>
      </c>
      <c r="G50" s="7">
        <v>0</v>
      </c>
      <c r="H50" s="17">
        <f>10^(-0.828+0.6196*LOG10(F50)+0.3478*LOG10(E50)+0.7261*G50)</f>
        <v>1.0562382712016158</v>
      </c>
      <c r="I50" s="10">
        <v>19.854820748258529</v>
      </c>
    </row>
    <row r="51" spans="1:9" x14ac:dyDescent="0.2">
      <c r="A51" s="18" t="s">
        <v>1019</v>
      </c>
      <c r="B51" s="7" t="s">
        <v>1645</v>
      </c>
      <c r="C51" s="7" t="s">
        <v>1761</v>
      </c>
      <c r="D51" s="20">
        <v>52</v>
      </c>
      <c r="E51" s="16">
        <v>1.3695900000000001</v>
      </c>
      <c r="F51" s="10">
        <v>20</v>
      </c>
      <c r="G51" s="7">
        <v>0</v>
      </c>
      <c r="H51" s="17">
        <f>10^(-0.828+0.6196*LOG10(F51)+0.3478*LOG10(E51)+0.7261*G51)</f>
        <v>1.0607777158519525</v>
      </c>
      <c r="I51" s="10">
        <v>19.940151740598484</v>
      </c>
    </row>
    <row r="52" spans="1:9" x14ac:dyDescent="0.2">
      <c r="A52" s="18" t="s">
        <v>950</v>
      </c>
      <c r="B52" s="7" t="s">
        <v>1577</v>
      </c>
      <c r="C52" s="7" t="s">
        <v>1756</v>
      </c>
      <c r="D52" s="20">
        <v>46</v>
      </c>
      <c r="E52" s="16">
        <v>1.3704799999999999</v>
      </c>
      <c r="F52" s="10">
        <v>20</v>
      </c>
      <c r="G52" s="7">
        <v>0</v>
      </c>
      <c r="H52" s="17">
        <f>10^(-0.828+0.6196*LOG10(F52)+0.3478*LOG10(E52)+0.7261*G52)</f>
        <v>1.0610174121837344</v>
      </c>
      <c r="I52" s="10">
        <v>19.944657473662044</v>
      </c>
    </row>
    <row r="53" spans="1:9" x14ac:dyDescent="0.2">
      <c r="A53" s="18" t="s">
        <v>1032</v>
      </c>
      <c r="B53" s="7" t="s">
        <v>1658</v>
      </c>
      <c r="C53" s="7" t="s">
        <v>1761</v>
      </c>
      <c r="D53" s="20">
        <v>52</v>
      </c>
      <c r="E53" s="16">
        <v>1.697195</v>
      </c>
      <c r="F53" s="10">
        <v>18</v>
      </c>
      <c r="G53" s="7">
        <v>0</v>
      </c>
      <c r="H53" s="17">
        <f>10^(-0.828+0.6196*LOG10(F53)+0.3478*LOG10(E53)+0.7261*G53)</f>
        <v>1.0706993637544311</v>
      </c>
      <c r="I53" s="10">
        <v>20.126655625187848</v>
      </c>
    </row>
    <row r="54" spans="1:9" x14ac:dyDescent="0.2">
      <c r="A54" s="18" t="s">
        <v>960</v>
      </c>
      <c r="B54" s="7" t="s">
        <v>1587</v>
      </c>
      <c r="C54" s="7" t="s">
        <v>1755</v>
      </c>
      <c r="D54" s="20">
        <v>47</v>
      </c>
      <c r="E54" s="16">
        <v>2.3529900000000001</v>
      </c>
      <c r="F54" s="10">
        <v>15</v>
      </c>
      <c r="G54" s="7">
        <v>0</v>
      </c>
      <c r="H54" s="17">
        <f>10^(-0.828+0.6196*LOG10(F54)+0.3478*LOG10(E54)+0.7261*G54)</f>
        <v>1.0714097851326749</v>
      </c>
      <c r="I54" s="10">
        <v>20.140009893353792</v>
      </c>
    </row>
    <row r="55" spans="1:9" x14ac:dyDescent="0.2">
      <c r="A55" s="18" t="s">
        <v>1035</v>
      </c>
      <c r="B55" s="7" t="s">
        <v>1661</v>
      </c>
      <c r="C55" s="7" t="s">
        <v>1761</v>
      </c>
      <c r="D55" s="20">
        <v>52</v>
      </c>
      <c r="E55" s="16">
        <v>1.42214</v>
      </c>
      <c r="F55" s="10">
        <v>20</v>
      </c>
      <c r="G55" s="7">
        <v>0</v>
      </c>
      <c r="H55" s="17">
        <f>10^(-0.828+0.6196*LOG10(F55)+0.3478*LOG10(E55)+0.7261*G55)</f>
        <v>1.0747601005290039</v>
      </c>
      <c r="I55" s="10">
        <v>20.202988023817259</v>
      </c>
    </row>
    <row r="56" spans="1:9" x14ac:dyDescent="0.2">
      <c r="A56" s="18" t="s">
        <v>984</v>
      </c>
      <c r="B56" s="7" t="s">
        <v>1611</v>
      </c>
      <c r="C56" s="7" t="s">
        <v>1755</v>
      </c>
      <c r="D56" s="20">
        <v>47</v>
      </c>
      <c r="E56" s="16">
        <v>1.43279</v>
      </c>
      <c r="F56" s="10">
        <v>20</v>
      </c>
      <c r="G56" s="7">
        <v>0</v>
      </c>
      <c r="H56" s="17">
        <f>10^(-0.828+0.6196*LOG10(F56)+0.3478*LOG10(E56)+0.7261*G56)</f>
        <v>1.077552585584179</v>
      </c>
      <c r="I56" s="10">
        <v>20.255480242405035</v>
      </c>
    </row>
    <row r="57" spans="1:9" x14ac:dyDescent="0.2">
      <c r="A57" s="18" t="s">
        <v>944</v>
      </c>
      <c r="B57" s="7" t="s">
        <v>1571</v>
      </c>
      <c r="C57" s="7" t="s">
        <v>1756</v>
      </c>
      <c r="D57" s="20">
        <v>46</v>
      </c>
      <c r="E57" s="16">
        <v>1.4369400000000001</v>
      </c>
      <c r="F57" s="10">
        <v>20</v>
      </c>
      <c r="G57" s="7">
        <v>0</v>
      </c>
      <c r="H57" s="17">
        <f>10^(-0.828+0.6196*LOG10(F57)+0.3478*LOG10(E57)+0.7261*G57)</f>
        <v>1.0786370713623556</v>
      </c>
      <c r="I57" s="10">
        <v>20.275866050528837</v>
      </c>
    </row>
    <row r="58" spans="1:9" x14ac:dyDescent="0.2">
      <c r="A58" s="18" t="s">
        <v>1007</v>
      </c>
      <c r="B58" s="7" t="s">
        <v>1634</v>
      </c>
      <c r="C58" s="7" t="s">
        <v>1760</v>
      </c>
      <c r="D58" s="20">
        <v>49</v>
      </c>
      <c r="E58" s="16">
        <v>1.4472</v>
      </c>
      <c r="F58" s="10">
        <v>20</v>
      </c>
      <c r="G58" s="7">
        <v>0</v>
      </c>
      <c r="H58" s="17">
        <f>10^(-0.828+0.6196*LOG10(F58)+0.3478*LOG10(E58)+0.7261*G58)</f>
        <v>1.0813094944709898</v>
      </c>
      <c r="I58" s="10">
        <v>20.326101384006268</v>
      </c>
    </row>
    <row r="59" spans="1:9" x14ac:dyDescent="0.2">
      <c r="A59" s="18" t="s">
        <v>1038</v>
      </c>
      <c r="B59" s="7" t="s">
        <v>1664</v>
      </c>
      <c r="C59" s="7" t="s">
        <v>610</v>
      </c>
      <c r="D59" s="20">
        <v>53</v>
      </c>
      <c r="E59" s="16">
        <v>1.45573</v>
      </c>
      <c r="F59" s="10">
        <v>20</v>
      </c>
      <c r="G59" s="7">
        <v>0</v>
      </c>
      <c r="H59" s="17">
        <f>10^(-0.828+0.6196*LOG10(F59)+0.3478*LOG10(E59)+0.7261*G59)</f>
        <v>1.0835219126789426</v>
      </c>
      <c r="I59" s="10">
        <v>20.367689696167229</v>
      </c>
    </row>
    <row r="60" spans="1:9" x14ac:dyDescent="0.2">
      <c r="A60" s="18" t="s">
        <v>954</v>
      </c>
      <c r="B60" s="7" t="s">
        <v>1581</v>
      </c>
      <c r="C60" s="7" t="s">
        <v>1755</v>
      </c>
      <c r="D60" s="20">
        <v>47</v>
      </c>
      <c r="E60" s="16">
        <v>1.56165</v>
      </c>
      <c r="F60" s="10">
        <v>20</v>
      </c>
      <c r="G60" s="7">
        <v>0</v>
      </c>
      <c r="H60" s="17">
        <f>10^(-0.828+0.6196*LOG10(F60)+0.3478*LOG10(E60)+0.7261*G60)</f>
        <v>1.110315999792675</v>
      </c>
      <c r="I60" s="10">
        <v>20.871356161643021</v>
      </c>
    </row>
    <row r="61" spans="1:9" x14ac:dyDescent="0.2">
      <c r="A61" s="18" t="s">
        <v>835</v>
      </c>
      <c r="B61" s="7" t="s">
        <v>1466</v>
      </c>
      <c r="C61" s="7" t="s">
        <v>1759</v>
      </c>
      <c r="D61" s="20">
        <v>18</v>
      </c>
      <c r="E61" s="16">
        <v>1.0561615</v>
      </c>
      <c r="F61" s="10">
        <v>25</v>
      </c>
      <c r="G61" s="7">
        <v>0</v>
      </c>
      <c r="H61" s="17">
        <f>10^(-0.828+0.6196*LOG10(F61)+0.3478*LOG10(E61)+0.7261*G61)</f>
        <v>1.1127997999639516</v>
      </c>
      <c r="I61" s="10">
        <v>20.918045822981544</v>
      </c>
    </row>
    <row r="62" spans="1:9" x14ac:dyDescent="0.2">
      <c r="A62" s="18" t="s">
        <v>1045</v>
      </c>
      <c r="B62" s="7" t="s">
        <v>1671</v>
      </c>
      <c r="C62" s="7" t="s">
        <v>610</v>
      </c>
      <c r="D62" s="20">
        <v>53</v>
      </c>
      <c r="E62" s="16">
        <v>0.80296199999999995</v>
      </c>
      <c r="F62" s="10">
        <v>30</v>
      </c>
      <c r="G62" s="7">
        <v>0</v>
      </c>
      <c r="H62" s="17">
        <f>10^(-0.828+0.6196*LOG10(F62)+0.3478*LOG10(E62)+0.7261*G62)</f>
        <v>1.1326018011671777</v>
      </c>
      <c r="I62" s="10">
        <v>21.290277349774808</v>
      </c>
    </row>
    <row r="63" spans="1:9" x14ac:dyDescent="0.2">
      <c r="A63" s="18" t="s">
        <v>959</v>
      </c>
      <c r="B63" s="7" t="s">
        <v>1586</v>
      </c>
      <c r="C63" s="7" t="s">
        <v>1755</v>
      </c>
      <c r="D63" s="20">
        <v>47</v>
      </c>
      <c r="E63" s="16">
        <v>0.81782699999999997</v>
      </c>
      <c r="F63" s="10">
        <v>30</v>
      </c>
      <c r="G63" s="7">
        <v>0</v>
      </c>
      <c r="H63" s="17">
        <f>10^(-0.828+0.6196*LOG10(F63)+0.3478*LOG10(E63)+0.7261*G63)</f>
        <v>1.1398507249612002</v>
      </c>
      <c r="I63" s="10">
        <v>21.426540242790761</v>
      </c>
    </row>
    <row r="64" spans="1:9" x14ac:dyDescent="0.2">
      <c r="A64" s="18" t="s">
        <v>947</v>
      </c>
      <c r="B64" s="7" t="s">
        <v>1574</v>
      </c>
      <c r="C64" s="7" t="s">
        <v>1756</v>
      </c>
      <c r="D64" s="20">
        <v>46</v>
      </c>
      <c r="E64" s="16">
        <v>0.82269599999999998</v>
      </c>
      <c r="F64" s="10">
        <v>30</v>
      </c>
      <c r="G64" s="7">
        <v>0</v>
      </c>
      <c r="H64" s="17">
        <f>10^(-0.828+0.6196*LOG10(F64)+0.3478*LOG10(E64)+0.7261*G64)</f>
        <v>1.1422063960965858</v>
      </c>
      <c r="I64" s="10">
        <v>21.470821376518018</v>
      </c>
    </row>
    <row r="65" spans="1:9" x14ac:dyDescent="0.2">
      <c r="A65" s="18" t="s">
        <v>1033</v>
      </c>
      <c r="B65" s="7" t="s">
        <v>1659</v>
      </c>
      <c r="C65" s="7" t="s">
        <v>1761</v>
      </c>
      <c r="D65" s="20">
        <v>52</v>
      </c>
      <c r="E65" s="16">
        <v>1.697195</v>
      </c>
      <c r="F65" s="10">
        <v>20</v>
      </c>
      <c r="G65" s="7">
        <v>0</v>
      </c>
      <c r="H65" s="17">
        <f>10^(-0.828+0.6196*LOG10(F65)+0.3478*LOG10(E65)+0.7261*G65)</f>
        <v>1.1429280351423183</v>
      </c>
      <c r="I65" s="10">
        <v>21.484386510719855</v>
      </c>
    </row>
    <row r="66" spans="1:9" x14ac:dyDescent="0.2">
      <c r="A66" s="18" t="s">
        <v>878</v>
      </c>
      <c r="B66" s="7" t="s">
        <v>1505</v>
      </c>
      <c r="C66" s="7" t="s">
        <v>264</v>
      </c>
      <c r="D66" s="20">
        <v>42</v>
      </c>
      <c r="E66" s="16">
        <v>1.1462600000000001</v>
      </c>
      <c r="F66" s="10">
        <v>25</v>
      </c>
      <c r="G66" s="7">
        <v>0</v>
      </c>
      <c r="H66" s="17">
        <f>10^(-0.828+0.6196*LOG10(F66)+0.3478*LOG10(E66)+0.7261*G66)</f>
        <v>1.1449388829965781</v>
      </c>
      <c r="I66" s="10">
        <v>21.522185769454278</v>
      </c>
    </row>
    <row r="67" spans="1:9" x14ac:dyDescent="0.2">
      <c r="A67" s="18" t="s">
        <v>925</v>
      </c>
      <c r="B67" s="7" t="s">
        <v>1552</v>
      </c>
      <c r="C67" s="7" t="s">
        <v>1756</v>
      </c>
      <c r="D67" s="20">
        <v>46</v>
      </c>
      <c r="E67" s="16">
        <v>2.3104829169999999</v>
      </c>
      <c r="F67" s="10">
        <v>17</v>
      </c>
      <c r="G67" s="7">
        <v>0</v>
      </c>
      <c r="H67" s="17">
        <f>10^(-0.828+0.6196*LOG10(F67)+0.3478*LOG10(E67)+0.7261*G67)</f>
        <v>1.1504876796377124</v>
      </c>
      <c r="I67" s="10">
        <v>21.626490229614507</v>
      </c>
    </row>
    <row r="68" spans="1:9" x14ac:dyDescent="0.2">
      <c r="A68" s="18" t="s">
        <v>921</v>
      </c>
      <c r="B68" s="7" t="s">
        <v>1548</v>
      </c>
      <c r="C68" s="7" t="s">
        <v>1756</v>
      </c>
      <c r="D68" s="20">
        <v>46</v>
      </c>
      <c r="E68" s="16">
        <v>2.1025499999999999</v>
      </c>
      <c r="F68" s="10">
        <v>18</v>
      </c>
      <c r="G68" s="7">
        <v>0</v>
      </c>
      <c r="H68" s="17">
        <f>10^(-0.828+0.6196*LOG10(F68)+0.3478*LOG10(E68)+0.7261*G68)</f>
        <v>1.1535011147702043</v>
      </c>
      <c r="I68" s="10">
        <v>21.683135795320123</v>
      </c>
    </row>
    <row r="69" spans="1:9" x14ac:dyDescent="0.2">
      <c r="A69" s="18" t="s">
        <v>918</v>
      </c>
      <c r="B69" s="7" t="s">
        <v>1545</v>
      </c>
      <c r="C69" s="7" t="s">
        <v>1756</v>
      </c>
      <c r="D69" s="20">
        <v>46</v>
      </c>
      <c r="E69" s="16">
        <v>1.48092</v>
      </c>
      <c r="F69" s="10">
        <v>22</v>
      </c>
      <c r="G69" s="7">
        <v>0</v>
      </c>
      <c r="H69" s="17">
        <f>10^(-0.828+0.6196*LOG10(F69)+0.3478*LOG10(E69)+0.7261*G69)</f>
        <v>1.1563145300507141</v>
      </c>
      <c r="I69" s="10">
        <v>21.73602145342204</v>
      </c>
    </row>
    <row r="70" spans="1:9" x14ac:dyDescent="0.2">
      <c r="A70" s="18" t="s">
        <v>890</v>
      </c>
      <c r="B70" s="7" t="s">
        <v>1517</v>
      </c>
      <c r="C70" s="7" t="s">
        <v>292</v>
      </c>
      <c r="D70" s="20">
        <v>44</v>
      </c>
      <c r="E70" s="16">
        <v>1.20408</v>
      </c>
      <c r="F70" s="10">
        <v>25</v>
      </c>
      <c r="G70" s="7">
        <v>0</v>
      </c>
      <c r="H70" s="17">
        <f>10^(-0.828+0.6196*LOG10(F70)+0.3478*LOG10(E70)+0.7261*G70)</f>
        <v>1.1647039747514416</v>
      </c>
      <c r="I70" s="10">
        <v>21.893723484537492</v>
      </c>
    </row>
    <row r="71" spans="1:9" x14ac:dyDescent="0.2">
      <c r="A71" s="18" t="s">
        <v>889</v>
      </c>
      <c r="B71" s="7" t="s">
        <v>1516</v>
      </c>
      <c r="C71" s="7" t="s">
        <v>292</v>
      </c>
      <c r="D71" s="20">
        <v>44</v>
      </c>
      <c r="E71" s="16">
        <v>1.2282900000000001</v>
      </c>
      <c r="F71" s="10">
        <v>25</v>
      </c>
      <c r="G71" s="7">
        <v>0</v>
      </c>
      <c r="H71" s="17">
        <f>10^(-0.828+0.6196*LOG10(F71)+0.3478*LOG10(E71)+0.7261*G71)</f>
        <v>1.1727960321893569</v>
      </c>
      <c r="I71" s="10">
        <v>22.045835327381099</v>
      </c>
    </row>
    <row r="72" spans="1:9" x14ac:dyDescent="0.2">
      <c r="A72" s="18" t="s">
        <v>897</v>
      </c>
      <c r="B72" s="7" t="s">
        <v>1524</v>
      </c>
      <c r="C72" s="7" t="s">
        <v>292</v>
      </c>
      <c r="D72" s="20">
        <v>44</v>
      </c>
      <c r="E72" s="16">
        <v>1.82809</v>
      </c>
      <c r="F72" s="10">
        <v>20</v>
      </c>
      <c r="G72" s="7">
        <v>0</v>
      </c>
      <c r="H72" s="17">
        <f>10^(-0.828+0.6196*LOG10(F72)+0.3478*LOG10(E72)+0.7261*G72)</f>
        <v>1.1728458654411273</v>
      </c>
      <c r="I72" s="10">
        <v>22.046772076510706</v>
      </c>
    </row>
    <row r="73" spans="1:9" x14ac:dyDescent="0.2">
      <c r="A73" s="18" t="s">
        <v>934</v>
      </c>
      <c r="B73" s="7" t="s">
        <v>1561</v>
      </c>
      <c r="C73" s="7" t="s">
        <v>1756</v>
      </c>
      <c r="D73" s="20">
        <v>46</v>
      </c>
      <c r="E73" s="16">
        <v>1.83525</v>
      </c>
      <c r="F73" s="10">
        <v>20</v>
      </c>
      <c r="G73" s="7">
        <v>0</v>
      </c>
      <c r="H73" s="17">
        <f>10^(-0.828+0.6196*LOG10(F73)+0.3478*LOG10(E73)+0.7261*G73)</f>
        <v>1.1744414951664652</v>
      </c>
      <c r="I73" s="10">
        <v>22.076766200981442</v>
      </c>
    </row>
    <row r="74" spans="1:9" x14ac:dyDescent="0.2">
      <c r="A74" s="18" t="s">
        <v>1030</v>
      </c>
      <c r="B74" s="7" t="s">
        <v>1656</v>
      </c>
      <c r="C74" s="7" t="s">
        <v>1761</v>
      </c>
      <c r="D74" s="20">
        <v>52</v>
      </c>
      <c r="E74" s="16">
        <v>2.2199300000000002</v>
      </c>
      <c r="F74" s="10">
        <v>18</v>
      </c>
      <c r="G74" s="7">
        <v>0</v>
      </c>
      <c r="H74" s="17">
        <f>10^(-0.828+0.6196*LOG10(F74)+0.3478*LOG10(E74)+0.7261*G74)</f>
        <v>1.1755027401928582</v>
      </c>
      <c r="I74" s="10">
        <v>22.09671513707239</v>
      </c>
    </row>
    <row r="75" spans="1:9" x14ac:dyDescent="0.2">
      <c r="A75" s="18" t="s">
        <v>957</v>
      </c>
      <c r="B75" s="7" t="s">
        <v>1584</v>
      </c>
      <c r="C75" s="7" t="s">
        <v>1755</v>
      </c>
      <c r="D75" s="20">
        <v>47</v>
      </c>
      <c r="E75" s="16">
        <v>1.2561450000000001</v>
      </c>
      <c r="F75" s="10">
        <v>25</v>
      </c>
      <c r="G75" s="7">
        <v>0</v>
      </c>
      <c r="H75" s="17">
        <f>10^(-0.828+0.6196*LOG10(F75)+0.3478*LOG10(E75)+0.7261*G75)</f>
        <v>1.1819787337942436</v>
      </c>
      <c r="I75" s="10">
        <v>22.218448741722124</v>
      </c>
    </row>
    <row r="76" spans="1:9" x14ac:dyDescent="0.2">
      <c r="A76" s="18" t="s">
        <v>963</v>
      </c>
      <c r="B76" s="7" t="s">
        <v>1590</v>
      </c>
      <c r="C76" s="7" t="s">
        <v>1755</v>
      </c>
      <c r="D76" s="20">
        <v>47</v>
      </c>
      <c r="E76" s="16">
        <v>0.91678199999999999</v>
      </c>
      <c r="F76" s="10">
        <v>30</v>
      </c>
      <c r="G76" s="7">
        <v>0</v>
      </c>
      <c r="H76" s="17">
        <f>10^(-0.828+0.6196*LOG10(F76)+0.3478*LOG10(E76)+0.7261*G76)</f>
        <v>1.1860431000198821</v>
      </c>
      <c r="I76" s="10">
        <v>22.294849365582802</v>
      </c>
    </row>
    <row r="77" spans="1:9" x14ac:dyDescent="0.2">
      <c r="A77" s="18" t="s">
        <v>955</v>
      </c>
      <c r="B77" s="7" t="s">
        <v>1582</v>
      </c>
      <c r="C77" s="7" t="s">
        <v>1755</v>
      </c>
      <c r="D77" s="20">
        <v>47</v>
      </c>
      <c r="E77" s="16">
        <v>1.9221999999999999</v>
      </c>
      <c r="F77" s="10">
        <v>20</v>
      </c>
      <c r="G77" s="7">
        <v>0</v>
      </c>
      <c r="H77" s="17">
        <f>10^(-0.828+0.6196*LOG10(F77)+0.3478*LOG10(E77)+0.7261*G77)</f>
        <v>1.19350248879765</v>
      </c>
      <c r="I77" s="10">
        <v>22.435068510365038</v>
      </c>
    </row>
    <row r="78" spans="1:9" x14ac:dyDescent="0.2">
      <c r="A78" s="18" t="s">
        <v>888</v>
      </c>
      <c r="B78" s="7" t="s">
        <v>1515</v>
      </c>
      <c r="C78" s="7" t="s">
        <v>292</v>
      </c>
      <c r="D78" s="20">
        <v>44</v>
      </c>
      <c r="E78" s="16">
        <v>0.724885</v>
      </c>
      <c r="F78" s="10">
        <v>35</v>
      </c>
      <c r="G78" s="7">
        <v>0</v>
      </c>
      <c r="H78" s="17">
        <f>10^(-0.828+0.6196*LOG10(F78)+0.3478*LOG10(E78)+0.7261*G78)</f>
        <v>1.2025583488544953</v>
      </c>
      <c r="I78" s="10">
        <v>22.605297598869303</v>
      </c>
    </row>
    <row r="79" spans="1:9" x14ac:dyDescent="0.2">
      <c r="A79" s="18" t="s">
        <v>1101</v>
      </c>
      <c r="B79" s="7" t="s">
        <v>1727</v>
      </c>
      <c r="C79" s="7" t="s">
        <v>751</v>
      </c>
      <c r="D79" s="20">
        <v>65</v>
      </c>
      <c r="E79" s="16">
        <v>2.3991150000000001</v>
      </c>
      <c r="F79" s="10">
        <v>18</v>
      </c>
      <c r="G79" s="7">
        <v>0</v>
      </c>
      <c r="H79" s="17">
        <f>10^(-0.828+0.6196*LOG10(F79)+0.3478*LOG10(E79)+0.7261*G79)</f>
        <v>1.2076709090840705</v>
      </c>
      <c r="I79" s="10">
        <v>22.701401829979403</v>
      </c>
    </row>
    <row r="80" spans="1:9" x14ac:dyDescent="0.2">
      <c r="A80" s="18" t="s">
        <v>1056</v>
      </c>
      <c r="B80" s="7" t="s">
        <v>1682</v>
      </c>
      <c r="C80" s="7" t="s">
        <v>610</v>
      </c>
      <c r="D80" s="20">
        <v>53</v>
      </c>
      <c r="E80" s="16">
        <v>1.35053</v>
      </c>
      <c r="F80" s="10">
        <v>25</v>
      </c>
      <c r="G80" s="7">
        <v>0</v>
      </c>
      <c r="H80" s="17">
        <f>10^(-0.828+0.6196*LOG10(F80)+0.3478*LOG10(E80)+0.7261*G80)</f>
        <v>1.2121406130082704</v>
      </c>
      <c r="I80" s="10">
        <v>22.785421859013017</v>
      </c>
    </row>
    <row r="81" spans="1:9" x14ac:dyDescent="0.2">
      <c r="A81" s="18" t="s">
        <v>989</v>
      </c>
      <c r="B81" s="7" t="s">
        <v>1616</v>
      </c>
      <c r="C81" s="7" t="s">
        <v>1755</v>
      </c>
      <c r="D81" s="20">
        <v>47</v>
      </c>
      <c r="E81" s="16">
        <v>2.0375200000000002</v>
      </c>
      <c r="F81" s="10">
        <v>20</v>
      </c>
      <c r="G81" s="7">
        <v>0</v>
      </c>
      <c r="H81" s="17">
        <f>10^(-0.828+0.6196*LOG10(F81)+0.3478*LOG10(E81)+0.7261*G81)</f>
        <v>1.2179341818857481</v>
      </c>
      <c r="I81" s="10">
        <v>22.894327467426688</v>
      </c>
    </row>
    <row r="82" spans="1:9" x14ac:dyDescent="0.2">
      <c r="A82" s="18" t="s">
        <v>931</v>
      </c>
      <c r="B82" s="7" t="s">
        <v>1558</v>
      </c>
      <c r="C82" s="7" t="s">
        <v>1756</v>
      </c>
      <c r="D82" s="20">
        <v>46</v>
      </c>
      <c r="E82" s="16">
        <v>2.7520799999999999</v>
      </c>
      <c r="F82" s="10">
        <v>17</v>
      </c>
      <c r="G82" s="7">
        <v>0</v>
      </c>
      <c r="H82" s="17">
        <f>10^(-0.828+0.6196*LOG10(F82)+0.3478*LOG10(E82)+0.7261*G82)</f>
        <v>1.2226446908625046</v>
      </c>
      <c r="I82" s="10">
        <v>22.982874070893502</v>
      </c>
    </row>
    <row r="83" spans="1:9" x14ac:dyDescent="0.2">
      <c r="A83" s="18" t="s">
        <v>917</v>
      </c>
      <c r="B83" s="7" t="s">
        <v>1750</v>
      </c>
      <c r="C83" s="7" t="s">
        <v>1756</v>
      </c>
      <c r="D83" s="20">
        <v>46</v>
      </c>
      <c r="E83" s="16">
        <v>1.0318845000000001</v>
      </c>
      <c r="F83" s="10">
        <v>30</v>
      </c>
      <c r="G83" s="7">
        <v>0</v>
      </c>
      <c r="H83" s="17">
        <f>10^(-0.828+0.6196*LOG10(F83)+0.3478*LOG10(E83)+0.7261*G83)</f>
        <v>1.2358484640437981</v>
      </c>
      <c r="I83" s="10">
        <v>23.231074270472522</v>
      </c>
    </row>
    <row r="84" spans="1:9" x14ac:dyDescent="0.2">
      <c r="A84" s="18" t="s">
        <v>938</v>
      </c>
      <c r="B84" s="7" t="s">
        <v>1565</v>
      </c>
      <c r="C84" s="7" t="s">
        <v>1756</v>
      </c>
      <c r="D84" s="20">
        <v>46</v>
      </c>
      <c r="E84" s="16">
        <v>1.5627800000000001</v>
      </c>
      <c r="F84" s="10">
        <v>23.9</v>
      </c>
      <c r="G84" s="7">
        <v>0</v>
      </c>
      <c r="H84" s="17">
        <f>10^(-0.828+0.6196*LOG10(F84)+0.3478*LOG10(E84)+0.7261*G84)</f>
        <v>1.2402036631784286</v>
      </c>
      <c r="I84" s="10">
        <v>23.312941876010697</v>
      </c>
    </row>
    <row r="85" spans="1:9" x14ac:dyDescent="0.2">
      <c r="A85" s="18" t="s">
        <v>937</v>
      </c>
      <c r="B85" s="7" t="s">
        <v>1564</v>
      </c>
      <c r="C85" s="7" t="s">
        <v>1756</v>
      </c>
      <c r="D85" s="20">
        <v>46</v>
      </c>
      <c r="E85" s="16">
        <v>1.4635899999999999</v>
      </c>
      <c r="F85" s="10">
        <v>25</v>
      </c>
      <c r="G85" s="7">
        <v>0</v>
      </c>
      <c r="H85" s="17">
        <f>10^(-0.828+0.6196*LOG10(F85)+0.3478*LOG10(E85)+0.7261*G85)</f>
        <v>1.2465121279869573</v>
      </c>
      <c r="I85" s="10">
        <v>23.431526329334417</v>
      </c>
    </row>
    <row r="86" spans="1:9" x14ac:dyDescent="0.2">
      <c r="A86" s="18" t="s">
        <v>969</v>
      </c>
      <c r="B86" s="7" t="s">
        <v>1596</v>
      </c>
      <c r="C86" s="7" t="s">
        <v>1755</v>
      </c>
      <c r="D86" s="20">
        <v>47</v>
      </c>
      <c r="E86" s="16">
        <v>1.05793</v>
      </c>
      <c r="F86" s="10">
        <v>30</v>
      </c>
      <c r="G86" s="7">
        <v>0</v>
      </c>
      <c r="H86" s="17">
        <f>10^(-0.828+0.6196*LOG10(F86)+0.3478*LOG10(E86)+0.7261*G86)</f>
        <v>1.2466095529216783</v>
      </c>
      <c r="I86" s="10">
        <v>23.433357691317823</v>
      </c>
    </row>
    <row r="87" spans="1:9" x14ac:dyDescent="0.2">
      <c r="A87" s="18" t="s">
        <v>1046</v>
      </c>
      <c r="B87" s="7" t="s">
        <v>1672</v>
      </c>
      <c r="C87" s="7" t="s">
        <v>610</v>
      </c>
      <c r="D87" s="20">
        <v>53</v>
      </c>
      <c r="E87" s="16">
        <v>1.1003799999999999</v>
      </c>
      <c r="F87" s="10">
        <v>30</v>
      </c>
      <c r="G87" s="7">
        <v>0</v>
      </c>
      <c r="H87" s="17">
        <f>10^(-0.828+0.6196*LOG10(F87)+0.3478*LOG10(E87)+0.7261*G87)</f>
        <v>1.2637840688906135</v>
      </c>
      <c r="I87" s="10">
        <v>23.756198612063276</v>
      </c>
    </row>
    <row r="88" spans="1:9" x14ac:dyDescent="0.2">
      <c r="A88" s="18" t="s">
        <v>1021</v>
      </c>
      <c r="B88" s="7" t="s">
        <v>1647</v>
      </c>
      <c r="C88" s="7" t="s">
        <v>1761</v>
      </c>
      <c r="D88" s="20">
        <v>52</v>
      </c>
      <c r="E88" s="16">
        <v>0.66220500000000004</v>
      </c>
      <c r="F88" s="10">
        <v>40</v>
      </c>
      <c r="G88" s="7">
        <v>0</v>
      </c>
      <c r="H88" s="17">
        <f>10^(-0.828+0.6196*LOG10(F88)+0.3478*LOG10(E88)+0.7261*G88)</f>
        <v>1.2658363030065387</v>
      </c>
      <c r="I88" s="10">
        <v>23.794775836176541</v>
      </c>
    </row>
    <row r="89" spans="1:9" x14ac:dyDescent="0.2">
      <c r="A89" s="18" t="s">
        <v>967</v>
      </c>
      <c r="B89" s="7" t="s">
        <v>1594</v>
      </c>
      <c r="C89" s="7" t="s">
        <v>1755</v>
      </c>
      <c r="D89" s="20">
        <v>47</v>
      </c>
      <c r="E89" s="16">
        <v>1.5411600000000001</v>
      </c>
      <c r="F89" s="10">
        <v>25</v>
      </c>
      <c r="G89" s="7">
        <v>0</v>
      </c>
      <c r="H89" s="17">
        <f>10^(-0.828+0.6196*LOG10(F89)+0.3478*LOG10(E89)+0.7261*G89)</f>
        <v>1.2691035805053166</v>
      </c>
      <c r="I89" s="10">
        <v>23.856193047464725</v>
      </c>
    </row>
    <row r="90" spans="1:9" x14ac:dyDescent="0.2">
      <c r="A90" s="18" t="s">
        <v>907</v>
      </c>
      <c r="B90" s="7" t="s">
        <v>1534</v>
      </c>
      <c r="C90" s="7" t="s">
        <v>1756</v>
      </c>
      <c r="D90" s="20">
        <v>46</v>
      </c>
      <c r="E90" s="16">
        <v>2.3492700000000002</v>
      </c>
      <c r="F90" s="10">
        <v>20</v>
      </c>
      <c r="G90" s="7">
        <v>0</v>
      </c>
      <c r="H90" s="17">
        <f>10^(-0.828+0.6196*LOG10(F90)+0.3478*LOG10(E90)+0.7261*G90)</f>
        <v>1.2797603758557177</v>
      </c>
      <c r="I90" s="10">
        <v>24.056515992771732</v>
      </c>
    </row>
    <row r="91" spans="1:9" x14ac:dyDescent="0.2">
      <c r="A91" s="18" t="s">
        <v>854</v>
      </c>
      <c r="B91" s="7" t="s">
        <v>1483</v>
      </c>
      <c r="C91" s="7" t="s">
        <v>211</v>
      </c>
      <c r="D91" s="20">
        <v>34</v>
      </c>
      <c r="E91" s="16">
        <v>2.4293100000000001</v>
      </c>
      <c r="F91" s="10">
        <v>20</v>
      </c>
      <c r="G91" s="7">
        <v>0</v>
      </c>
      <c r="H91" s="17">
        <f>10^(-0.828+0.6196*LOG10(F91)+0.3478*LOG10(E91)+0.7261*G91)</f>
        <v>1.2947596337938081</v>
      </c>
      <c r="I91" s="10">
        <v>24.338467126183023</v>
      </c>
    </row>
    <row r="92" spans="1:9" x14ac:dyDescent="0.2">
      <c r="A92" s="18" t="s">
        <v>873</v>
      </c>
      <c r="B92" s="7" t="s">
        <v>1748</v>
      </c>
      <c r="C92" s="7" t="s">
        <v>242</v>
      </c>
      <c r="D92" s="20">
        <v>40</v>
      </c>
      <c r="E92" s="16">
        <v>0.59401099999999996</v>
      </c>
      <c r="F92" s="10">
        <v>45</v>
      </c>
      <c r="G92" s="7">
        <v>0</v>
      </c>
      <c r="H92" s="17">
        <f>10^(-0.828+0.6196*LOG10(F92)+0.3478*LOG10(E92)+0.7261*G92)</f>
        <v>1.3111615235848781</v>
      </c>
      <c r="I92" s="10">
        <v>24.646784473332271</v>
      </c>
    </row>
    <row r="93" spans="1:9" x14ac:dyDescent="0.2">
      <c r="A93" s="18" t="s">
        <v>940</v>
      </c>
      <c r="B93" s="7" t="s">
        <v>1567</v>
      </c>
      <c r="C93" s="7" t="s">
        <v>1756</v>
      </c>
      <c r="D93" s="20">
        <v>46</v>
      </c>
      <c r="E93" s="16">
        <v>2.5524100000000001</v>
      </c>
      <c r="F93" s="10">
        <v>20</v>
      </c>
      <c r="G93" s="7">
        <v>0</v>
      </c>
      <c r="H93" s="17">
        <f>10^(-0.828+0.6196*LOG10(F93)+0.3478*LOG10(E93)+0.7261*G93)</f>
        <v>1.3172116024241021</v>
      </c>
      <c r="I93" s="10">
        <v>24.760511871913433</v>
      </c>
    </row>
    <row r="94" spans="1:9" x14ac:dyDescent="0.2">
      <c r="A94" s="18" t="s">
        <v>943</v>
      </c>
      <c r="B94" s="7" t="s">
        <v>1570</v>
      </c>
      <c r="C94" s="7" t="s">
        <v>1756</v>
      </c>
      <c r="D94" s="20">
        <v>46</v>
      </c>
      <c r="E94" s="16">
        <v>1.72994</v>
      </c>
      <c r="F94" s="10">
        <v>25</v>
      </c>
      <c r="G94" s="7">
        <v>0</v>
      </c>
      <c r="H94" s="17">
        <f>10^(-0.828+0.6196*LOG10(F94)+0.3478*LOG10(E94)+0.7261*G94)</f>
        <v>1.3211460337782674</v>
      </c>
      <c r="I94" s="10">
        <v>24.834470022657595</v>
      </c>
    </row>
    <row r="95" spans="1:9" x14ac:dyDescent="0.2">
      <c r="A95" s="18" t="s">
        <v>927</v>
      </c>
      <c r="B95" s="7" t="s">
        <v>1554</v>
      </c>
      <c r="C95" s="7" t="s">
        <v>1756</v>
      </c>
      <c r="D95" s="20">
        <v>46</v>
      </c>
      <c r="E95" s="16">
        <v>1.7354099999999999</v>
      </c>
      <c r="F95" s="10">
        <v>25</v>
      </c>
      <c r="G95" s="7">
        <v>0</v>
      </c>
      <c r="H95" s="17">
        <f>10^(-0.828+0.6196*LOG10(F95)+0.3478*LOG10(E95)+0.7261*G95)</f>
        <v>1.3225974414994022</v>
      </c>
      <c r="I95" s="10">
        <v>24.8617531091746</v>
      </c>
    </row>
    <row r="96" spans="1:9" x14ac:dyDescent="0.2">
      <c r="A96" s="18" t="s">
        <v>972</v>
      </c>
      <c r="B96" s="7" t="s">
        <v>1599</v>
      </c>
      <c r="C96" s="7" t="s">
        <v>1755</v>
      </c>
      <c r="D96" s="20">
        <v>47</v>
      </c>
      <c r="E96" s="16">
        <v>1.2581500000000001</v>
      </c>
      <c r="F96" s="10">
        <v>30</v>
      </c>
      <c r="G96" s="7">
        <v>0</v>
      </c>
      <c r="H96" s="17">
        <f>10^(-0.828+0.6196*LOG10(F96)+0.3478*LOG10(E96)+0.7261*G96)</f>
        <v>1.3240709758877749</v>
      </c>
      <c r="I96" s="10">
        <v>24.889452125528411</v>
      </c>
    </row>
    <row r="97" spans="1:9" x14ac:dyDescent="0.2">
      <c r="A97" s="18" t="s">
        <v>979</v>
      </c>
      <c r="B97" s="7" t="s">
        <v>1606</v>
      </c>
      <c r="C97" s="7" t="s">
        <v>1755</v>
      </c>
      <c r="D97" s="20">
        <v>47</v>
      </c>
      <c r="E97" s="16">
        <v>2.2061500000000001</v>
      </c>
      <c r="F97" s="10">
        <v>22</v>
      </c>
      <c r="G97" s="7">
        <v>0</v>
      </c>
      <c r="H97" s="17">
        <f>10^(-0.828+0.6196*LOG10(F97)+0.3478*LOG10(E97)+0.7261*G97)</f>
        <v>1.3282546931839863</v>
      </c>
      <c r="I97" s="10">
        <v>24.968096271686047</v>
      </c>
    </row>
    <row r="98" spans="1:9" x14ac:dyDescent="0.2">
      <c r="A98" s="18" t="s">
        <v>1028</v>
      </c>
      <c r="B98" s="7" t="s">
        <v>1654</v>
      </c>
      <c r="C98" s="7" t="s">
        <v>1761</v>
      </c>
      <c r="D98" s="20">
        <v>52</v>
      </c>
      <c r="E98" s="16">
        <v>1.2715000000000001</v>
      </c>
      <c r="F98" s="10">
        <v>30</v>
      </c>
      <c r="G98" s="7">
        <v>0</v>
      </c>
      <c r="H98" s="17">
        <f>10^(-0.828+0.6196*LOG10(F98)+0.3478*LOG10(E98)+0.7261*G98)</f>
        <v>1.3289405736753177</v>
      </c>
      <c r="I98" s="10">
        <v>24.980989228305219</v>
      </c>
    </row>
    <row r="99" spans="1:9" x14ac:dyDescent="0.2">
      <c r="A99" s="18" t="s">
        <v>905</v>
      </c>
      <c r="B99" s="7" t="s">
        <v>1532</v>
      </c>
      <c r="C99" s="7" t="s">
        <v>1756</v>
      </c>
      <c r="D99" s="20">
        <v>46</v>
      </c>
      <c r="E99" s="16">
        <v>1.77369</v>
      </c>
      <c r="F99" s="10">
        <v>25</v>
      </c>
      <c r="G99" s="7">
        <v>0</v>
      </c>
      <c r="H99" s="17">
        <f>10^(-0.828+0.6196*LOG10(F99)+0.3478*LOG10(E99)+0.7261*G99)</f>
        <v>1.3326720810473611</v>
      </c>
      <c r="I99" s="10">
        <v>25.051132880559404</v>
      </c>
    </row>
    <row r="100" spans="1:9" x14ac:dyDescent="0.2">
      <c r="A100" s="18" t="s">
        <v>970</v>
      </c>
      <c r="B100" s="7" t="s">
        <v>1597</v>
      </c>
      <c r="C100" s="7" t="s">
        <v>1755</v>
      </c>
      <c r="D100" s="20">
        <v>47</v>
      </c>
      <c r="E100" s="16">
        <v>1.28396</v>
      </c>
      <c r="F100" s="10">
        <v>30</v>
      </c>
      <c r="G100" s="7">
        <v>0</v>
      </c>
      <c r="H100" s="17">
        <f>10^(-0.828+0.6196*LOG10(F100)+0.3478*LOG10(E100)+0.7261*G100)</f>
        <v>1.3334555370123622</v>
      </c>
      <c r="I100" s="10">
        <v>25.065860028943789</v>
      </c>
    </row>
    <row r="101" spans="1:9" x14ac:dyDescent="0.2">
      <c r="A101" s="18" t="s">
        <v>968</v>
      </c>
      <c r="B101" s="7" t="s">
        <v>1595</v>
      </c>
      <c r="C101" s="7" t="s">
        <v>1755</v>
      </c>
      <c r="D101" s="20">
        <v>47</v>
      </c>
      <c r="E101" s="16">
        <v>1.29627</v>
      </c>
      <c r="F101" s="10">
        <v>30</v>
      </c>
      <c r="G101" s="7">
        <v>0</v>
      </c>
      <c r="H101" s="17">
        <f>10^(-0.828+0.6196*LOG10(F101)+0.3478*LOG10(E101)+0.7261*G101)</f>
        <v>1.3378881710470196</v>
      </c>
      <c r="I101" s="10">
        <v>25.149183230346654</v>
      </c>
    </row>
    <row r="102" spans="1:9" x14ac:dyDescent="0.2">
      <c r="A102" s="18" t="s">
        <v>923</v>
      </c>
      <c r="B102" s="7" t="s">
        <v>1550</v>
      </c>
      <c r="C102" s="7" t="s">
        <v>1756</v>
      </c>
      <c r="D102" s="20">
        <v>46</v>
      </c>
      <c r="E102" s="16">
        <v>2.6700699999999999</v>
      </c>
      <c r="F102" s="10">
        <v>20</v>
      </c>
      <c r="G102" s="7">
        <v>0</v>
      </c>
      <c r="H102" s="17">
        <f>10^(-0.828+0.6196*LOG10(F102)+0.3478*LOG10(E102)+0.7261*G102)</f>
        <v>1.3380204835003509</v>
      </c>
      <c r="I102" s="10">
        <v>25.151670396467484</v>
      </c>
    </row>
    <row r="103" spans="1:9" x14ac:dyDescent="0.2">
      <c r="A103" s="18" t="s">
        <v>900</v>
      </c>
      <c r="B103" s="7" t="s">
        <v>1527</v>
      </c>
      <c r="C103" s="7" t="s">
        <v>316</v>
      </c>
      <c r="D103" s="20">
        <v>45</v>
      </c>
      <c r="E103" s="16">
        <v>2.7684099999999998</v>
      </c>
      <c r="F103" s="10">
        <v>20</v>
      </c>
      <c r="G103" s="7">
        <v>0</v>
      </c>
      <c r="H103" s="17">
        <f>10^(-0.828+0.6196*LOG10(F103)+0.3478*LOG10(E103)+0.7261*G103)</f>
        <v>1.3549582751764579</v>
      </c>
      <c r="I103" s="10">
        <v>25.470061451563293</v>
      </c>
    </row>
    <row r="104" spans="1:9" x14ac:dyDescent="0.2">
      <c r="A104" s="18" t="s">
        <v>952</v>
      </c>
      <c r="B104" s="7" t="s">
        <v>1579</v>
      </c>
      <c r="C104" s="7" t="s">
        <v>1755</v>
      </c>
      <c r="D104" s="20">
        <v>47</v>
      </c>
      <c r="E104" s="16">
        <v>1.87561</v>
      </c>
      <c r="F104" s="10">
        <v>25</v>
      </c>
      <c r="G104" s="7">
        <v>0</v>
      </c>
      <c r="H104" s="17">
        <f>10^(-0.828+0.6196*LOG10(F104)+0.3478*LOG10(E104)+0.7261*G104)</f>
        <v>1.3588221093009769</v>
      </c>
      <c r="I104" s="10">
        <v>25.542692538728929</v>
      </c>
    </row>
    <row r="105" spans="1:9" x14ac:dyDescent="0.2">
      <c r="A105" s="18" t="s">
        <v>1102</v>
      </c>
      <c r="B105" s="7" t="s">
        <v>751</v>
      </c>
      <c r="C105" s="7" t="s">
        <v>751</v>
      </c>
      <c r="D105" s="20">
        <v>65</v>
      </c>
      <c r="E105" s="16">
        <v>2.8335699999999999</v>
      </c>
      <c r="F105" s="10">
        <v>20</v>
      </c>
      <c r="G105" s="7">
        <v>0</v>
      </c>
      <c r="H105" s="17">
        <v>1.3659661325367818</v>
      </c>
      <c r="I105" s="10">
        <v>25.676983545441772</v>
      </c>
    </row>
    <row r="106" spans="1:9" x14ac:dyDescent="0.2">
      <c r="A106" s="18" t="s">
        <v>910</v>
      </c>
      <c r="B106" s="7" t="s">
        <v>1537</v>
      </c>
      <c r="C106" s="7" t="s">
        <v>1756</v>
      </c>
      <c r="D106" s="20">
        <v>46</v>
      </c>
      <c r="E106" s="16">
        <v>1.6154299999999999</v>
      </c>
      <c r="F106" s="10">
        <v>28</v>
      </c>
      <c r="G106" s="7">
        <v>0</v>
      </c>
      <c r="H106" s="17">
        <f>10^(-0.828+0.6196*LOG10(F106)+0.3478*LOG10(E106)+0.7261*G106)</f>
        <v>1.383890514722909</v>
      </c>
      <c r="I106" s="10">
        <v>26.013920205504249</v>
      </c>
    </row>
    <row r="107" spans="1:9" x14ac:dyDescent="0.2">
      <c r="A107" s="18" t="s">
        <v>1009</v>
      </c>
      <c r="B107" s="7" t="s">
        <v>1636</v>
      </c>
      <c r="C107" s="7" t="s">
        <v>1760</v>
      </c>
      <c r="D107" s="20">
        <v>49</v>
      </c>
      <c r="E107" s="16">
        <v>0.86119100000000004</v>
      </c>
      <c r="F107" s="10">
        <v>40</v>
      </c>
      <c r="G107" s="7">
        <v>0</v>
      </c>
      <c r="H107" s="17">
        <f>10^(-0.828+0.6196*LOG10(F107)+0.3478*LOG10(E107)+0.7261*G107)</f>
        <v>1.3869601100790967</v>
      </c>
      <c r="I107" s="10">
        <v>26.071621452683502</v>
      </c>
    </row>
    <row r="108" spans="1:9" x14ac:dyDescent="0.2">
      <c r="A108" s="18" t="s">
        <v>859</v>
      </c>
      <c r="B108" s="7" t="s">
        <v>1488</v>
      </c>
      <c r="C108" s="7" t="s">
        <v>211</v>
      </c>
      <c r="D108" s="20">
        <v>34</v>
      </c>
      <c r="E108" s="16">
        <v>1.5080249999999999</v>
      </c>
      <c r="F108" s="10">
        <v>30</v>
      </c>
      <c r="G108" s="7">
        <v>0</v>
      </c>
      <c r="H108" s="17">
        <f>10^(-0.828+0.6196*LOG10(F108)+0.3478*LOG10(E108)+0.7261*G108)</f>
        <v>1.41018087387655</v>
      </c>
      <c r="I108" s="10">
        <v>26.508117757926811</v>
      </c>
    </row>
    <row r="109" spans="1:9" x14ac:dyDescent="0.2">
      <c r="A109" s="18" t="s">
        <v>898</v>
      </c>
      <c r="B109" s="7" t="s">
        <v>1525</v>
      </c>
      <c r="C109" s="7" t="s">
        <v>316</v>
      </c>
      <c r="D109" s="20">
        <v>45</v>
      </c>
      <c r="E109" s="16">
        <v>2.109165</v>
      </c>
      <c r="F109" s="10">
        <v>25</v>
      </c>
      <c r="G109" s="7">
        <v>0</v>
      </c>
      <c r="H109" s="17">
        <f>10^(-0.828+0.6196*LOG10(F109)+0.3478*LOG10(E109)+0.7261*G109)</f>
        <v>1.415432882717256</v>
      </c>
      <c r="I109" s="10">
        <v>26.606843298312555</v>
      </c>
    </row>
    <row r="110" spans="1:9" x14ac:dyDescent="0.2">
      <c r="A110" s="18" t="s">
        <v>875</v>
      </c>
      <c r="B110" s="7" t="s">
        <v>1502</v>
      </c>
      <c r="C110" s="7" t="s">
        <v>264</v>
      </c>
      <c r="D110" s="20">
        <v>42</v>
      </c>
      <c r="E110" s="16">
        <v>1.1700999999999999</v>
      </c>
      <c r="F110" s="10">
        <v>35</v>
      </c>
      <c r="G110" s="7">
        <v>0</v>
      </c>
      <c r="H110" s="17">
        <f>10^(-0.828+0.6196*LOG10(F110)+0.3478*LOG10(E110)+0.7261*G110)</f>
        <v>1.4204714605227498</v>
      </c>
      <c r="I110" s="10">
        <v>26.701556832068935</v>
      </c>
    </row>
    <row r="111" spans="1:9" x14ac:dyDescent="0.2">
      <c r="A111" s="18" t="s">
        <v>926</v>
      </c>
      <c r="B111" s="7" t="s">
        <v>1553</v>
      </c>
      <c r="C111" s="7" t="s">
        <v>1756</v>
      </c>
      <c r="D111" s="20">
        <v>46</v>
      </c>
      <c r="E111" s="16">
        <v>2.1559599999999999</v>
      </c>
      <c r="F111" s="10">
        <v>25</v>
      </c>
      <c r="G111" s="7">
        <v>0</v>
      </c>
      <c r="H111" s="17">
        <f>10^(-0.828+0.6196*LOG10(F111)+0.3478*LOG10(E111)+0.7261*G111)</f>
        <v>1.4262769527780361</v>
      </c>
      <c r="I111" s="10">
        <v>26.810686572229727</v>
      </c>
    </row>
    <row r="112" spans="1:9" x14ac:dyDescent="0.2">
      <c r="A112" s="18" t="s">
        <v>1044</v>
      </c>
      <c r="B112" s="7" t="s">
        <v>1670</v>
      </c>
      <c r="C112" s="7" t="s">
        <v>610</v>
      </c>
      <c r="D112" s="20">
        <v>53</v>
      </c>
      <c r="E112" s="16">
        <v>1.1906600000000001</v>
      </c>
      <c r="F112" s="10">
        <v>35</v>
      </c>
      <c r="G112" s="7">
        <v>0</v>
      </c>
      <c r="H112" s="17">
        <f>10^(-0.828+0.6196*LOG10(F112)+0.3478*LOG10(E112)+0.7261*G112)</f>
        <v>1.4291030448692486</v>
      </c>
      <c r="I112" s="10">
        <v>26.863810524863311</v>
      </c>
    </row>
    <row r="113" spans="1:9" x14ac:dyDescent="0.2">
      <c r="A113" s="18" t="s">
        <v>988</v>
      </c>
      <c r="B113" s="7" t="s">
        <v>1615</v>
      </c>
      <c r="C113" s="7" t="s">
        <v>1755</v>
      </c>
      <c r="D113" s="20">
        <v>47</v>
      </c>
      <c r="E113" s="16">
        <v>2.1756799999999998</v>
      </c>
      <c r="F113" s="10">
        <v>25</v>
      </c>
      <c r="G113" s="7">
        <v>0</v>
      </c>
      <c r="H113" s="17">
        <f>10^(-0.828+0.6196*LOG10(F113)+0.3478*LOG10(E113)+0.7261*G113)</f>
        <v>1.4308008093902596</v>
      </c>
      <c r="I113" s="10">
        <v>26.895724545739565</v>
      </c>
    </row>
    <row r="114" spans="1:9" x14ac:dyDescent="0.2">
      <c r="A114" s="18" t="s">
        <v>855</v>
      </c>
      <c r="B114" s="7" t="s">
        <v>1484</v>
      </c>
      <c r="C114" s="7" t="s">
        <v>211</v>
      </c>
      <c r="D114" s="20">
        <v>34</v>
      </c>
      <c r="E114" s="16">
        <v>1.1998225</v>
      </c>
      <c r="F114" s="10">
        <v>35</v>
      </c>
      <c r="G114" s="7">
        <v>0</v>
      </c>
      <c r="H114" s="17">
        <f>10^(-0.828+0.6196*LOG10(F114)+0.3478*LOG10(E114)+0.7261*G114)</f>
        <v>1.4329183804856327</v>
      </c>
      <c r="I114" s="10">
        <v>26.935529952972626</v>
      </c>
    </row>
    <row r="115" spans="1:9" x14ac:dyDescent="0.2">
      <c r="A115" s="18" t="s">
        <v>884</v>
      </c>
      <c r="B115" s="7" t="s">
        <v>1511</v>
      </c>
      <c r="C115" s="7" t="s">
        <v>276</v>
      </c>
      <c r="D115" s="20">
        <v>43</v>
      </c>
      <c r="E115" s="16">
        <v>1.60087</v>
      </c>
      <c r="F115" s="10">
        <v>30</v>
      </c>
      <c r="G115" s="7">
        <v>0</v>
      </c>
      <c r="H115" s="17">
        <f>10^(-0.828+0.6196*LOG10(F115)+0.3478*LOG10(E115)+0.7261*G115)</f>
        <v>1.4397907172506552</v>
      </c>
      <c r="I115" s="10">
        <v>27.064713886476529</v>
      </c>
    </row>
    <row r="116" spans="1:9" x14ac:dyDescent="0.2">
      <c r="A116" s="18" t="s">
        <v>874</v>
      </c>
      <c r="B116" s="7" t="s">
        <v>1501</v>
      </c>
      <c r="C116" s="7" t="s">
        <v>242</v>
      </c>
      <c r="D116" s="20">
        <v>40</v>
      </c>
      <c r="E116" s="16">
        <v>3.31596</v>
      </c>
      <c r="F116" s="10">
        <v>20</v>
      </c>
      <c r="G116" s="7">
        <v>0</v>
      </c>
      <c r="H116" s="17">
        <f>10^(-0.828+0.6196*LOG10(F116)+0.3478*LOG10(E116)+0.7261*G116)</f>
        <v>1.4427334263143341</v>
      </c>
      <c r="I116" s="10">
        <v>27.120029966727202</v>
      </c>
    </row>
    <row r="117" spans="1:9" x14ac:dyDescent="0.2">
      <c r="A117" s="18" t="s">
        <v>1052</v>
      </c>
      <c r="B117" s="7" t="s">
        <v>1678</v>
      </c>
      <c r="C117" s="7" t="s">
        <v>610</v>
      </c>
      <c r="D117" s="20">
        <v>53</v>
      </c>
      <c r="E117" s="16">
        <v>1.8270599999999999</v>
      </c>
      <c r="F117" s="10">
        <v>28</v>
      </c>
      <c r="G117" s="7">
        <v>0</v>
      </c>
      <c r="H117" s="17">
        <f>10^(-0.828+0.6196*LOG10(F117)+0.3478*LOG10(E117)+0.7261*G117)</f>
        <v>1.444430809927066</v>
      </c>
      <c r="I117" s="10">
        <v>27.151936827414502</v>
      </c>
    </row>
    <row r="118" spans="1:9" x14ac:dyDescent="0.2">
      <c r="A118" s="18" t="s">
        <v>856</v>
      </c>
      <c r="B118" s="7" t="s">
        <v>1485</v>
      </c>
      <c r="C118" s="7" t="s">
        <v>211</v>
      </c>
      <c r="D118" s="20">
        <v>34</v>
      </c>
      <c r="E118" s="16">
        <v>0.97657499999999997</v>
      </c>
      <c r="F118" s="10">
        <v>40</v>
      </c>
      <c r="G118" s="7">
        <v>0</v>
      </c>
      <c r="H118" s="17">
        <f>10^(-0.828+0.6196*LOG10(F118)+0.3478*LOG10(E118)+0.7261*G118)</f>
        <v>1.448958607421752</v>
      </c>
      <c r="I118" s="10">
        <v>27.237048880340907</v>
      </c>
    </row>
    <row r="119" spans="1:9" x14ac:dyDescent="0.2">
      <c r="A119" s="18" t="s">
        <v>933</v>
      </c>
      <c r="B119" s="7" t="s">
        <v>1560</v>
      </c>
      <c r="C119" s="7" t="s">
        <v>1756</v>
      </c>
      <c r="D119" s="20">
        <v>46</v>
      </c>
      <c r="E119" s="16">
        <v>1.2559929999999999</v>
      </c>
      <c r="F119" s="10">
        <v>35</v>
      </c>
      <c r="G119" s="7">
        <v>0</v>
      </c>
      <c r="H119" s="17">
        <f>10^(-0.828+0.6196*LOG10(F119)+0.3478*LOG10(E119)+0.7261*G119)</f>
        <v>1.4559025779466963</v>
      </c>
      <c r="I119" s="10">
        <v>27.367579361779637</v>
      </c>
    </row>
    <row r="120" spans="1:9" x14ac:dyDescent="0.2">
      <c r="A120" s="18" t="s">
        <v>899</v>
      </c>
      <c r="B120" s="7" t="s">
        <v>1526</v>
      </c>
      <c r="C120" s="7" t="s">
        <v>316</v>
      </c>
      <c r="D120" s="20">
        <v>45</v>
      </c>
      <c r="E120" s="16">
        <v>2.3144900000000002</v>
      </c>
      <c r="F120" s="10">
        <v>25</v>
      </c>
      <c r="G120" s="7">
        <v>0</v>
      </c>
      <c r="H120" s="17">
        <f>10^(-0.828+0.6196*LOG10(F120)+0.3478*LOG10(E120)+0.7261*G120)</f>
        <v>1.46191184768348</v>
      </c>
      <c r="I120" s="10">
        <v>27.480539644231854</v>
      </c>
    </row>
    <row r="121" spans="1:9" x14ac:dyDescent="0.2">
      <c r="A121" s="18" t="s">
        <v>1058</v>
      </c>
      <c r="B121" s="7" t="s">
        <v>1684</v>
      </c>
      <c r="C121" s="7" t="s">
        <v>610</v>
      </c>
      <c r="D121" s="20">
        <v>53</v>
      </c>
      <c r="E121" s="16">
        <v>1.1295500000000001</v>
      </c>
      <c r="F121" s="10">
        <v>38</v>
      </c>
      <c r="G121" s="7">
        <v>0</v>
      </c>
      <c r="H121" s="17">
        <f>10^(-0.828+0.6196*LOG10(F121)+0.3478*LOG10(E121)+0.7261*G121)</f>
        <v>1.4765033457773526</v>
      </c>
      <c r="I121" s="10">
        <v>27.754825841770231</v>
      </c>
    </row>
    <row r="122" spans="1:9" x14ac:dyDescent="0.2">
      <c r="A122" s="18" t="s">
        <v>1039</v>
      </c>
      <c r="B122" s="7" t="s">
        <v>1665</v>
      </c>
      <c r="C122" s="7" t="s">
        <v>610</v>
      </c>
      <c r="D122" s="20">
        <v>53</v>
      </c>
      <c r="E122" s="16">
        <v>2.4285100000000002</v>
      </c>
      <c r="F122" s="10">
        <v>25</v>
      </c>
      <c r="G122" s="7">
        <v>0</v>
      </c>
      <c r="H122" s="17">
        <f>10^(-0.828+0.6196*LOG10(F122)+0.3478*LOG10(E122)+0.7261*G122)</f>
        <v>1.4865682236642481</v>
      </c>
      <c r="I122" s="10">
        <v>27.944022116650597</v>
      </c>
    </row>
    <row r="123" spans="1:9" x14ac:dyDescent="0.2">
      <c r="A123" s="18" t="s">
        <v>821</v>
      </c>
      <c r="B123" s="7" t="s">
        <v>1453</v>
      </c>
      <c r="C123" s="7" t="s">
        <v>1759</v>
      </c>
      <c r="D123" s="20">
        <v>18</v>
      </c>
      <c r="E123" s="16">
        <v>1.05246</v>
      </c>
      <c r="F123" s="10">
        <v>40</v>
      </c>
      <c r="G123" s="7">
        <v>0</v>
      </c>
      <c r="H123" s="17">
        <f>10^(-0.828+0.6196*LOG10(F123)+0.3478*LOG10(E123)+0.7261*G123)</f>
        <v>1.4871661028032261</v>
      </c>
      <c r="I123" s="10">
        <v>27.955260852698313</v>
      </c>
    </row>
    <row r="124" spans="1:9" x14ac:dyDescent="0.2">
      <c r="A124" s="18" t="s">
        <v>930</v>
      </c>
      <c r="B124" s="7" t="s">
        <v>1557</v>
      </c>
      <c r="C124" s="7" t="s">
        <v>1756</v>
      </c>
      <c r="D124" s="20">
        <v>46</v>
      </c>
      <c r="E124" s="16">
        <v>2.4678</v>
      </c>
      <c r="F124" s="10">
        <v>25</v>
      </c>
      <c r="G124" s="7">
        <v>0</v>
      </c>
      <c r="H124" s="17">
        <f>10^(-0.828+0.6196*LOG10(F124)+0.3478*LOG10(E124)+0.7261*G124)</f>
        <v>1.4948893002776076</v>
      </c>
      <c r="I124" s="10">
        <v>28.100438986873282</v>
      </c>
    </row>
    <row r="125" spans="1:9" x14ac:dyDescent="0.2">
      <c r="A125" s="18" t="s">
        <v>1013</v>
      </c>
      <c r="B125" s="7" t="s">
        <v>1640</v>
      </c>
      <c r="C125" s="7" t="s">
        <v>554</v>
      </c>
      <c r="D125" s="20">
        <v>50</v>
      </c>
      <c r="E125" s="16">
        <v>1.7919</v>
      </c>
      <c r="F125" s="10">
        <v>30</v>
      </c>
      <c r="G125" s="7">
        <v>0</v>
      </c>
      <c r="H125" s="17">
        <f>10^(-0.828+0.6196*LOG10(F125)+0.3478*LOG10(E125)+0.7261*G125)</f>
        <v>1.497362175917287</v>
      </c>
      <c r="I125" s="10">
        <v>28.146923292448303</v>
      </c>
    </row>
    <row r="126" spans="1:9" x14ac:dyDescent="0.2">
      <c r="A126" s="18" t="s">
        <v>1059</v>
      </c>
      <c r="B126" s="7" t="s">
        <v>1685</v>
      </c>
      <c r="C126" s="7" t="s">
        <v>656</v>
      </c>
      <c r="D126" s="20">
        <v>54</v>
      </c>
      <c r="E126" s="16">
        <v>2.4933200000000002</v>
      </c>
      <c r="F126" s="10">
        <v>25</v>
      </c>
      <c r="G126" s="7">
        <v>0</v>
      </c>
      <c r="H126" s="17">
        <f>10^(-0.828+0.6196*LOG10(F126)+0.3478*LOG10(E126)+0.7261*G126)</f>
        <v>1.5002478911868584</v>
      </c>
      <c r="I126" s="10">
        <v>28.201168022042008</v>
      </c>
    </row>
    <row r="127" spans="1:9" x14ac:dyDescent="0.2">
      <c r="A127" s="18" t="s">
        <v>975</v>
      </c>
      <c r="B127" s="7" t="s">
        <v>1602</v>
      </c>
      <c r="C127" s="7" t="s">
        <v>1755</v>
      </c>
      <c r="D127" s="20">
        <v>47</v>
      </c>
      <c r="E127" s="16">
        <v>1.8251900000000001</v>
      </c>
      <c r="F127" s="10">
        <v>30</v>
      </c>
      <c r="G127" s="7">
        <v>0</v>
      </c>
      <c r="H127" s="17">
        <f>10^(-0.828+0.6196*LOG10(F127)+0.3478*LOG10(E127)+0.7261*G127)</f>
        <v>1.5069792758112244</v>
      </c>
      <c r="I127" s="10">
        <v>28.327702383415147</v>
      </c>
    </row>
    <row r="128" spans="1:9" x14ac:dyDescent="0.2">
      <c r="A128" s="18" t="s">
        <v>895</v>
      </c>
      <c r="B128" s="7" t="s">
        <v>1522</v>
      </c>
      <c r="C128" s="7" t="s">
        <v>292</v>
      </c>
      <c r="D128" s="20">
        <v>44</v>
      </c>
      <c r="E128" s="16">
        <v>1.8828100000000001</v>
      </c>
      <c r="F128" s="10">
        <v>30</v>
      </c>
      <c r="G128" s="7">
        <v>0</v>
      </c>
      <c r="H128" s="17">
        <f>10^(-0.828+0.6196*LOG10(F128)+0.3478*LOG10(E128)+0.7261*G128)</f>
        <v>1.5233581795720699</v>
      </c>
      <c r="I128" s="10">
        <v>28.6355876467039</v>
      </c>
    </row>
    <row r="129" spans="1:9" x14ac:dyDescent="0.2">
      <c r="A129" s="18" t="s">
        <v>906</v>
      </c>
      <c r="B129" s="7" t="s">
        <v>1533</v>
      </c>
      <c r="C129" s="7" t="s">
        <v>1756</v>
      </c>
      <c r="D129" s="20">
        <v>46</v>
      </c>
      <c r="E129" s="16">
        <v>1.4406600000000001</v>
      </c>
      <c r="F129" s="10">
        <v>35</v>
      </c>
      <c r="G129" s="7">
        <v>0</v>
      </c>
      <c r="H129" s="17">
        <f>10^(-0.828+0.6196*LOG10(F129)+0.3478*LOG10(E129)+0.7261*G129)</f>
        <v>1.5270464556848211</v>
      </c>
      <c r="I129" s="10">
        <v>28.704918651918707</v>
      </c>
    </row>
    <row r="130" spans="1:9" x14ac:dyDescent="0.2">
      <c r="A130" s="18" t="s">
        <v>1003</v>
      </c>
      <c r="B130" s="7" t="s">
        <v>1630</v>
      </c>
      <c r="C130" s="7" t="s">
        <v>1760</v>
      </c>
      <c r="D130" s="20">
        <v>49</v>
      </c>
      <c r="E130" s="16">
        <v>2.62913</v>
      </c>
      <c r="F130" s="10">
        <v>25</v>
      </c>
      <c r="G130" s="7">
        <v>0</v>
      </c>
      <c r="H130" s="17">
        <f>10^(-0.828+0.6196*LOG10(F130)+0.3478*LOG10(E130)+0.7261*G130)</f>
        <v>1.5281791292370117</v>
      </c>
      <c r="I130" s="10">
        <v>28.726210278020702</v>
      </c>
    </row>
    <row r="131" spans="1:9" x14ac:dyDescent="0.2">
      <c r="A131" s="18" t="s">
        <v>1099</v>
      </c>
      <c r="B131" s="7" t="s">
        <v>1725</v>
      </c>
      <c r="C131" s="7" t="s">
        <v>745</v>
      </c>
      <c r="D131" s="20">
        <v>64</v>
      </c>
      <c r="E131" s="16">
        <v>1.90961</v>
      </c>
      <c r="F131" s="10">
        <v>30</v>
      </c>
      <c r="G131" s="7">
        <v>0</v>
      </c>
      <c r="H131" s="17">
        <f>10^(-0.828+0.6196*LOG10(F131)+0.3478*LOG10(E131)+0.7261*G131)</f>
        <v>1.530864983367821</v>
      </c>
      <c r="I131" s="10">
        <v>28.776698083449791</v>
      </c>
    </row>
    <row r="132" spans="1:9" x14ac:dyDescent="0.2">
      <c r="A132" s="18" t="s">
        <v>891</v>
      </c>
      <c r="B132" s="7" t="s">
        <v>1518</v>
      </c>
      <c r="C132" s="7" t="s">
        <v>292</v>
      </c>
      <c r="D132" s="20">
        <v>44</v>
      </c>
      <c r="E132" s="16">
        <v>1.475535</v>
      </c>
      <c r="F132" s="10">
        <v>35</v>
      </c>
      <c r="G132" s="7">
        <v>0</v>
      </c>
      <c r="H132" s="17">
        <f>10^(-0.828+0.6196*LOG10(F132)+0.3478*LOG10(E132)+0.7261*G132)</f>
        <v>1.5398031430448871</v>
      </c>
      <c r="I132" s="10">
        <v>28.944714678801489</v>
      </c>
    </row>
    <row r="133" spans="1:9" x14ac:dyDescent="0.2">
      <c r="A133" s="18" t="s">
        <v>973</v>
      </c>
      <c r="B133" s="7" t="s">
        <v>1600</v>
      </c>
      <c r="C133" s="7" t="s">
        <v>1755</v>
      </c>
      <c r="D133" s="20">
        <v>47</v>
      </c>
      <c r="E133" s="16">
        <v>2.2571099999999999</v>
      </c>
      <c r="F133" s="10">
        <v>28</v>
      </c>
      <c r="G133" s="7">
        <v>0</v>
      </c>
      <c r="H133" s="17">
        <f>10^(-0.828+0.6196*LOG10(F133)+0.3478*LOG10(E133)+0.7261*G133)</f>
        <v>1.5546218019336575</v>
      </c>
      <c r="I133" s="10">
        <v>29.223270970490685</v>
      </c>
    </row>
    <row r="134" spans="1:9" x14ac:dyDescent="0.2">
      <c r="A134" s="18" t="s">
        <v>876</v>
      </c>
      <c r="B134" s="7" t="s">
        <v>1503</v>
      </c>
      <c r="C134" s="7" t="s">
        <v>264</v>
      </c>
      <c r="D134" s="20">
        <v>42</v>
      </c>
      <c r="E134" s="16">
        <v>1.5320100000000001</v>
      </c>
      <c r="F134" s="10">
        <v>35</v>
      </c>
      <c r="G134" s="7">
        <v>0</v>
      </c>
      <c r="H134" s="17">
        <f>10^(-0.828+0.6196*LOG10(F134)+0.3478*LOG10(E134)+0.7261*G134)</f>
        <v>1.5600500968822633</v>
      </c>
      <c r="I134" s="10">
        <v>29.325310279339657</v>
      </c>
    </row>
    <row r="135" spans="1:9" x14ac:dyDescent="0.2">
      <c r="A135" s="18" t="s">
        <v>877</v>
      </c>
      <c r="B135" s="7" t="s">
        <v>1749</v>
      </c>
      <c r="C135" s="7" t="s">
        <v>264</v>
      </c>
      <c r="D135" s="20">
        <v>42</v>
      </c>
      <c r="E135" s="16">
        <v>1.4803500000000001</v>
      </c>
      <c r="F135" s="10">
        <v>36</v>
      </c>
      <c r="G135" s="7">
        <v>0</v>
      </c>
      <c r="H135" s="17">
        <f>10^(-0.828+0.6196*LOG10(F135)+0.3478*LOG10(E135)+0.7261*G135)</f>
        <v>1.5686923209072703</v>
      </c>
      <c r="I135" s="10">
        <v>29.487763973322547</v>
      </c>
    </row>
    <row r="136" spans="1:9" x14ac:dyDescent="0.2">
      <c r="A136" s="18" t="s">
        <v>858</v>
      </c>
      <c r="B136" s="7" t="s">
        <v>1487</v>
      </c>
      <c r="C136" s="7" t="s">
        <v>211</v>
      </c>
      <c r="D136" s="20">
        <v>34</v>
      </c>
      <c r="E136" s="16">
        <v>1.275185</v>
      </c>
      <c r="F136" s="10">
        <v>40</v>
      </c>
      <c r="G136" s="7">
        <v>0</v>
      </c>
      <c r="H136" s="17">
        <f>10^(-0.828+0.6196*LOG10(F136)+0.3478*LOG10(E136)+0.7261*G136)</f>
        <v>1.5898447900201371</v>
      </c>
      <c r="I136" s="10">
        <v>29.885381153148142</v>
      </c>
    </row>
    <row r="137" spans="1:9" x14ac:dyDescent="0.2">
      <c r="A137" s="18" t="s">
        <v>836</v>
      </c>
      <c r="B137" s="7" t="s">
        <v>1467</v>
      </c>
      <c r="C137" s="7" t="s">
        <v>1759</v>
      </c>
      <c r="D137" s="20">
        <v>18</v>
      </c>
      <c r="E137" s="16">
        <v>1.32447</v>
      </c>
      <c r="F137" s="10">
        <v>40</v>
      </c>
      <c r="G137" s="7">
        <v>0</v>
      </c>
      <c r="H137" s="17">
        <f>10^(-0.828+0.6196*LOG10(F137)+0.3478*LOG10(E137)+0.7261*G137)</f>
        <v>1.6109520801262387</v>
      </c>
      <c r="I137" s="10">
        <v>30.282149072815901</v>
      </c>
    </row>
    <row r="138" spans="1:9" x14ac:dyDescent="0.2">
      <c r="A138" s="18" t="s">
        <v>996</v>
      </c>
      <c r="B138" s="7" t="s">
        <v>1623</v>
      </c>
      <c r="C138" s="7" t="s">
        <v>1760</v>
      </c>
      <c r="D138" s="20">
        <v>49</v>
      </c>
      <c r="E138" s="16">
        <v>1.47427</v>
      </c>
      <c r="F138" s="10">
        <v>38</v>
      </c>
      <c r="G138" s="7">
        <v>0</v>
      </c>
      <c r="H138" s="17">
        <f>10^(-0.828+0.6196*LOG10(F138)+0.3478*LOG10(E138)+0.7261*G138)</f>
        <v>1.6198134726607079</v>
      </c>
      <c r="I138" s="10">
        <v>30.448722624588157</v>
      </c>
    </row>
    <row r="139" spans="1:9" x14ac:dyDescent="0.2">
      <c r="A139" s="18" t="s">
        <v>928</v>
      </c>
      <c r="B139" s="7" t="s">
        <v>1555</v>
      </c>
      <c r="C139" s="7" t="s">
        <v>1756</v>
      </c>
      <c r="D139" s="20">
        <v>46</v>
      </c>
      <c r="E139" s="16">
        <v>2.2749199999999998</v>
      </c>
      <c r="F139" s="10">
        <v>30</v>
      </c>
      <c r="G139" s="7">
        <v>0</v>
      </c>
      <c r="H139" s="17">
        <f>10^(-0.828+0.6196*LOG10(F139)+0.3478*LOG10(E139)+0.7261*G139)</f>
        <v>1.6269610242548422</v>
      </c>
      <c r="I139" s="10">
        <v>30.583079956224154</v>
      </c>
    </row>
    <row r="140" spans="1:9" x14ac:dyDescent="0.2">
      <c r="A140" s="18" t="s">
        <v>1049</v>
      </c>
      <c r="B140" s="7" t="s">
        <v>1675</v>
      </c>
      <c r="C140" s="7" t="s">
        <v>610</v>
      </c>
      <c r="D140" s="20">
        <v>53</v>
      </c>
      <c r="E140" s="16">
        <v>2.2771149999999998</v>
      </c>
      <c r="F140" s="10">
        <v>30</v>
      </c>
      <c r="G140" s="7">
        <v>0</v>
      </c>
      <c r="H140" s="17">
        <f>10^(-0.828+0.6196*LOG10(F140)+0.3478*LOG10(E140)+0.7261*G140)</f>
        <v>1.627506830531253</v>
      </c>
      <c r="I140" s="10">
        <v>30.593339843672734</v>
      </c>
    </row>
    <row r="141" spans="1:9" x14ac:dyDescent="0.2">
      <c r="A141" s="18" t="s">
        <v>860</v>
      </c>
      <c r="B141" s="7" t="s">
        <v>1489</v>
      </c>
      <c r="C141" s="7" t="s">
        <v>211</v>
      </c>
      <c r="D141" s="20">
        <v>34</v>
      </c>
      <c r="E141" s="16">
        <v>1.3991400000000001</v>
      </c>
      <c r="F141" s="10">
        <v>40</v>
      </c>
      <c r="G141" s="7">
        <v>0</v>
      </c>
      <c r="H141" s="17">
        <f>10^(-0.828+0.6196*LOG10(F141)+0.3478*LOG10(E141)+0.7261*G141)</f>
        <v>1.6419763084386174</v>
      </c>
      <c r="I141" s="10">
        <v>30.865332345747834</v>
      </c>
    </row>
    <row r="142" spans="1:9" x14ac:dyDescent="0.2">
      <c r="A142" s="18" t="s">
        <v>936</v>
      </c>
      <c r="B142" s="7" t="s">
        <v>1563</v>
      </c>
      <c r="C142" s="7" t="s">
        <v>1756</v>
      </c>
      <c r="D142" s="20">
        <v>46</v>
      </c>
      <c r="E142" s="16">
        <v>1.7755700000000001</v>
      </c>
      <c r="F142" s="10">
        <v>35</v>
      </c>
      <c r="G142" s="7">
        <v>0</v>
      </c>
      <c r="H142" s="17">
        <f>10^(-0.828+0.6196*LOG10(F142)+0.3478*LOG10(E142)+0.7261*G142)</f>
        <v>1.6421931892516195</v>
      </c>
      <c r="I142" s="10">
        <v>30.869409200169134</v>
      </c>
    </row>
    <row r="143" spans="1:9" x14ac:dyDescent="0.2">
      <c r="A143" s="18" t="s">
        <v>956</v>
      </c>
      <c r="B143" s="7" t="s">
        <v>1583</v>
      </c>
      <c r="C143" s="7" t="s">
        <v>1755</v>
      </c>
      <c r="D143" s="20">
        <v>47</v>
      </c>
      <c r="E143" s="16">
        <v>3.2417899999999999</v>
      </c>
      <c r="F143" s="10">
        <v>25</v>
      </c>
      <c r="G143" s="7">
        <v>0</v>
      </c>
      <c r="H143" s="17">
        <f>10^(-0.828+0.6196*LOG10(F143)+0.3478*LOG10(E143)+0.7261*G143)</f>
        <v>1.6436699298875994</v>
      </c>
      <c r="I143" s="10">
        <v>30.897168486514342</v>
      </c>
    </row>
    <row r="144" spans="1:9" x14ac:dyDescent="0.2">
      <c r="A144" s="18" t="s">
        <v>964</v>
      </c>
      <c r="B144" s="7" t="s">
        <v>1591</v>
      </c>
      <c r="C144" s="7" t="s">
        <v>1755</v>
      </c>
      <c r="D144" s="20">
        <v>47</v>
      </c>
      <c r="E144" s="16">
        <v>1.85501</v>
      </c>
      <c r="F144" s="10">
        <v>35</v>
      </c>
      <c r="G144" s="7">
        <v>0</v>
      </c>
      <c r="H144" s="17">
        <f>10^(-0.828+0.6196*LOG10(F144)+0.3478*LOG10(E144)+0.7261*G144)</f>
        <v>1.6673830711778528</v>
      </c>
      <c r="I144" s="10">
        <v>31.342920342447837</v>
      </c>
    </row>
    <row r="145" spans="1:9" x14ac:dyDescent="0.2">
      <c r="A145" s="18" t="s">
        <v>965</v>
      </c>
      <c r="B145" s="7" t="s">
        <v>1592</v>
      </c>
      <c r="C145" s="7" t="s">
        <v>1755</v>
      </c>
      <c r="D145" s="20">
        <v>47</v>
      </c>
      <c r="E145" s="16">
        <v>2.4553400000000001</v>
      </c>
      <c r="F145" s="10">
        <v>30</v>
      </c>
      <c r="G145" s="7">
        <v>0</v>
      </c>
      <c r="H145" s="17">
        <f>10^(-0.828+0.6196*LOG10(F145)+0.3478*LOG10(E145)+0.7261*G145)</f>
        <v>1.6707257163547196</v>
      </c>
      <c r="I145" s="10">
        <v>31.405754290640431</v>
      </c>
    </row>
    <row r="146" spans="1:9" x14ac:dyDescent="0.2">
      <c r="A146" s="18" t="s">
        <v>1040</v>
      </c>
      <c r="B146" s="7" t="s">
        <v>1666</v>
      </c>
      <c r="C146" s="7" t="s">
        <v>610</v>
      </c>
      <c r="D146" s="20">
        <v>53</v>
      </c>
      <c r="E146" s="16">
        <v>1.867165</v>
      </c>
      <c r="F146" s="10">
        <v>35</v>
      </c>
      <c r="G146" s="7">
        <v>0</v>
      </c>
      <c r="H146" s="17">
        <f>10^(-0.828+0.6196*LOG10(F146)+0.3478*LOG10(E146)+0.7261*G146)</f>
        <v>1.6711748939549955</v>
      </c>
      <c r="I146" s="10">
        <v>31.414197783913469</v>
      </c>
    </row>
    <row r="147" spans="1:9" x14ac:dyDescent="0.2">
      <c r="A147" s="18" t="s">
        <v>932</v>
      </c>
      <c r="B147" s="7" t="s">
        <v>1559</v>
      </c>
      <c r="C147" s="7" t="s">
        <v>1756</v>
      </c>
      <c r="D147" s="20">
        <v>46</v>
      </c>
      <c r="E147" s="16">
        <v>1.4958400000000001</v>
      </c>
      <c r="F147" s="10">
        <v>40</v>
      </c>
      <c r="G147" s="7">
        <v>0</v>
      </c>
      <c r="H147" s="17">
        <f>10^(-0.828+0.6196*LOG10(F147)+0.3478*LOG10(E147)+0.7261*G147)</f>
        <v>1.6805886383688848</v>
      </c>
      <c r="I147" s="10">
        <v>31.591154265233783</v>
      </c>
    </row>
    <row r="148" spans="1:9" x14ac:dyDescent="0.2">
      <c r="A148" s="18" t="s">
        <v>1041</v>
      </c>
      <c r="B148" s="7" t="s">
        <v>1667</v>
      </c>
      <c r="C148" s="7" t="s">
        <v>610</v>
      </c>
      <c r="D148" s="20">
        <v>53</v>
      </c>
      <c r="E148" s="16">
        <v>3.48929</v>
      </c>
      <c r="F148" s="10">
        <v>25</v>
      </c>
      <c r="G148" s="7">
        <v>0</v>
      </c>
      <c r="H148" s="17">
        <f>10^(-0.828+0.6196*LOG10(F148)+0.3478*LOG10(E148)+0.7261*G148)</f>
        <v>1.6862718140320319</v>
      </c>
      <c r="I148" s="10">
        <v>31.697984738195419</v>
      </c>
    </row>
    <row r="149" spans="1:9" x14ac:dyDescent="0.2">
      <c r="A149" s="18" t="s">
        <v>913</v>
      </c>
      <c r="B149" s="7" t="s">
        <v>1540</v>
      </c>
      <c r="C149" s="7" t="s">
        <v>1756</v>
      </c>
      <c r="D149" s="20">
        <v>46</v>
      </c>
      <c r="E149" s="16">
        <v>2.5275500000000002</v>
      </c>
      <c r="F149" s="10">
        <v>30</v>
      </c>
      <c r="G149" s="7">
        <v>0</v>
      </c>
      <c r="H149" s="17">
        <f>10^(-0.828+0.6196*LOG10(F149)+0.3478*LOG10(E149)+0.7261*G149)</f>
        <v>1.6876535776789778</v>
      </c>
      <c r="I149" s="10">
        <v>31.723958678237722</v>
      </c>
    </row>
    <row r="150" spans="1:9" x14ac:dyDescent="0.2">
      <c r="A150" s="18" t="s">
        <v>867</v>
      </c>
      <c r="B150" s="7" t="s">
        <v>1744</v>
      </c>
      <c r="C150" s="7" t="s">
        <v>242</v>
      </c>
      <c r="D150" s="20">
        <v>40</v>
      </c>
      <c r="E150" s="16">
        <v>1.0181</v>
      </c>
      <c r="F150" s="10">
        <v>50</v>
      </c>
      <c r="G150" s="7">
        <v>0</v>
      </c>
      <c r="H150" s="17">
        <f>10^(-0.828+0.6196*LOG10(F150)+0.3478*LOG10(E150)+0.7261*G150)</f>
        <v>1.6880734091157055</v>
      </c>
      <c r="I150" s="10">
        <v>31.731850531949124</v>
      </c>
    </row>
    <row r="151" spans="1:9" x14ac:dyDescent="0.2">
      <c r="A151" s="18" t="s">
        <v>894</v>
      </c>
      <c r="B151" s="7" t="s">
        <v>1521</v>
      </c>
      <c r="C151" s="7" t="s">
        <v>292</v>
      </c>
      <c r="D151" s="20">
        <v>44</v>
      </c>
      <c r="E151" s="16">
        <v>2.5407600000000001</v>
      </c>
      <c r="F151" s="10">
        <v>30</v>
      </c>
      <c r="G151" s="7">
        <v>0</v>
      </c>
      <c r="H151" s="17">
        <f>10^(-0.828+0.6196*LOG10(F151)+0.3478*LOG10(E151)+0.7261*G151)</f>
        <v>1.6907160858634527</v>
      </c>
      <c r="I151" s="10">
        <v>31.781526703086556</v>
      </c>
    </row>
    <row r="152" spans="1:9" x14ac:dyDescent="0.2">
      <c r="A152" s="18" t="s">
        <v>1022</v>
      </c>
      <c r="B152" s="7" t="s">
        <v>1648</v>
      </c>
      <c r="C152" s="7" t="s">
        <v>1761</v>
      </c>
      <c r="D152" s="20">
        <v>52</v>
      </c>
      <c r="E152" s="16">
        <v>0.86459699999999995</v>
      </c>
      <c r="F152" s="10">
        <v>55</v>
      </c>
      <c r="G152" s="7">
        <v>0</v>
      </c>
      <c r="H152" s="17">
        <f>10^(-0.828+0.6196*LOG10(F152)+0.3478*LOG10(E152)+0.7261*G152)</f>
        <v>1.6918136931345824</v>
      </c>
      <c r="I152" s="10">
        <v>31.802159164733173</v>
      </c>
    </row>
    <row r="153" spans="1:9" x14ac:dyDescent="0.2">
      <c r="A153" s="18" t="s">
        <v>903</v>
      </c>
      <c r="B153" s="7" t="s">
        <v>1530</v>
      </c>
      <c r="C153" s="7" t="s">
        <v>316</v>
      </c>
      <c r="D153" s="20">
        <v>45</v>
      </c>
      <c r="E153" s="16">
        <v>1.84005</v>
      </c>
      <c r="F153" s="10">
        <v>36</v>
      </c>
      <c r="G153" s="7">
        <v>0</v>
      </c>
      <c r="H153" s="17">
        <f>10^(-0.828+0.6196*LOG10(F153)+0.3478*LOG10(E153)+0.7261*G153)</f>
        <v>1.6919704458447118</v>
      </c>
      <c r="I153" s="10">
        <v>31.805105750788883</v>
      </c>
    </row>
    <row r="154" spans="1:9" x14ac:dyDescent="0.2">
      <c r="A154" s="18" t="s">
        <v>980</v>
      </c>
      <c r="B154" s="7" t="s">
        <v>1607</v>
      </c>
      <c r="C154" s="7" t="s">
        <v>1755</v>
      </c>
      <c r="D154" s="20">
        <v>47</v>
      </c>
      <c r="E154" s="16">
        <v>3.5314800000000002</v>
      </c>
      <c r="F154" s="10">
        <v>25</v>
      </c>
      <c r="G154" s="7">
        <v>0</v>
      </c>
      <c r="H154" s="17">
        <f>10^(-0.828+0.6196*LOG10(F154)+0.3478*LOG10(E154)+0.7261*G154)</f>
        <v>1.6933353991197027</v>
      </c>
      <c r="I154" s="10">
        <v>31.830763694970226</v>
      </c>
    </row>
    <row r="155" spans="1:9" x14ac:dyDescent="0.2">
      <c r="A155" s="18" t="s">
        <v>922</v>
      </c>
      <c r="B155" s="7" t="s">
        <v>1549</v>
      </c>
      <c r="C155" s="7" t="s">
        <v>1756</v>
      </c>
      <c r="D155" s="20">
        <v>46</v>
      </c>
      <c r="E155" s="16">
        <v>2.5580750000000001</v>
      </c>
      <c r="F155" s="10">
        <v>30</v>
      </c>
      <c r="G155" s="7">
        <v>0</v>
      </c>
      <c r="H155" s="17">
        <f>10^(-0.828+0.6196*LOG10(F155)+0.3478*LOG10(E155)+0.7261*G155)</f>
        <v>1.6947145803969956</v>
      </c>
      <c r="I155" s="10">
        <v>31.856689092474383</v>
      </c>
    </row>
    <row r="156" spans="1:9" x14ac:dyDescent="0.2">
      <c r="A156" s="18" t="s">
        <v>1026</v>
      </c>
      <c r="B156" s="7" t="s">
        <v>1652</v>
      </c>
      <c r="C156" s="7" t="s">
        <v>1761</v>
      </c>
      <c r="D156" s="20">
        <v>52</v>
      </c>
      <c r="E156" s="16">
        <v>1.5326500000000001</v>
      </c>
      <c r="F156" s="10">
        <v>40</v>
      </c>
      <c r="G156" s="7">
        <v>0</v>
      </c>
      <c r="H156" s="17">
        <f>10^(-0.828+0.6196*LOG10(F156)+0.3478*LOG10(E156)+0.7261*G156)</f>
        <v>1.6948584868327927</v>
      </c>
      <c r="I156" s="10">
        <v>31.859394198476668</v>
      </c>
    </row>
    <row r="157" spans="1:9" x14ac:dyDescent="0.2">
      <c r="A157" s="18" t="s">
        <v>1020</v>
      </c>
      <c r="B157" s="7" t="s">
        <v>1646</v>
      </c>
      <c r="C157" s="7" t="s">
        <v>1761</v>
      </c>
      <c r="D157" s="20">
        <v>52</v>
      </c>
      <c r="E157" s="16">
        <v>1.5412650000000001</v>
      </c>
      <c r="F157" s="10">
        <v>40</v>
      </c>
      <c r="G157" s="7">
        <v>0</v>
      </c>
      <c r="H157" s="17">
        <f>10^(-0.828+0.6196*LOG10(F157)+0.3478*LOG10(E157)+0.7261*G157)</f>
        <v>1.6981658430931488</v>
      </c>
      <c r="I157" s="10">
        <v>31.921564797185706</v>
      </c>
    </row>
    <row r="158" spans="1:9" x14ac:dyDescent="0.2">
      <c r="A158" s="18" t="s">
        <v>896</v>
      </c>
      <c r="B158" s="7" t="s">
        <v>1523</v>
      </c>
      <c r="C158" s="7" t="s">
        <v>292</v>
      </c>
      <c r="D158" s="20">
        <v>44</v>
      </c>
      <c r="E158" s="16">
        <v>1.5607899999999999</v>
      </c>
      <c r="F158" s="10">
        <v>40</v>
      </c>
      <c r="G158" s="7">
        <v>0</v>
      </c>
      <c r="H158" s="17">
        <f>10^(-0.828+0.6196*LOG10(F158)+0.3478*LOG10(E158)+0.7261*G158)</f>
        <v>1.7056172459556191</v>
      </c>
      <c r="I158" s="10">
        <v>32.061633825350249</v>
      </c>
    </row>
    <row r="159" spans="1:9" x14ac:dyDescent="0.2">
      <c r="A159" s="18" t="s">
        <v>976</v>
      </c>
      <c r="B159" s="7" t="s">
        <v>1603</v>
      </c>
      <c r="C159" s="7" t="s">
        <v>1755</v>
      </c>
      <c r="D159" s="20">
        <v>47</v>
      </c>
      <c r="E159" s="16">
        <v>2.0197099999999999</v>
      </c>
      <c r="F159" s="10">
        <v>35</v>
      </c>
      <c r="G159" s="7">
        <v>0</v>
      </c>
      <c r="H159" s="17">
        <f>10^(-0.828+0.6196*LOG10(F159)+0.3478*LOG10(E159)+0.7261*G159)</f>
        <v>1.7174499115383555</v>
      </c>
      <c r="I159" s="10">
        <v>32.284060393791144</v>
      </c>
    </row>
    <row r="160" spans="1:9" x14ac:dyDescent="0.2">
      <c r="A160" s="18" t="s">
        <v>993</v>
      </c>
      <c r="B160" s="7" t="s">
        <v>1620</v>
      </c>
      <c r="C160" s="7" t="s">
        <v>1760</v>
      </c>
      <c r="D160" s="20">
        <v>49</v>
      </c>
      <c r="E160" s="16">
        <v>1.0817319999999999</v>
      </c>
      <c r="F160" s="10">
        <v>50</v>
      </c>
      <c r="G160" s="7">
        <v>0</v>
      </c>
      <c r="H160" s="17">
        <f>10^(-0.828+0.6196*LOG10(F160)+0.3478*LOG10(E160)+0.7261*G160)</f>
        <v>1.7240451631992448</v>
      </c>
      <c r="I160" s="10">
        <v>32.408035772346246</v>
      </c>
    </row>
    <row r="161" spans="1:9" x14ac:dyDescent="0.2">
      <c r="A161" s="18" t="s">
        <v>945</v>
      </c>
      <c r="B161" s="7" t="s">
        <v>1572</v>
      </c>
      <c r="C161" s="7" t="s">
        <v>1756</v>
      </c>
      <c r="D161" s="20">
        <v>46</v>
      </c>
      <c r="E161" s="16">
        <v>2.04264</v>
      </c>
      <c r="F161" s="10">
        <v>35</v>
      </c>
      <c r="G161" s="7">
        <v>0</v>
      </c>
      <c r="H161" s="17">
        <f>10^(-0.828+0.6196*LOG10(F161)+0.3478*LOG10(E161)+0.7261*G161)</f>
        <v>1.72420650612535</v>
      </c>
      <c r="I161" s="10">
        <v>32.411068643777028</v>
      </c>
    </row>
    <row r="162" spans="1:9" x14ac:dyDescent="0.2">
      <c r="A162" s="18" t="s">
        <v>892</v>
      </c>
      <c r="B162" s="7" t="s">
        <v>1519</v>
      </c>
      <c r="C162" s="7" t="s">
        <v>292</v>
      </c>
      <c r="D162" s="20">
        <v>44</v>
      </c>
      <c r="E162" s="16">
        <v>1.0975200000000001</v>
      </c>
      <c r="F162" s="10">
        <v>50</v>
      </c>
      <c r="G162" s="7">
        <v>0</v>
      </c>
      <c r="H162" s="17">
        <f>10^(-0.828+0.6196*LOG10(F162)+0.3478*LOG10(E162)+0.7261*G162)</f>
        <v>1.7327554056944152</v>
      </c>
      <c r="I162" s="10">
        <v>32.571768055232319</v>
      </c>
    </row>
    <row r="163" spans="1:9" x14ac:dyDescent="0.2">
      <c r="A163" s="18" t="s">
        <v>974</v>
      </c>
      <c r="B163" s="7" t="s">
        <v>1601</v>
      </c>
      <c r="C163" s="7" t="s">
        <v>1755</v>
      </c>
      <c r="D163" s="20">
        <v>47</v>
      </c>
      <c r="E163" s="16">
        <v>3.3526099999999999</v>
      </c>
      <c r="F163" s="10">
        <v>27</v>
      </c>
      <c r="G163" s="7">
        <v>0</v>
      </c>
      <c r="H163" s="17">
        <f>10^(-0.828+0.6196*LOG10(F163)+0.3478*LOG10(E163)+0.7261*G163)</f>
        <v>1.7442197840193923</v>
      </c>
      <c r="I163" s="10">
        <v>32.78727168053998</v>
      </c>
    </row>
    <row r="164" spans="1:9" x14ac:dyDescent="0.2">
      <c r="A164" s="18" t="s">
        <v>1042</v>
      </c>
      <c r="B164" s="7" t="s">
        <v>1668</v>
      </c>
      <c r="C164" s="7" t="s">
        <v>610</v>
      </c>
      <c r="D164" s="20">
        <v>53</v>
      </c>
      <c r="E164" s="16">
        <v>2.785615</v>
      </c>
      <c r="F164" s="10">
        <v>30</v>
      </c>
      <c r="G164" s="7">
        <v>0</v>
      </c>
      <c r="H164" s="17">
        <f>10^(-0.828+0.6196*LOG10(F164)+0.3478*LOG10(E164)+0.7261*G164)</f>
        <v>1.7456930598861815</v>
      </c>
      <c r="I164" s="10">
        <v>32.814965837289812</v>
      </c>
    </row>
    <row r="165" spans="1:9" x14ac:dyDescent="0.2">
      <c r="A165" s="18" t="s">
        <v>1092</v>
      </c>
      <c r="B165" s="7" t="s">
        <v>1718</v>
      </c>
      <c r="C165" s="7" t="s">
        <v>719</v>
      </c>
      <c r="D165" s="20">
        <v>63</v>
      </c>
      <c r="E165" s="16">
        <v>1.40865</v>
      </c>
      <c r="F165" s="10">
        <v>3</v>
      </c>
      <c r="G165" s="7">
        <v>1</v>
      </c>
      <c r="H165" s="17">
        <f>10^(-0.828+0.6196*LOG10(F165)+0.3478*LOG10(E165)+0.7261*G165)</f>
        <v>1.759859704908826</v>
      </c>
      <c r="I165" s="10">
        <v>33.081265786077715</v>
      </c>
    </row>
    <row r="166" spans="1:9" x14ac:dyDescent="0.2">
      <c r="A166" s="18" t="s">
        <v>939</v>
      </c>
      <c r="B166" s="7" t="s">
        <v>1566</v>
      </c>
      <c r="C166" s="7" t="s">
        <v>1756</v>
      </c>
      <c r="D166" s="20">
        <v>46</v>
      </c>
      <c r="E166" s="16">
        <v>1.7369600000000001</v>
      </c>
      <c r="F166" s="10">
        <v>40</v>
      </c>
      <c r="G166" s="7">
        <v>0</v>
      </c>
      <c r="H166" s="17">
        <f>10^(-0.828+0.6196*LOG10(F166)+0.3478*LOG10(E166)+0.7261*G166)</f>
        <v>1.7702527148315368</v>
      </c>
      <c r="I166" s="10">
        <v>33.276630179393578</v>
      </c>
    </row>
    <row r="167" spans="1:9" x14ac:dyDescent="0.2">
      <c r="A167" s="18" t="s">
        <v>850</v>
      </c>
      <c r="B167" s="7" t="s">
        <v>1480</v>
      </c>
      <c r="C167" s="7" t="s">
        <v>1754</v>
      </c>
      <c r="D167" s="20" t="s">
        <v>194</v>
      </c>
      <c r="E167" s="16">
        <v>1.185605</v>
      </c>
      <c r="F167" s="10">
        <v>50</v>
      </c>
      <c r="G167" s="7">
        <v>0</v>
      </c>
      <c r="H167" s="17">
        <f>10^(-0.828+0.6196*LOG10(F167)+0.3478*LOG10(E167)+0.7261*G167)</f>
        <v>1.7799104563702397</v>
      </c>
      <c r="I167" s="10">
        <v>33.458173238674895</v>
      </c>
    </row>
    <row r="168" spans="1:9" x14ac:dyDescent="0.2">
      <c r="A168" s="18" t="s">
        <v>869</v>
      </c>
      <c r="B168" s="7" t="s">
        <v>1496</v>
      </c>
      <c r="C168" s="7" t="s">
        <v>242</v>
      </c>
      <c r="D168" s="20">
        <v>40</v>
      </c>
      <c r="E168" s="16">
        <v>1.7771699999999999</v>
      </c>
      <c r="F168" s="10">
        <v>40</v>
      </c>
      <c r="G168" s="7">
        <v>0</v>
      </c>
      <c r="H168" s="17">
        <f>10^(-0.828+0.6196*LOG10(F168)+0.3478*LOG10(E168)+0.7261*G168)</f>
        <v>1.7843995603963478</v>
      </c>
      <c r="I168" s="10">
        <v>33.542557944464114</v>
      </c>
    </row>
    <row r="169" spans="1:9" x14ac:dyDescent="0.2">
      <c r="A169" s="18" t="s">
        <v>929</v>
      </c>
      <c r="B169" s="7" t="s">
        <v>1556</v>
      </c>
      <c r="C169" s="7" t="s">
        <v>1756</v>
      </c>
      <c r="D169" s="20">
        <v>46</v>
      </c>
      <c r="E169" s="16">
        <v>2.99803</v>
      </c>
      <c r="F169" s="10">
        <v>30</v>
      </c>
      <c r="G169" s="7">
        <v>0</v>
      </c>
      <c r="H169" s="17">
        <f>10^(-0.828+0.6196*LOG10(F169)+0.3478*LOG10(E169)+0.7261*G169)</f>
        <v>1.7908857520142616</v>
      </c>
      <c r="I169" s="10">
        <v>33.664483248085268</v>
      </c>
    </row>
    <row r="170" spans="1:9" x14ac:dyDescent="0.2">
      <c r="A170" s="18" t="s">
        <v>912</v>
      </c>
      <c r="B170" s="7" t="s">
        <v>1539</v>
      </c>
      <c r="C170" s="7" t="s">
        <v>1756</v>
      </c>
      <c r="D170" s="20">
        <v>46</v>
      </c>
      <c r="E170" s="16">
        <v>3.01125</v>
      </c>
      <c r="F170" s="10">
        <v>30</v>
      </c>
      <c r="G170" s="7">
        <v>0</v>
      </c>
      <c r="H170" s="17">
        <f>10^(-0.828+0.6196*LOG10(F170)+0.3478*LOG10(E170)+0.7261*G170)</f>
        <v>1.7936283964454429</v>
      </c>
      <c r="I170" s="10">
        <v>33.716038578962802</v>
      </c>
    </row>
    <row r="171" spans="1:9" x14ac:dyDescent="0.2">
      <c r="A171" s="18" t="s">
        <v>871</v>
      </c>
      <c r="B171" s="7" t="s">
        <v>1746</v>
      </c>
      <c r="C171" s="7" t="s">
        <v>242</v>
      </c>
      <c r="D171" s="20">
        <v>40</v>
      </c>
      <c r="E171" s="16">
        <v>2.0113799999999999</v>
      </c>
      <c r="F171" s="10">
        <v>38</v>
      </c>
      <c r="G171" s="7">
        <v>0</v>
      </c>
      <c r="H171" s="17">
        <f>10^(-0.828+0.6196*LOG10(F171)+0.3478*LOG10(E171)+0.7261*G171)</f>
        <v>1.8046341604098803</v>
      </c>
      <c r="I171" s="10">
        <v>33.922921321871705</v>
      </c>
    </row>
    <row r="172" spans="1:9" x14ac:dyDescent="0.2">
      <c r="A172" s="18" t="s">
        <v>851</v>
      </c>
      <c r="B172" s="7" t="s">
        <v>1741</v>
      </c>
      <c r="C172" s="7" t="s">
        <v>1741</v>
      </c>
      <c r="D172" s="20" t="s">
        <v>199</v>
      </c>
      <c r="E172" s="16">
        <v>1.242165</v>
      </c>
      <c r="F172" s="10">
        <v>50</v>
      </c>
      <c r="G172" s="7">
        <v>0</v>
      </c>
      <c r="H172" s="17">
        <f>10^(-0.828+0.6196*LOG10(F172)+0.3478*LOG10(E172)+0.7261*G172)</f>
        <v>1.8089950192172664</v>
      </c>
      <c r="I172" s="10">
        <v>34.004895316082887</v>
      </c>
    </row>
    <row r="173" spans="1:9" x14ac:dyDescent="0.2">
      <c r="A173" s="18" t="s">
        <v>977</v>
      </c>
      <c r="B173" s="7" t="s">
        <v>1604</v>
      </c>
      <c r="C173" s="7" t="s">
        <v>1755</v>
      </c>
      <c r="D173" s="20">
        <v>47</v>
      </c>
      <c r="E173" s="16">
        <v>1.2473099999999999</v>
      </c>
      <c r="F173" s="10">
        <v>50</v>
      </c>
      <c r="G173" s="7">
        <v>0</v>
      </c>
      <c r="H173" s="17">
        <f>10^(-0.828+0.6196*LOG10(F173)+0.3478*LOG10(E173)+0.7261*G173)</f>
        <v>1.8115974990971817</v>
      </c>
      <c r="I173" s="10">
        <v>34.053815879676826</v>
      </c>
    </row>
    <row r="174" spans="1:9" x14ac:dyDescent="0.2">
      <c r="A174" s="18" t="s">
        <v>1016</v>
      </c>
      <c r="B174" s="7" t="s">
        <v>1643</v>
      </c>
      <c r="C174" s="7" t="s">
        <v>554</v>
      </c>
      <c r="D174" s="20">
        <v>50</v>
      </c>
      <c r="E174" s="16">
        <v>1.2495799999999999</v>
      </c>
      <c r="F174" s="10">
        <v>50</v>
      </c>
      <c r="G174" s="7">
        <v>0</v>
      </c>
      <c r="H174" s="17">
        <f>10^(-0.828+0.6196*LOG10(F174)+0.3478*LOG10(E174)+0.7261*G174)</f>
        <v>1.8127435005863459</v>
      </c>
      <c r="I174" s="10">
        <v>34.075358039968656</v>
      </c>
    </row>
    <row r="175" spans="1:9" x14ac:dyDescent="0.2">
      <c r="A175" s="18" t="s">
        <v>1017</v>
      </c>
      <c r="B175" s="7" t="s">
        <v>566</v>
      </c>
      <c r="C175" s="7" t="s">
        <v>566</v>
      </c>
      <c r="D175" s="20">
        <v>51</v>
      </c>
      <c r="E175" s="16">
        <v>1.602070667</v>
      </c>
      <c r="F175" s="10">
        <v>44</v>
      </c>
      <c r="G175" s="7">
        <v>0</v>
      </c>
      <c r="H175" s="17">
        <f>10^(-0.828+0.6196*LOG10(F175)+0.3478*LOG10(E175)+0.7261*G175)</f>
        <v>1.8258771882580145</v>
      </c>
      <c r="I175" s="10">
        <v>34.322240795114368</v>
      </c>
    </row>
    <row r="176" spans="1:9" x14ac:dyDescent="0.2">
      <c r="A176" s="18" t="s">
        <v>886</v>
      </c>
      <c r="B176" s="7" t="s">
        <v>1513</v>
      </c>
      <c r="C176" s="7" t="s">
        <v>276</v>
      </c>
      <c r="D176" s="20">
        <v>43</v>
      </c>
      <c r="E176" s="16">
        <v>3.2019799999999998</v>
      </c>
      <c r="F176" s="10">
        <v>30</v>
      </c>
      <c r="G176" s="7">
        <v>0</v>
      </c>
      <c r="H176" s="17">
        <f>10^(-0.828+0.6196*LOG10(F176)+0.3478*LOG10(E176)+0.7261*G176)</f>
        <v>1.8323520723693429</v>
      </c>
      <c r="I176" s="10">
        <v>34.443953543933738</v>
      </c>
    </row>
    <row r="177" spans="1:9" x14ac:dyDescent="0.2">
      <c r="A177" s="18" t="s">
        <v>861</v>
      </c>
      <c r="B177" s="7" t="s">
        <v>1490</v>
      </c>
      <c r="C177" s="7" t="s">
        <v>211</v>
      </c>
      <c r="D177" s="20">
        <v>34</v>
      </c>
      <c r="E177" s="16">
        <v>1.3252033329999999</v>
      </c>
      <c r="F177" s="10">
        <v>50</v>
      </c>
      <c r="G177" s="7">
        <v>0</v>
      </c>
      <c r="H177" s="17">
        <f>10^(-0.828+0.6196*LOG10(F177)+0.3478*LOG10(E177)+0.7261*G177)</f>
        <v>1.8501701715031627</v>
      </c>
      <c r="I177" s="10">
        <v>34.778892330022437</v>
      </c>
    </row>
    <row r="178" spans="1:9" x14ac:dyDescent="0.2">
      <c r="A178" s="18" t="s">
        <v>865</v>
      </c>
      <c r="B178" s="7" t="s">
        <v>1492</v>
      </c>
      <c r="C178" s="7" t="s">
        <v>242</v>
      </c>
      <c r="D178" s="20">
        <v>40</v>
      </c>
      <c r="E178" s="16">
        <v>2.06907</v>
      </c>
      <c r="F178" s="10">
        <v>40</v>
      </c>
      <c r="G178" s="7">
        <v>0</v>
      </c>
      <c r="H178" s="17">
        <f>10^(-0.828+0.6196*LOG10(F178)+0.3478*LOG10(E178)+0.7261*G178)</f>
        <v>1.881321330418948</v>
      </c>
      <c r="I178" s="10">
        <v>35.364461602824683</v>
      </c>
    </row>
    <row r="179" spans="1:9" x14ac:dyDescent="0.2">
      <c r="A179" s="18" t="s">
        <v>849</v>
      </c>
      <c r="B179" s="7" t="s">
        <v>1740</v>
      </c>
      <c r="C179" s="7" t="s">
        <v>1740</v>
      </c>
      <c r="D179" s="20" t="s">
        <v>189</v>
      </c>
      <c r="E179" s="16">
        <v>1.4346300000000001</v>
      </c>
      <c r="F179" s="10">
        <v>50</v>
      </c>
      <c r="G179" s="7">
        <v>0</v>
      </c>
      <c r="H179" s="17">
        <f>10^(-0.828+0.6196*LOG10(F179)+0.3478*LOG10(E179)+0.7261*G179)</f>
        <v>1.9019362448467703</v>
      </c>
      <c r="I179" s="10">
        <v>35.751974005911023</v>
      </c>
    </row>
    <row r="180" spans="1:9" x14ac:dyDescent="0.2">
      <c r="A180" s="18" t="s">
        <v>879</v>
      </c>
      <c r="B180" s="7" t="s">
        <v>1506</v>
      </c>
      <c r="C180" s="7" t="s">
        <v>264</v>
      </c>
      <c r="D180" s="20">
        <v>42</v>
      </c>
      <c r="E180" s="16">
        <v>1.4529000000000001</v>
      </c>
      <c r="F180" s="10">
        <v>50</v>
      </c>
      <c r="G180" s="7">
        <v>0</v>
      </c>
      <c r="H180" s="17">
        <f>10^(-0.828+0.6196*LOG10(F180)+0.3478*LOG10(E180)+0.7261*G180)</f>
        <v>1.9103256165880118</v>
      </c>
      <c r="I180" s="10">
        <v>35.909674665557979</v>
      </c>
    </row>
    <row r="181" spans="1:9" x14ac:dyDescent="0.2">
      <c r="A181" s="18" t="s">
        <v>863</v>
      </c>
      <c r="B181" s="7" t="s">
        <v>234</v>
      </c>
      <c r="C181" s="7" t="s">
        <v>234</v>
      </c>
      <c r="D181" s="20">
        <v>38</v>
      </c>
      <c r="E181" s="16">
        <v>2.7719999999999998</v>
      </c>
      <c r="F181" s="10">
        <v>35</v>
      </c>
      <c r="G181" s="7">
        <v>0</v>
      </c>
      <c r="H181" s="17">
        <f>10^(-0.828+0.6196*LOG10(F181)+0.3478*LOG10(E181)+0.7261*G181)</f>
        <v>1.9173793434333457</v>
      </c>
      <c r="I181" s="10">
        <v>36.042268310325234</v>
      </c>
    </row>
    <row r="182" spans="1:9" x14ac:dyDescent="0.2">
      <c r="A182" s="18" t="s">
        <v>971</v>
      </c>
      <c r="B182" s="7" t="s">
        <v>1598</v>
      </c>
      <c r="C182" s="7" t="s">
        <v>1755</v>
      </c>
      <c r="D182" s="20">
        <v>47</v>
      </c>
      <c r="E182" s="16">
        <v>1.7904100000000001</v>
      </c>
      <c r="F182" s="10">
        <v>45</v>
      </c>
      <c r="G182" s="7">
        <v>0</v>
      </c>
      <c r="H182" s="17">
        <f>10^(-0.828+0.6196*LOG10(F182)+0.3478*LOG10(E182)+0.7261*G182)</f>
        <v>1.9244531872430426</v>
      </c>
      <c r="I182" s="10">
        <v>36.175240107193495</v>
      </c>
    </row>
    <row r="183" spans="1:9" x14ac:dyDescent="0.2">
      <c r="A183" s="18" t="s">
        <v>915</v>
      </c>
      <c r="B183" s="7" t="s">
        <v>1542</v>
      </c>
      <c r="C183" s="7" t="s">
        <v>1756</v>
      </c>
      <c r="D183" s="20">
        <v>46</v>
      </c>
      <c r="E183" s="16">
        <v>3.7991600000000001</v>
      </c>
      <c r="F183" s="10">
        <v>30</v>
      </c>
      <c r="G183" s="7">
        <v>0</v>
      </c>
      <c r="H183" s="17">
        <f>10^(-0.828+0.6196*LOG10(F183)+0.3478*LOG10(E183)+0.7261*G183)</f>
        <v>1.9446420440499916</v>
      </c>
      <c r="I183" s="10">
        <v>36.554743618800039</v>
      </c>
    </row>
    <row r="184" spans="1:9" x14ac:dyDescent="0.2">
      <c r="A184" s="18" t="s">
        <v>1012</v>
      </c>
      <c r="B184" s="7" t="s">
        <v>1639</v>
      </c>
      <c r="C184" s="7" t="s">
        <v>554</v>
      </c>
      <c r="D184" s="20">
        <v>50</v>
      </c>
      <c r="E184" s="16">
        <v>2.01309</v>
      </c>
      <c r="F184" s="10">
        <v>44</v>
      </c>
      <c r="G184" s="7">
        <v>0</v>
      </c>
      <c r="H184" s="17">
        <f>10^(-0.828+0.6196*LOG10(F184)+0.3478*LOG10(E184)+0.7261*G184)</f>
        <v>1.9768189533919509</v>
      </c>
      <c r="I184" s="10">
        <v>37.159594611834756</v>
      </c>
    </row>
    <row r="185" spans="1:9" x14ac:dyDescent="0.2">
      <c r="A185" s="18" t="s">
        <v>916</v>
      </c>
      <c r="B185" s="7" t="s">
        <v>1543</v>
      </c>
      <c r="C185" s="7" t="s">
        <v>1756</v>
      </c>
      <c r="D185" s="20">
        <v>46</v>
      </c>
      <c r="E185" s="16">
        <v>2.7568100000000002</v>
      </c>
      <c r="F185" s="10">
        <v>37</v>
      </c>
      <c r="G185" s="7">
        <v>0</v>
      </c>
      <c r="H185" s="17">
        <f>10^(-0.828+0.6196*LOG10(F185)+0.3478*LOG10(E185)+0.7261*G185)</f>
        <v>1.9807573931701923</v>
      </c>
      <c r="I185" s="10">
        <v>37.233628111620583</v>
      </c>
    </row>
    <row r="186" spans="1:9" x14ac:dyDescent="0.2">
      <c r="A186" s="18" t="s">
        <v>864</v>
      </c>
      <c r="B186" s="7" t="s">
        <v>238</v>
      </c>
      <c r="C186" s="7" t="s">
        <v>238</v>
      </c>
      <c r="D186" s="20">
        <v>39</v>
      </c>
      <c r="E186" s="16">
        <v>1.6902999999999999</v>
      </c>
      <c r="F186" s="10">
        <v>50</v>
      </c>
      <c r="G186" s="7">
        <v>0</v>
      </c>
      <c r="H186" s="17">
        <f>10^(-0.828+0.6196*LOG10(F186)+0.3478*LOG10(E186)+0.7261*G186)</f>
        <v>2.0135741230998887</v>
      </c>
      <c r="I186" s="10">
        <v>37.850506242306842</v>
      </c>
    </row>
    <row r="187" spans="1:9" x14ac:dyDescent="0.2">
      <c r="A187" s="18" t="s">
        <v>1051</v>
      </c>
      <c r="B187" s="7" t="s">
        <v>1677</v>
      </c>
      <c r="C187" s="7" t="s">
        <v>610</v>
      </c>
      <c r="D187" s="20">
        <v>53</v>
      </c>
      <c r="E187" s="16">
        <v>2.0631300000000001</v>
      </c>
      <c r="F187" s="10">
        <v>45</v>
      </c>
      <c r="G187" s="7">
        <v>0</v>
      </c>
      <c r="H187" s="17">
        <f>10^(-0.828+0.6196*LOG10(F187)+0.3478*LOG10(E187)+0.7261*G187)</f>
        <v>2.0217284519410006</v>
      </c>
      <c r="I187" s="10">
        <v>38.003788642572879</v>
      </c>
    </row>
    <row r="188" spans="1:9" x14ac:dyDescent="0.2">
      <c r="A188" s="18" t="s">
        <v>908</v>
      </c>
      <c r="B188" s="7" t="s">
        <v>1535</v>
      </c>
      <c r="C188" s="7" t="s">
        <v>1756</v>
      </c>
      <c r="D188" s="20">
        <v>46</v>
      </c>
      <c r="E188" s="16">
        <v>1.2398</v>
      </c>
      <c r="F188" s="10">
        <v>60</v>
      </c>
      <c r="G188" s="7">
        <v>0</v>
      </c>
      <c r="H188" s="17">
        <f>10^(-0.828+0.6196*LOG10(F188)+0.3478*LOG10(E188)+0.7261*G188)</f>
        <v>2.023998621374496</v>
      </c>
      <c r="I188" s="10">
        <v>38.046462543338606</v>
      </c>
    </row>
    <row r="189" spans="1:9" x14ac:dyDescent="0.2">
      <c r="A189" s="18" t="s">
        <v>853</v>
      </c>
      <c r="B189" s="7" t="s">
        <v>1482</v>
      </c>
      <c r="C189" s="7" t="s">
        <v>205</v>
      </c>
      <c r="D189" s="20">
        <v>33</v>
      </c>
      <c r="E189" s="16">
        <v>1.2620279999999999</v>
      </c>
      <c r="F189" s="10">
        <v>60</v>
      </c>
      <c r="G189" s="7">
        <v>0</v>
      </c>
      <c r="H189" s="17">
        <f>10^(-0.828+0.6196*LOG10(F189)+0.3478*LOG10(E189)+0.7261*G189)</f>
        <v>2.036546401290471</v>
      </c>
      <c r="I189" s="10">
        <v>38.28233159657492</v>
      </c>
    </row>
    <row r="190" spans="1:9" x14ac:dyDescent="0.2">
      <c r="A190" s="18" t="s">
        <v>1096</v>
      </c>
      <c r="B190" s="7" t="s">
        <v>1722</v>
      </c>
      <c r="C190" s="7" t="s">
        <v>719</v>
      </c>
      <c r="D190" s="20">
        <v>63</v>
      </c>
      <c r="E190" s="16">
        <v>1.56345</v>
      </c>
      <c r="F190" s="10">
        <v>3.65</v>
      </c>
      <c r="G190" s="7">
        <v>1</v>
      </c>
      <c r="H190" s="17">
        <f>10^(-0.828+0.6196*LOG10(F190)+0.3478*LOG10(E190)+0.7261*G190)</f>
        <v>2.0606255144498875</v>
      </c>
      <c r="I190" s="10">
        <v>38.734962871725891</v>
      </c>
    </row>
    <row r="191" spans="1:9" x14ac:dyDescent="0.2">
      <c r="A191" s="18" t="s">
        <v>904</v>
      </c>
      <c r="B191" s="7" t="s">
        <v>1531</v>
      </c>
      <c r="C191" s="7" t="s">
        <v>1756</v>
      </c>
      <c r="D191" s="20">
        <v>46</v>
      </c>
      <c r="E191" s="16">
        <v>2.21793</v>
      </c>
      <c r="F191" s="10">
        <v>45</v>
      </c>
      <c r="G191" s="7">
        <v>0</v>
      </c>
      <c r="H191" s="17">
        <f>10^(-0.828+0.6196*LOG10(F191)+0.3478*LOG10(E191)+0.7261*G191)</f>
        <v>2.073247405855843</v>
      </c>
      <c r="I191" s="10">
        <v>38.972225048454384</v>
      </c>
    </row>
    <row r="192" spans="1:9" x14ac:dyDescent="0.2">
      <c r="A192" s="18" t="s">
        <v>840</v>
      </c>
      <c r="B192" s="7" t="s">
        <v>1471</v>
      </c>
      <c r="C192" s="7" t="s">
        <v>1759</v>
      </c>
      <c r="D192" s="20">
        <v>18</v>
      </c>
      <c r="E192" s="16">
        <v>1.34209</v>
      </c>
      <c r="F192" s="10">
        <v>60</v>
      </c>
      <c r="G192" s="7">
        <v>0</v>
      </c>
      <c r="H192" s="17">
        <f>10^(-0.828+0.6196*LOG10(F192)+0.3478*LOG10(E192)+0.7261*G192)</f>
        <v>2.0805826341629969</v>
      </c>
      <c r="I192" s="10">
        <v>39.110110265414384</v>
      </c>
    </row>
    <row r="193" spans="1:9" x14ac:dyDescent="0.2">
      <c r="A193" s="18" t="s">
        <v>822</v>
      </c>
      <c r="B193" s="7" t="s">
        <v>766</v>
      </c>
      <c r="C193" s="7" t="s">
        <v>1759</v>
      </c>
      <c r="D193" s="20">
        <v>18</v>
      </c>
      <c r="E193" s="16">
        <v>1.90693</v>
      </c>
      <c r="F193" s="10">
        <v>50</v>
      </c>
      <c r="G193" s="7">
        <v>0</v>
      </c>
      <c r="H193" s="17">
        <f>10^(-0.828+0.6196*LOG10(F193)+0.3478*LOG10(E193)+0.7261*G193)</f>
        <v>2.0998208376363388</v>
      </c>
      <c r="I193" s="10">
        <v>39.471743707314936</v>
      </c>
    </row>
    <row r="194" spans="1:9" x14ac:dyDescent="0.2">
      <c r="A194" s="18" t="s">
        <v>870</v>
      </c>
      <c r="B194" s="7" t="s">
        <v>1497</v>
      </c>
      <c r="C194" s="7" t="s">
        <v>242</v>
      </c>
      <c r="D194" s="20">
        <v>40</v>
      </c>
      <c r="E194" s="16">
        <v>1.38693</v>
      </c>
      <c r="F194" s="10">
        <v>60</v>
      </c>
      <c r="G194" s="7">
        <v>0</v>
      </c>
      <c r="H194" s="17">
        <f>10^(-0.828+0.6196*LOG10(F194)+0.3478*LOG10(E194)+0.7261*G194)</f>
        <v>2.1045007484566032</v>
      </c>
      <c r="I194" s="10">
        <v>39.559715136667215</v>
      </c>
    </row>
    <row r="195" spans="1:9" x14ac:dyDescent="0.2">
      <c r="A195" s="18" t="s">
        <v>914</v>
      </c>
      <c r="B195" s="7" t="s">
        <v>1541</v>
      </c>
      <c r="C195" s="7" t="s">
        <v>1756</v>
      </c>
      <c r="D195" s="20">
        <v>46</v>
      </c>
      <c r="E195" s="16">
        <v>3.70011</v>
      </c>
      <c r="F195" s="10">
        <v>35</v>
      </c>
      <c r="G195" s="7">
        <v>0</v>
      </c>
      <c r="H195" s="17">
        <f>10^(-0.828+0.6196*LOG10(F195)+0.3478*LOG10(E195)+0.7261*G195)</f>
        <v>2.1199694886209075</v>
      </c>
      <c r="I195" s="10">
        <v>39.850491443053308</v>
      </c>
    </row>
    <row r="196" spans="1:9" x14ac:dyDescent="0.2">
      <c r="A196" s="18" t="s">
        <v>981</v>
      </c>
      <c r="B196" s="7" t="s">
        <v>1608</v>
      </c>
      <c r="C196" s="7" t="s">
        <v>1755</v>
      </c>
      <c r="D196" s="20">
        <v>47</v>
      </c>
      <c r="E196" s="16">
        <v>3.7130800000000002</v>
      </c>
      <c r="F196" s="10">
        <v>35</v>
      </c>
      <c r="G196" s="7">
        <v>0</v>
      </c>
      <c r="H196" s="17">
        <f>10^(-0.828+0.6196*LOG10(F196)+0.3478*LOG10(E196)+0.7261*G196)</f>
        <v>2.1225510875329192</v>
      </c>
      <c r="I196" s="10">
        <v>39.899019493058148</v>
      </c>
    </row>
    <row r="197" spans="1:9" x14ac:dyDescent="0.2">
      <c r="A197" s="18" t="s">
        <v>862</v>
      </c>
      <c r="B197" s="7" t="s">
        <v>1491</v>
      </c>
      <c r="C197" s="7" t="s">
        <v>1491</v>
      </c>
      <c r="D197" s="20" t="s">
        <v>230</v>
      </c>
      <c r="E197" s="16">
        <v>1.43242</v>
      </c>
      <c r="F197" s="10">
        <v>60</v>
      </c>
      <c r="G197" s="7">
        <v>0</v>
      </c>
      <c r="H197" s="17">
        <f>10^(-0.828+0.6196*LOG10(F197)+0.3478*LOG10(E197)+0.7261*G197)</f>
        <v>2.1282556331295148</v>
      </c>
      <c r="I197" s="10">
        <v>40.006251671022902</v>
      </c>
    </row>
    <row r="198" spans="1:9" x14ac:dyDescent="0.2">
      <c r="A198" s="18" t="s">
        <v>833</v>
      </c>
      <c r="B198" s="7" t="s">
        <v>1464</v>
      </c>
      <c r="C198" s="7" t="s">
        <v>1759</v>
      </c>
      <c r="D198" s="20">
        <v>18</v>
      </c>
      <c r="E198" s="16">
        <v>2.9723700000000002</v>
      </c>
      <c r="F198" s="10">
        <v>40</v>
      </c>
      <c r="G198" s="7">
        <v>0</v>
      </c>
      <c r="H198" s="17">
        <f>10^(-0.828+0.6196*LOG10(F198)+0.3478*LOG10(E198)+0.7261*G198)</f>
        <v>2.1339367785772421</v>
      </c>
      <c r="I198" s="10">
        <v>40.113043980660656</v>
      </c>
    </row>
    <row r="199" spans="1:9" x14ac:dyDescent="0.2">
      <c r="A199" s="18" t="s">
        <v>882</v>
      </c>
      <c r="B199" s="7" t="s">
        <v>1509</v>
      </c>
      <c r="C199" s="7" t="s">
        <v>276</v>
      </c>
      <c r="D199" s="20">
        <v>43</v>
      </c>
      <c r="E199" s="16">
        <v>1.4749699999999999</v>
      </c>
      <c r="F199" s="10">
        <v>60</v>
      </c>
      <c r="G199" s="7">
        <v>0</v>
      </c>
      <c r="H199" s="17">
        <f>10^(-0.828+0.6196*LOG10(F199)+0.3478*LOG10(E199)+0.7261*G199)</f>
        <v>2.1500338982282754</v>
      </c>
      <c r="I199" s="10">
        <v>40.415632358632358</v>
      </c>
    </row>
    <row r="200" spans="1:9" x14ac:dyDescent="0.2">
      <c r="A200" s="18" t="s">
        <v>935</v>
      </c>
      <c r="B200" s="7" t="s">
        <v>1562</v>
      </c>
      <c r="C200" s="7" t="s">
        <v>1756</v>
      </c>
      <c r="D200" s="20">
        <v>46</v>
      </c>
      <c r="E200" s="16">
        <v>3.9567000000000001</v>
      </c>
      <c r="F200" s="10">
        <v>35</v>
      </c>
      <c r="G200" s="7">
        <v>0</v>
      </c>
      <c r="H200" s="17">
        <f>10^(-0.828+0.6196*LOG10(F200)+0.3478*LOG10(E200)+0.7261*G200)</f>
        <v>2.1699864422527679</v>
      </c>
      <c r="I200" s="10">
        <v>40.790693740026313</v>
      </c>
    </row>
    <row r="201" spans="1:9" x14ac:dyDescent="0.2">
      <c r="A201" s="18" t="s">
        <v>866</v>
      </c>
      <c r="B201" s="7" t="s">
        <v>1743</v>
      </c>
      <c r="C201" s="7" t="s">
        <v>242</v>
      </c>
      <c r="D201" s="20">
        <v>40</v>
      </c>
      <c r="E201" s="16">
        <v>1.458</v>
      </c>
      <c r="F201" s="10">
        <v>64</v>
      </c>
      <c r="G201" s="7">
        <v>0</v>
      </c>
      <c r="H201" s="17">
        <f>10^(-0.828+0.6196*LOG10(F201)+0.3478*LOG10(E201)+0.7261*G201)</f>
        <v>2.228763458607701</v>
      </c>
      <c r="I201" s="10">
        <v>41.895564824196576</v>
      </c>
    </row>
    <row r="202" spans="1:9" x14ac:dyDescent="0.2">
      <c r="A202" s="18" t="s">
        <v>1098</v>
      </c>
      <c r="B202" s="7" t="s">
        <v>1724</v>
      </c>
      <c r="C202" s="7" t="s">
        <v>745</v>
      </c>
      <c r="D202" s="20">
        <v>64</v>
      </c>
      <c r="E202" s="16">
        <v>2.2794949999999998</v>
      </c>
      <c r="F202" s="10">
        <v>50</v>
      </c>
      <c r="G202" s="7">
        <v>0</v>
      </c>
      <c r="H202" s="17">
        <f>10^(-0.828+0.6196*LOG10(F202)+0.3478*LOG10(E202)+0.7261*G202)</f>
        <v>2.234282557207425</v>
      </c>
      <c r="I202" s="10">
        <v>41.999311030310487</v>
      </c>
    </row>
    <row r="203" spans="1:9" x14ac:dyDescent="0.2">
      <c r="A203" s="18" t="s">
        <v>1014</v>
      </c>
      <c r="B203" s="7" t="s">
        <v>1641</v>
      </c>
      <c r="C203" s="7" t="s">
        <v>554</v>
      </c>
      <c r="D203" s="20">
        <v>50</v>
      </c>
      <c r="E203" s="16">
        <v>1.9509399999999999</v>
      </c>
      <c r="F203" s="10">
        <v>55</v>
      </c>
      <c r="G203" s="7">
        <v>0</v>
      </c>
      <c r="H203" s="17">
        <f>10^(-0.828+0.6196*LOG10(F203)+0.3478*LOG10(E203)+0.7261*G203)</f>
        <v>2.245306095629326</v>
      </c>
      <c r="I203" s="10">
        <v>42.206527891643674</v>
      </c>
    </row>
    <row r="204" spans="1:9" x14ac:dyDescent="0.2">
      <c r="A204" s="18" t="s">
        <v>1047</v>
      </c>
      <c r="B204" s="7" t="s">
        <v>1673</v>
      </c>
      <c r="C204" s="7" t="s">
        <v>610</v>
      </c>
      <c r="D204" s="20">
        <v>53</v>
      </c>
      <c r="E204" s="16">
        <v>2.8680750000000002</v>
      </c>
      <c r="F204" s="10">
        <v>45</v>
      </c>
      <c r="G204" s="7">
        <v>0</v>
      </c>
      <c r="H204" s="17">
        <f>10^(-0.828+0.6196*LOG10(F204)+0.3478*LOG10(E204)+0.7261*G204)</f>
        <v>2.2671510219937896</v>
      </c>
      <c r="I204" s="10">
        <v>42.617161655871804</v>
      </c>
    </row>
    <row r="205" spans="1:9" x14ac:dyDescent="0.2">
      <c r="A205" s="18" t="s">
        <v>1029</v>
      </c>
      <c r="B205" s="7" t="s">
        <v>1655</v>
      </c>
      <c r="C205" s="7" t="s">
        <v>1761</v>
      </c>
      <c r="D205" s="20">
        <v>52</v>
      </c>
      <c r="E205" s="16">
        <v>1.7767299999999999</v>
      </c>
      <c r="F205" s="10">
        <v>60</v>
      </c>
      <c r="G205" s="7">
        <v>0</v>
      </c>
      <c r="H205" s="17">
        <f>10^(-0.828+0.6196*LOG10(F205)+0.3478*LOG10(E205)+0.7261*G205)</f>
        <v>2.2938280013852159</v>
      </c>
      <c r="I205" s="10">
        <v>43.118626768775904</v>
      </c>
    </row>
    <row r="206" spans="1:9" x14ac:dyDescent="0.2">
      <c r="A206" s="18" t="s">
        <v>953</v>
      </c>
      <c r="B206" s="7" t="s">
        <v>1580</v>
      </c>
      <c r="C206" s="7" t="s">
        <v>1755</v>
      </c>
      <c r="D206" s="20">
        <v>47</v>
      </c>
      <c r="E206" s="16">
        <v>2.4799899999999999</v>
      </c>
      <c r="F206" s="10">
        <v>50</v>
      </c>
      <c r="G206" s="7">
        <v>0</v>
      </c>
      <c r="H206" s="17">
        <f>10^(-0.828+0.6196*LOG10(F206)+0.3478*LOG10(E206)+0.7261*G206)</f>
        <v>2.300760963639906</v>
      </c>
      <c r="I206" s="10">
        <v>43.248950320359313</v>
      </c>
    </row>
    <row r="207" spans="1:9" x14ac:dyDescent="0.2">
      <c r="A207" s="18" t="s">
        <v>872</v>
      </c>
      <c r="B207" s="7" t="s">
        <v>1747</v>
      </c>
      <c r="C207" s="7" t="s">
        <v>242</v>
      </c>
      <c r="D207" s="20">
        <v>40</v>
      </c>
      <c r="E207" s="16">
        <v>1.58402</v>
      </c>
      <c r="F207" s="10">
        <v>65</v>
      </c>
      <c r="G207" s="7">
        <v>0</v>
      </c>
      <c r="H207" s="17">
        <f>10^(-0.828+0.6196*LOG10(F207)+0.3478*LOG10(E207)+0.7261*G207)</f>
        <v>2.3161030238673344</v>
      </c>
      <c r="I207" s="10">
        <v>43.537345338822377</v>
      </c>
    </row>
    <row r="208" spans="1:9" x14ac:dyDescent="0.2">
      <c r="A208" s="18" t="s">
        <v>1048</v>
      </c>
      <c r="B208" s="7" t="s">
        <v>1674</v>
      </c>
      <c r="C208" s="7" t="s">
        <v>610</v>
      </c>
      <c r="D208" s="20">
        <v>53</v>
      </c>
      <c r="E208" s="16">
        <v>2.7147000000000001</v>
      </c>
      <c r="F208" s="10">
        <v>50</v>
      </c>
      <c r="G208" s="7">
        <v>0</v>
      </c>
      <c r="H208" s="17">
        <f>10^(-0.828+0.6196*LOG10(F208)+0.3478*LOG10(E208)+0.7261*G208)</f>
        <v>2.3742709109386939</v>
      </c>
      <c r="I208" s="10">
        <v>44.630766210415025</v>
      </c>
    </row>
    <row r="209" spans="1:9" x14ac:dyDescent="0.2">
      <c r="A209" s="18" t="s">
        <v>920</v>
      </c>
      <c r="B209" s="7" t="s">
        <v>1547</v>
      </c>
      <c r="C209" s="7" t="s">
        <v>1756</v>
      </c>
      <c r="D209" s="20">
        <v>46</v>
      </c>
      <c r="E209" s="16">
        <v>2.73664</v>
      </c>
      <c r="F209" s="10">
        <v>50</v>
      </c>
      <c r="G209" s="7">
        <v>0</v>
      </c>
      <c r="H209" s="17">
        <f>10^(-0.828+0.6196*LOG10(F209)+0.3478*LOG10(E209)+0.7261*G209)</f>
        <v>2.380927222007553</v>
      </c>
      <c r="I209" s="10">
        <v>44.755889363703623</v>
      </c>
    </row>
    <row r="210" spans="1:9" x14ac:dyDescent="0.2">
      <c r="A210" s="18" t="s">
        <v>857</v>
      </c>
      <c r="B210" s="7" t="s">
        <v>1742</v>
      </c>
      <c r="C210" s="7" t="s">
        <v>211</v>
      </c>
      <c r="D210" s="20">
        <v>34</v>
      </c>
      <c r="E210" s="16">
        <v>1.5244599999999999</v>
      </c>
      <c r="F210" s="10">
        <v>70</v>
      </c>
      <c r="G210" s="7">
        <v>0</v>
      </c>
      <c r="H210" s="17">
        <f>10^(-0.828+0.6196*LOG10(F210)+0.3478*LOG10(E210)+0.7261*G210)</f>
        <v>2.3928226006775177</v>
      </c>
      <c r="I210" s="10">
        <v>44.979494792198579</v>
      </c>
    </row>
    <row r="211" spans="1:9" x14ac:dyDescent="0.2">
      <c r="A211" s="18" t="s">
        <v>911</v>
      </c>
      <c r="B211" s="7" t="s">
        <v>1538</v>
      </c>
      <c r="C211" s="7" t="s">
        <v>1756</v>
      </c>
      <c r="D211" s="20">
        <v>46</v>
      </c>
      <c r="E211" s="16">
        <v>2.7323300000000001</v>
      </c>
      <c r="F211" s="10">
        <v>54</v>
      </c>
      <c r="G211" s="7">
        <v>0</v>
      </c>
      <c r="H211" s="17">
        <f>10^(-0.828+0.6196*LOG10(F211)+0.3478*LOG10(E211)+0.7261*G211)</f>
        <v>2.4958438079905259</v>
      </c>
      <c r="I211" s="10">
        <v>46.916053673124146</v>
      </c>
    </row>
    <row r="212" spans="1:9" x14ac:dyDescent="0.2">
      <c r="A212" s="18" t="s">
        <v>1024</v>
      </c>
      <c r="B212" s="7" t="s">
        <v>1650</v>
      </c>
      <c r="C212" s="7" t="s">
        <v>1761</v>
      </c>
      <c r="D212" s="20">
        <v>52</v>
      </c>
      <c r="E212" s="16">
        <v>3.2325900000000001</v>
      </c>
      <c r="F212" s="10">
        <v>50.4</v>
      </c>
      <c r="G212" s="7">
        <v>0</v>
      </c>
      <c r="H212" s="17">
        <f>10^(-0.828+0.6196*LOG10(F212)+0.3478*LOG10(E212)+0.7261*G212)</f>
        <v>2.5354068993422136</v>
      </c>
      <c r="I212" s="10">
        <v>47.659747694115367</v>
      </c>
    </row>
    <row r="213" spans="1:9" x14ac:dyDescent="0.2">
      <c r="A213" s="18" t="s">
        <v>834</v>
      </c>
      <c r="B213" s="7" t="s">
        <v>1465</v>
      </c>
      <c r="C213" s="7" t="s">
        <v>1759</v>
      </c>
      <c r="D213" s="20">
        <v>18</v>
      </c>
      <c r="E213" s="16">
        <v>2.3904749999999999</v>
      </c>
      <c r="F213" s="10">
        <v>60</v>
      </c>
      <c r="G213" s="7">
        <v>0</v>
      </c>
      <c r="H213" s="17">
        <f>10^(-0.828+0.6196*LOG10(F213)+0.3478*LOG10(E213)+0.7261*G213)</f>
        <v>2.5431930122556032</v>
      </c>
      <c r="I213" s="10">
        <v>47.806108492086814</v>
      </c>
    </row>
    <row r="214" spans="1:9" x14ac:dyDescent="0.2">
      <c r="A214" s="18" t="s">
        <v>1015</v>
      </c>
      <c r="B214" s="7" t="s">
        <v>1642</v>
      </c>
      <c r="C214" s="7" t="s">
        <v>554</v>
      </c>
      <c r="D214" s="20">
        <v>50</v>
      </c>
      <c r="E214" s="16">
        <v>1.2767500000000001</v>
      </c>
      <c r="F214" s="10">
        <v>90</v>
      </c>
      <c r="G214" s="7">
        <v>0</v>
      </c>
      <c r="H214" s="17">
        <f>10^(-0.828+0.6196*LOG10(F214)+0.3478*LOG10(E214)+0.7261*G214)</f>
        <v>2.6287681196769945</v>
      </c>
      <c r="I214" s="10">
        <v>49.414721306723571</v>
      </c>
    </row>
    <row r="215" spans="1:9" x14ac:dyDescent="0.2">
      <c r="A215" s="18" t="s">
        <v>1095</v>
      </c>
      <c r="B215" s="7" t="s">
        <v>1721</v>
      </c>
      <c r="C215" s="7" t="s">
        <v>719</v>
      </c>
      <c r="D215" s="20">
        <v>63</v>
      </c>
      <c r="E215" s="16">
        <v>1.3589899999999999</v>
      </c>
      <c r="F215" s="10">
        <v>6</v>
      </c>
      <c r="G215" s="7">
        <v>1</v>
      </c>
      <c r="H215" s="17">
        <f>10^(-0.828+0.6196*LOG10(F215)+0.3478*LOG10(E215)+0.7261*G215)</f>
        <v>2.6703926889883789</v>
      </c>
      <c r="I215" s="10">
        <v>50.19716631457279</v>
      </c>
    </row>
    <row r="216" spans="1:9" x14ac:dyDescent="0.2">
      <c r="A216" s="18" t="s">
        <v>902</v>
      </c>
      <c r="B216" s="7" t="s">
        <v>1529</v>
      </c>
      <c r="C216" s="7" t="s">
        <v>316</v>
      </c>
      <c r="D216" s="20">
        <v>45</v>
      </c>
      <c r="E216" s="16">
        <v>2.1864699999999999</v>
      </c>
      <c r="F216" s="10">
        <v>70</v>
      </c>
      <c r="G216" s="7">
        <v>0</v>
      </c>
      <c r="H216" s="17">
        <f>10^(-0.828+0.6196*LOG10(F216)+0.3478*LOG10(E216)+0.7261*G216)</f>
        <v>2.71259865980806</v>
      </c>
      <c r="I216" s="10">
        <v>50.990540317370154</v>
      </c>
    </row>
    <row r="217" spans="1:9" x14ac:dyDescent="0.2">
      <c r="A217" s="18" t="s">
        <v>887</v>
      </c>
      <c r="B217" s="7" t="s">
        <v>1514</v>
      </c>
      <c r="C217" s="7" t="s">
        <v>276</v>
      </c>
      <c r="D217" s="20">
        <v>43</v>
      </c>
      <c r="E217" s="16">
        <v>1.3545</v>
      </c>
      <c r="F217" s="10">
        <v>100</v>
      </c>
      <c r="G217" s="7">
        <v>0</v>
      </c>
      <c r="H217" s="17">
        <f>10^(-0.828+0.6196*LOG10(F217)+0.3478*LOG10(E217)+0.7261*G217)</f>
        <v>2.8643938952166654</v>
      </c>
      <c r="I217" s="10">
        <v>53.843937388514803</v>
      </c>
    </row>
    <row r="218" spans="1:9" x14ac:dyDescent="0.2">
      <c r="A218" s="18" t="s">
        <v>990</v>
      </c>
      <c r="B218" s="7" t="s">
        <v>1617</v>
      </c>
      <c r="C218" s="7" t="s">
        <v>506</v>
      </c>
      <c r="D218" s="20">
        <v>48</v>
      </c>
      <c r="E218" s="16">
        <v>1.48766</v>
      </c>
      <c r="F218" s="10">
        <v>100</v>
      </c>
      <c r="G218" s="7">
        <v>0</v>
      </c>
      <c r="H218" s="17">
        <f>10^(-0.828+0.6196*LOG10(F218)+0.3478*LOG10(E218)+0.7261*G218)</f>
        <v>2.9593530670279478</v>
      </c>
      <c r="I218" s="10">
        <v>55.628948769110956</v>
      </c>
    </row>
    <row r="219" spans="1:9" x14ac:dyDescent="0.2">
      <c r="A219" s="18" t="s">
        <v>842</v>
      </c>
      <c r="B219" s="7" t="s">
        <v>1473</v>
      </c>
      <c r="C219" s="7" t="s">
        <v>1759</v>
      </c>
      <c r="D219" s="20">
        <v>18</v>
      </c>
      <c r="E219" s="16">
        <v>2.0564800000000001</v>
      </c>
      <c r="F219" s="10">
        <v>90</v>
      </c>
      <c r="G219" s="7">
        <v>0</v>
      </c>
      <c r="H219" s="17">
        <f>10^(-0.828+0.6196*LOG10(F219)+0.3478*LOG10(E219)+0.7261*G219)</f>
        <v>3.102796954797026</v>
      </c>
      <c r="I219" s="10">
        <v>58.325359945206962</v>
      </c>
    </row>
    <row r="220" spans="1:9" x14ac:dyDescent="0.2">
      <c r="A220" s="18" t="s">
        <v>1089</v>
      </c>
      <c r="B220" s="7" t="s">
        <v>1715</v>
      </c>
      <c r="C220" s="7" t="s">
        <v>719</v>
      </c>
      <c r="D220" s="20">
        <v>63</v>
      </c>
      <c r="E220" s="16">
        <v>1.0396300000000001</v>
      </c>
      <c r="F220" s="10">
        <v>9</v>
      </c>
      <c r="G220" s="7">
        <v>1</v>
      </c>
      <c r="H220" s="17">
        <f>10^(-0.828+0.6196*LOG10(F220)+0.3478*LOG10(E220)+0.7261*G220)</f>
        <v>3.1276569083050507</v>
      </c>
      <c r="I220" s="10">
        <v>58.792669201242859</v>
      </c>
    </row>
    <row r="221" spans="1:9" x14ac:dyDescent="0.2">
      <c r="A221" s="18" t="s">
        <v>1097</v>
      </c>
      <c r="B221" s="7" t="s">
        <v>1723</v>
      </c>
      <c r="C221" s="7" t="s">
        <v>719</v>
      </c>
      <c r="D221" s="20">
        <v>63</v>
      </c>
      <c r="E221" s="16">
        <v>1.3888</v>
      </c>
      <c r="F221" s="10">
        <v>7.75</v>
      </c>
      <c r="G221" s="7">
        <v>1</v>
      </c>
      <c r="H221" s="17">
        <f>10^(-0.828+0.6196*LOG10(F221)+0.3478*LOG10(E221)+0.7261*G221)</f>
        <v>3.1529815196610622</v>
      </c>
      <c r="I221" s="10">
        <v>59.268712943173263</v>
      </c>
    </row>
    <row r="222" spans="1:9" x14ac:dyDescent="0.2">
      <c r="A222" s="18" t="s">
        <v>868</v>
      </c>
      <c r="B222" s="7" t="s">
        <v>1745</v>
      </c>
      <c r="C222" s="7" t="s">
        <v>242</v>
      </c>
      <c r="D222" s="20">
        <v>40</v>
      </c>
      <c r="E222" s="16">
        <v>2.25197</v>
      </c>
      <c r="F222" s="10">
        <v>90</v>
      </c>
      <c r="G222" s="7">
        <v>0</v>
      </c>
      <c r="H222" s="17">
        <f>10^(-0.828+0.6196*LOG10(F222)+0.3478*LOG10(E222)+0.7261*G222)</f>
        <v>3.2023583698073046</v>
      </c>
      <c r="I222" s="10">
        <v>60.196882784673107</v>
      </c>
    </row>
    <row r="223" spans="1:9" x14ac:dyDescent="0.2">
      <c r="A223" s="18" t="s">
        <v>1087</v>
      </c>
      <c r="B223" s="7" t="s">
        <v>1713</v>
      </c>
      <c r="C223" s="7" t="s">
        <v>719</v>
      </c>
      <c r="D223" s="20">
        <v>63</v>
      </c>
      <c r="E223" s="16">
        <v>1.37548</v>
      </c>
      <c r="F223" s="10">
        <v>8</v>
      </c>
      <c r="G223" s="7">
        <v>1</v>
      </c>
      <c r="H223" s="17">
        <f>10^(-0.828+0.6196*LOG10(F223)+0.3478*LOG10(E223)+0.7261*G223)</f>
        <v>3.2048592016417636</v>
      </c>
      <c r="I223" s="10">
        <v>60.243892601632524</v>
      </c>
    </row>
    <row r="224" spans="1:9" x14ac:dyDescent="0.2">
      <c r="A224" s="18" t="s">
        <v>852</v>
      </c>
      <c r="B224" s="7" t="s">
        <v>203</v>
      </c>
      <c r="C224" s="7" t="s">
        <v>203</v>
      </c>
      <c r="D224" s="20">
        <v>32</v>
      </c>
      <c r="E224" s="16">
        <v>1.18781</v>
      </c>
      <c r="F224" s="10">
        <v>150</v>
      </c>
      <c r="G224" s="7">
        <v>0</v>
      </c>
      <c r="H224" s="17">
        <f>10^(-0.828+0.6196*LOG10(F224)+0.3478*LOG10(E224)+0.7261*G224)</f>
        <v>3.518059196205952</v>
      </c>
      <c r="I224" s="10">
        <v>66.131323420961849</v>
      </c>
    </row>
    <row r="225" spans="1:9" x14ac:dyDescent="0.2">
      <c r="A225" s="18" t="s">
        <v>832</v>
      </c>
      <c r="B225" s="7" t="s">
        <v>1463</v>
      </c>
      <c r="C225" s="7" t="s">
        <v>1759</v>
      </c>
      <c r="D225" s="20">
        <v>18</v>
      </c>
      <c r="E225" s="16">
        <v>1.885946667</v>
      </c>
      <c r="F225" s="10">
        <v>120</v>
      </c>
      <c r="G225" s="7">
        <v>0</v>
      </c>
      <c r="H225" s="17">
        <f>10^(-0.828+0.6196*LOG10(F225)+0.3478*LOG10(E225)+0.7261*G225)</f>
        <v>3.5982375205049419</v>
      </c>
      <c r="I225" s="10">
        <v>67.638489275727878</v>
      </c>
    </row>
    <row r="226" spans="1:9" x14ac:dyDescent="0.2">
      <c r="A226" s="18" t="s">
        <v>1090</v>
      </c>
      <c r="B226" s="7" t="s">
        <v>1716</v>
      </c>
      <c r="C226" s="7" t="s">
        <v>719</v>
      </c>
      <c r="D226" s="20">
        <v>63</v>
      </c>
      <c r="E226" s="16">
        <v>3.39229</v>
      </c>
      <c r="F226" s="10">
        <v>5.95</v>
      </c>
      <c r="G226" s="7">
        <v>1</v>
      </c>
      <c r="H226" s="17">
        <f>10^(-0.828+0.6196*LOG10(F226)+0.3478*LOG10(E226)+0.7261*G226)</f>
        <v>3.6517090487649218</v>
      </c>
      <c r="I226" s="10">
        <v>68.643629534023532</v>
      </c>
    </row>
    <row r="227" spans="1:9" x14ac:dyDescent="0.2">
      <c r="A227" s="18" t="s">
        <v>826</v>
      </c>
      <c r="B227" s="7" t="s">
        <v>1457</v>
      </c>
      <c r="C227" s="7" t="s">
        <v>1759</v>
      </c>
      <c r="D227" s="20">
        <v>18</v>
      </c>
      <c r="E227" s="16">
        <v>3.29454</v>
      </c>
      <c r="F227" s="10">
        <v>90</v>
      </c>
      <c r="G227" s="7">
        <v>0</v>
      </c>
      <c r="H227" s="17">
        <f>10^(-0.828+0.6196*LOG10(F227)+0.3478*LOG10(E227)+0.7261*G227)</f>
        <v>3.6554233779821486</v>
      </c>
      <c r="I227" s="10">
        <v>68.713450276955101</v>
      </c>
    </row>
    <row r="228" spans="1:9" x14ac:dyDescent="0.2">
      <c r="A228" s="18" t="s">
        <v>1094</v>
      </c>
      <c r="B228" s="7" t="s">
        <v>1720</v>
      </c>
      <c r="C228" s="7" t="s">
        <v>719</v>
      </c>
      <c r="D228" s="20">
        <v>63</v>
      </c>
      <c r="E228" s="16">
        <v>1.2675399999999999</v>
      </c>
      <c r="F228" s="10">
        <v>10.4</v>
      </c>
      <c r="G228" s="7">
        <v>1</v>
      </c>
      <c r="H228" s="17">
        <f>10^(-0.828+0.6196*LOG10(F228)+0.3478*LOG10(E228)+0.7261*G228)</f>
        <v>3.6649151727341946</v>
      </c>
      <c r="I228" s="10">
        <v>68.891873922944299</v>
      </c>
    </row>
    <row r="229" spans="1:9" x14ac:dyDescent="0.2">
      <c r="A229" s="18" t="s">
        <v>831</v>
      </c>
      <c r="B229" s="7" t="s">
        <v>1462</v>
      </c>
      <c r="C229" s="7" t="s">
        <v>1759</v>
      </c>
      <c r="D229" s="20">
        <v>18</v>
      </c>
      <c r="E229" s="16">
        <v>1.9198500000000001</v>
      </c>
      <c r="F229" s="10">
        <v>130</v>
      </c>
      <c r="G229" s="7">
        <v>0</v>
      </c>
      <c r="H229" s="17">
        <f>10^(-0.828+0.6196*LOG10(F229)+0.3478*LOG10(E229)+0.7261*G229)</f>
        <v>3.8046934205107266</v>
      </c>
      <c r="I229" s="10">
        <v>71.519379600192167</v>
      </c>
    </row>
    <row r="230" spans="1:9" x14ac:dyDescent="0.2">
      <c r="A230" s="18" t="s">
        <v>1091</v>
      </c>
      <c r="B230" s="7" t="s">
        <v>1717</v>
      </c>
      <c r="C230" s="7" t="s">
        <v>719</v>
      </c>
      <c r="D230" s="20">
        <v>63</v>
      </c>
      <c r="E230" s="16">
        <v>2.5691099999999998</v>
      </c>
      <c r="F230" s="10">
        <v>7.5</v>
      </c>
      <c r="G230" s="7">
        <v>1</v>
      </c>
      <c r="H230" s="17">
        <f>10^(-0.828+0.6196*LOG10(F230)+0.3478*LOG10(E230)+0.7261*G230)</f>
        <v>3.8265763383115101</v>
      </c>
      <c r="I230" s="10">
        <v>71.930727514985236</v>
      </c>
    </row>
    <row r="231" spans="1:9" x14ac:dyDescent="0.2">
      <c r="A231" s="18" t="s">
        <v>1093</v>
      </c>
      <c r="B231" s="7" t="s">
        <v>1719</v>
      </c>
      <c r="C231" s="7" t="s">
        <v>719</v>
      </c>
      <c r="D231" s="20">
        <v>63</v>
      </c>
      <c r="E231" s="16">
        <v>0.84164700000000003</v>
      </c>
      <c r="F231" s="10">
        <v>14.5</v>
      </c>
      <c r="G231" s="7">
        <v>1</v>
      </c>
      <c r="H231" s="17">
        <f>10^(-0.828+0.6196*LOG10(F231)+0.3478*LOG10(E231)+0.7261*G231)</f>
        <v>3.9052048602203469</v>
      </c>
      <c r="I231" s="10">
        <v>73.408760692503463</v>
      </c>
    </row>
    <row r="232" spans="1:9" x14ac:dyDescent="0.2">
      <c r="A232" s="18" t="s">
        <v>1079</v>
      </c>
      <c r="B232" s="7" t="s">
        <v>1705</v>
      </c>
      <c r="C232" s="7" t="s">
        <v>686</v>
      </c>
      <c r="D232" s="20">
        <v>57</v>
      </c>
      <c r="E232" s="16">
        <v>1.63819</v>
      </c>
      <c r="F232" s="10">
        <v>10</v>
      </c>
      <c r="G232" s="7">
        <v>1</v>
      </c>
      <c r="H232" s="17">
        <f>10^(-0.828+0.6196*LOG10(F232)+0.3478*LOG10(E232)+0.7261*G232)</f>
        <v>3.9107125339346482</v>
      </c>
      <c r="I232" s="10">
        <v>73.512292137366714</v>
      </c>
    </row>
    <row r="233" spans="1:9" x14ac:dyDescent="0.2">
      <c r="A233" s="18" t="s">
        <v>880</v>
      </c>
      <c r="B233" s="7" t="s">
        <v>1507</v>
      </c>
      <c r="C233" s="7" t="s">
        <v>276</v>
      </c>
      <c r="D233" s="20">
        <v>43</v>
      </c>
      <c r="E233" s="16">
        <v>1.611065</v>
      </c>
      <c r="F233" s="10">
        <v>150</v>
      </c>
      <c r="G233" s="7">
        <v>0</v>
      </c>
      <c r="H233" s="17">
        <f>10^(-0.828+0.6196*LOG10(F233)+0.3478*LOG10(E233)+0.7261*G233)</f>
        <v>3.9114705736406443</v>
      </c>
      <c r="I233" s="10">
        <v>73.526541519246692</v>
      </c>
    </row>
    <row r="234" spans="1:9" x14ac:dyDescent="0.2">
      <c r="A234" s="18" t="s">
        <v>885</v>
      </c>
      <c r="B234" s="7" t="s">
        <v>1512</v>
      </c>
      <c r="C234" s="7" t="s">
        <v>276</v>
      </c>
      <c r="D234" s="20">
        <v>43</v>
      </c>
      <c r="E234" s="16">
        <v>2.1354600000000001</v>
      </c>
      <c r="F234" s="10">
        <v>150</v>
      </c>
      <c r="G234" s="7">
        <v>0</v>
      </c>
      <c r="H234" s="17">
        <f>10^(-0.828+0.6196*LOG10(F234)+0.3478*LOG10(E234)+0.7261*G234)</f>
        <v>4.3142297297716015</v>
      </c>
      <c r="I234" s="10">
        <v>81.097476096917958</v>
      </c>
    </row>
    <row r="235" spans="1:9" x14ac:dyDescent="0.2">
      <c r="A235" s="18" t="s">
        <v>951</v>
      </c>
      <c r="B235" s="7" t="s">
        <v>1578</v>
      </c>
      <c r="C235" s="7" t="s">
        <v>1755</v>
      </c>
      <c r="D235" s="20">
        <v>47</v>
      </c>
      <c r="E235" s="16">
        <v>4.40876</v>
      </c>
      <c r="F235" s="10">
        <v>100</v>
      </c>
      <c r="G235" s="7">
        <v>0</v>
      </c>
      <c r="H235" s="17">
        <f>10^(-0.828+0.6196*LOG10(F235)+0.3478*LOG10(E235)+0.7261*G235)</f>
        <v>4.3181056510272828</v>
      </c>
      <c r="I235" s="10">
        <v>81.170334394012571</v>
      </c>
    </row>
    <row r="236" spans="1:9" x14ac:dyDescent="0.2">
      <c r="A236" s="18" t="s">
        <v>901</v>
      </c>
      <c r="B236" s="7" t="s">
        <v>1528</v>
      </c>
      <c r="C236" s="7" t="s">
        <v>316</v>
      </c>
      <c r="D236" s="20">
        <v>45</v>
      </c>
      <c r="E236" s="16">
        <v>2.4537100000000001</v>
      </c>
      <c r="F236" s="10">
        <v>140</v>
      </c>
      <c r="G236" s="7">
        <v>0</v>
      </c>
      <c r="H236" s="17">
        <f>10^(-0.828+0.6196*LOG10(F236)+0.3478*LOG10(E236)+0.7261*G236)</f>
        <v>4.3383186846381321</v>
      </c>
      <c r="I236" s="10">
        <v>81.550292373252788</v>
      </c>
    </row>
    <row r="237" spans="1:9" x14ac:dyDescent="0.2">
      <c r="A237" s="18" t="s">
        <v>1077</v>
      </c>
      <c r="B237" s="7" t="s">
        <v>1703</v>
      </c>
      <c r="C237" s="7" t="s">
        <v>686</v>
      </c>
      <c r="D237" s="20">
        <v>57</v>
      </c>
      <c r="E237" s="16">
        <v>2.9023750000000001</v>
      </c>
      <c r="F237" s="10">
        <v>10</v>
      </c>
      <c r="G237" s="7">
        <v>1</v>
      </c>
      <c r="H237" s="17">
        <f>10^(-0.828+0.6196*LOG10(F237)+0.3478*LOG10(E237)+0.7261*G237)</f>
        <v>4.7713983477529531</v>
      </c>
      <c r="I237" s="10">
        <v>89.691181901028315</v>
      </c>
    </row>
    <row r="238" spans="1:9" x14ac:dyDescent="0.2">
      <c r="A238" s="18" t="s">
        <v>1088</v>
      </c>
      <c r="B238" s="7" t="s">
        <v>1714</v>
      </c>
      <c r="C238" s="7" t="s">
        <v>719</v>
      </c>
      <c r="D238" s="20">
        <v>63</v>
      </c>
      <c r="E238" s="16">
        <v>2.8800300000000001</v>
      </c>
      <c r="F238" s="10">
        <v>11</v>
      </c>
      <c r="G238" s="7">
        <v>1</v>
      </c>
      <c r="H238" s="17">
        <f>10^(-0.828+0.6196*LOG10(F238)+0.3478*LOG10(E238)+0.7261*G238)</f>
        <v>5.0480679062198091</v>
      </c>
      <c r="I238" s="10">
        <v>94.891925558621736</v>
      </c>
    </row>
    <row r="239" spans="1:9" x14ac:dyDescent="0.2">
      <c r="A239" s="18" t="s">
        <v>1084</v>
      </c>
      <c r="B239" s="7" t="s">
        <v>1710</v>
      </c>
      <c r="C239" s="7" t="s">
        <v>686</v>
      </c>
      <c r="D239" s="20">
        <v>57</v>
      </c>
      <c r="E239" s="16">
        <v>1.06558</v>
      </c>
      <c r="F239" s="10">
        <v>20</v>
      </c>
      <c r="G239" s="7">
        <v>1</v>
      </c>
      <c r="H239" s="17">
        <f>10^(-0.828+0.6196*LOG10(F239)+0.3478*LOG10(E239)+0.7261*G239)</f>
        <v>5.173835509516957</v>
      </c>
      <c r="I239" s="10">
        <v>97.256063734151169</v>
      </c>
    </row>
    <row r="240" spans="1:9" x14ac:dyDescent="0.2">
      <c r="A240" s="18" t="s">
        <v>1082</v>
      </c>
      <c r="B240" s="7" t="s">
        <v>1708</v>
      </c>
      <c r="C240" s="7" t="s">
        <v>686</v>
      </c>
      <c r="D240" s="20">
        <v>57</v>
      </c>
      <c r="E240" s="16">
        <v>1.1929000000000001</v>
      </c>
      <c r="F240" s="10">
        <v>20</v>
      </c>
      <c r="G240" s="7">
        <v>1</v>
      </c>
      <c r="H240" s="17">
        <f>10^(-0.828+0.6196*LOG10(F240)+0.3478*LOG10(E240)+0.7261*G240)</f>
        <v>5.3809761846594366</v>
      </c>
      <c r="I240" s="10">
        <v>101.14982623714057</v>
      </c>
    </row>
    <row r="241" spans="1:11" x14ac:dyDescent="0.2">
      <c r="A241" s="18" t="s">
        <v>1081</v>
      </c>
      <c r="B241" s="7" t="s">
        <v>1707</v>
      </c>
      <c r="C241" s="7" t="s">
        <v>686</v>
      </c>
      <c r="D241" s="20">
        <v>57</v>
      </c>
      <c r="E241" s="16">
        <v>3.39567</v>
      </c>
      <c r="F241" s="10">
        <v>12</v>
      </c>
      <c r="G241" s="7">
        <v>1</v>
      </c>
      <c r="H241" s="17">
        <f>10^(-0.828+0.6196*LOG10(F241)+0.3478*LOG10(E241)+0.7261*G241)</f>
        <v>5.6417856416837271</v>
      </c>
      <c r="I241" s="10">
        <v>106.0524369073418</v>
      </c>
    </row>
    <row r="242" spans="1:11" x14ac:dyDescent="0.2">
      <c r="A242" s="18" t="s">
        <v>825</v>
      </c>
      <c r="B242" s="7" t="s">
        <v>1456</v>
      </c>
      <c r="C242" s="7" t="s">
        <v>1759</v>
      </c>
      <c r="D242" s="20">
        <v>18</v>
      </c>
      <c r="E242" s="16">
        <v>0.27623999999999999</v>
      </c>
      <c r="F242" s="10">
        <v>50</v>
      </c>
      <c r="G242" s="7">
        <v>1</v>
      </c>
      <c r="H242" s="17">
        <f>10^(-0.828+0.6196*LOG10(F242)+0.3478*LOG10(E242)+0.7261*G242)</f>
        <v>5.707701890386228</v>
      </c>
      <c r="I242" s="10">
        <v>107.29150894067845</v>
      </c>
    </row>
    <row r="243" spans="1:11" ht="24" x14ac:dyDescent="0.2">
      <c r="A243" s="21" t="s">
        <v>1086</v>
      </c>
      <c r="B243" s="19" t="s">
        <v>1712</v>
      </c>
      <c r="C243" s="19" t="s">
        <v>1753</v>
      </c>
      <c r="D243" s="22" t="s">
        <v>715</v>
      </c>
      <c r="E243" s="23">
        <v>1.5192099999999999</v>
      </c>
      <c r="F243" s="24">
        <v>20</v>
      </c>
      <c r="G243" s="19">
        <v>1</v>
      </c>
      <c r="H243" s="32">
        <f>10^(-0.828+0.6196*LOG10(F243)+0.3478*LOG10(E243)+0.7261*G243)</f>
        <v>5.8530853865725527</v>
      </c>
      <c r="I243" s="24">
        <v>110.02438023992681</v>
      </c>
      <c r="J243" s="19"/>
      <c r="K243" s="19"/>
    </row>
    <row r="244" spans="1:11" x14ac:dyDescent="0.2">
      <c r="A244" s="18" t="s">
        <v>1080</v>
      </c>
      <c r="B244" s="7" t="s">
        <v>1706</v>
      </c>
      <c r="C244" s="7" t="s">
        <v>686</v>
      </c>
      <c r="D244" s="20">
        <v>57</v>
      </c>
      <c r="E244" s="16">
        <v>2.5458599999999998</v>
      </c>
      <c r="F244" s="10">
        <v>15</v>
      </c>
      <c r="G244" s="7">
        <v>1</v>
      </c>
      <c r="H244" s="17">
        <f>10^(-0.828+0.6196*LOG10(F244)+0.3478*LOG10(E244)+0.7261*G244)</f>
        <v>5.860779595682609</v>
      </c>
      <c r="I244" s="10">
        <v>110.16901346033266</v>
      </c>
    </row>
    <row r="245" spans="1:11" x14ac:dyDescent="0.2">
      <c r="A245" s="18" t="s">
        <v>883</v>
      </c>
      <c r="B245" s="7" t="s">
        <v>1510</v>
      </c>
      <c r="C245" s="7" t="s">
        <v>276</v>
      </c>
      <c r="D245" s="20">
        <v>43</v>
      </c>
      <c r="E245" s="16">
        <v>5.26363</v>
      </c>
      <c r="F245" s="10">
        <v>150</v>
      </c>
      <c r="G245" s="7">
        <v>0</v>
      </c>
      <c r="H245" s="17">
        <f>10^(-0.828+0.6196*LOG10(F245)+0.3478*LOG10(E245)+0.7261*G245)</f>
        <v>5.9043105226590109</v>
      </c>
      <c r="I245" s="10">
        <v>110.98729355459464</v>
      </c>
    </row>
    <row r="246" spans="1:11" x14ac:dyDescent="0.2">
      <c r="A246" s="18" t="s">
        <v>1063</v>
      </c>
      <c r="B246" s="7" t="s">
        <v>1689</v>
      </c>
      <c r="C246" s="7" t="s">
        <v>656</v>
      </c>
      <c r="D246" s="20">
        <v>54</v>
      </c>
      <c r="E246" s="16">
        <v>1.7983750000000001</v>
      </c>
      <c r="F246" s="10">
        <v>20</v>
      </c>
      <c r="G246" s="7">
        <v>1</v>
      </c>
      <c r="H246" s="17">
        <f>10^(-0.828+0.6196*LOG10(F246)+0.3478*LOG10(E246)+0.7261*G246)</f>
        <v>6.2067683740599389</v>
      </c>
      <c r="I246" s="10">
        <v>116.67279708841097</v>
      </c>
    </row>
    <row r="247" spans="1:11" x14ac:dyDescent="0.2">
      <c r="A247" s="18" t="s">
        <v>1069</v>
      </c>
      <c r="B247" s="7" t="s">
        <v>1695</v>
      </c>
      <c r="C247" s="7" t="s">
        <v>656</v>
      </c>
      <c r="D247" s="20">
        <v>54</v>
      </c>
      <c r="E247" s="16">
        <v>3.0075400000000001</v>
      </c>
      <c r="F247" s="10">
        <v>16</v>
      </c>
      <c r="G247" s="7">
        <v>1</v>
      </c>
      <c r="H247" s="17">
        <f>10^(-0.828+0.6196*LOG10(F247)+0.3478*LOG10(E247)+0.7261*G247)</f>
        <v>6.4639006153087806</v>
      </c>
      <c r="I247" s="10">
        <v>121.50628466199201</v>
      </c>
    </row>
    <row r="248" spans="1:11" x14ac:dyDescent="0.2">
      <c r="A248" s="18" t="s">
        <v>1062</v>
      </c>
      <c r="B248" s="7" t="s">
        <v>1688</v>
      </c>
      <c r="C248" s="7" t="s">
        <v>656</v>
      </c>
      <c r="D248" s="20">
        <v>54</v>
      </c>
      <c r="E248" s="16">
        <v>2.0637400000000001</v>
      </c>
      <c r="F248" s="10">
        <v>20</v>
      </c>
      <c r="G248" s="7">
        <v>1</v>
      </c>
      <c r="H248" s="17">
        <f>10^(-0.828+0.6196*LOG10(F248)+0.3478*LOG10(E248)+0.7261*G248)</f>
        <v>6.5111123319315194</v>
      </c>
      <c r="I248" s="10">
        <v>122.39375503332751</v>
      </c>
    </row>
    <row r="249" spans="1:11" x14ac:dyDescent="0.2">
      <c r="A249" s="18" t="s">
        <v>1068</v>
      </c>
      <c r="B249" s="7" t="s">
        <v>1694</v>
      </c>
      <c r="C249" s="7" t="s">
        <v>656</v>
      </c>
      <c r="D249" s="20">
        <v>54</v>
      </c>
      <c r="E249" s="16">
        <v>2.0737000000000001</v>
      </c>
      <c r="F249" s="10">
        <v>20</v>
      </c>
      <c r="G249" s="7">
        <v>1</v>
      </c>
      <c r="H249" s="17">
        <f>10^(-0.828+0.6196*LOG10(F249)+0.3478*LOG10(E249)+0.7261*G249)</f>
        <v>6.5220243957203623</v>
      </c>
      <c r="I249" s="10">
        <v>122.59887643105394</v>
      </c>
    </row>
    <row r="250" spans="1:11" x14ac:dyDescent="0.2">
      <c r="A250" s="18" t="s">
        <v>1061</v>
      </c>
      <c r="B250" s="7" t="s">
        <v>1687</v>
      </c>
      <c r="C250" s="7" t="s">
        <v>656</v>
      </c>
      <c r="D250" s="20">
        <v>54</v>
      </c>
      <c r="E250" s="16">
        <v>3.467285</v>
      </c>
      <c r="F250" s="10">
        <v>15</v>
      </c>
      <c r="G250" s="7">
        <v>1</v>
      </c>
      <c r="H250" s="17">
        <f>10^(-0.828+0.6196*LOG10(F250)+0.3478*LOG10(E250)+0.7261*G250)</f>
        <v>6.5255107039795757</v>
      </c>
      <c r="I250" s="10">
        <v>122.66441091077046</v>
      </c>
    </row>
    <row r="251" spans="1:11" x14ac:dyDescent="0.2">
      <c r="A251" s="18" t="s">
        <v>1074</v>
      </c>
      <c r="B251" s="7" t="s">
        <v>1700</v>
      </c>
      <c r="C251" s="7" t="s">
        <v>686</v>
      </c>
      <c r="D251" s="20">
        <v>57</v>
      </c>
      <c r="E251" s="16">
        <v>2.6869299999999998</v>
      </c>
      <c r="F251" s="10">
        <v>18</v>
      </c>
      <c r="G251" s="7">
        <v>1</v>
      </c>
      <c r="H251" s="17">
        <f>10^(-0.828+0.6196*LOG10(F251)+0.3478*LOG10(E251)+0.7261*G251)</f>
        <v>6.6859358219588021</v>
      </c>
      <c r="I251" s="10">
        <v>125.68002968528441</v>
      </c>
    </row>
    <row r="252" spans="1:11" x14ac:dyDescent="0.2">
      <c r="A252" s="18" t="s">
        <v>1083</v>
      </c>
      <c r="B252" s="7" t="s">
        <v>1709</v>
      </c>
      <c r="C252" s="7" t="s">
        <v>686</v>
      </c>
      <c r="D252" s="20">
        <v>57</v>
      </c>
      <c r="E252" s="16">
        <v>1.5911599999999999</v>
      </c>
      <c r="F252" s="10">
        <v>25</v>
      </c>
      <c r="G252" s="7">
        <v>1</v>
      </c>
      <c r="H252" s="17">
        <f>10^(-0.828+0.6196*LOG10(F252)+0.3478*LOG10(E252)+0.7261*G252)</f>
        <v>6.8299843302291032</v>
      </c>
      <c r="I252" s="10">
        <v>128.38780631934554</v>
      </c>
    </row>
    <row r="253" spans="1:11" x14ac:dyDescent="0.2">
      <c r="A253" s="18" t="s">
        <v>1067</v>
      </c>
      <c r="B253" s="7" t="s">
        <v>1693</v>
      </c>
      <c r="C253" s="7" t="s">
        <v>656</v>
      </c>
      <c r="D253" s="20">
        <v>54</v>
      </c>
      <c r="E253" s="16">
        <v>2.9134466670000001</v>
      </c>
      <c r="F253" s="10">
        <v>20</v>
      </c>
      <c r="G253" s="7">
        <v>1</v>
      </c>
      <c r="H253" s="17">
        <f>10^(-0.828+0.6196*LOG10(F253)+0.3478*LOG10(E253)+0.7261*G253)</f>
        <v>7.3407251750667815</v>
      </c>
      <c r="I253" s="10">
        <v>137.98854528095299</v>
      </c>
    </row>
    <row r="254" spans="1:11" x14ac:dyDescent="0.2">
      <c r="A254" s="18" t="s">
        <v>1078</v>
      </c>
      <c r="B254" s="7" t="s">
        <v>1704</v>
      </c>
      <c r="C254" s="7" t="s">
        <v>686</v>
      </c>
      <c r="D254" s="20">
        <v>57</v>
      </c>
      <c r="E254" s="16">
        <v>1.9722500000000001</v>
      </c>
      <c r="F254" s="10">
        <v>25</v>
      </c>
      <c r="G254" s="7">
        <v>1</v>
      </c>
      <c r="H254" s="17">
        <f>10^(-0.828+0.6196*LOG10(F254)+0.3478*LOG10(E254)+0.7261*G254)</f>
        <v>7.3595523811239101</v>
      </c>
      <c r="I254" s="10">
        <v>138.34245292816362</v>
      </c>
    </row>
    <row r="255" spans="1:11" x14ac:dyDescent="0.2">
      <c r="A255" s="18" t="s">
        <v>1085</v>
      </c>
      <c r="B255" s="7" t="s">
        <v>1711</v>
      </c>
      <c r="C255" s="7" t="s">
        <v>686</v>
      </c>
      <c r="D255" s="20">
        <v>57</v>
      </c>
      <c r="E255" s="16">
        <v>1.8552299999999999</v>
      </c>
      <c r="F255" s="10">
        <v>30</v>
      </c>
      <c r="G255" s="7">
        <v>1</v>
      </c>
      <c r="H255" s="17">
        <f>10^(-0.828+0.6196*LOG10(F255)+0.3478*LOG10(E255)+0.7261*G255)</f>
        <v>8.0662758483416308</v>
      </c>
      <c r="I255" s="10">
        <v>151.62720897495262</v>
      </c>
    </row>
    <row r="256" spans="1:11" x14ac:dyDescent="0.2">
      <c r="A256" s="18" t="s">
        <v>829</v>
      </c>
      <c r="B256" s="7" t="s">
        <v>1460</v>
      </c>
      <c r="C256" s="7" t="s">
        <v>1759</v>
      </c>
      <c r="D256" s="20">
        <v>18</v>
      </c>
      <c r="E256" s="16">
        <v>2.6185299999999998</v>
      </c>
      <c r="F256" s="10">
        <v>25</v>
      </c>
      <c r="G256" s="7">
        <v>1</v>
      </c>
      <c r="H256" s="17">
        <f>10^(-0.828+0.6196*LOG10(F256)+0.3478*LOG10(E256)+0.7261*G256)</f>
        <v>8.12201985109429</v>
      </c>
      <c r="I256" s="10">
        <v>152.67506646376086</v>
      </c>
    </row>
    <row r="257" spans="1:9" x14ac:dyDescent="0.2">
      <c r="A257" s="18" t="s">
        <v>1066</v>
      </c>
      <c r="B257" s="7" t="s">
        <v>1692</v>
      </c>
      <c r="C257" s="7" t="s">
        <v>656</v>
      </c>
      <c r="D257" s="20">
        <v>54</v>
      </c>
      <c r="E257" s="16">
        <v>3.0370349999999999</v>
      </c>
      <c r="F257" s="10">
        <v>24</v>
      </c>
      <c r="G257" s="7">
        <v>1</v>
      </c>
      <c r="H257" s="17">
        <f>10^(-0.828+0.6196*LOG10(F257)+0.3478*LOG10(E257)+0.7261*G257)</f>
        <v>8.3382502418977129</v>
      </c>
      <c r="I257" s="10">
        <v>156.73969446180124</v>
      </c>
    </row>
    <row r="258" spans="1:9" x14ac:dyDescent="0.2">
      <c r="A258" s="18" t="s">
        <v>1060</v>
      </c>
      <c r="B258" s="7" t="s">
        <v>1686</v>
      </c>
      <c r="C258" s="7" t="s">
        <v>656</v>
      </c>
      <c r="D258" s="20">
        <v>54</v>
      </c>
      <c r="E258" s="16">
        <v>2.8807749999999999</v>
      </c>
      <c r="F258" s="10">
        <v>25</v>
      </c>
      <c r="G258" s="7">
        <v>1</v>
      </c>
      <c r="H258" s="17">
        <f>10^(-0.828+0.6196*LOG10(F258)+0.3478*LOG10(E258)+0.7261*G258)</f>
        <v>8.3961652507070994</v>
      </c>
      <c r="I258" s="10">
        <v>157.82836181072813</v>
      </c>
    </row>
    <row r="259" spans="1:9" x14ac:dyDescent="0.2">
      <c r="A259" s="18" t="s">
        <v>1070</v>
      </c>
      <c r="B259" s="7" t="s">
        <v>1696</v>
      </c>
      <c r="C259" s="7" t="s">
        <v>656</v>
      </c>
      <c r="D259" s="20">
        <v>54</v>
      </c>
      <c r="E259" s="16">
        <v>2.1675300000000002</v>
      </c>
      <c r="F259" s="10">
        <v>32</v>
      </c>
      <c r="G259" s="7">
        <v>1</v>
      </c>
      <c r="H259" s="17">
        <f>10^(-0.828+0.6196*LOG10(F259)+0.3478*LOG10(E259)+0.7261*G259)</f>
        <v>8.8621601561222363</v>
      </c>
      <c r="I259" s="10">
        <v>166.58798127243685</v>
      </c>
    </row>
    <row r="260" spans="1:9" x14ac:dyDescent="0.2">
      <c r="A260" s="18" t="s">
        <v>1076</v>
      </c>
      <c r="B260" s="7" t="s">
        <v>1702</v>
      </c>
      <c r="C260" s="7" t="s">
        <v>686</v>
      </c>
      <c r="D260" s="20">
        <v>57</v>
      </c>
      <c r="E260" s="16">
        <v>2.2203499999999998</v>
      </c>
      <c r="F260" s="10">
        <v>35</v>
      </c>
      <c r="G260" s="7">
        <v>1</v>
      </c>
      <c r="H260" s="17">
        <f>10^(-0.828+0.6196*LOG10(F260)+0.3478*LOG10(E260)+0.7261*G260)</f>
        <v>9.4469134552543235</v>
      </c>
      <c r="I260" s="10">
        <v>177.57998208586335</v>
      </c>
    </row>
    <row r="261" spans="1:9" x14ac:dyDescent="0.2">
      <c r="A261" s="18" t="s">
        <v>1075</v>
      </c>
      <c r="B261" s="7" t="s">
        <v>1701</v>
      </c>
      <c r="C261" s="7" t="s">
        <v>686</v>
      </c>
      <c r="D261" s="20">
        <v>57</v>
      </c>
      <c r="E261" s="16">
        <v>4.1345599999999996</v>
      </c>
      <c r="F261" s="10">
        <v>25</v>
      </c>
      <c r="G261" s="7">
        <v>1</v>
      </c>
      <c r="H261" s="17">
        <f>10^(-0.828+0.6196*LOG10(F261)+0.3478*LOG10(E261)+0.7261*G261)</f>
        <v>9.5204557641124765</v>
      </c>
      <c r="I261" s="10">
        <v>178.9624062979027</v>
      </c>
    </row>
    <row r="262" spans="1:9" x14ac:dyDescent="0.2">
      <c r="A262" s="18" t="s">
        <v>1065</v>
      </c>
      <c r="B262" s="7" t="s">
        <v>1691</v>
      </c>
      <c r="C262" s="7" t="s">
        <v>656</v>
      </c>
      <c r="D262" s="20">
        <v>54</v>
      </c>
      <c r="E262" s="16">
        <v>2.34456</v>
      </c>
      <c r="F262" s="10">
        <v>35</v>
      </c>
      <c r="G262" s="7">
        <v>1</v>
      </c>
      <c r="H262" s="17">
        <f>10^(-0.828+0.6196*LOG10(F262)+0.3478*LOG10(E262)+0.7261*G262)</f>
        <v>9.6274638875490286</v>
      </c>
      <c r="I262" s="10">
        <v>180.97390992106077</v>
      </c>
    </row>
    <row r="263" spans="1:9" x14ac:dyDescent="0.2">
      <c r="A263" s="18" t="s">
        <v>827</v>
      </c>
      <c r="B263" s="7" t="s">
        <v>1458</v>
      </c>
      <c r="C263" s="7" t="s">
        <v>1759</v>
      </c>
      <c r="D263" s="20">
        <v>18</v>
      </c>
      <c r="E263" s="16">
        <v>0.89915100000000003</v>
      </c>
      <c r="F263" s="10">
        <v>60</v>
      </c>
      <c r="G263" s="7">
        <v>1</v>
      </c>
      <c r="H263" s="17">
        <f>10^(-0.828+0.6196*LOG10(F263)+0.3478*LOG10(E263)+0.7261*G263)</f>
        <v>9.6335311057718744</v>
      </c>
      <c r="I263" s="10">
        <v>181.08795950015633</v>
      </c>
    </row>
    <row r="264" spans="1:9" x14ac:dyDescent="0.2">
      <c r="A264" s="18" t="s">
        <v>987</v>
      </c>
      <c r="B264" s="7" t="s">
        <v>1614</v>
      </c>
      <c r="C264" s="7" t="s">
        <v>1755</v>
      </c>
      <c r="D264" s="20">
        <v>47</v>
      </c>
      <c r="E264" s="16">
        <v>2.3932500000000001</v>
      </c>
      <c r="F264" s="10">
        <v>35</v>
      </c>
      <c r="G264" s="7">
        <v>1</v>
      </c>
      <c r="H264" s="17">
        <f>10^(-0.828+0.6196*LOG10(F264)+0.3478*LOG10(E264)+0.7261*G264)</f>
        <v>9.6965359106610158</v>
      </c>
      <c r="I264" s="10">
        <v>182.27230316716793</v>
      </c>
    </row>
    <row r="265" spans="1:9" x14ac:dyDescent="0.2">
      <c r="A265" s="18" t="s">
        <v>1064</v>
      </c>
      <c r="B265" s="7" t="s">
        <v>1690</v>
      </c>
      <c r="C265" s="7" t="s">
        <v>656</v>
      </c>
      <c r="D265" s="20">
        <v>54</v>
      </c>
      <c r="E265" s="16">
        <v>2.62357</v>
      </c>
      <c r="F265" s="10">
        <v>35</v>
      </c>
      <c r="G265" s="7">
        <v>1</v>
      </c>
      <c r="H265" s="17">
        <f>10^(-0.828+0.6196*LOG10(F265)+0.3478*LOG10(E265)+0.7261*G265)</f>
        <v>10.011414116709494</v>
      </c>
      <c r="I265" s="10">
        <v>188.19128045579941</v>
      </c>
    </row>
    <row r="266" spans="1:9" x14ac:dyDescent="0.2">
      <c r="A266" s="18" t="s">
        <v>985</v>
      </c>
      <c r="B266" s="7" t="s">
        <v>1612</v>
      </c>
      <c r="C266" s="7" t="s">
        <v>1755</v>
      </c>
      <c r="D266" s="20">
        <v>47</v>
      </c>
      <c r="E266" s="16">
        <v>2.5481799999999999</v>
      </c>
      <c r="F266" s="10">
        <v>40</v>
      </c>
      <c r="G266" s="7">
        <v>1</v>
      </c>
      <c r="H266" s="17">
        <f>10^(-0.828+0.6196*LOG10(F266)+0.3478*LOG10(E266)+0.7261*G266)</f>
        <v>10.765227207873956</v>
      </c>
      <c r="I266" s="10">
        <v>202.36121181582692</v>
      </c>
    </row>
    <row r="267" spans="1:9" x14ac:dyDescent="0.2">
      <c r="A267" s="18" t="s">
        <v>1073</v>
      </c>
      <c r="B267" s="7" t="s">
        <v>1699</v>
      </c>
      <c r="C267" s="7" t="s">
        <v>686</v>
      </c>
      <c r="D267" s="20">
        <v>57</v>
      </c>
      <c r="E267" s="16">
        <v>4.4389000000000003</v>
      </c>
      <c r="F267" s="10">
        <v>30</v>
      </c>
      <c r="G267" s="7">
        <v>1</v>
      </c>
      <c r="H267" s="17">
        <f>10^(-0.828+0.6196*LOG10(F267)+0.3478*LOG10(E267)+0.7261*G267)</f>
        <v>10.925635312740633</v>
      </c>
      <c r="I267" s="10">
        <v>205.37651078342876</v>
      </c>
    </row>
    <row r="268" spans="1:9" x14ac:dyDescent="0.2">
      <c r="A268" s="18" t="s">
        <v>1072</v>
      </c>
      <c r="B268" s="7" t="s">
        <v>1698</v>
      </c>
      <c r="C268" s="7" t="s">
        <v>686</v>
      </c>
      <c r="D268" s="20">
        <v>57</v>
      </c>
      <c r="E268" s="16">
        <v>3.3692099999999998</v>
      </c>
      <c r="F268" s="10">
        <v>37.5</v>
      </c>
      <c r="G268" s="7">
        <v>1</v>
      </c>
      <c r="H268" s="17">
        <f>10^(-0.828+0.6196*LOG10(F268)+0.3478*LOG10(E268)+0.7261*G268)</f>
        <v>11.39840384814811</v>
      </c>
      <c r="I268" s="10">
        <v>214.2634587210882</v>
      </c>
    </row>
    <row r="269" spans="1:9" x14ac:dyDescent="0.2">
      <c r="A269" s="18" t="s">
        <v>801</v>
      </c>
      <c r="B269" s="7" t="s">
        <v>1435</v>
      </c>
      <c r="C269" s="7" t="s">
        <v>1758</v>
      </c>
      <c r="D269" s="20">
        <v>12</v>
      </c>
      <c r="E269" s="16">
        <v>0.89906699999999995</v>
      </c>
      <c r="F269" s="10">
        <v>80</v>
      </c>
      <c r="G269" s="7">
        <v>1</v>
      </c>
      <c r="H269" s="17">
        <f>10^(-0.828+0.6196*LOG10(F269)+0.3478*LOG10(E269)+0.7261*G269)</f>
        <v>11.512865565189346</v>
      </c>
      <c r="I269" s="10">
        <v>216.41507255326474</v>
      </c>
    </row>
    <row r="270" spans="1:9" x14ac:dyDescent="0.2">
      <c r="A270" s="18" t="s">
        <v>816</v>
      </c>
      <c r="B270" s="7" t="s">
        <v>1448</v>
      </c>
      <c r="C270" s="7" t="s">
        <v>1759</v>
      </c>
      <c r="D270" s="20">
        <v>18</v>
      </c>
      <c r="E270" s="16">
        <v>3.3622800000000002</v>
      </c>
      <c r="F270" s="10">
        <v>40</v>
      </c>
      <c r="G270" s="7">
        <v>1</v>
      </c>
      <c r="H270" s="17">
        <f>10^(-0.828+0.6196*LOG10(F270)+0.3478*LOG10(E270)+0.7261*G270)</f>
        <v>11.854947448434187</v>
      </c>
      <c r="I270" s="10">
        <v>222.84541564746655</v>
      </c>
    </row>
    <row r="271" spans="1:9" x14ac:dyDescent="0.2">
      <c r="A271" s="18" t="s">
        <v>839</v>
      </c>
      <c r="B271" s="7" t="s">
        <v>1470</v>
      </c>
      <c r="C271" s="7" t="s">
        <v>1759</v>
      </c>
      <c r="D271" s="20">
        <v>18</v>
      </c>
      <c r="E271" s="16">
        <v>2.3628499999999999</v>
      </c>
      <c r="F271" s="10">
        <v>50</v>
      </c>
      <c r="G271" s="7">
        <v>1</v>
      </c>
      <c r="H271" s="17">
        <f>10^(-0.828+0.6196*LOG10(F271)+0.3478*LOG10(E271)+0.7261*G271)</f>
        <v>12.041009761460112</v>
      </c>
      <c r="I271" s="10">
        <v>226.34295400965206</v>
      </c>
    </row>
    <row r="272" spans="1:9" x14ac:dyDescent="0.2">
      <c r="A272" s="18" t="s">
        <v>798</v>
      </c>
      <c r="B272" s="7" t="s">
        <v>60</v>
      </c>
      <c r="C272" s="7" t="s">
        <v>1762</v>
      </c>
      <c r="D272" s="20">
        <v>11</v>
      </c>
      <c r="E272" s="16">
        <v>1.5508299999999999</v>
      </c>
      <c r="F272" s="10">
        <v>70</v>
      </c>
      <c r="G272" s="7">
        <v>1</v>
      </c>
      <c r="H272" s="17">
        <f>10^(-0.828+0.6196*LOG10(F272)+0.3478*LOG10(E272)+0.7261*G272)</f>
        <v>12.811529240320478</v>
      </c>
      <c r="I272" s="10">
        <v>240.82692656861829</v>
      </c>
    </row>
    <row r="273" spans="1:9" x14ac:dyDescent="0.2">
      <c r="A273" s="18" t="s">
        <v>812</v>
      </c>
      <c r="B273" s="7" t="s">
        <v>1444</v>
      </c>
      <c r="C273" s="7" t="s">
        <v>1759</v>
      </c>
      <c r="D273" s="20">
        <v>18</v>
      </c>
      <c r="E273" s="16">
        <v>1.98231</v>
      </c>
      <c r="F273" s="10">
        <v>70</v>
      </c>
      <c r="G273" s="7">
        <v>1</v>
      </c>
      <c r="H273" s="17">
        <f>10^(-0.828+0.6196*LOG10(F273)+0.3478*LOG10(E273)+0.7261*G273)</f>
        <v>13.953367036119026</v>
      </c>
      <c r="I273" s="10">
        <v>262.29081911757453</v>
      </c>
    </row>
    <row r="274" spans="1:9" x14ac:dyDescent="0.2">
      <c r="A274" s="18" t="s">
        <v>815</v>
      </c>
      <c r="B274" s="7" t="s">
        <v>1447</v>
      </c>
      <c r="C274" s="7" t="s">
        <v>1759</v>
      </c>
      <c r="D274" s="20">
        <v>18</v>
      </c>
      <c r="E274" s="16">
        <v>3.6136499999999998</v>
      </c>
      <c r="F274" s="10">
        <v>50</v>
      </c>
      <c r="G274" s="7">
        <v>1</v>
      </c>
      <c r="H274" s="17">
        <f>10^(-0.828+0.6196*LOG10(F274)+0.3478*LOG10(E274)+0.7261*G274)</f>
        <v>13.958394345562839</v>
      </c>
      <c r="I274" s="10">
        <v>262.3853208323622</v>
      </c>
    </row>
    <row r="275" spans="1:9" x14ac:dyDescent="0.2">
      <c r="A275" s="18" t="s">
        <v>800</v>
      </c>
      <c r="B275" s="7" t="s">
        <v>1434</v>
      </c>
      <c r="C275" s="7" t="s">
        <v>1758</v>
      </c>
      <c r="D275" s="20">
        <v>12</v>
      </c>
      <c r="E275" s="16">
        <v>1.1266099999999999</v>
      </c>
      <c r="F275" s="10">
        <v>100</v>
      </c>
      <c r="G275" s="7">
        <v>1</v>
      </c>
      <c r="H275" s="17">
        <f>10^(-0.828+0.6196*LOG10(F275)+0.3478*LOG10(E275)+0.7261*G275)</f>
        <v>14.299039264187801</v>
      </c>
      <c r="I275" s="10">
        <v>268.78865233672951</v>
      </c>
    </row>
    <row r="276" spans="1:9" x14ac:dyDescent="0.2">
      <c r="A276" s="18" t="s">
        <v>844</v>
      </c>
      <c r="B276" s="7" t="s">
        <v>1475</v>
      </c>
      <c r="C276" s="7" t="s">
        <v>167</v>
      </c>
      <c r="D276" s="20">
        <v>19</v>
      </c>
      <c r="E276" s="16">
        <v>3.9027699999999999</v>
      </c>
      <c r="F276" s="10">
        <v>50</v>
      </c>
      <c r="G276" s="7">
        <v>1</v>
      </c>
      <c r="H276" s="17">
        <f>10^(-0.828+0.6196*LOG10(F276)+0.3478*LOG10(E276)+0.7261*G276)</f>
        <v>14.337100496963078</v>
      </c>
      <c r="I276" s="10">
        <v>269.50411491256585</v>
      </c>
    </row>
    <row r="277" spans="1:9" x14ac:dyDescent="0.2">
      <c r="A277" s="18" t="s">
        <v>823</v>
      </c>
      <c r="B277" s="7" t="s">
        <v>1454</v>
      </c>
      <c r="C277" s="7" t="s">
        <v>1759</v>
      </c>
      <c r="D277" s="20">
        <v>18</v>
      </c>
      <c r="E277" s="16">
        <v>3.913205</v>
      </c>
      <c r="F277" s="10">
        <v>50</v>
      </c>
      <c r="G277" s="7">
        <v>1</v>
      </c>
      <c r="H277" s="17">
        <f>10^(-0.828+0.6196*LOG10(F277)+0.3478*LOG10(E277)+0.7261*G277)</f>
        <v>14.350421352853022</v>
      </c>
      <c r="I277" s="10">
        <v>269.7545159945181</v>
      </c>
    </row>
    <row r="278" spans="1:9" x14ac:dyDescent="0.2">
      <c r="A278" s="18" t="s">
        <v>830</v>
      </c>
      <c r="B278" s="7" t="s">
        <v>1461</v>
      </c>
      <c r="C278" s="7" t="s">
        <v>1759</v>
      </c>
      <c r="D278" s="20">
        <v>18</v>
      </c>
      <c r="E278" s="16">
        <v>1.70522</v>
      </c>
      <c r="F278" s="10">
        <v>80</v>
      </c>
      <c r="G278" s="7">
        <v>1</v>
      </c>
      <c r="H278" s="17">
        <f>10^(-0.828+0.6196*LOG10(F278)+0.3478*LOG10(E278)+0.7261*G278)</f>
        <v>14.383606231547061</v>
      </c>
      <c r="I278" s="10">
        <v>270.3783144649837</v>
      </c>
    </row>
    <row r="279" spans="1:9" x14ac:dyDescent="0.2">
      <c r="A279" s="18" t="s">
        <v>845</v>
      </c>
      <c r="B279" s="7" t="s">
        <v>173</v>
      </c>
      <c r="C279" s="7" t="s">
        <v>173</v>
      </c>
      <c r="D279" s="20">
        <v>20</v>
      </c>
      <c r="E279" s="16">
        <v>0.98747600000000002</v>
      </c>
      <c r="F279" s="10">
        <v>110</v>
      </c>
      <c r="G279" s="7">
        <v>1</v>
      </c>
      <c r="H279" s="17">
        <f>10^(-0.828+0.6196*LOG10(F279)+0.3478*LOG10(E279)+0.7261*G279)</f>
        <v>14.489161110103687</v>
      </c>
      <c r="I279" s="10">
        <v>272.36250046731612</v>
      </c>
    </row>
    <row r="280" spans="1:9" x14ac:dyDescent="0.2">
      <c r="A280" s="18" t="s">
        <v>802</v>
      </c>
      <c r="B280" s="7" t="s">
        <v>1436</v>
      </c>
      <c r="C280" s="7" t="s">
        <v>1758</v>
      </c>
      <c r="D280" s="20">
        <v>12</v>
      </c>
      <c r="E280" s="16">
        <v>1.7744</v>
      </c>
      <c r="F280" s="10">
        <v>80</v>
      </c>
      <c r="G280" s="7">
        <v>1</v>
      </c>
      <c r="H280" s="17">
        <f>10^(-0.828+0.6196*LOG10(F280)+0.3478*LOG10(E280)+0.7261*G280)</f>
        <v>14.583933577521886</v>
      </c>
      <c r="I280" s="10">
        <v>274.14400223993971</v>
      </c>
    </row>
    <row r="281" spans="1:9" x14ac:dyDescent="0.2">
      <c r="A281" s="18" t="s">
        <v>820</v>
      </c>
      <c r="B281" s="7" t="s">
        <v>1452</v>
      </c>
      <c r="C281" s="7" t="s">
        <v>1759</v>
      </c>
      <c r="D281" s="20">
        <v>18</v>
      </c>
      <c r="E281" s="16">
        <v>4.2282599999999997</v>
      </c>
      <c r="F281" s="10">
        <v>50</v>
      </c>
      <c r="G281" s="7">
        <v>1</v>
      </c>
      <c r="H281" s="17">
        <f>10^(-0.828+0.6196*LOG10(F281)+0.3478*LOG10(E281)+0.7261*G281)</f>
        <v>14.742150774663425</v>
      </c>
      <c r="I281" s="10">
        <v>277.11811724238459</v>
      </c>
    </row>
    <row r="282" spans="1:9" x14ac:dyDescent="0.2">
      <c r="A282" s="18" t="s">
        <v>818</v>
      </c>
      <c r="B282" s="7" t="s">
        <v>1738</v>
      </c>
      <c r="C282" s="7" t="s">
        <v>1759</v>
      </c>
      <c r="D282" s="20">
        <v>18</v>
      </c>
      <c r="E282" s="16">
        <v>3.5335999999999999</v>
      </c>
      <c r="F282" s="10">
        <v>60</v>
      </c>
      <c r="G282" s="7">
        <v>1</v>
      </c>
      <c r="H282" s="17">
        <f>10^(-0.828+0.6196*LOG10(F282)+0.3478*LOG10(E282)+0.7261*G282)</f>
        <v>15.506454947072193</v>
      </c>
      <c r="I282" s="10">
        <v>291.48525650827986</v>
      </c>
    </row>
    <row r="283" spans="1:9" x14ac:dyDescent="0.2">
      <c r="A283" s="18" t="s">
        <v>799</v>
      </c>
      <c r="B283" s="7" t="s">
        <v>1433</v>
      </c>
      <c r="C283" s="7" t="s">
        <v>1758</v>
      </c>
      <c r="D283" s="20">
        <v>12</v>
      </c>
      <c r="E283" s="16">
        <v>2.0136599999999998</v>
      </c>
      <c r="F283" s="10">
        <v>90</v>
      </c>
      <c r="G283" s="7">
        <v>1</v>
      </c>
      <c r="H283" s="17">
        <f>10^(-0.828+0.6196*LOG10(F283)+0.3478*LOG10(E283)+0.7261*G283)</f>
        <v>16.393626621627945</v>
      </c>
      <c r="I283" s="10">
        <v>308.16201879904384</v>
      </c>
    </row>
    <row r="284" spans="1:9" x14ac:dyDescent="0.2">
      <c r="A284" s="18" t="s">
        <v>837</v>
      </c>
      <c r="B284" s="7" t="s">
        <v>1468</v>
      </c>
      <c r="C284" s="7" t="s">
        <v>1759</v>
      </c>
      <c r="D284" s="20">
        <v>18</v>
      </c>
      <c r="E284" s="16">
        <v>5.7576299999999998</v>
      </c>
      <c r="F284" s="10">
        <v>50</v>
      </c>
      <c r="G284" s="7">
        <v>1</v>
      </c>
      <c r="H284" s="17">
        <f>10^(-0.828+0.6196*LOG10(F284)+0.3478*LOG10(E284)+0.7261*G284)</f>
        <v>16.413250275266758</v>
      </c>
      <c r="I284" s="10">
        <v>308.53089780679016</v>
      </c>
    </row>
    <row r="285" spans="1:9" x14ac:dyDescent="0.2">
      <c r="A285" s="18" t="s">
        <v>817</v>
      </c>
      <c r="B285" s="7" t="s">
        <v>1449</v>
      </c>
      <c r="C285" s="7" t="s">
        <v>1759</v>
      </c>
      <c r="D285" s="20">
        <v>18</v>
      </c>
      <c r="E285" s="16">
        <v>3.4132799999999999</v>
      </c>
      <c r="F285" s="10">
        <v>75</v>
      </c>
      <c r="G285" s="7">
        <v>1</v>
      </c>
      <c r="H285" s="17">
        <f>10^(-0.828+0.6196*LOG10(F285)+0.3478*LOG10(E285)+0.7261*G285)</f>
        <v>17.592402435732051</v>
      </c>
      <c r="I285" s="10">
        <v>330.69621354972946</v>
      </c>
    </row>
    <row r="286" spans="1:9" x14ac:dyDescent="0.2">
      <c r="A286" s="18" t="s">
        <v>824</v>
      </c>
      <c r="B286" s="7" t="s">
        <v>1455</v>
      </c>
      <c r="C286" s="7" t="s">
        <v>1759</v>
      </c>
      <c r="D286" s="20">
        <v>18</v>
      </c>
      <c r="E286" s="16">
        <v>2.235185</v>
      </c>
      <c r="F286" s="10">
        <v>100</v>
      </c>
      <c r="G286" s="7">
        <v>1</v>
      </c>
      <c r="H286" s="17">
        <f>10^(-0.828+0.6196*LOG10(F286)+0.3478*LOG10(E286)+0.7261*G286)</f>
        <v>18.146431195070946</v>
      </c>
      <c r="I286" s="10">
        <v>341.1106645367588</v>
      </c>
    </row>
    <row r="287" spans="1:9" x14ac:dyDescent="0.2">
      <c r="A287" s="18" t="s">
        <v>814</v>
      </c>
      <c r="B287" s="7" t="s">
        <v>1446</v>
      </c>
      <c r="C287" s="7" t="s">
        <v>1759</v>
      </c>
      <c r="D287" s="20">
        <v>18</v>
      </c>
      <c r="E287" s="16">
        <v>5.7991333330000003</v>
      </c>
      <c r="F287" s="10">
        <v>60</v>
      </c>
      <c r="G287" s="7">
        <v>1</v>
      </c>
      <c r="H287" s="17">
        <f>10^(-0.828+0.6196*LOG10(F287)+0.3478*LOG10(E287)+0.7261*G287)</f>
        <v>18.422145109141027</v>
      </c>
      <c r="I287" s="10">
        <v>346.29344430427705</v>
      </c>
    </row>
    <row r="288" spans="1:9" x14ac:dyDescent="0.2">
      <c r="A288" s="18" t="s">
        <v>986</v>
      </c>
      <c r="B288" s="7" t="s">
        <v>1613</v>
      </c>
      <c r="C288" s="7" t="s">
        <v>1755</v>
      </c>
      <c r="D288" s="20">
        <v>47</v>
      </c>
      <c r="E288" s="16">
        <v>2.86958</v>
      </c>
      <c r="F288" s="10">
        <v>94</v>
      </c>
      <c r="G288" s="7">
        <v>1</v>
      </c>
      <c r="H288" s="17">
        <f>10^(-0.828+0.6196*LOG10(F288)+0.3478*LOG10(E288)+0.7261*G288)</f>
        <v>19.049309396957856</v>
      </c>
      <c r="I288" s="10">
        <v>358.08267297911601</v>
      </c>
    </row>
    <row r="289" spans="1:9" x14ac:dyDescent="0.2">
      <c r="A289" s="18" t="s">
        <v>828</v>
      </c>
      <c r="B289" s="7" t="s">
        <v>1459</v>
      </c>
      <c r="C289" s="7" t="s">
        <v>1759</v>
      </c>
      <c r="D289" s="20">
        <v>18</v>
      </c>
      <c r="E289" s="16">
        <v>4.1835599999999999</v>
      </c>
      <c r="F289" s="10">
        <v>80</v>
      </c>
      <c r="G289" s="7">
        <v>1</v>
      </c>
      <c r="H289" s="17">
        <f>10^(-0.828+0.6196*LOG10(F289)+0.3478*LOG10(E289)+0.7261*G289)</f>
        <v>19.65297290578167</v>
      </c>
      <c r="I289" s="10">
        <v>369.43014171486465</v>
      </c>
    </row>
    <row r="290" spans="1:9" x14ac:dyDescent="0.2">
      <c r="A290" s="18" t="s">
        <v>843</v>
      </c>
      <c r="B290" s="7" t="s">
        <v>1474</v>
      </c>
      <c r="C290" s="7" t="s">
        <v>167</v>
      </c>
      <c r="D290" s="20">
        <v>19</v>
      </c>
      <c r="E290" s="16">
        <v>2.8315700000000001</v>
      </c>
      <c r="F290" s="10">
        <v>100</v>
      </c>
      <c r="G290" s="7">
        <v>1</v>
      </c>
      <c r="H290" s="17">
        <f>10^(-0.828+0.6196*LOG10(F290)+0.3478*LOG10(E290)+0.7261*G290)</f>
        <v>19.702216895733631</v>
      </c>
      <c r="I290" s="10">
        <v>370.35581409398884</v>
      </c>
    </row>
    <row r="291" spans="1:9" x14ac:dyDescent="0.2">
      <c r="A291" s="18" t="s">
        <v>846</v>
      </c>
      <c r="B291" s="7" t="s">
        <v>1739</v>
      </c>
      <c r="C291" s="7" t="s">
        <v>1739</v>
      </c>
      <c r="D291" s="20" t="s">
        <v>178</v>
      </c>
      <c r="E291" s="16">
        <v>5.8150599999999999</v>
      </c>
      <c r="F291" s="10">
        <v>70</v>
      </c>
      <c r="G291" s="7">
        <v>1</v>
      </c>
      <c r="H291" s="17">
        <f>10^(-0.828+0.6196*LOG10(F291)+0.3478*LOG10(E291)+0.7261*G291)</f>
        <v>20.287787925267871</v>
      </c>
      <c r="I291" s="10">
        <v>381.36318633543289</v>
      </c>
    </row>
    <row r="292" spans="1:9" x14ac:dyDescent="0.2">
      <c r="A292" s="18" t="s">
        <v>838</v>
      </c>
      <c r="B292" s="7" t="s">
        <v>1469</v>
      </c>
      <c r="C292" s="7" t="s">
        <v>1759</v>
      </c>
      <c r="D292" s="20">
        <v>18</v>
      </c>
      <c r="E292" s="16">
        <v>3.7442199999999999</v>
      </c>
      <c r="F292" s="10">
        <v>90</v>
      </c>
      <c r="G292" s="7">
        <v>1</v>
      </c>
      <c r="H292" s="17">
        <f>10^(-0.828+0.6196*LOG10(F292)+0.3478*LOG10(E292)+0.7261*G292)</f>
        <v>20.340599062337681</v>
      </c>
      <c r="I292" s="10">
        <v>382.35591277663633</v>
      </c>
    </row>
    <row r="293" spans="1:9" x14ac:dyDescent="0.2">
      <c r="A293" s="18" t="s">
        <v>806</v>
      </c>
      <c r="B293" s="7" t="s">
        <v>1439</v>
      </c>
      <c r="C293" s="7" t="s">
        <v>82</v>
      </c>
      <c r="D293" s="20">
        <v>15</v>
      </c>
      <c r="E293" s="16">
        <v>5.8081699999999996</v>
      </c>
      <c r="F293" s="10">
        <v>72</v>
      </c>
      <c r="G293" s="7">
        <v>1</v>
      </c>
      <c r="H293" s="17">
        <f>10^(-0.828+0.6196*LOG10(F293)+0.3478*LOG10(E293)+0.7261*G293)</f>
        <v>20.636502291586449</v>
      </c>
      <c r="I293" s="10">
        <v>387.91820467208282</v>
      </c>
    </row>
    <row r="294" spans="1:9" x14ac:dyDescent="0.2">
      <c r="A294" s="18" t="s">
        <v>819</v>
      </c>
      <c r="B294" s="7" t="s">
        <v>1451</v>
      </c>
      <c r="C294" s="7" t="s">
        <v>1759</v>
      </c>
      <c r="D294" s="20">
        <v>18</v>
      </c>
      <c r="E294" s="16">
        <v>6.2608699999999997</v>
      </c>
      <c r="F294" s="10">
        <v>70</v>
      </c>
      <c r="G294" s="7">
        <v>1</v>
      </c>
      <c r="H294" s="17">
        <f>10^(-0.828+0.6196*LOG10(F294)+0.3478*LOG10(E294)+0.7261*G294)</f>
        <v>20.815760839536665</v>
      </c>
      <c r="I294" s="10">
        <v>391.28784808889969</v>
      </c>
    </row>
    <row r="295" spans="1:9" x14ac:dyDescent="0.2">
      <c r="A295" s="18" t="s">
        <v>1751</v>
      </c>
      <c r="B295" s="7" t="s">
        <v>1752</v>
      </c>
      <c r="C295" s="7" t="s">
        <v>11</v>
      </c>
      <c r="D295" s="20" t="s">
        <v>756</v>
      </c>
      <c r="E295" s="16">
        <v>2.0004550000000001</v>
      </c>
      <c r="F295" s="10">
        <v>150</v>
      </c>
      <c r="G295" s="7">
        <v>1</v>
      </c>
      <c r="H295" s="17">
        <f>10^(-0.828+0.6196*LOG10(F295)+0.3478*LOG10(E295)+0.7261*G295)</f>
        <v>22.445988497585841</v>
      </c>
      <c r="I295" s="10">
        <v>421.93233315626702</v>
      </c>
    </row>
    <row r="296" spans="1:9" x14ac:dyDescent="0.2">
      <c r="A296" s="18" t="s">
        <v>805</v>
      </c>
      <c r="B296" s="7" t="s">
        <v>1438</v>
      </c>
      <c r="C296" s="7" t="s">
        <v>82</v>
      </c>
      <c r="D296" s="20">
        <v>15</v>
      </c>
      <c r="E296" s="16">
        <v>6.4981400000000002</v>
      </c>
      <c r="F296" s="10">
        <v>80</v>
      </c>
      <c r="G296" s="7">
        <v>1</v>
      </c>
      <c r="H296" s="17">
        <f>10^(-0.828+0.6196*LOG10(F296)+0.3478*LOG10(E296)+0.7261*G296)</f>
        <v>22.905648520861604</v>
      </c>
      <c r="I296" s="10">
        <v>430.57287158032733</v>
      </c>
    </row>
    <row r="297" spans="1:9" x14ac:dyDescent="0.2">
      <c r="A297" s="18" t="s">
        <v>790</v>
      </c>
      <c r="B297" s="7" t="s">
        <v>1736</v>
      </c>
      <c r="C297" s="7" t="s">
        <v>1757</v>
      </c>
      <c r="D297" s="20" t="s">
        <v>759</v>
      </c>
      <c r="E297" s="16">
        <v>1.0734399999999999</v>
      </c>
      <c r="F297" s="10">
        <v>240</v>
      </c>
      <c r="G297" s="7">
        <v>1</v>
      </c>
      <c r="H297" s="17">
        <f>10^(-0.828+0.6196*LOG10(F297)+0.3478*LOG10(E297)+0.7261*G297)</f>
        <v>24.187077454096507</v>
      </c>
      <c r="I297" s="10">
        <v>454.66075256769841</v>
      </c>
    </row>
    <row r="298" spans="1:9" x14ac:dyDescent="0.2">
      <c r="A298" s="18" t="s">
        <v>786</v>
      </c>
      <c r="B298" s="7" t="s">
        <v>1421</v>
      </c>
      <c r="C298" s="7" t="s">
        <v>1757</v>
      </c>
      <c r="D298" s="20" t="s">
        <v>759</v>
      </c>
      <c r="E298" s="16">
        <v>1.6379300000000001</v>
      </c>
      <c r="F298" s="10">
        <v>200</v>
      </c>
      <c r="G298" s="7">
        <v>1</v>
      </c>
      <c r="H298" s="17">
        <f>10^(-0.828+0.6196*LOG10(F298)+0.3478*LOG10(E298)+0.7261*G298)</f>
        <v>25.023618115192512</v>
      </c>
      <c r="I298" s="10">
        <v>470.38576966615619</v>
      </c>
    </row>
    <row r="299" spans="1:9" x14ac:dyDescent="0.2">
      <c r="A299" s="18" t="s">
        <v>848</v>
      </c>
      <c r="B299" s="7" t="s">
        <v>1478</v>
      </c>
      <c r="C299" s="7" t="s">
        <v>182</v>
      </c>
      <c r="D299" s="20">
        <v>25</v>
      </c>
      <c r="E299" s="16">
        <v>1.11582</v>
      </c>
      <c r="F299" s="10">
        <v>250</v>
      </c>
      <c r="G299" s="7">
        <v>1</v>
      </c>
      <c r="H299" s="17">
        <f>10^(-0.828+0.6196*LOG10(F299)+0.3478*LOG10(E299)+0.7261*G299)</f>
        <v>25.142987054698448</v>
      </c>
      <c r="I299" s="10">
        <v>472.629627857456</v>
      </c>
    </row>
    <row r="300" spans="1:9" x14ac:dyDescent="0.2">
      <c r="A300" s="18" t="s">
        <v>785</v>
      </c>
      <c r="B300" s="7" t="s">
        <v>1420</v>
      </c>
      <c r="C300" s="7" t="s">
        <v>1757</v>
      </c>
      <c r="D300" s="20" t="s">
        <v>759</v>
      </c>
      <c r="E300" s="16">
        <v>1.4435500000000001</v>
      </c>
      <c r="F300" s="10">
        <v>260</v>
      </c>
      <c r="G300" s="7">
        <v>1</v>
      </c>
      <c r="H300" s="17">
        <f>10^(-0.828+0.6196*LOG10(F300)+0.3478*LOG10(E300)+0.7261*G300)</f>
        <v>28.175256422754863</v>
      </c>
      <c r="I300" s="10">
        <v>529.62923334865229</v>
      </c>
    </row>
    <row r="301" spans="1:9" x14ac:dyDescent="0.2">
      <c r="A301" s="18" t="s">
        <v>787</v>
      </c>
      <c r="B301" s="7" t="s">
        <v>1422</v>
      </c>
      <c r="C301" s="7" t="s">
        <v>1757</v>
      </c>
      <c r="D301" s="20" t="s">
        <v>759</v>
      </c>
      <c r="E301" s="16">
        <v>1.6142650000000001</v>
      </c>
      <c r="F301" s="10">
        <v>250</v>
      </c>
      <c r="G301" s="7">
        <v>1</v>
      </c>
      <c r="H301" s="17">
        <f>10^(-0.828+0.6196*LOG10(F301)+0.3478*LOG10(E301)+0.7261*G301)</f>
        <v>28.5888888029585</v>
      </c>
      <c r="I301" s="10">
        <v>537.40455922779859</v>
      </c>
    </row>
    <row r="302" spans="1:9" x14ac:dyDescent="0.2">
      <c r="A302" s="18" t="s">
        <v>784</v>
      </c>
      <c r="B302" s="7" t="s">
        <v>1419</v>
      </c>
      <c r="C302" s="7" t="s">
        <v>1757</v>
      </c>
      <c r="D302" s="20" t="s">
        <v>759</v>
      </c>
      <c r="E302" s="16">
        <v>2.0262899999999999</v>
      </c>
      <c r="F302" s="10">
        <v>250</v>
      </c>
      <c r="G302" s="7">
        <v>1</v>
      </c>
      <c r="H302" s="17">
        <f>10^(-0.828+0.6196*LOG10(F302)+0.3478*LOG10(E302)+0.7261*G302)</f>
        <v>30.941007156110494</v>
      </c>
      <c r="I302" s="10">
        <v>581.61890891936321</v>
      </c>
    </row>
    <row r="303" spans="1:9" x14ac:dyDescent="0.2">
      <c r="A303" s="18" t="s">
        <v>781</v>
      </c>
      <c r="B303" s="7" t="s">
        <v>19</v>
      </c>
      <c r="C303" s="7" t="s">
        <v>19</v>
      </c>
      <c r="D303" s="20" t="s">
        <v>758</v>
      </c>
      <c r="E303" s="16">
        <v>3.1782750000000002</v>
      </c>
      <c r="F303" s="10">
        <v>200</v>
      </c>
      <c r="G303" s="7">
        <v>1</v>
      </c>
      <c r="H303" s="17">
        <f>10^(-0.828+0.6196*LOG10(F303)+0.3478*LOG10(E303)+0.7261*G303)</f>
        <v>31.51232008882895</v>
      </c>
      <c r="I303" s="10">
        <v>592.35826213119333</v>
      </c>
    </row>
    <row r="304" spans="1:9" x14ac:dyDescent="0.2">
      <c r="A304" s="18" t="s">
        <v>789</v>
      </c>
      <c r="B304" s="7" t="s">
        <v>1424</v>
      </c>
      <c r="C304" s="7" t="s">
        <v>1757</v>
      </c>
      <c r="D304" s="20" t="s">
        <v>759</v>
      </c>
      <c r="E304" s="16">
        <v>1.5699765000000001</v>
      </c>
      <c r="F304" s="10">
        <v>300</v>
      </c>
      <c r="G304" s="7">
        <v>1</v>
      </c>
      <c r="H304" s="17">
        <f>10^(-0.828+0.6196*LOG10(F304)+0.3478*LOG10(E304)+0.7261*G304)</f>
        <v>31.699759521181079</v>
      </c>
      <c r="I304" s="10">
        <v>595.8816871310022</v>
      </c>
    </row>
    <row r="305" spans="1:11" x14ac:dyDescent="0.2">
      <c r="A305" s="18" t="s">
        <v>803</v>
      </c>
      <c r="B305" s="7" t="s">
        <v>74</v>
      </c>
      <c r="C305" s="7" t="s">
        <v>74</v>
      </c>
      <c r="D305" s="20">
        <v>13</v>
      </c>
      <c r="E305" s="16">
        <v>6.01356</v>
      </c>
      <c r="F305" s="10">
        <v>150</v>
      </c>
      <c r="G305" s="7">
        <v>1</v>
      </c>
      <c r="H305" s="17">
        <f>10^(-0.828+0.6196*LOG10(F305)+0.3478*LOG10(E305)+0.7261*G305)</f>
        <v>32.914565881923437</v>
      </c>
      <c r="I305" s="10">
        <v>618.71721884199042</v>
      </c>
    </row>
    <row r="306" spans="1:11" x14ac:dyDescent="0.2">
      <c r="A306" s="18" t="s">
        <v>782</v>
      </c>
      <c r="B306" s="7" t="s">
        <v>1417</v>
      </c>
      <c r="C306" s="7" t="s">
        <v>1757</v>
      </c>
      <c r="D306" s="20" t="s">
        <v>759</v>
      </c>
      <c r="E306" s="16">
        <v>2.5196049999999999</v>
      </c>
      <c r="F306" s="10">
        <v>250</v>
      </c>
      <c r="G306" s="7">
        <v>1</v>
      </c>
      <c r="H306" s="17">
        <f>10^(-0.828+0.6196*LOG10(F306)+0.3478*LOG10(E306)+0.7261*G306)</f>
        <v>33.376981613272221</v>
      </c>
      <c r="I306" s="10">
        <v>627.40955816298481</v>
      </c>
    </row>
    <row r="307" spans="1:11" x14ac:dyDescent="0.2">
      <c r="A307" s="18" t="s">
        <v>813</v>
      </c>
      <c r="B307" s="7" t="s">
        <v>1445</v>
      </c>
      <c r="C307" s="7" t="s">
        <v>1759</v>
      </c>
      <c r="D307" s="20">
        <v>18</v>
      </c>
      <c r="E307" s="16">
        <v>5.6192700000000002</v>
      </c>
      <c r="F307" s="10">
        <v>170</v>
      </c>
      <c r="G307" s="7">
        <v>1</v>
      </c>
      <c r="H307" s="17">
        <f>10^(-0.828+0.6196*LOG10(F307)+0.3478*LOG10(E307)+0.7261*G307)</f>
        <v>34.739600586475966</v>
      </c>
      <c r="I307" s="10">
        <v>653.02362290460621</v>
      </c>
    </row>
    <row r="308" spans="1:11" x14ac:dyDescent="0.2">
      <c r="A308" s="18" t="s">
        <v>795</v>
      </c>
      <c r="B308" s="7" t="s">
        <v>1430</v>
      </c>
      <c r="C308" s="7" t="s">
        <v>47</v>
      </c>
      <c r="D308" s="20">
        <v>10</v>
      </c>
      <c r="E308" s="16">
        <v>2.47044</v>
      </c>
      <c r="F308" s="10">
        <v>270</v>
      </c>
      <c r="G308" s="7">
        <v>1</v>
      </c>
      <c r="H308" s="17">
        <f>10^(-0.828+0.6196*LOG10(F308)+0.3478*LOG10(E308)+0.7261*G308)</f>
        <v>34.768014771374453</v>
      </c>
      <c r="I308" s="10">
        <v>653.55774343711221</v>
      </c>
    </row>
    <row r="309" spans="1:11" s="19" customFormat="1" x14ac:dyDescent="0.2">
      <c r="A309" s="18" t="s">
        <v>810</v>
      </c>
      <c r="B309" s="7" t="s">
        <v>1443</v>
      </c>
      <c r="C309" s="7" t="s">
        <v>88</v>
      </c>
      <c r="D309" s="20">
        <v>16</v>
      </c>
      <c r="E309" s="16">
        <v>6.4198500000000003</v>
      </c>
      <c r="F309" s="10">
        <v>165</v>
      </c>
      <c r="G309" s="7">
        <v>1</v>
      </c>
      <c r="H309" s="17">
        <f>10^(-0.828+0.6196*LOG10(F309)+0.3478*LOG10(E309)+0.7261*G309)</f>
        <v>35.719897616552295</v>
      </c>
      <c r="I309" s="10">
        <v>671.45092509852611</v>
      </c>
      <c r="J309" s="7"/>
      <c r="K309" s="7"/>
    </row>
    <row r="310" spans="1:11" x14ac:dyDescent="0.2">
      <c r="A310" s="18" t="s">
        <v>780</v>
      </c>
      <c r="B310" s="7" t="s">
        <v>15</v>
      </c>
      <c r="C310" s="7" t="s">
        <v>15</v>
      </c>
      <c r="D310" s="20" t="s">
        <v>757</v>
      </c>
      <c r="E310" s="16">
        <v>3.3602099999999999</v>
      </c>
      <c r="F310" s="10">
        <v>250</v>
      </c>
      <c r="G310" s="7">
        <v>1</v>
      </c>
      <c r="H310" s="17">
        <f>10^(-0.828+0.6196*LOG10(F310)+0.3478*LOG10(E310)+0.7261*G310)</f>
        <v>36.892141884217558</v>
      </c>
      <c r="I310" s="10">
        <v>693.48638853727198</v>
      </c>
    </row>
    <row r="311" spans="1:11" x14ac:dyDescent="0.2">
      <c r="A311" s="18" t="s">
        <v>791</v>
      </c>
      <c r="B311" s="7" t="s">
        <v>1426</v>
      </c>
      <c r="C311" s="7" t="s">
        <v>1757</v>
      </c>
      <c r="D311" s="20" t="s">
        <v>759</v>
      </c>
      <c r="E311" s="16">
        <v>1.80809</v>
      </c>
      <c r="F311" s="10">
        <v>360</v>
      </c>
      <c r="G311" s="7">
        <v>1</v>
      </c>
      <c r="H311" s="17">
        <f>10^(-0.828+0.6196*LOG10(F311)+0.3478*LOG10(E311)+0.7261*G311)</f>
        <v>37.277446952770731</v>
      </c>
      <c r="I311" s="10">
        <v>700.72922689874861</v>
      </c>
    </row>
    <row r="312" spans="1:11" x14ac:dyDescent="0.2">
      <c r="A312" s="18" t="s">
        <v>797</v>
      </c>
      <c r="B312" s="7" t="s">
        <v>1432</v>
      </c>
      <c r="C312" s="7" t="s">
        <v>47</v>
      </c>
      <c r="D312" s="20">
        <v>10</v>
      </c>
      <c r="E312" s="16">
        <v>2.0842433329999999</v>
      </c>
      <c r="F312" s="10">
        <v>335</v>
      </c>
      <c r="G312" s="7">
        <v>1</v>
      </c>
      <c r="H312" s="17">
        <f>10^(-0.828+0.6196*LOG10(F312)+0.3478*LOG10(E312)+0.7261*G312)</f>
        <v>37.458296524053161</v>
      </c>
      <c r="I312" s="10">
        <v>704.12877785056844</v>
      </c>
    </row>
    <row r="313" spans="1:11" x14ac:dyDescent="0.2">
      <c r="A313" s="18" t="s">
        <v>792</v>
      </c>
      <c r="B313" s="7" t="s">
        <v>1427</v>
      </c>
      <c r="C313" s="7" t="s">
        <v>1757</v>
      </c>
      <c r="D313" s="20" t="s">
        <v>759</v>
      </c>
      <c r="E313" s="16">
        <v>1.8535299999999999</v>
      </c>
      <c r="F313" s="10">
        <v>370</v>
      </c>
      <c r="G313" s="7">
        <v>1</v>
      </c>
      <c r="H313" s="17">
        <f>10^(-0.828+0.6196*LOG10(F313)+0.3478*LOG10(E313)+0.7261*G313)</f>
        <v>38.244417971938674</v>
      </c>
      <c r="I313" s="10">
        <v>718.90603110836958</v>
      </c>
    </row>
    <row r="314" spans="1:11" x14ac:dyDescent="0.2">
      <c r="A314" s="18" t="s">
        <v>804</v>
      </c>
      <c r="B314" s="7" t="s">
        <v>78</v>
      </c>
      <c r="C314" s="7" t="s">
        <v>78</v>
      </c>
      <c r="D314" s="20">
        <v>14</v>
      </c>
      <c r="E314" s="16">
        <v>6.3419499999999998</v>
      </c>
      <c r="F314" s="10">
        <v>200</v>
      </c>
      <c r="G314" s="7">
        <v>1</v>
      </c>
      <c r="H314" s="17">
        <f>10^(-0.828+0.6196*LOG10(F314)+0.3478*LOG10(E314)+0.7261*G314)</f>
        <v>40.071101423001807</v>
      </c>
      <c r="I314" s="10">
        <v>753.24342776737194</v>
      </c>
    </row>
    <row r="315" spans="1:11" x14ac:dyDescent="0.2">
      <c r="A315" s="18" t="s">
        <v>796</v>
      </c>
      <c r="B315" s="7" t="s">
        <v>1737</v>
      </c>
      <c r="C315" s="7" t="s">
        <v>47</v>
      </c>
      <c r="D315" s="20">
        <v>10</v>
      </c>
      <c r="E315" s="16">
        <v>3.7613300000000001</v>
      </c>
      <c r="F315" s="10">
        <v>270</v>
      </c>
      <c r="G315" s="7">
        <v>1</v>
      </c>
      <c r="H315" s="17">
        <f>10^(-0.828+0.6196*LOG10(F315)+0.3478*LOG10(E315)+0.7261*G315)</f>
        <v>40.241739035689946</v>
      </c>
      <c r="I315" s="10">
        <v>756.4510176693924</v>
      </c>
    </row>
    <row r="316" spans="1:11" x14ac:dyDescent="0.2">
      <c r="A316" s="18" t="s">
        <v>793</v>
      </c>
      <c r="B316" s="7" t="s">
        <v>1428</v>
      </c>
      <c r="C316" s="7" t="s">
        <v>47</v>
      </c>
      <c r="D316" s="20">
        <v>10</v>
      </c>
      <c r="E316" s="16">
        <v>2.4856799999999999</v>
      </c>
      <c r="F316" s="10">
        <v>350</v>
      </c>
      <c r="G316" s="7">
        <v>1</v>
      </c>
      <c r="H316" s="17">
        <f>10^(-0.828+0.6196*LOG10(F316)+0.3478*LOG10(E316)+0.7261*G316)</f>
        <v>40.920450575301992</v>
      </c>
      <c r="I316" s="10">
        <v>769.20921468439099</v>
      </c>
    </row>
    <row r="317" spans="1:11" x14ac:dyDescent="0.2">
      <c r="A317" s="18" t="s">
        <v>847</v>
      </c>
      <c r="B317" s="7" t="s">
        <v>1477</v>
      </c>
      <c r="C317" s="7" t="s">
        <v>182</v>
      </c>
      <c r="D317" s="20">
        <v>25</v>
      </c>
      <c r="E317" s="16">
        <v>1.11582</v>
      </c>
      <c r="F317" s="10">
        <v>550</v>
      </c>
      <c r="G317" s="7">
        <v>1</v>
      </c>
      <c r="H317" s="17">
        <f>10^(-0.828+0.6196*LOG10(F317)+0.3478*LOG10(E317)+0.7261*G317)</f>
        <v>40.980944624010775</v>
      </c>
      <c r="I317" s="10">
        <v>770.34636197984253</v>
      </c>
    </row>
    <row r="318" spans="1:11" x14ac:dyDescent="0.2">
      <c r="A318" s="18" t="s">
        <v>788</v>
      </c>
      <c r="B318" s="7" t="s">
        <v>1423</v>
      </c>
      <c r="C318" s="7" t="s">
        <v>1757</v>
      </c>
      <c r="D318" s="20" t="s">
        <v>759</v>
      </c>
      <c r="E318" s="16">
        <v>1.3859440000000001</v>
      </c>
      <c r="F318" s="10">
        <v>500</v>
      </c>
      <c r="G318" s="7">
        <v>1</v>
      </c>
      <c r="H318" s="17">
        <f>10^(-0.828+0.6196*LOG10(F318)+0.3478*LOG10(E318)+0.7261*G318)</f>
        <v>41.656325968788018</v>
      </c>
      <c r="I318" s="10">
        <v>783.0419590840969</v>
      </c>
    </row>
    <row r="319" spans="1:11" x14ac:dyDescent="0.2">
      <c r="A319" s="18" t="s">
        <v>794</v>
      </c>
      <c r="B319" s="7" t="s">
        <v>1429</v>
      </c>
      <c r="C319" s="7" t="s">
        <v>47</v>
      </c>
      <c r="D319" s="20">
        <v>10</v>
      </c>
      <c r="E319" s="16">
        <v>1.81491</v>
      </c>
      <c r="F319" s="10">
        <v>450</v>
      </c>
      <c r="G319" s="7">
        <v>1</v>
      </c>
      <c r="H319" s="17">
        <f>10^(-0.828+0.6196*LOG10(F319)+0.3478*LOG10(E319)+0.7261*G319)</f>
        <v>42.860800213210069</v>
      </c>
      <c r="I319" s="10">
        <v>805.68327105974402</v>
      </c>
    </row>
    <row r="320" spans="1:11" x14ac:dyDescent="0.2">
      <c r="A320" s="18" t="s">
        <v>783</v>
      </c>
      <c r="B320" s="7" t="s">
        <v>1735</v>
      </c>
      <c r="C320" s="7" t="s">
        <v>1757</v>
      </c>
      <c r="D320" s="20" t="s">
        <v>759</v>
      </c>
      <c r="E320" s="16">
        <v>5.8793899999999999</v>
      </c>
      <c r="F320" s="10">
        <v>250</v>
      </c>
      <c r="G320" s="7">
        <v>1</v>
      </c>
      <c r="H320" s="17">
        <f>10^(-0.828+0.6196*LOG10(F320)+0.3478*LOG10(E320)+0.7261*G320)</f>
        <v>44.816443852775457</v>
      </c>
      <c r="I320" s="10">
        <v>842.4448190643144</v>
      </c>
    </row>
    <row r="321" spans="1:9" x14ac:dyDescent="0.2">
      <c r="A321" s="18" t="s">
        <v>808</v>
      </c>
      <c r="B321" s="7" t="s">
        <v>1441</v>
      </c>
      <c r="C321" s="7" t="s">
        <v>88</v>
      </c>
      <c r="D321" s="20">
        <v>16</v>
      </c>
      <c r="E321" s="16">
        <v>5.9213899999999997</v>
      </c>
      <c r="F321" s="10">
        <v>270</v>
      </c>
      <c r="G321" s="7">
        <v>1</v>
      </c>
      <c r="H321" s="17">
        <f>10^(-0.828+0.6196*LOG10(F321)+0.3478*LOG10(E321)+0.7261*G321)</f>
        <v>47.121807337169123</v>
      </c>
      <c r="I321" s="10">
        <v>885.78028606092721</v>
      </c>
    </row>
    <row r="322" spans="1:9" x14ac:dyDescent="0.2">
      <c r="A322" s="18" t="s">
        <v>807</v>
      </c>
      <c r="B322" s="7" t="s">
        <v>1440</v>
      </c>
      <c r="C322" s="7" t="s">
        <v>88</v>
      </c>
      <c r="D322" s="20">
        <v>16</v>
      </c>
      <c r="E322" s="16">
        <v>8.5018999999999991</v>
      </c>
      <c r="F322" s="10">
        <v>240</v>
      </c>
      <c r="G322" s="7">
        <v>1</v>
      </c>
      <c r="H322" s="17">
        <f>10^(-0.828+0.6196*LOG10(F322)+0.3478*LOG10(E322)+0.7261*G322)</f>
        <v>49.678050833855373</v>
      </c>
      <c r="I322" s="10">
        <v>933.83171328091214</v>
      </c>
    </row>
    <row r="323" spans="1:9" x14ac:dyDescent="0.2">
      <c r="A323" s="18" t="s">
        <v>811</v>
      </c>
      <c r="B323" s="7" t="s">
        <v>98</v>
      </c>
      <c r="C323" s="7" t="s">
        <v>98</v>
      </c>
      <c r="D323" s="20">
        <v>17</v>
      </c>
      <c r="E323" s="16">
        <v>7.0524149999999999</v>
      </c>
      <c r="F323" s="10">
        <v>300</v>
      </c>
      <c r="G323" s="7">
        <v>1</v>
      </c>
      <c r="H323" s="17">
        <f>10^(-0.828+0.6196*LOG10(F323)+0.3478*LOG10(E323)+0.7261*G323)</f>
        <v>53.453511116470757</v>
      </c>
      <c r="I323" s="10">
        <v>1004.8015779386463</v>
      </c>
    </row>
    <row r="324" spans="1:9" x14ac:dyDescent="0.2">
      <c r="A324" s="18" t="s">
        <v>809</v>
      </c>
      <c r="B324" s="7" t="s">
        <v>1442</v>
      </c>
      <c r="C324" s="7" t="s">
        <v>88</v>
      </c>
      <c r="D324" s="20">
        <v>16</v>
      </c>
      <c r="E324" s="16">
        <v>7.8294449999999998</v>
      </c>
      <c r="F324" s="10">
        <v>290</v>
      </c>
      <c r="G324" s="7">
        <v>1</v>
      </c>
      <c r="H324" s="17">
        <f>10^(-0.828+0.6196*LOG10(F324)+0.3478*LOG10(E324)+0.7261*G324)</f>
        <v>54.280199292140573</v>
      </c>
      <c r="I324" s="10">
        <v>1020.3413912460701</v>
      </c>
    </row>
    <row r="325" spans="1:9" x14ac:dyDescent="0.2">
      <c r="A325" s="18" t="s">
        <v>1071</v>
      </c>
      <c r="B325" s="7" t="s">
        <v>1697</v>
      </c>
      <c r="C325" s="7" t="s">
        <v>682</v>
      </c>
      <c r="D325" s="20">
        <v>55</v>
      </c>
      <c r="E325" s="16">
        <v>3.1620900000000001</v>
      </c>
      <c r="F325" s="10">
        <v>700</v>
      </c>
      <c r="G325" s="7">
        <v>1</v>
      </c>
      <c r="H325" s="17">
        <f>10^(-0.828+0.6196*LOG10(F325)+0.3478*LOG10(E325)+0.7261*G325)</f>
        <v>68.361846005340922</v>
      </c>
      <c r="I325" s="10">
        <v>1285.0435696786187</v>
      </c>
    </row>
  </sheetData>
  <sortState xmlns:xlrd2="http://schemas.microsoft.com/office/spreadsheetml/2017/richdata2" ref="A2:K325">
    <sortCondition ref="I2:I325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6CBE8-39C0-4CC8-AF01-8EA6C7FCCC34}">
  <dimension ref="A1:I325"/>
  <sheetViews>
    <sheetView workbookViewId="0">
      <selection activeCell="A2" sqref="A2:E325"/>
    </sheetView>
  </sheetViews>
  <sheetFormatPr defaultRowHeight="12" x14ac:dyDescent="0.2"/>
  <cols>
    <col min="1" max="2" width="9.140625" style="7"/>
    <col min="3" max="3" width="23.140625" style="7" customWidth="1"/>
    <col min="4" max="6" width="9.140625" style="7"/>
    <col min="7" max="7" width="22.42578125" style="7" customWidth="1"/>
    <col min="8" max="16384" width="9.140625" style="7"/>
  </cols>
  <sheetData>
    <row r="1" spans="1:9" x14ac:dyDescent="0.2">
      <c r="G1" s="7" t="s">
        <v>1103</v>
      </c>
      <c r="H1" s="14" t="str">
        <f>UPPER(LEFT(G2,1))&amp;RIGHT(G2,LEN(G2)-1)</f>
        <v>Dusky shark</v>
      </c>
      <c r="I1" s="7" t="s">
        <v>15</v>
      </c>
    </row>
    <row r="2" spans="1:9" x14ac:dyDescent="0.2">
      <c r="A2" s="7" t="s">
        <v>10</v>
      </c>
      <c r="B2" s="7" t="str">
        <f>LOWER(A2)</f>
        <v>shark, blacktip</v>
      </c>
      <c r="C2" s="7" t="s">
        <v>1103</v>
      </c>
      <c r="D2" s="14" t="str">
        <f>UPPER(LEFT(C3,1))&amp;RIGHT(C3,LEN(C3)-1)</f>
        <v>Dusky shark</v>
      </c>
      <c r="E2" s="7" t="s">
        <v>15</v>
      </c>
      <c r="G2" s="7" t="s">
        <v>13</v>
      </c>
      <c r="H2" s="14" t="str">
        <f t="shared" ref="H2:H65" si="0">UPPER(LEFT(G3,1))&amp;RIGHT(G3,LEN(G3)-1)</f>
        <v>Shark, sandbar</v>
      </c>
      <c r="I2" s="7" t="s">
        <v>1416</v>
      </c>
    </row>
    <row r="3" spans="1:9" x14ac:dyDescent="0.2">
      <c r="A3" s="7" t="s">
        <v>14</v>
      </c>
      <c r="B3" s="7" t="str">
        <f t="shared" ref="B3:B66" si="1">LOWER(A3)</f>
        <v>dusky shark</v>
      </c>
      <c r="C3" s="7" t="s">
        <v>13</v>
      </c>
      <c r="D3" s="14" t="str">
        <f t="shared" ref="D3:D66" si="2">UPPER(LEFT(C4,1))&amp;RIGHT(C4,LEN(C4)-1)</f>
        <v>Shark, sandbar</v>
      </c>
      <c r="E3" s="7" t="s">
        <v>1416</v>
      </c>
      <c r="G3" s="7" t="s">
        <v>1104</v>
      </c>
      <c r="H3" s="14" t="str">
        <f t="shared" si="0"/>
        <v>Bignose shark</v>
      </c>
      <c r="I3" s="7" t="s">
        <v>1417</v>
      </c>
    </row>
    <row r="4" spans="1:9" x14ac:dyDescent="0.2">
      <c r="A4" s="7" t="s">
        <v>18</v>
      </c>
      <c r="B4" s="7" t="str">
        <f t="shared" si="1"/>
        <v>shark, sandbar</v>
      </c>
      <c r="C4" s="7" t="s">
        <v>1104</v>
      </c>
      <c r="D4" s="14" t="str">
        <f t="shared" si="2"/>
        <v>Bignose shark</v>
      </c>
      <c r="E4" s="7" t="s">
        <v>1417</v>
      </c>
      <c r="G4" s="7" t="s">
        <v>1105</v>
      </c>
      <c r="H4" s="14" t="str">
        <f t="shared" si="0"/>
        <v>Shark, spinner</v>
      </c>
      <c r="I4" s="7" t="s">
        <v>1418</v>
      </c>
    </row>
    <row r="5" spans="1:9" x14ac:dyDescent="0.2">
      <c r="A5" s="7" t="s">
        <v>22</v>
      </c>
      <c r="B5" s="7" t="str">
        <f t="shared" si="1"/>
        <v>bignose shark</v>
      </c>
      <c r="C5" s="7" t="s">
        <v>1105</v>
      </c>
      <c r="D5" s="14" t="str">
        <f t="shared" si="2"/>
        <v>Shark, spinner</v>
      </c>
      <c r="E5" s="7" t="s">
        <v>1418</v>
      </c>
      <c r="G5" s="7" t="s">
        <v>1106</v>
      </c>
      <c r="H5" s="14" t="str">
        <f t="shared" si="0"/>
        <v>Silky shark</v>
      </c>
      <c r="I5" s="7" t="s">
        <v>1419</v>
      </c>
    </row>
    <row r="6" spans="1:9" x14ac:dyDescent="0.2">
      <c r="A6" s="7" t="s">
        <v>25</v>
      </c>
      <c r="B6" s="7" t="str">
        <f t="shared" si="1"/>
        <v>shark, spinner</v>
      </c>
      <c r="C6" s="7" t="s">
        <v>1106</v>
      </c>
      <c r="D6" s="14" t="str">
        <f t="shared" si="2"/>
        <v>Silky shark</v>
      </c>
      <c r="E6" s="7" t="s">
        <v>1419</v>
      </c>
      <c r="G6" s="7" t="s">
        <v>1107</v>
      </c>
      <c r="H6" s="14" t="str">
        <f t="shared" si="0"/>
        <v>Bull shark</v>
      </c>
      <c r="I6" s="7" t="s">
        <v>1420</v>
      </c>
    </row>
    <row r="7" spans="1:9" x14ac:dyDescent="0.2">
      <c r="A7" s="7" t="s">
        <v>27</v>
      </c>
      <c r="B7" s="7" t="str">
        <f t="shared" si="1"/>
        <v>silky shark</v>
      </c>
      <c r="C7" s="7" t="s">
        <v>1107</v>
      </c>
      <c r="D7" s="14" t="str">
        <f t="shared" si="2"/>
        <v>Bull shark</v>
      </c>
      <c r="E7" s="7" t="s">
        <v>1420</v>
      </c>
      <c r="G7" s="7" t="s">
        <v>1108</v>
      </c>
      <c r="H7" s="14" t="str">
        <f t="shared" si="0"/>
        <v>Night shark</v>
      </c>
      <c r="I7" s="7" t="s">
        <v>1421</v>
      </c>
    </row>
    <row r="8" spans="1:9" x14ac:dyDescent="0.2">
      <c r="A8" s="7" t="s">
        <v>29</v>
      </c>
      <c r="B8" s="7" t="str">
        <f t="shared" si="1"/>
        <v>bull shark</v>
      </c>
      <c r="C8" s="7" t="s">
        <v>1108</v>
      </c>
      <c r="D8" s="14" t="str">
        <f t="shared" si="2"/>
        <v>Night shark</v>
      </c>
      <c r="E8" s="7" t="s">
        <v>1421</v>
      </c>
      <c r="G8" s="7" t="s">
        <v>1109</v>
      </c>
      <c r="H8" s="14" t="str">
        <f t="shared" si="0"/>
        <v>Sand tiger</v>
      </c>
      <c r="I8" s="7" t="s">
        <v>1422</v>
      </c>
    </row>
    <row r="9" spans="1:9" x14ac:dyDescent="0.2">
      <c r="A9" s="7" t="s">
        <v>31</v>
      </c>
      <c r="B9" s="7" t="str">
        <f t="shared" si="1"/>
        <v>night shark</v>
      </c>
      <c r="C9" s="7" t="s">
        <v>1109</v>
      </c>
      <c r="D9" s="14" t="str">
        <f t="shared" si="2"/>
        <v>Sand tiger</v>
      </c>
      <c r="E9" s="7" t="s">
        <v>1422</v>
      </c>
      <c r="G9" s="7" t="s">
        <v>1110</v>
      </c>
      <c r="H9" s="14" t="str">
        <f t="shared" si="0"/>
        <v>Tiger shark</v>
      </c>
      <c r="I9" s="7" t="s">
        <v>1423</v>
      </c>
    </row>
    <row r="10" spans="1:9" x14ac:dyDescent="0.2">
      <c r="A10" s="7" t="s">
        <v>33</v>
      </c>
      <c r="B10" s="7" t="str">
        <f t="shared" si="1"/>
        <v>sand tiger</v>
      </c>
      <c r="C10" s="7" t="s">
        <v>1110</v>
      </c>
      <c r="D10" s="14" t="str">
        <f t="shared" si="2"/>
        <v>Tiger shark</v>
      </c>
      <c r="E10" s="7" t="s">
        <v>1423</v>
      </c>
      <c r="G10" s="7" t="s">
        <v>1111</v>
      </c>
      <c r="H10" s="14" t="str">
        <f t="shared" si="0"/>
        <v>Sixgill shark</v>
      </c>
      <c r="I10" s="7" t="s">
        <v>1424</v>
      </c>
    </row>
    <row r="11" spans="1:9" x14ac:dyDescent="0.2">
      <c r="A11" s="7" t="s">
        <v>35</v>
      </c>
      <c r="B11" s="7" t="str">
        <f t="shared" si="1"/>
        <v>tiger shark</v>
      </c>
      <c r="C11" s="7" t="s">
        <v>1111</v>
      </c>
      <c r="D11" s="14" t="str">
        <f t="shared" si="2"/>
        <v>Sixgill shark</v>
      </c>
      <c r="E11" s="7" t="s">
        <v>1424</v>
      </c>
      <c r="G11" s="7" t="s">
        <v>1112</v>
      </c>
      <c r="H11" s="14" t="str">
        <f t="shared" si="0"/>
        <v>Shark, lemon</v>
      </c>
      <c r="I11" s="7" t="s">
        <v>1425</v>
      </c>
    </row>
    <row r="12" spans="1:9" x14ac:dyDescent="0.2">
      <c r="A12" s="7" t="s">
        <v>37</v>
      </c>
      <c r="B12" s="7" t="str">
        <f t="shared" si="1"/>
        <v>sixgill shark</v>
      </c>
      <c r="C12" s="7" t="s">
        <v>1112</v>
      </c>
      <c r="D12" s="14" t="str">
        <f t="shared" si="2"/>
        <v>Shark, lemon</v>
      </c>
      <c r="E12" s="7" t="s">
        <v>1425</v>
      </c>
      <c r="G12" s="7" t="s">
        <v>1113</v>
      </c>
      <c r="H12" s="14" t="str">
        <f t="shared" si="0"/>
        <v>Scalloped hammerhead</v>
      </c>
      <c r="I12" s="7" t="s">
        <v>1426</v>
      </c>
    </row>
    <row r="13" spans="1:9" x14ac:dyDescent="0.2">
      <c r="A13" s="7" t="s">
        <v>39</v>
      </c>
      <c r="B13" s="7" t="str">
        <f t="shared" si="1"/>
        <v>shark, lemon</v>
      </c>
      <c r="C13" s="7" t="s">
        <v>1113</v>
      </c>
      <c r="D13" s="14" t="str">
        <f t="shared" si="2"/>
        <v>Scalloped hammerhead</v>
      </c>
      <c r="E13" s="7" t="s">
        <v>1426</v>
      </c>
      <c r="G13" s="7" t="s">
        <v>1114</v>
      </c>
      <c r="H13" s="14" t="str">
        <f t="shared" si="0"/>
        <v>Great hammerhead</v>
      </c>
      <c r="I13" s="7" t="s">
        <v>1427</v>
      </c>
    </row>
    <row r="14" spans="1:9" x14ac:dyDescent="0.2">
      <c r="A14" s="7" t="s">
        <v>41</v>
      </c>
      <c r="B14" s="7" t="str">
        <f t="shared" si="1"/>
        <v>scalloped hammerhead</v>
      </c>
      <c r="C14" s="7" t="s">
        <v>1114</v>
      </c>
      <c r="D14" s="14" t="str">
        <f t="shared" si="2"/>
        <v>Great hammerhead</v>
      </c>
      <c r="E14" s="7" t="s">
        <v>1427</v>
      </c>
      <c r="G14" s="7" t="s">
        <v>1115</v>
      </c>
      <c r="H14" s="14" t="str">
        <f t="shared" si="0"/>
        <v>Bigeye thresher</v>
      </c>
      <c r="I14" s="7" t="s">
        <v>1428</v>
      </c>
    </row>
    <row r="15" spans="1:9" x14ac:dyDescent="0.2">
      <c r="A15" s="7" t="s">
        <v>43</v>
      </c>
      <c r="B15" s="7" t="str">
        <f t="shared" si="1"/>
        <v>great hammerhead</v>
      </c>
      <c r="C15" s="7" t="s">
        <v>1115</v>
      </c>
      <c r="D15" s="14" t="str">
        <f t="shared" si="2"/>
        <v>Bigeye thresher</v>
      </c>
      <c r="E15" s="7" t="s">
        <v>1428</v>
      </c>
      <c r="G15" s="7" t="s">
        <v>1116</v>
      </c>
      <c r="H15" s="14" t="str">
        <f t="shared" si="0"/>
        <v>Common thresher shark</v>
      </c>
      <c r="I15" s="7" t="s">
        <v>1429</v>
      </c>
    </row>
    <row r="16" spans="1:9" x14ac:dyDescent="0.2">
      <c r="A16" s="7" t="s">
        <v>46</v>
      </c>
      <c r="B16" s="7" t="str">
        <f t="shared" si="1"/>
        <v>bigeye thresher</v>
      </c>
      <c r="C16" s="7" t="s">
        <v>1116</v>
      </c>
      <c r="D16" s="14" t="str">
        <f t="shared" si="2"/>
        <v>Common thresher shark</v>
      </c>
      <c r="E16" s="7" t="s">
        <v>1429</v>
      </c>
      <c r="G16" s="7" t="s">
        <v>1117</v>
      </c>
      <c r="H16" s="14" t="str">
        <f t="shared" si="0"/>
        <v>Oceanic whitetip shark</v>
      </c>
      <c r="I16" s="7" t="s">
        <v>1430</v>
      </c>
    </row>
    <row r="17" spans="1:9" x14ac:dyDescent="0.2">
      <c r="A17" s="7" t="s">
        <v>49</v>
      </c>
      <c r="B17" s="7" t="str">
        <f t="shared" si="1"/>
        <v>common thresher shark</v>
      </c>
      <c r="C17" s="7" t="s">
        <v>1117</v>
      </c>
      <c r="D17" s="14" t="str">
        <f t="shared" si="2"/>
        <v>Oceanic whitetip shark</v>
      </c>
      <c r="E17" s="7" t="s">
        <v>1430</v>
      </c>
      <c r="G17" s="7" t="s">
        <v>1118</v>
      </c>
      <c r="H17" s="14" t="str">
        <f t="shared" si="0"/>
        <v>Shark, shortfin mako</v>
      </c>
      <c r="I17" s="7" t="s">
        <v>1431</v>
      </c>
    </row>
    <row r="18" spans="1:9" x14ac:dyDescent="0.2">
      <c r="A18" s="7" t="s">
        <v>51</v>
      </c>
      <c r="B18" s="7" t="str">
        <f t="shared" si="1"/>
        <v>oceanic whitetip shark</v>
      </c>
      <c r="C18" s="7" t="s">
        <v>1118</v>
      </c>
      <c r="D18" s="14" t="str">
        <f t="shared" si="2"/>
        <v>Shark, shortfin mako</v>
      </c>
      <c r="E18" s="7" t="s">
        <v>1431</v>
      </c>
      <c r="G18" s="7" t="s">
        <v>1119</v>
      </c>
      <c r="H18" s="14" t="str">
        <f t="shared" si="0"/>
        <v>Blue shark</v>
      </c>
      <c r="I18" s="7" t="s">
        <v>1432</v>
      </c>
    </row>
    <row r="19" spans="1:9" x14ac:dyDescent="0.2">
      <c r="A19" s="7" t="s">
        <v>54</v>
      </c>
      <c r="B19" s="7" t="str">
        <f t="shared" si="1"/>
        <v>shark, shortfin mako</v>
      </c>
      <c r="C19" s="7" t="s">
        <v>1119</v>
      </c>
      <c r="D19" s="14" t="str">
        <f t="shared" si="2"/>
        <v>Blue shark</v>
      </c>
      <c r="E19" s="7" t="s">
        <v>1432</v>
      </c>
      <c r="G19" s="7" t="s">
        <v>1120</v>
      </c>
      <c r="H19" s="14" t="str">
        <f t="shared" si="0"/>
        <v>Atlantic sharpnose shark</v>
      </c>
      <c r="I19" s="7" t="s">
        <v>60</v>
      </c>
    </row>
    <row r="20" spans="1:9" x14ac:dyDescent="0.2">
      <c r="A20" s="7" t="s">
        <v>56</v>
      </c>
      <c r="B20" s="7" t="str">
        <f t="shared" si="1"/>
        <v>blue shark</v>
      </c>
      <c r="C20" s="7" t="s">
        <v>1120</v>
      </c>
      <c r="D20" s="14" t="str">
        <f t="shared" si="2"/>
        <v>Atlantic sharpnose shark</v>
      </c>
      <c r="E20" s="7" t="s">
        <v>60</v>
      </c>
      <c r="G20" s="7" t="s">
        <v>58</v>
      </c>
      <c r="H20" s="14" t="str">
        <f t="shared" si="0"/>
        <v>Smalltail shark</v>
      </c>
      <c r="I20" s="7" t="s">
        <v>1433</v>
      </c>
    </row>
    <row r="21" spans="1:9" x14ac:dyDescent="0.2">
      <c r="A21" s="7" t="s">
        <v>59</v>
      </c>
      <c r="B21" s="7" t="str">
        <f t="shared" si="1"/>
        <v>atlantic sharpnose shark</v>
      </c>
      <c r="C21" s="7" t="s">
        <v>58</v>
      </c>
      <c r="D21" s="14" t="str">
        <f t="shared" si="2"/>
        <v>Smalltail shark</v>
      </c>
      <c r="E21" s="7" t="s">
        <v>1433</v>
      </c>
      <c r="G21" s="7" t="s">
        <v>1121</v>
      </c>
      <c r="H21" s="14" t="str">
        <f t="shared" si="0"/>
        <v>Smooth dogfish</v>
      </c>
      <c r="I21" s="7" t="s">
        <v>1434</v>
      </c>
    </row>
    <row r="22" spans="1:9" x14ac:dyDescent="0.2">
      <c r="A22" s="7" t="s">
        <v>64</v>
      </c>
      <c r="B22" s="7" t="str">
        <f t="shared" si="1"/>
        <v>smalltail shark</v>
      </c>
      <c r="C22" s="7" t="s">
        <v>1121</v>
      </c>
      <c r="D22" s="14" t="str">
        <f t="shared" si="2"/>
        <v>Smooth dogfish</v>
      </c>
      <c r="E22" s="7" t="s">
        <v>1434</v>
      </c>
      <c r="G22" s="7" t="s">
        <v>1122</v>
      </c>
      <c r="H22" s="14" t="str">
        <f t="shared" si="0"/>
        <v>Florida smoothhound</v>
      </c>
      <c r="I22" s="7" t="s">
        <v>1435</v>
      </c>
    </row>
    <row r="23" spans="1:9" x14ac:dyDescent="0.2">
      <c r="A23" s="7" t="s">
        <v>66</v>
      </c>
      <c r="B23" s="7" t="str">
        <f t="shared" si="1"/>
        <v>smooth dogfish</v>
      </c>
      <c r="C23" s="7" t="s">
        <v>1122</v>
      </c>
      <c r="D23" s="14" t="str">
        <f t="shared" si="2"/>
        <v>Florida smoothhound</v>
      </c>
      <c r="E23" s="7" t="s">
        <v>1435</v>
      </c>
      <c r="G23" s="7" t="s">
        <v>1123</v>
      </c>
      <c r="H23" s="14" t="str">
        <f t="shared" si="0"/>
        <v>Shark, bonnethead</v>
      </c>
      <c r="I23" s="7" t="s">
        <v>1436</v>
      </c>
    </row>
    <row r="24" spans="1:9" x14ac:dyDescent="0.2">
      <c r="A24" s="7" t="s">
        <v>68</v>
      </c>
      <c r="B24" s="7" t="str">
        <f t="shared" si="1"/>
        <v>florida smoothhound</v>
      </c>
      <c r="C24" s="7" t="s">
        <v>1123</v>
      </c>
      <c r="D24" s="14" t="str">
        <f t="shared" si="2"/>
        <v>Shark, bonnethead</v>
      </c>
      <c r="E24" s="7" t="s">
        <v>1436</v>
      </c>
      <c r="G24" s="7" t="s">
        <v>1124</v>
      </c>
      <c r="H24" s="14" t="str">
        <f t="shared" si="0"/>
        <v>Yellowfin tuna</v>
      </c>
      <c r="I24" s="7" t="s">
        <v>74</v>
      </c>
    </row>
    <row r="25" spans="1:9" x14ac:dyDescent="0.2">
      <c r="A25" s="7" t="s">
        <v>70</v>
      </c>
      <c r="B25" s="7" t="str">
        <f t="shared" si="1"/>
        <v>shark, bonnethead</v>
      </c>
      <c r="C25" s="7" t="s">
        <v>1124</v>
      </c>
      <c r="D25" s="14" t="str">
        <f t="shared" si="2"/>
        <v>Yellowfin tuna</v>
      </c>
      <c r="E25" s="7" t="s">
        <v>74</v>
      </c>
      <c r="G25" s="7" t="s">
        <v>72</v>
      </c>
      <c r="H25" s="14" t="str">
        <f t="shared" si="0"/>
        <v>Tuna, bluefin</v>
      </c>
      <c r="I25" s="7" t="s">
        <v>1437</v>
      </c>
    </row>
    <row r="26" spans="1:9" x14ac:dyDescent="0.2">
      <c r="A26" s="7" t="s">
        <v>73</v>
      </c>
      <c r="B26" s="7" t="str">
        <f t="shared" si="1"/>
        <v>yellowfin tuna</v>
      </c>
      <c r="C26" s="7" t="s">
        <v>72</v>
      </c>
      <c r="D26" s="14" t="str">
        <f t="shared" si="2"/>
        <v>Tuna, bluefin</v>
      </c>
      <c r="E26" s="7" t="s">
        <v>1437</v>
      </c>
      <c r="G26" s="7" t="s">
        <v>1125</v>
      </c>
      <c r="H26" s="14" t="str">
        <f t="shared" si="0"/>
        <v>Skipjack tuna</v>
      </c>
      <c r="I26" s="7" t="s">
        <v>1438</v>
      </c>
    </row>
    <row r="27" spans="1:9" x14ac:dyDescent="0.2">
      <c r="A27" s="7" t="s">
        <v>77</v>
      </c>
      <c r="B27" s="7" t="str">
        <f t="shared" si="1"/>
        <v>tuna, bluefin</v>
      </c>
      <c r="C27" s="7" t="s">
        <v>1125</v>
      </c>
      <c r="D27" s="14" t="str">
        <f t="shared" si="2"/>
        <v>Skipjack tuna</v>
      </c>
      <c r="E27" s="7" t="s">
        <v>1438</v>
      </c>
      <c r="G27" s="7" t="s">
        <v>1126</v>
      </c>
      <c r="H27" s="14" t="str">
        <f t="shared" si="0"/>
        <v>Blackfin tuna</v>
      </c>
      <c r="I27" s="7" t="s">
        <v>1439</v>
      </c>
    </row>
    <row r="28" spans="1:9" x14ac:dyDescent="0.2">
      <c r="A28" s="7" t="s">
        <v>81</v>
      </c>
      <c r="B28" s="7" t="str">
        <f t="shared" si="1"/>
        <v>skipjack tuna</v>
      </c>
      <c r="C28" s="7" t="s">
        <v>1126</v>
      </c>
      <c r="D28" s="14" t="str">
        <f t="shared" si="2"/>
        <v>Blackfin tuna</v>
      </c>
      <c r="E28" s="7" t="s">
        <v>1439</v>
      </c>
      <c r="G28" s="7" t="s">
        <v>1127</v>
      </c>
      <c r="H28" s="14" t="str">
        <f t="shared" si="0"/>
        <v>Atlantic sailfish</v>
      </c>
      <c r="I28" s="7" t="s">
        <v>1440</v>
      </c>
    </row>
    <row r="29" spans="1:9" x14ac:dyDescent="0.2">
      <c r="A29" s="7" t="s">
        <v>84</v>
      </c>
      <c r="B29" s="7" t="str">
        <f t="shared" si="1"/>
        <v>blackfin tuna</v>
      </c>
      <c r="C29" s="7" t="s">
        <v>1127</v>
      </c>
      <c r="D29" s="14" t="str">
        <f t="shared" si="2"/>
        <v>Atlantic sailfish</v>
      </c>
      <c r="E29" s="7" t="s">
        <v>1440</v>
      </c>
      <c r="G29" s="7" t="s">
        <v>1128</v>
      </c>
      <c r="H29" s="14" t="str">
        <f t="shared" si="0"/>
        <v>Indo-pacific sailfish</v>
      </c>
      <c r="I29" s="7" t="s">
        <v>1441</v>
      </c>
    </row>
    <row r="30" spans="1:9" x14ac:dyDescent="0.2">
      <c r="A30" s="7" t="s">
        <v>87</v>
      </c>
      <c r="B30" s="7" t="str">
        <f t="shared" si="1"/>
        <v>atlantic sailfish</v>
      </c>
      <c r="C30" s="7" t="s">
        <v>1128</v>
      </c>
      <c r="D30" s="14" t="str">
        <f t="shared" si="2"/>
        <v>Indo-pacific sailfish</v>
      </c>
      <c r="E30" s="7" t="s">
        <v>1441</v>
      </c>
      <c r="G30" s="7" t="s">
        <v>1129</v>
      </c>
      <c r="H30" s="14" t="str">
        <f t="shared" si="0"/>
        <v>Blue marlin</v>
      </c>
      <c r="I30" s="7" t="s">
        <v>1442</v>
      </c>
    </row>
    <row r="31" spans="1:9" x14ac:dyDescent="0.2">
      <c r="A31" s="7" t="s">
        <v>90</v>
      </c>
      <c r="B31" s="7" t="str">
        <f t="shared" si="1"/>
        <v>indo-pacific sailfish</v>
      </c>
      <c r="C31" s="7" t="s">
        <v>1129</v>
      </c>
      <c r="D31" s="14" t="str">
        <f t="shared" si="2"/>
        <v>Blue marlin</v>
      </c>
      <c r="E31" s="7" t="s">
        <v>1442</v>
      </c>
      <c r="G31" s="7" t="s">
        <v>1130</v>
      </c>
      <c r="H31" s="14" t="str">
        <f t="shared" si="0"/>
        <v>Longbill spearfish</v>
      </c>
      <c r="I31" s="7" t="s">
        <v>1443</v>
      </c>
    </row>
    <row r="32" spans="1:9" x14ac:dyDescent="0.2">
      <c r="A32" s="7" t="s">
        <v>92</v>
      </c>
      <c r="B32" s="7" t="str">
        <f t="shared" si="1"/>
        <v>blue marlin</v>
      </c>
      <c r="C32" s="7" t="s">
        <v>1130</v>
      </c>
      <c r="D32" s="14" t="str">
        <f t="shared" si="2"/>
        <v>Longbill spearfish</v>
      </c>
      <c r="E32" s="7" t="s">
        <v>1443</v>
      </c>
      <c r="G32" s="7" t="s">
        <v>1131</v>
      </c>
      <c r="H32" s="14" t="str">
        <f t="shared" si="0"/>
        <v>Swordfish</v>
      </c>
      <c r="I32" s="7" t="s">
        <v>98</v>
      </c>
    </row>
    <row r="33" spans="1:9" x14ac:dyDescent="0.2">
      <c r="A33" s="7" t="s">
        <v>94</v>
      </c>
      <c r="B33" s="7" t="str">
        <f t="shared" si="1"/>
        <v>longbill spearfish</v>
      </c>
      <c r="C33" s="7" t="s">
        <v>1131</v>
      </c>
      <c r="D33" s="14" t="str">
        <f t="shared" si="2"/>
        <v>Swordfish</v>
      </c>
      <c r="E33" s="7" t="s">
        <v>98</v>
      </c>
      <c r="G33" s="7" t="s">
        <v>96</v>
      </c>
      <c r="H33" s="14" t="str">
        <f t="shared" si="0"/>
        <v>Flat needlefish</v>
      </c>
      <c r="I33" s="7" t="s">
        <v>1444</v>
      </c>
    </row>
    <row r="34" spans="1:9" x14ac:dyDescent="0.2">
      <c r="A34" s="7" t="s">
        <v>97</v>
      </c>
      <c r="B34" s="7" t="str">
        <f t="shared" si="1"/>
        <v>swordfish</v>
      </c>
      <c r="C34" s="7" t="s">
        <v>96</v>
      </c>
      <c r="D34" s="14" t="str">
        <f t="shared" si="2"/>
        <v>Flat needlefish</v>
      </c>
      <c r="E34" s="7" t="s">
        <v>1444</v>
      </c>
      <c r="G34" s="7" t="s">
        <v>1132</v>
      </c>
      <c r="H34" s="14" t="str">
        <f t="shared" si="0"/>
        <v>Wahoo</v>
      </c>
      <c r="I34" s="7" t="s">
        <v>1445</v>
      </c>
    </row>
    <row r="35" spans="1:9" x14ac:dyDescent="0.2">
      <c r="A35" s="7" t="s">
        <v>101</v>
      </c>
      <c r="B35" s="7" t="str">
        <f t="shared" si="1"/>
        <v>flat needlefish</v>
      </c>
      <c r="C35" s="7" t="s">
        <v>1132</v>
      </c>
      <c r="D35" s="14" t="str">
        <f t="shared" si="2"/>
        <v>Wahoo</v>
      </c>
      <c r="E35" s="7" t="s">
        <v>1445</v>
      </c>
      <c r="G35" s="7" t="s">
        <v>1133</v>
      </c>
      <c r="H35" s="14" t="str">
        <f t="shared" si="0"/>
        <v>Frigate mackerel</v>
      </c>
      <c r="I35" s="7" t="s">
        <v>1446</v>
      </c>
    </row>
    <row r="36" spans="1:9" x14ac:dyDescent="0.2">
      <c r="A36" s="7" t="s">
        <v>104</v>
      </c>
      <c r="B36" s="7" t="str">
        <f t="shared" si="1"/>
        <v>wahoo</v>
      </c>
      <c r="C36" s="7" t="s">
        <v>1133</v>
      </c>
      <c r="D36" s="14" t="str">
        <f t="shared" si="2"/>
        <v>Frigate mackerel</v>
      </c>
      <c r="E36" s="7" t="s">
        <v>1446</v>
      </c>
      <c r="G36" s="7" t="s">
        <v>1134</v>
      </c>
      <c r="H36" s="14" t="str">
        <f t="shared" si="0"/>
        <v>Yellow jack</v>
      </c>
      <c r="I36" s="7" t="s">
        <v>1447</v>
      </c>
    </row>
    <row r="37" spans="1:9" x14ac:dyDescent="0.2">
      <c r="A37" s="7" t="s">
        <v>107</v>
      </c>
      <c r="B37" s="7" t="str">
        <f t="shared" si="1"/>
        <v>frigate mackerel</v>
      </c>
      <c r="C37" s="7" t="s">
        <v>1134</v>
      </c>
      <c r="D37" s="14" t="str">
        <f t="shared" si="2"/>
        <v>Yellow jack</v>
      </c>
      <c r="E37" s="7" t="s">
        <v>1447</v>
      </c>
      <c r="G37" s="7" t="s">
        <v>1135</v>
      </c>
      <c r="H37" s="14" t="str">
        <f t="shared" si="0"/>
        <v>Runner, blue</v>
      </c>
      <c r="I37" s="7" t="s">
        <v>1448</v>
      </c>
    </row>
    <row r="38" spans="1:9" x14ac:dyDescent="0.2">
      <c r="A38" s="7" t="s">
        <v>109</v>
      </c>
      <c r="B38" s="7" t="str">
        <f t="shared" si="1"/>
        <v>yellow jack</v>
      </c>
      <c r="C38" s="7" t="s">
        <v>1135</v>
      </c>
      <c r="D38" s="14" t="str">
        <f t="shared" si="2"/>
        <v>Runner, blue</v>
      </c>
      <c r="E38" s="7" t="s">
        <v>1448</v>
      </c>
      <c r="G38" s="7" t="s">
        <v>1136</v>
      </c>
      <c r="H38" s="14" t="str">
        <f t="shared" si="0"/>
        <v>Crevalle jack</v>
      </c>
      <c r="I38" s="7" t="s">
        <v>1449</v>
      </c>
    </row>
    <row r="39" spans="1:9" x14ac:dyDescent="0.2">
      <c r="A39" s="7" t="s">
        <v>111</v>
      </c>
      <c r="B39" s="7" t="str">
        <f t="shared" si="1"/>
        <v>runner, blue</v>
      </c>
      <c r="C39" s="7" t="s">
        <v>1136</v>
      </c>
      <c r="D39" s="14" t="str">
        <f t="shared" si="2"/>
        <v>Crevalle jack</v>
      </c>
      <c r="E39" s="7" t="s">
        <v>1449</v>
      </c>
      <c r="G39" s="7" t="s">
        <v>1137</v>
      </c>
      <c r="H39" s="14" t="str">
        <f t="shared" si="0"/>
        <v>Jack, horse-eye</v>
      </c>
      <c r="I39" s="7" t="s">
        <v>1450</v>
      </c>
    </row>
    <row r="40" spans="1:9" x14ac:dyDescent="0.2">
      <c r="A40" s="7" t="s">
        <v>113</v>
      </c>
      <c r="B40" s="7" t="str">
        <f t="shared" si="1"/>
        <v>crevalle jack</v>
      </c>
      <c r="C40" s="7" t="s">
        <v>1137</v>
      </c>
      <c r="D40" s="14" t="str">
        <f t="shared" si="2"/>
        <v>Jack, horse-eye</v>
      </c>
      <c r="E40" s="7" t="s">
        <v>1450</v>
      </c>
      <c r="G40" s="7" t="s">
        <v>1138</v>
      </c>
      <c r="H40" s="14" t="str">
        <f t="shared" si="0"/>
        <v>Black jack</v>
      </c>
      <c r="I40" s="7" t="s">
        <v>1451</v>
      </c>
    </row>
    <row r="41" spans="1:9" x14ac:dyDescent="0.2">
      <c r="A41" s="7" t="s">
        <v>115</v>
      </c>
      <c r="B41" s="7" t="str">
        <f t="shared" si="1"/>
        <v>jack, horse-eye</v>
      </c>
      <c r="C41" s="7" t="s">
        <v>1138</v>
      </c>
      <c r="D41" s="14" t="str">
        <f t="shared" si="2"/>
        <v>Black jack</v>
      </c>
      <c r="E41" s="7" t="s">
        <v>1451</v>
      </c>
      <c r="G41" s="7" t="s">
        <v>1139</v>
      </c>
      <c r="H41" s="14" t="str">
        <f t="shared" si="0"/>
        <v>Bar jack</v>
      </c>
      <c r="I41" s="7" t="s">
        <v>1452</v>
      </c>
    </row>
    <row r="42" spans="1:9" x14ac:dyDescent="0.2">
      <c r="A42" s="7" t="s">
        <v>117</v>
      </c>
      <c r="B42" s="7" t="str">
        <f t="shared" si="1"/>
        <v>black jack</v>
      </c>
      <c r="C42" s="7" t="s">
        <v>1139</v>
      </c>
      <c r="D42" s="14" t="str">
        <f t="shared" si="2"/>
        <v>Bar jack</v>
      </c>
      <c r="E42" s="7" t="s">
        <v>1452</v>
      </c>
      <c r="G42" s="7" t="s">
        <v>1140</v>
      </c>
      <c r="H42" s="14" t="str">
        <f t="shared" si="0"/>
        <v>Tarpon snook</v>
      </c>
      <c r="I42" s="7" t="s">
        <v>1453</v>
      </c>
    </row>
    <row r="43" spans="1:9" x14ac:dyDescent="0.2">
      <c r="A43" s="7" t="s">
        <v>119</v>
      </c>
      <c r="B43" s="7" t="str">
        <f t="shared" si="1"/>
        <v>bar jack</v>
      </c>
      <c r="C43" s="7" t="s">
        <v>1140</v>
      </c>
      <c r="D43" s="14" t="str">
        <f t="shared" si="2"/>
        <v>Tarpon snook</v>
      </c>
      <c r="E43" s="7" t="s">
        <v>1453</v>
      </c>
      <c r="G43" s="7" t="s">
        <v>1141</v>
      </c>
      <c r="H43" s="14" t="str">
        <f t="shared" si="0"/>
        <v>Snook</v>
      </c>
      <c r="I43" s="7" t="s">
        <v>766</v>
      </c>
    </row>
    <row r="44" spans="1:9" x14ac:dyDescent="0.2">
      <c r="A44" s="7" t="s">
        <v>121</v>
      </c>
      <c r="B44" s="7" t="str">
        <f t="shared" si="1"/>
        <v>tarpon snook</v>
      </c>
      <c r="C44" s="7" t="s">
        <v>1141</v>
      </c>
      <c r="D44" s="14" t="str">
        <f t="shared" si="2"/>
        <v>Snook</v>
      </c>
      <c r="E44" s="7" t="s">
        <v>766</v>
      </c>
      <c r="G44" s="7" t="s">
        <v>1142</v>
      </c>
      <c r="H44" s="14" t="str">
        <f t="shared" si="0"/>
        <v>Pompano dolphinfish</v>
      </c>
      <c r="I44" s="7" t="s">
        <v>1454</v>
      </c>
    </row>
    <row r="45" spans="1:9" x14ac:dyDescent="0.2">
      <c r="A45" s="7" t="s">
        <v>123</v>
      </c>
      <c r="B45" s="7" t="str">
        <f t="shared" si="1"/>
        <v>snook</v>
      </c>
      <c r="C45" s="7" t="s">
        <v>1142</v>
      </c>
      <c r="D45" s="14" t="str">
        <f t="shared" si="2"/>
        <v>Pompano dolphinfish</v>
      </c>
      <c r="E45" s="7" t="s">
        <v>1454</v>
      </c>
      <c r="G45" s="7" t="s">
        <v>1143</v>
      </c>
      <c r="H45" s="14" t="str">
        <f t="shared" si="0"/>
        <v>Common dolphinfish</v>
      </c>
      <c r="I45" s="7" t="s">
        <v>1455</v>
      </c>
    </row>
    <row r="46" spans="1:9" x14ac:dyDescent="0.2">
      <c r="A46" s="7" t="s">
        <v>125</v>
      </c>
      <c r="B46" s="7" t="str">
        <f t="shared" si="1"/>
        <v>pompano dolphinfish</v>
      </c>
      <c r="C46" s="7" t="s">
        <v>1143</v>
      </c>
      <c r="D46" s="14" t="str">
        <f t="shared" si="2"/>
        <v>Common dolphinfish</v>
      </c>
      <c r="E46" s="7" t="s">
        <v>1455</v>
      </c>
      <c r="G46" s="7" t="s">
        <v>1144</v>
      </c>
      <c r="H46" s="14" t="str">
        <f t="shared" si="0"/>
        <v>Whitefin sharksucker</v>
      </c>
      <c r="I46" s="7" t="s">
        <v>1456</v>
      </c>
    </row>
    <row r="47" spans="1:9" x14ac:dyDescent="0.2">
      <c r="A47" s="7" t="s">
        <v>127</v>
      </c>
      <c r="B47" s="7" t="str">
        <f t="shared" si="1"/>
        <v>common dolphinfish</v>
      </c>
      <c r="C47" s="7" t="s">
        <v>1144</v>
      </c>
      <c r="D47" s="14" t="str">
        <f t="shared" si="2"/>
        <v>Whitefin sharksucker</v>
      </c>
      <c r="E47" s="7" t="s">
        <v>1456</v>
      </c>
      <c r="G47" s="7" t="s">
        <v>1145</v>
      </c>
      <c r="H47" s="14" t="str">
        <f t="shared" si="0"/>
        <v>Rainbow runner</v>
      </c>
      <c r="I47" s="7" t="s">
        <v>1457</v>
      </c>
    </row>
    <row r="48" spans="1:9" x14ac:dyDescent="0.2">
      <c r="A48" s="7" t="s">
        <v>129</v>
      </c>
      <c r="B48" s="7" t="str">
        <f t="shared" si="1"/>
        <v>whitefin sharksucker</v>
      </c>
      <c r="C48" s="7" t="s">
        <v>1145</v>
      </c>
      <c r="D48" s="14" t="str">
        <f t="shared" si="2"/>
        <v>Rainbow runner</v>
      </c>
      <c r="E48" s="7" t="s">
        <v>1457</v>
      </c>
      <c r="G48" s="7" t="s">
        <v>1146</v>
      </c>
      <c r="H48" s="14" t="str">
        <f t="shared" si="0"/>
        <v>Ladyfish</v>
      </c>
      <c r="I48" s="7" t="s">
        <v>1458</v>
      </c>
    </row>
    <row r="49" spans="1:9" x14ac:dyDescent="0.2">
      <c r="A49" s="7" t="s">
        <v>131</v>
      </c>
      <c r="B49" s="7" t="str">
        <f t="shared" si="1"/>
        <v>rainbow runner</v>
      </c>
      <c r="C49" s="7" t="s">
        <v>1146</v>
      </c>
      <c r="D49" s="14" t="str">
        <f t="shared" si="2"/>
        <v>Ladyfish</v>
      </c>
      <c r="E49" s="7" t="s">
        <v>1458</v>
      </c>
      <c r="G49" s="7" t="s">
        <v>1147</v>
      </c>
      <c r="H49" s="14" t="str">
        <f t="shared" si="0"/>
        <v>Little tunny</v>
      </c>
      <c r="I49" s="7" t="s">
        <v>1459</v>
      </c>
    </row>
    <row r="50" spans="1:9" x14ac:dyDescent="0.2">
      <c r="A50" s="7" t="s">
        <v>133</v>
      </c>
      <c r="B50" s="7" t="str">
        <f t="shared" si="1"/>
        <v>ladyfish</v>
      </c>
      <c r="C50" s="7" t="s">
        <v>1147</v>
      </c>
      <c r="D50" s="14" t="str">
        <f t="shared" si="2"/>
        <v>Little tunny</v>
      </c>
      <c r="E50" s="7" t="s">
        <v>1459</v>
      </c>
      <c r="G50" s="7" t="s">
        <v>1148</v>
      </c>
      <c r="H50" s="14" t="str">
        <f t="shared" si="0"/>
        <v>Bluntnose jack</v>
      </c>
      <c r="I50" s="7" t="s">
        <v>1460</v>
      </c>
    </row>
    <row r="51" spans="1:9" x14ac:dyDescent="0.2">
      <c r="A51" s="7" t="s">
        <v>135</v>
      </c>
      <c r="B51" s="7" t="str">
        <f t="shared" si="1"/>
        <v>little tunny</v>
      </c>
      <c r="C51" s="7" t="s">
        <v>1148</v>
      </c>
      <c r="D51" s="14" t="str">
        <f t="shared" si="2"/>
        <v>Bluntnose jack</v>
      </c>
      <c r="E51" s="7" t="s">
        <v>1460</v>
      </c>
      <c r="G51" s="7" t="s">
        <v>1149</v>
      </c>
      <c r="H51" s="14" t="str">
        <f t="shared" si="0"/>
        <v>Tripletail</v>
      </c>
      <c r="I51" s="7" t="s">
        <v>1461</v>
      </c>
    </row>
    <row r="52" spans="1:9" x14ac:dyDescent="0.2">
      <c r="A52" s="7" t="s">
        <v>137</v>
      </c>
      <c r="B52" s="7" t="str">
        <f t="shared" si="1"/>
        <v>bluntnose jack</v>
      </c>
      <c r="C52" s="7" t="s">
        <v>1149</v>
      </c>
      <c r="D52" s="14" t="str">
        <f t="shared" si="2"/>
        <v>Tripletail</v>
      </c>
      <c r="E52" s="7" t="s">
        <v>1461</v>
      </c>
      <c r="G52" s="7" t="s">
        <v>1150</v>
      </c>
      <c r="H52" s="14" t="str">
        <f t="shared" si="0"/>
        <v>Tarpon</v>
      </c>
      <c r="I52" s="7" t="s">
        <v>1462</v>
      </c>
    </row>
    <row r="53" spans="1:9" x14ac:dyDescent="0.2">
      <c r="A53" s="7" t="s">
        <v>139</v>
      </c>
      <c r="B53" s="7" t="str">
        <f t="shared" si="1"/>
        <v>tripletail</v>
      </c>
      <c r="C53" s="7" t="s">
        <v>1150</v>
      </c>
      <c r="D53" s="14" t="str">
        <f t="shared" si="2"/>
        <v>Tarpon</v>
      </c>
      <c r="E53" s="7" t="s">
        <v>1462</v>
      </c>
      <c r="G53" s="7" t="s">
        <v>1151</v>
      </c>
      <c r="H53" s="14" t="str">
        <f t="shared" si="0"/>
        <v>Striped bass</v>
      </c>
      <c r="I53" s="7" t="s">
        <v>1463</v>
      </c>
    </row>
    <row r="54" spans="1:9" x14ac:dyDescent="0.2">
      <c r="A54" s="7" t="s">
        <v>141</v>
      </c>
      <c r="B54" s="7" t="str">
        <f t="shared" si="1"/>
        <v>tarpon</v>
      </c>
      <c r="C54" s="7" t="s">
        <v>1151</v>
      </c>
      <c r="D54" s="14" t="str">
        <f t="shared" si="2"/>
        <v>Striped bass</v>
      </c>
      <c r="E54" s="7" t="s">
        <v>1463</v>
      </c>
      <c r="G54" s="7" t="s">
        <v>1152</v>
      </c>
      <c r="H54" s="14" t="str">
        <f t="shared" si="0"/>
        <v>Pilot fish</v>
      </c>
      <c r="I54" s="7" t="s">
        <v>1464</v>
      </c>
    </row>
    <row r="55" spans="1:9" x14ac:dyDescent="0.2">
      <c r="A55" s="7" t="s">
        <v>143</v>
      </c>
      <c r="B55" s="7" t="str">
        <f t="shared" si="1"/>
        <v>striped bass</v>
      </c>
      <c r="C55" s="7" t="s">
        <v>1152</v>
      </c>
      <c r="D55" s="14" t="str">
        <f t="shared" si="2"/>
        <v>Pilot fish</v>
      </c>
      <c r="E55" s="7" t="s">
        <v>1464</v>
      </c>
      <c r="G55" s="7" t="s">
        <v>1153</v>
      </c>
      <c r="H55" s="14" t="str">
        <f t="shared" si="0"/>
        <v>Bluefish</v>
      </c>
      <c r="I55" s="7" t="s">
        <v>1465</v>
      </c>
    </row>
    <row r="56" spans="1:9" x14ac:dyDescent="0.2">
      <c r="A56" s="7" t="s">
        <v>145</v>
      </c>
      <c r="B56" s="7" t="str">
        <f t="shared" si="1"/>
        <v>pilot fish</v>
      </c>
      <c r="C56" s="7" t="s">
        <v>1153</v>
      </c>
      <c r="D56" s="14" t="str">
        <f t="shared" si="2"/>
        <v>Bluefish</v>
      </c>
      <c r="E56" s="7" t="s">
        <v>1465</v>
      </c>
      <c r="G56" s="7" t="s">
        <v>1154</v>
      </c>
      <c r="H56" s="14" t="str">
        <f t="shared" si="0"/>
        <v>Spearfish remora</v>
      </c>
      <c r="I56" s="7" t="s">
        <v>1466</v>
      </c>
    </row>
    <row r="57" spans="1:9" x14ac:dyDescent="0.2">
      <c r="A57" s="7" t="s">
        <v>147</v>
      </c>
      <c r="B57" s="7" t="str">
        <f t="shared" si="1"/>
        <v>bluefish</v>
      </c>
      <c r="C57" s="7" t="s">
        <v>1154</v>
      </c>
      <c r="D57" s="14" t="str">
        <f t="shared" si="2"/>
        <v>Spearfish remora</v>
      </c>
      <c r="E57" s="7" t="s">
        <v>1466</v>
      </c>
      <c r="G57" s="7" t="s">
        <v>1155</v>
      </c>
      <c r="H57" s="14" t="str">
        <f t="shared" si="0"/>
        <v>Remora</v>
      </c>
      <c r="I57" s="7" t="s">
        <v>1467</v>
      </c>
    </row>
    <row r="58" spans="1:9" x14ac:dyDescent="0.2">
      <c r="A58" s="7" t="s">
        <v>149</v>
      </c>
      <c r="B58" s="7" t="str">
        <f t="shared" si="1"/>
        <v>spearfish remora</v>
      </c>
      <c r="C58" s="7" t="s">
        <v>1155</v>
      </c>
      <c r="D58" s="14" t="str">
        <f t="shared" si="2"/>
        <v>Remora</v>
      </c>
      <c r="E58" s="7" t="s">
        <v>1467</v>
      </c>
      <c r="G58" s="7" t="s">
        <v>1156</v>
      </c>
      <c r="H58" s="14" t="str">
        <f t="shared" si="0"/>
        <v>Atlantic bonito</v>
      </c>
      <c r="I58" s="7" t="s">
        <v>1468</v>
      </c>
    </row>
    <row r="59" spans="1:9" x14ac:dyDescent="0.2">
      <c r="A59" s="7" t="s">
        <v>151</v>
      </c>
      <c r="B59" s="7" t="str">
        <f t="shared" si="1"/>
        <v>remora</v>
      </c>
      <c r="C59" s="7" t="s">
        <v>1156</v>
      </c>
      <c r="D59" s="14" t="str">
        <f t="shared" si="2"/>
        <v>Atlantic bonito</v>
      </c>
      <c r="E59" s="7" t="s">
        <v>1468</v>
      </c>
      <c r="G59" s="7" t="s">
        <v>1157</v>
      </c>
      <c r="H59" s="14" t="str">
        <f t="shared" si="0"/>
        <v>Almaco jack</v>
      </c>
      <c r="I59" s="7" t="s">
        <v>1469</v>
      </c>
    </row>
    <row r="60" spans="1:9" x14ac:dyDescent="0.2">
      <c r="A60" s="7" t="s">
        <v>153</v>
      </c>
      <c r="B60" s="7" t="str">
        <f t="shared" si="1"/>
        <v>atlantic bonito</v>
      </c>
      <c r="C60" s="7" t="s">
        <v>1157</v>
      </c>
      <c r="D60" s="14" t="str">
        <f t="shared" si="2"/>
        <v>Almaco jack</v>
      </c>
      <c r="E60" s="7" t="s">
        <v>1469</v>
      </c>
      <c r="G60" s="7" t="s">
        <v>1158</v>
      </c>
      <c r="H60" s="14" t="str">
        <f t="shared" si="0"/>
        <v>Banded rudderfish</v>
      </c>
      <c r="I60" s="7" t="s">
        <v>1470</v>
      </c>
    </row>
    <row r="61" spans="1:9" x14ac:dyDescent="0.2">
      <c r="A61" s="7" t="s">
        <v>155</v>
      </c>
      <c r="B61" s="7" t="str">
        <f t="shared" si="1"/>
        <v>almaco jack</v>
      </c>
      <c r="C61" s="7" t="s">
        <v>1158</v>
      </c>
      <c r="D61" s="14" t="str">
        <f t="shared" si="2"/>
        <v>Banded rudderfish</v>
      </c>
      <c r="E61" s="7" t="s">
        <v>1470</v>
      </c>
      <c r="G61" s="7" t="s">
        <v>1159</v>
      </c>
      <c r="H61" s="14" t="str">
        <f t="shared" si="0"/>
        <v>Needlefish, atlantic</v>
      </c>
      <c r="I61" s="7" t="s">
        <v>1471</v>
      </c>
    </row>
    <row r="62" spans="1:9" x14ac:dyDescent="0.2">
      <c r="A62" s="7" t="s">
        <v>157</v>
      </c>
      <c r="B62" s="7" t="str">
        <f t="shared" si="1"/>
        <v>banded rudderfish</v>
      </c>
      <c r="C62" s="7" t="s">
        <v>1159</v>
      </c>
      <c r="D62" s="14" t="str">
        <f t="shared" si="2"/>
        <v>Needlefish, atlantic</v>
      </c>
      <c r="E62" s="7" t="s">
        <v>1471</v>
      </c>
      <c r="G62" s="7" t="s">
        <v>1160</v>
      </c>
      <c r="H62" s="14" t="str">
        <f t="shared" si="0"/>
        <v>Timucu</v>
      </c>
      <c r="I62" s="7" t="s">
        <v>1472</v>
      </c>
    </row>
    <row r="63" spans="1:9" x14ac:dyDescent="0.2">
      <c r="A63" s="7" t="s">
        <v>159</v>
      </c>
      <c r="B63" s="7" t="str">
        <f t="shared" si="1"/>
        <v>needlefish, atlantic</v>
      </c>
      <c r="C63" s="7" t="s">
        <v>1160</v>
      </c>
      <c r="D63" s="14" t="str">
        <f t="shared" si="2"/>
        <v>Timucu</v>
      </c>
      <c r="E63" s="7" t="s">
        <v>1472</v>
      </c>
      <c r="G63" s="7" t="s">
        <v>1161</v>
      </c>
      <c r="H63" s="14" t="str">
        <f t="shared" si="0"/>
        <v>Houndfish</v>
      </c>
      <c r="I63" s="7" t="s">
        <v>1473</v>
      </c>
    </row>
    <row r="64" spans="1:9" x14ac:dyDescent="0.2">
      <c r="A64" s="7" t="s">
        <v>161</v>
      </c>
      <c r="B64" s="7" t="str">
        <f t="shared" si="1"/>
        <v>timucu</v>
      </c>
      <c r="C64" s="7" t="s">
        <v>1161</v>
      </c>
      <c r="D64" s="14" t="str">
        <f t="shared" si="2"/>
        <v>Houndfish</v>
      </c>
      <c r="E64" s="7" t="s">
        <v>1473</v>
      </c>
      <c r="G64" s="7" t="s">
        <v>1162</v>
      </c>
      <c r="H64" s="14" t="str">
        <f t="shared" si="0"/>
        <v>Amberjack, greater</v>
      </c>
      <c r="I64" s="7" t="s">
        <v>1474</v>
      </c>
    </row>
    <row r="65" spans="1:9" x14ac:dyDescent="0.2">
      <c r="A65" s="7" t="s">
        <v>163</v>
      </c>
      <c r="B65" s="7" t="str">
        <f t="shared" si="1"/>
        <v>houndfish</v>
      </c>
      <c r="C65" s="7" t="s">
        <v>1162</v>
      </c>
      <c r="D65" s="14" t="str">
        <f t="shared" si="2"/>
        <v>Amberjack, greater</v>
      </c>
      <c r="E65" s="7" t="s">
        <v>1474</v>
      </c>
      <c r="G65" s="7" t="s">
        <v>1163</v>
      </c>
      <c r="H65" s="14" t="str">
        <f t="shared" si="0"/>
        <v>Amberjack, lesser</v>
      </c>
      <c r="I65" s="7" t="s">
        <v>1475</v>
      </c>
    </row>
    <row r="66" spans="1:9" x14ac:dyDescent="0.2">
      <c r="A66" s="7" t="s">
        <v>166</v>
      </c>
      <c r="B66" s="7" t="str">
        <f t="shared" si="1"/>
        <v>amberjack, greater</v>
      </c>
      <c r="C66" s="7" t="s">
        <v>1163</v>
      </c>
      <c r="D66" s="14" t="str">
        <f t="shared" si="2"/>
        <v>Amberjack, lesser</v>
      </c>
      <c r="E66" s="7" t="s">
        <v>1475</v>
      </c>
      <c r="G66" s="7" t="s">
        <v>1164</v>
      </c>
      <c r="H66" s="14" t="str">
        <f t="shared" ref="H66:H129" si="3">UPPER(LEFT(G67,1))&amp;RIGHT(G67,LEN(G67)-1)</f>
        <v>Cobia</v>
      </c>
      <c r="I66" s="7" t="s">
        <v>173</v>
      </c>
    </row>
    <row r="67" spans="1:9" x14ac:dyDescent="0.2">
      <c r="A67" s="7" t="s">
        <v>169</v>
      </c>
      <c r="B67" s="7" t="str">
        <f t="shared" ref="B67:B130" si="4">LOWER(A67)</f>
        <v>amberjack, lesser</v>
      </c>
      <c r="C67" s="7" t="s">
        <v>1164</v>
      </c>
      <c r="D67" s="14" t="str">
        <f t="shared" ref="D67:D130" si="5">UPPER(LEFT(C68,1))&amp;RIGHT(C68,LEN(C68)-1)</f>
        <v>Cobia</v>
      </c>
      <c r="E67" s="7" t="s">
        <v>173</v>
      </c>
      <c r="G67" s="7" t="s">
        <v>171</v>
      </c>
      <c r="H67" s="14" t="str">
        <f t="shared" si="3"/>
        <v>King mackerel (juvenile)</v>
      </c>
      <c r="I67" s="7" t="s">
        <v>1476</v>
      </c>
    </row>
    <row r="68" spans="1:9" x14ac:dyDescent="0.2">
      <c r="A68" s="7" t="s">
        <v>172</v>
      </c>
      <c r="B68" s="7" t="str">
        <f t="shared" si="4"/>
        <v>cobia</v>
      </c>
      <c r="C68" s="7" t="s">
        <v>171</v>
      </c>
      <c r="D68" s="14" t="str">
        <f t="shared" si="5"/>
        <v>King mackerel (juvenile)</v>
      </c>
      <c r="E68" s="7" t="s">
        <v>1476</v>
      </c>
      <c r="G68" s="7" t="s">
        <v>1165</v>
      </c>
      <c r="H68" s="14" t="str">
        <f t="shared" si="3"/>
        <v>Smalltooth sawfish</v>
      </c>
      <c r="I68" s="7" t="s">
        <v>1477</v>
      </c>
    </row>
    <row r="69" spans="1:9" x14ac:dyDescent="0.2">
      <c r="A69" s="7" t="s">
        <v>176</v>
      </c>
      <c r="B69" s="7" t="str">
        <f t="shared" si="4"/>
        <v>king mackerel (juvenile)</v>
      </c>
      <c r="C69" s="7" t="s">
        <v>1165</v>
      </c>
      <c r="D69" s="14" t="str">
        <f t="shared" si="5"/>
        <v>Smalltooth sawfish</v>
      </c>
      <c r="E69" s="7" t="s">
        <v>1477</v>
      </c>
      <c r="G69" s="7" t="s">
        <v>1166</v>
      </c>
      <c r="H69" s="14" t="str">
        <f t="shared" si="3"/>
        <v>Largetooth sawfish</v>
      </c>
      <c r="I69" s="7" t="s">
        <v>1478</v>
      </c>
    </row>
    <row r="70" spans="1:9" x14ac:dyDescent="0.2">
      <c r="A70" s="7" t="s">
        <v>181</v>
      </c>
      <c r="B70" s="7" t="str">
        <f t="shared" si="4"/>
        <v>smalltooth sawfish</v>
      </c>
      <c r="C70" s="7" t="s">
        <v>1166</v>
      </c>
      <c r="D70" s="14" t="str">
        <f t="shared" si="5"/>
        <v>Largetooth sawfish</v>
      </c>
      <c r="E70" s="7" t="s">
        <v>1478</v>
      </c>
      <c r="G70" s="7" t="s">
        <v>1167</v>
      </c>
      <c r="H70" s="14" t="str">
        <f t="shared" si="3"/>
        <v>Gag grouper (age 0-3)</v>
      </c>
      <c r="I70" s="7" t="s">
        <v>1479</v>
      </c>
    </row>
    <row r="71" spans="1:9" x14ac:dyDescent="0.2">
      <c r="A71" s="7" t="s">
        <v>184</v>
      </c>
      <c r="B71" s="7" t="str">
        <f t="shared" si="4"/>
        <v>largetooth sawfish</v>
      </c>
      <c r="C71" s="7" t="s">
        <v>1167</v>
      </c>
      <c r="D71" s="14" t="str">
        <f t="shared" si="5"/>
        <v>Gag grouper (age 0-3)</v>
      </c>
      <c r="E71" s="7" t="s">
        <v>1479</v>
      </c>
      <c r="G71" s="7" t="s">
        <v>1168</v>
      </c>
      <c r="H71" s="14" t="str">
        <f t="shared" si="3"/>
        <v>Grouper, red</v>
      </c>
      <c r="I71" s="7" t="s">
        <v>1480</v>
      </c>
    </row>
    <row r="72" spans="1:9" x14ac:dyDescent="0.2">
      <c r="A72" s="7" t="s">
        <v>187</v>
      </c>
      <c r="B72" s="7" t="str">
        <f t="shared" si="4"/>
        <v>gag grouper (age 0-3)</v>
      </c>
      <c r="C72" s="7" t="s">
        <v>1168</v>
      </c>
      <c r="D72" s="14" t="str">
        <f t="shared" si="5"/>
        <v>Grouper, red</v>
      </c>
      <c r="E72" s="7" t="s">
        <v>1480</v>
      </c>
      <c r="G72" s="7" t="s">
        <v>1169</v>
      </c>
      <c r="H72" s="14" t="str">
        <f t="shared" si="3"/>
        <v>Yellowedge grouper (age 0-3)</v>
      </c>
      <c r="I72" s="7" t="s">
        <v>1481</v>
      </c>
    </row>
    <row r="73" spans="1:9" x14ac:dyDescent="0.2">
      <c r="A73" s="7" t="s">
        <v>192</v>
      </c>
      <c r="B73" s="7" t="str">
        <f t="shared" si="4"/>
        <v>grouper, red</v>
      </c>
      <c r="C73" s="7" t="s">
        <v>1169</v>
      </c>
      <c r="D73" s="14" t="str">
        <f t="shared" si="5"/>
        <v>Yellowedge grouper (age 0-3)</v>
      </c>
      <c r="E73" s="7" t="s">
        <v>1481</v>
      </c>
      <c r="G73" s="7" t="s">
        <v>1170</v>
      </c>
      <c r="H73" s="14" t="str">
        <f t="shared" si="3"/>
        <v>Goliath grouper</v>
      </c>
      <c r="I73" s="7" t="s">
        <v>203</v>
      </c>
    </row>
    <row r="74" spans="1:9" x14ac:dyDescent="0.2">
      <c r="A74" s="7" t="s">
        <v>197</v>
      </c>
      <c r="B74" s="7" t="str">
        <f t="shared" si="4"/>
        <v>yellowedge grouper (age 0-3)</v>
      </c>
      <c r="C74" s="7" t="s">
        <v>1170</v>
      </c>
      <c r="D74" s="14" t="str">
        <f t="shared" si="5"/>
        <v>Goliath grouper</v>
      </c>
      <c r="E74" s="7" t="s">
        <v>203</v>
      </c>
      <c r="G74" s="7" t="s">
        <v>201</v>
      </c>
      <c r="H74" s="14" t="str">
        <f t="shared" si="3"/>
        <v>Snowy grouper</v>
      </c>
      <c r="I74" s="7" t="s">
        <v>1482</v>
      </c>
    </row>
    <row r="75" spans="1:9" x14ac:dyDescent="0.2">
      <c r="A75" s="7" t="s">
        <v>202</v>
      </c>
      <c r="B75" s="7" t="str">
        <f t="shared" si="4"/>
        <v>goliath grouper</v>
      </c>
      <c r="C75" s="7" t="s">
        <v>201</v>
      </c>
      <c r="D75" s="14" t="str">
        <f t="shared" si="5"/>
        <v>Snowy grouper</v>
      </c>
      <c r="E75" s="7" t="s">
        <v>1482</v>
      </c>
      <c r="G75" s="7" t="s">
        <v>1171</v>
      </c>
      <c r="H75" s="14" t="str">
        <f t="shared" si="3"/>
        <v>Graysby</v>
      </c>
      <c r="I75" s="7" t="s">
        <v>1483</v>
      </c>
    </row>
    <row r="76" spans="1:9" x14ac:dyDescent="0.2">
      <c r="A76" s="7" t="s">
        <v>207</v>
      </c>
      <c r="B76" s="7" t="str">
        <f t="shared" si="4"/>
        <v>snowy grouper</v>
      </c>
      <c r="C76" s="7" t="s">
        <v>1171</v>
      </c>
      <c r="D76" s="14" t="str">
        <f t="shared" si="5"/>
        <v>Graysby</v>
      </c>
      <c r="E76" s="7" t="s">
        <v>1483</v>
      </c>
      <c r="G76" s="7" t="s">
        <v>1172</v>
      </c>
      <c r="H76" s="14" t="str">
        <f t="shared" si="3"/>
        <v>Hind, rock</v>
      </c>
      <c r="I76" s="7" t="s">
        <v>1484</v>
      </c>
    </row>
    <row r="77" spans="1:9" x14ac:dyDescent="0.2">
      <c r="A77" s="7" t="s">
        <v>210</v>
      </c>
      <c r="B77" s="7" t="str">
        <f t="shared" si="4"/>
        <v>graysby</v>
      </c>
      <c r="C77" s="7" t="s">
        <v>1172</v>
      </c>
      <c r="D77" s="14" t="str">
        <f t="shared" si="5"/>
        <v>Hind, rock</v>
      </c>
      <c r="E77" s="7" t="s">
        <v>1484</v>
      </c>
      <c r="G77" s="7" t="s">
        <v>1173</v>
      </c>
      <c r="H77" s="14" t="str">
        <f t="shared" si="3"/>
        <v>Hind, red</v>
      </c>
      <c r="I77" s="7" t="s">
        <v>1485</v>
      </c>
    </row>
    <row r="78" spans="1:9" x14ac:dyDescent="0.2">
      <c r="A78" s="7" t="s">
        <v>213</v>
      </c>
      <c r="B78" s="7" t="str">
        <f t="shared" si="4"/>
        <v>hind, rock</v>
      </c>
      <c r="C78" s="7" t="s">
        <v>1173</v>
      </c>
      <c r="D78" s="14" t="str">
        <f t="shared" si="5"/>
        <v>Hind, red</v>
      </c>
      <c r="E78" s="7" t="s">
        <v>1485</v>
      </c>
      <c r="G78" s="7" t="s">
        <v>1174</v>
      </c>
      <c r="H78" s="14" t="str">
        <f t="shared" si="3"/>
        <v>Grouper, black</v>
      </c>
      <c r="I78" s="7" t="s">
        <v>1486</v>
      </c>
    </row>
    <row r="79" spans="1:9" x14ac:dyDescent="0.2">
      <c r="A79" s="7" t="s">
        <v>215</v>
      </c>
      <c r="B79" s="7" t="str">
        <f t="shared" si="4"/>
        <v>hind, red</v>
      </c>
      <c r="C79" s="7" t="s">
        <v>1174</v>
      </c>
      <c r="D79" s="14" t="str">
        <f t="shared" si="5"/>
        <v>Grouper, black</v>
      </c>
      <c r="E79" s="7" t="s">
        <v>1486</v>
      </c>
      <c r="G79" s="7" t="s">
        <v>1175</v>
      </c>
      <c r="H79" s="14" t="str">
        <f t="shared" si="3"/>
        <v>Yellowmouth grouper</v>
      </c>
      <c r="I79" s="7" t="s">
        <v>1487</v>
      </c>
    </row>
    <row r="80" spans="1:9" x14ac:dyDescent="0.2">
      <c r="A80" s="7" t="s">
        <v>217</v>
      </c>
      <c r="B80" s="7" t="str">
        <f t="shared" si="4"/>
        <v>grouper, black</v>
      </c>
      <c r="C80" s="7" t="s">
        <v>1175</v>
      </c>
      <c r="D80" s="14" t="str">
        <f t="shared" si="5"/>
        <v>Yellowmouth grouper</v>
      </c>
      <c r="E80" s="7" t="s">
        <v>1487</v>
      </c>
      <c r="G80" s="7" t="s">
        <v>1176</v>
      </c>
      <c r="H80" s="14" t="str">
        <f t="shared" si="3"/>
        <v>Scamp</v>
      </c>
      <c r="I80" s="7" t="s">
        <v>1488</v>
      </c>
    </row>
    <row r="81" spans="1:9" x14ac:dyDescent="0.2">
      <c r="A81" s="7" t="s">
        <v>219</v>
      </c>
      <c r="B81" s="7" t="str">
        <f t="shared" si="4"/>
        <v>yellowmouth grouper</v>
      </c>
      <c r="C81" s="7" t="s">
        <v>1176</v>
      </c>
      <c r="D81" s="14" t="str">
        <f t="shared" si="5"/>
        <v>Scamp</v>
      </c>
      <c r="E81" s="7" t="s">
        <v>1488</v>
      </c>
      <c r="G81" s="7" t="s">
        <v>1177</v>
      </c>
      <c r="H81" s="14" t="str">
        <f t="shared" si="3"/>
        <v>Tiger grouper</v>
      </c>
      <c r="I81" s="7" t="s">
        <v>1489</v>
      </c>
    </row>
    <row r="82" spans="1:9" x14ac:dyDescent="0.2">
      <c r="A82" s="7" t="s">
        <v>221</v>
      </c>
      <c r="B82" s="7" t="str">
        <f t="shared" si="4"/>
        <v>scamp</v>
      </c>
      <c r="C82" s="7" t="s">
        <v>1177</v>
      </c>
      <c r="D82" s="14" t="str">
        <f t="shared" si="5"/>
        <v>Tiger grouper</v>
      </c>
      <c r="E82" s="7" t="s">
        <v>1489</v>
      </c>
      <c r="G82" s="7" t="s">
        <v>1178</v>
      </c>
      <c r="H82" s="14" t="str">
        <f t="shared" si="3"/>
        <v>Yellowfin grouper</v>
      </c>
      <c r="I82" s="7" t="s">
        <v>1490</v>
      </c>
    </row>
    <row r="83" spans="1:9" x14ac:dyDescent="0.2">
      <c r="A83" s="7" t="s">
        <v>223</v>
      </c>
      <c r="B83" s="7" t="str">
        <f t="shared" si="4"/>
        <v>tiger grouper</v>
      </c>
      <c r="C83" s="7" t="s">
        <v>1178</v>
      </c>
      <c r="D83" s="14" t="str">
        <f t="shared" si="5"/>
        <v>Yellowfin grouper</v>
      </c>
      <c r="E83" s="7" t="s">
        <v>1490</v>
      </c>
      <c r="G83" s="7" t="s">
        <v>1179</v>
      </c>
      <c r="H83" s="14" t="str">
        <f t="shared" si="3"/>
        <v>Red snapper</v>
      </c>
      <c r="I83" s="7" t="s">
        <v>1491</v>
      </c>
    </row>
    <row r="84" spans="1:9" x14ac:dyDescent="0.2">
      <c r="A84" s="7" t="s">
        <v>225</v>
      </c>
      <c r="B84" s="7" t="str">
        <f t="shared" si="4"/>
        <v>yellowfin grouper</v>
      </c>
      <c r="C84" s="7" t="s">
        <v>1179</v>
      </c>
      <c r="D84" s="14" t="str">
        <f t="shared" si="5"/>
        <v>Red snapper</v>
      </c>
      <c r="E84" s="7" t="s">
        <v>1491</v>
      </c>
      <c r="G84" s="7" t="s">
        <v>227</v>
      </c>
      <c r="H84" s="14" t="str">
        <f t="shared" si="3"/>
        <v>Vermilion snapper</v>
      </c>
      <c r="I84" s="7" t="s">
        <v>234</v>
      </c>
    </row>
    <row r="85" spans="1:9" x14ac:dyDescent="0.2">
      <c r="A85" s="7" t="s">
        <v>228</v>
      </c>
      <c r="B85" s="7" t="str">
        <f t="shared" si="4"/>
        <v>red snapper</v>
      </c>
      <c r="C85" s="7" t="s">
        <v>227</v>
      </c>
      <c r="D85" s="14" t="str">
        <f t="shared" si="5"/>
        <v>Vermilion snapper</v>
      </c>
      <c r="E85" s="7" t="s">
        <v>234</v>
      </c>
      <c r="G85" s="7" t="s">
        <v>232</v>
      </c>
      <c r="H85" s="14" t="str">
        <f t="shared" si="3"/>
        <v>Mutton snapper</v>
      </c>
      <c r="I85" s="7" t="s">
        <v>238</v>
      </c>
    </row>
    <row r="86" spans="1:9" x14ac:dyDescent="0.2">
      <c r="A86" s="7" t="s">
        <v>233</v>
      </c>
      <c r="B86" s="7" t="str">
        <f t="shared" si="4"/>
        <v>vermilion snapper</v>
      </c>
      <c r="C86" s="7" t="s">
        <v>232</v>
      </c>
      <c r="D86" s="14" t="str">
        <f t="shared" si="5"/>
        <v>Mutton snapper</v>
      </c>
      <c r="E86" s="7" t="s">
        <v>238</v>
      </c>
      <c r="G86" s="7" t="s">
        <v>236</v>
      </c>
      <c r="H86" s="14" t="str">
        <f t="shared" si="3"/>
        <v>Black snapper</v>
      </c>
      <c r="I86" s="7" t="s">
        <v>1492</v>
      </c>
    </row>
    <row r="87" spans="1:9" x14ac:dyDescent="0.2">
      <c r="A87" s="7" t="s">
        <v>237</v>
      </c>
      <c r="B87" s="7" t="str">
        <f t="shared" si="4"/>
        <v>mutton snapper</v>
      </c>
      <c r="C87" s="7" t="s">
        <v>236</v>
      </c>
      <c r="D87" s="14" t="str">
        <f t="shared" si="5"/>
        <v>Black snapper</v>
      </c>
      <c r="E87" s="7" t="s">
        <v>1492</v>
      </c>
      <c r="G87" s="7" t="s">
        <v>1180</v>
      </c>
      <c r="H87" s="14" t="str">
        <f t="shared" si="3"/>
        <v>Snapper, queen</v>
      </c>
      <c r="I87" s="7" t="s">
        <v>1493</v>
      </c>
    </row>
    <row r="88" spans="1:9" x14ac:dyDescent="0.2">
      <c r="A88" s="7" t="s">
        <v>241</v>
      </c>
      <c r="B88" s="7" t="str">
        <f t="shared" si="4"/>
        <v>black snapper</v>
      </c>
      <c r="C88" s="7" t="s">
        <v>1180</v>
      </c>
      <c r="D88" s="14" t="str">
        <f t="shared" si="5"/>
        <v>Snapper, queen</v>
      </c>
      <c r="E88" s="7" t="s">
        <v>1493</v>
      </c>
      <c r="G88" s="7" t="s">
        <v>1181</v>
      </c>
      <c r="H88" s="14" t="str">
        <f t="shared" si="3"/>
        <v>Snapper, blackfin</v>
      </c>
      <c r="I88" s="7" t="s">
        <v>1494</v>
      </c>
    </row>
    <row r="89" spans="1:9" x14ac:dyDescent="0.2">
      <c r="A89" s="7" t="s">
        <v>244</v>
      </c>
      <c r="B89" s="7" t="str">
        <f t="shared" si="4"/>
        <v>snapper, queen</v>
      </c>
      <c r="C89" s="7" t="s">
        <v>1181</v>
      </c>
      <c r="D89" s="14" t="str">
        <f t="shared" si="5"/>
        <v>Snapper, blackfin</v>
      </c>
      <c r="E89" s="7" t="s">
        <v>1494</v>
      </c>
      <c r="G89" s="7" t="s">
        <v>1182</v>
      </c>
      <c r="H89" s="14" t="str">
        <f t="shared" si="3"/>
        <v>Snapper, cubera</v>
      </c>
      <c r="I89" s="7" t="s">
        <v>1495</v>
      </c>
    </row>
    <row r="90" spans="1:9" x14ac:dyDescent="0.2">
      <c r="A90" s="7" t="s">
        <v>246</v>
      </c>
      <c r="B90" s="7" t="str">
        <f t="shared" si="4"/>
        <v>snapper, blackfin</v>
      </c>
      <c r="C90" s="7" t="s">
        <v>1182</v>
      </c>
      <c r="D90" s="14" t="str">
        <f t="shared" si="5"/>
        <v>Snapper, cubera</v>
      </c>
      <c r="E90" s="7" t="s">
        <v>1495</v>
      </c>
      <c r="G90" s="7" t="s">
        <v>1183</v>
      </c>
      <c r="H90" s="14" t="str">
        <f t="shared" si="3"/>
        <v>Gray snapper</v>
      </c>
      <c r="I90" s="7" t="s">
        <v>1496</v>
      </c>
    </row>
    <row r="91" spans="1:9" x14ac:dyDescent="0.2">
      <c r="A91" s="7" t="s">
        <v>248</v>
      </c>
      <c r="B91" s="7" t="str">
        <f t="shared" si="4"/>
        <v>snapper, cubera</v>
      </c>
      <c r="C91" s="7" t="s">
        <v>1183</v>
      </c>
      <c r="D91" s="14" t="str">
        <f t="shared" si="5"/>
        <v>Gray snapper</v>
      </c>
      <c r="E91" s="7" t="s">
        <v>1496</v>
      </c>
      <c r="G91" s="7" t="s">
        <v>1184</v>
      </c>
      <c r="H91" s="14" t="str">
        <f t="shared" si="3"/>
        <v>Dog snapper</v>
      </c>
      <c r="I91" s="7" t="s">
        <v>1497</v>
      </c>
    </row>
    <row r="92" spans="1:9" x14ac:dyDescent="0.2">
      <c r="A92" s="7" t="s">
        <v>250</v>
      </c>
      <c r="B92" s="7" t="str">
        <f t="shared" si="4"/>
        <v>gray snapper</v>
      </c>
      <c r="C92" s="7" t="s">
        <v>1184</v>
      </c>
      <c r="D92" s="14" t="str">
        <f t="shared" si="5"/>
        <v>Dog snapper</v>
      </c>
      <c r="E92" s="7" t="s">
        <v>1497</v>
      </c>
      <c r="G92" s="7" t="s">
        <v>1185</v>
      </c>
      <c r="H92" s="14" t="str">
        <f t="shared" si="3"/>
        <v>Snapper, mahogany</v>
      </c>
      <c r="I92" s="7" t="s">
        <v>1498</v>
      </c>
    </row>
    <row r="93" spans="1:9" x14ac:dyDescent="0.2">
      <c r="A93" s="7" t="s">
        <v>252</v>
      </c>
      <c r="B93" s="7" t="str">
        <f t="shared" si="4"/>
        <v>dog snapper</v>
      </c>
      <c r="C93" s="7" t="s">
        <v>1185</v>
      </c>
      <c r="D93" s="14" t="str">
        <f t="shared" si="5"/>
        <v>Snapper, mahogany</v>
      </c>
      <c r="E93" s="7" t="s">
        <v>1498</v>
      </c>
      <c r="G93" s="7" t="s">
        <v>1186</v>
      </c>
      <c r="H93" s="14" t="str">
        <f t="shared" si="3"/>
        <v>Snapper caribbean red</v>
      </c>
      <c r="I93" s="7" t="s">
        <v>1499</v>
      </c>
    </row>
    <row r="94" spans="1:9" x14ac:dyDescent="0.2">
      <c r="A94" s="7" t="s">
        <v>254</v>
      </c>
      <c r="B94" s="7" t="str">
        <f t="shared" si="4"/>
        <v>snapper, mahogany</v>
      </c>
      <c r="C94" s="7" t="s">
        <v>1186</v>
      </c>
      <c r="D94" s="14" t="str">
        <f t="shared" si="5"/>
        <v>Snapper caribbean red</v>
      </c>
      <c r="E94" s="7" t="s">
        <v>1499</v>
      </c>
      <c r="G94" s="7" t="s">
        <v>1187</v>
      </c>
      <c r="H94" s="14" t="str">
        <f t="shared" si="3"/>
        <v>Snapper, silk</v>
      </c>
      <c r="I94" s="7" t="s">
        <v>1500</v>
      </c>
    </row>
    <row r="95" spans="1:9" x14ac:dyDescent="0.2">
      <c r="A95" s="7" t="s">
        <v>256</v>
      </c>
      <c r="B95" s="7" t="str">
        <f t="shared" si="4"/>
        <v>snapper caribbean red</v>
      </c>
      <c r="C95" s="7" t="s">
        <v>1187</v>
      </c>
      <c r="D95" s="14" t="str">
        <f t="shared" si="5"/>
        <v>Snapper, silk</v>
      </c>
      <c r="E95" s="7" t="s">
        <v>1500</v>
      </c>
      <c r="G95" s="7" t="s">
        <v>1188</v>
      </c>
      <c r="H95" s="14" t="str">
        <f t="shared" si="3"/>
        <v>Wenchman</v>
      </c>
      <c r="I95" s="7" t="s">
        <v>1501</v>
      </c>
    </row>
    <row r="96" spans="1:9" x14ac:dyDescent="0.2">
      <c r="A96" s="7" t="s">
        <v>258</v>
      </c>
      <c r="B96" s="7" t="str">
        <f t="shared" si="4"/>
        <v>snapper, silk</v>
      </c>
      <c r="C96" s="7" t="s">
        <v>1188</v>
      </c>
      <c r="D96" s="14" t="str">
        <f t="shared" si="5"/>
        <v>Wenchman</v>
      </c>
      <c r="E96" s="7" t="s">
        <v>1501</v>
      </c>
      <c r="G96" s="7" t="s">
        <v>1189</v>
      </c>
      <c r="H96" s="14" t="str">
        <f t="shared" si="3"/>
        <v>Sand seatrout</v>
      </c>
      <c r="I96" s="7" t="s">
        <v>1502</v>
      </c>
    </row>
    <row r="97" spans="1:9" x14ac:dyDescent="0.2">
      <c r="A97" s="7" t="s">
        <v>260</v>
      </c>
      <c r="B97" s="7" t="str">
        <f t="shared" si="4"/>
        <v>wenchman</v>
      </c>
      <c r="C97" s="7" t="s">
        <v>1189</v>
      </c>
      <c r="D97" s="14" t="str">
        <f t="shared" si="5"/>
        <v>Sand seatrout</v>
      </c>
      <c r="E97" s="7" t="s">
        <v>1502</v>
      </c>
      <c r="G97" s="7" t="s">
        <v>1190</v>
      </c>
      <c r="H97" s="14" t="str">
        <f t="shared" si="3"/>
        <v>Jamaican weakfish</v>
      </c>
      <c r="I97" s="7" t="s">
        <v>1503</v>
      </c>
    </row>
    <row r="98" spans="1:9" x14ac:dyDescent="0.2">
      <c r="A98" s="7" t="s">
        <v>263</v>
      </c>
      <c r="B98" s="7" t="str">
        <f t="shared" si="4"/>
        <v>sand seatrout</v>
      </c>
      <c r="C98" s="7" t="s">
        <v>1190</v>
      </c>
      <c r="D98" s="14" t="str">
        <f t="shared" si="5"/>
        <v>Jamaican weakfish</v>
      </c>
      <c r="E98" s="7" t="s">
        <v>1503</v>
      </c>
      <c r="G98" s="7" t="s">
        <v>1191</v>
      </c>
      <c r="H98" s="14" t="str">
        <f t="shared" si="3"/>
        <v>Seatrout, spotted</v>
      </c>
      <c r="I98" s="7" t="s">
        <v>1504</v>
      </c>
    </row>
    <row r="99" spans="1:9" x14ac:dyDescent="0.2">
      <c r="A99" s="7" t="s">
        <v>266</v>
      </c>
      <c r="B99" s="7" t="str">
        <f t="shared" si="4"/>
        <v>jamaican weakfish</v>
      </c>
      <c r="C99" s="7" t="s">
        <v>1191</v>
      </c>
      <c r="D99" s="14" t="str">
        <f t="shared" si="5"/>
        <v>Seatrout, spotted</v>
      </c>
      <c r="E99" s="7" t="s">
        <v>1504</v>
      </c>
      <c r="G99" s="7" t="s">
        <v>1192</v>
      </c>
      <c r="H99" s="14" t="str">
        <f t="shared" si="3"/>
        <v>Silver seatrout</v>
      </c>
      <c r="I99" s="7" t="s">
        <v>1505</v>
      </c>
    </row>
    <row r="100" spans="1:9" x14ac:dyDescent="0.2">
      <c r="A100" s="7" t="s">
        <v>268</v>
      </c>
      <c r="B100" s="7" t="str">
        <f t="shared" si="4"/>
        <v>seatrout, spotted</v>
      </c>
      <c r="C100" s="7" t="s">
        <v>1192</v>
      </c>
      <c r="D100" s="14" t="str">
        <f t="shared" si="5"/>
        <v>Silver seatrout</v>
      </c>
      <c r="E100" s="7" t="s">
        <v>1505</v>
      </c>
      <c r="G100" s="7" t="s">
        <v>1193</v>
      </c>
      <c r="H100" s="14" t="str">
        <f t="shared" si="3"/>
        <v>Weakfish</v>
      </c>
      <c r="I100" s="7" t="s">
        <v>1506</v>
      </c>
    </row>
    <row r="101" spans="1:9" x14ac:dyDescent="0.2">
      <c r="A101" s="7" t="s">
        <v>270</v>
      </c>
      <c r="B101" s="7" t="str">
        <f t="shared" si="4"/>
        <v>silver seatrout</v>
      </c>
      <c r="C101" s="7" t="s">
        <v>1193</v>
      </c>
      <c r="D101" s="14" t="str">
        <f t="shared" si="5"/>
        <v>Weakfish</v>
      </c>
      <c r="E101" s="7" t="s">
        <v>1506</v>
      </c>
      <c r="G101" s="7" t="s">
        <v>1194</v>
      </c>
      <c r="H101" s="14" t="str">
        <f t="shared" si="3"/>
        <v>Longsnouted lancetfish</v>
      </c>
      <c r="I101" s="7" t="s">
        <v>1507</v>
      </c>
    </row>
    <row r="102" spans="1:9" x14ac:dyDescent="0.2">
      <c r="A102" s="7" t="s">
        <v>272</v>
      </c>
      <c r="B102" s="7" t="str">
        <f t="shared" si="4"/>
        <v>weakfish</v>
      </c>
      <c r="C102" s="7" t="s">
        <v>1194</v>
      </c>
      <c r="D102" s="14" t="str">
        <f t="shared" si="5"/>
        <v>Longsnouted lancetfish</v>
      </c>
      <c r="E102" s="7" t="s">
        <v>1507</v>
      </c>
      <c r="G102" s="7" t="s">
        <v>1195</v>
      </c>
      <c r="H102" s="14" t="str">
        <f t="shared" si="3"/>
        <v>Caribbean pomfret</v>
      </c>
      <c r="I102" s="7" t="s">
        <v>1508</v>
      </c>
    </row>
    <row r="103" spans="1:9" x14ac:dyDescent="0.2">
      <c r="A103" s="7" t="s">
        <v>275</v>
      </c>
      <c r="B103" s="7" t="str">
        <f t="shared" si="4"/>
        <v>longsnouted lancetfish</v>
      </c>
      <c r="C103" s="7" t="s">
        <v>1195</v>
      </c>
      <c r="D103" s="14" t="str">
        <f t="shared" si="5"/>
        <v>Caribbean pomfret</v>
      </c>
      <c r="E103" s="7" t="s">
        <v>1508</v>
      </c>
      <c r="G103" s="7" t="s">
        <v>1196</v>
      </c>
      <c r="H103" s="14" t="str">
        <f t="shared" si="3"/>
        <v>Snake mackerel</v>
      </c>
      <c r="I103" s="7" t="s">
        <v>1509</v>
      </c>
    </row>
    <row r="104" spans="1:9" x14ac:dyDescent="0.2">
      <c r="A104" s="7" t="s">
        <v>278</v>
      </c>
      <c r="B104" s="7" t="str">
        <f t="shared" si="4"/>
        <v>caribbean pomfret</v>
      </c>
      <c r="C104" s="7" t="s">
        <v>1196</v>
      </c>
      <c r="D104" s="14" t="str">
        <f t="shared" si="5"/>
        <v>Snake mackerel</v>
      </c>
      <c r="E104" s="7" t="s">
        <v>1509</v>
      </c>
      <c r="G104" s="7" t="s">
        <v>1197</v>
      </c>
      <c r="H104" s="14" t="str">
        <f t="shared" si="3"/>
        <v>Escolar</v>
      </c>
      <c r="I104" s="7" t="s">
        <v>1510</v>
      </c>
    </row>
    <row r="105" spans="1:9" x14ac:dyDescent="0.2">
      <c r="A105" s="7" t="s">
        <v>280</v>
      </c>
      <c r="B105" s="7" t="str">
        <f t="shared" si="4"/>
        <v>snake mackerel</v>
      </c>
      <c r="C105" s="7" t="s">
        <v>1197</v>
      </c>
      <c r="D105" s="14" t="str">
        <f t="shared" si="5"/>
        <v>Escolar</v>
      </c>
      <c r="E105" s="7" t="s">
        <v>1510</v>
      </c>
      <c r="G105" s="7" t="s">
        <v>1198</v>
      </c>
      <c r="H105" s="14" t="str">
        <f t="shared" si="3"/>
        <v>Offshore hake</v>
      </c>
      <c r="I105" s="7" t="s">
        <v>1511</v>
      </c>
    </row>
    <row r="106" spans="1:9" x14ac:dyDescent="0.2">
      <c r="A106" s="7" t="s">
        <v>282</v>
      </c>
      <c r="B106" s="7" t="str">
        <f t="shared" si="4"/>
        <v>escolar</v>
      </c>
      <c r="C106" s="7" t="s">
        <v>1198</v>
      </c>
      <c r="D106" s="14" t="str">
        <f t="shared" si="5"/>
        <v>Offshore hake</v>
      </c>
      <c r="E106" s="7" t="s">
        <v>1511</v>
      </c>
      <c r="G106" s="7" t="s">
        <v>1199</v>
      </c>
      <c r="H106" s="14" t="str">
        <f t="shared" si="3"/>
        <v>Oilfish</v>
      </c>
      <c r="I106" s="7" t="s">
        <v>1512</v>
      </c>
    </row>
    <row r="107" spans="1:9" x14ac:dyDescent="0.2">
      <c r="A107" s="7" t="s">
        <v>284</v>
      </c>
      <c r="B107" s="7" t="str">
        <f t="shared" si="4"/>
        <v>offshore hake</v>
      </c>
      <c r="C107" s="7" t="s">
        <v>1199</v>
      </c>
      <c r="D107" s="14" t="str">
        <f t="shared" si="5"/>
        <v>Oilfish</v>
      </c>
      <c r="E107" s="7" t="s">
        <v>1512</v>
      </c>
      <c r="G107" s="7" t="s">
        <v>1200</v>
      </c>
      <c r="H107" s="14" t="str">
        <f t="shared" si="3"/>
        <v>Pomfret</v>
      </c>
      <c r="I107" s="7" t="s">
        <v>1513</v>
      </c>
    </row>
    <row r="108" spans="1:9" x14ac:dyDescent="0.2">
      <c r="A108" s="7" t="s">
        <v>286</v>
      </c>
      <c r="B108" s="7" t="str">
        <f t="shared" si="4"/>
        <v>oilfish</v>
      </c>
      <c r="C108" s="7" t="s">
        <v>1200</v>
      </c>
      <c r="D108" s="14" t="str">
        <f t="shared" si="5"/>
        <v>Pomfret</v>
      </c>
      <c r="E108" s="7" t="s">
        <v>1513</v>
      </c>
      <c r="G108" s="7" t="s">
        <v>1201</v>
      </c>
      <c r="H108" s="14" t="str">
        <f t="shared" si="3"/>
        <v>Cutlassfish</v>
      </c>
      <c r="I108" s="7" t="s">
        <v>1514</v>
      </c>
    </row>
    <row r="109" spans="1:9" x14ac:dyDescent="0.2">
      <c r="A109" s="7" t="s">
        <v>288</v>
      </c>
      <c r="B109" s="7" t="str">
        <f t="shared" si="4"/>
        <v>pomfret</v>
      </c>
      <c r="C109" s="7" t="s">
        <v>1201</v>
      </c>
      <c r="D109" s="14" t="str">
        <f t="shared" si="5"/>
        <v>Cutlassfish</v>
      </c>
      <c r="E109" s="7" t="s">
        <v>1514</v>
      </c>
      <c r="G109" s="7" t="s">
        <v>1202</v>
      </c>
      <c r="H109" s="14" t="str">
        <f t="shared" si="3"/>
        <v>Southern stargazer</v>
      </c>
      <c r="I109" s="7" t="s">
        <v>1515</v>
      </c>
    </row>
    <row r="110" spans="1:9" x14ac:dyDescent="0.2">
      <c r="A110" s="7" t="s">
        <v>290</v>
      </c>
      <c r="B110" s="7" t="str">
        <f t="shared" si="4"/>
        <v>cutlassfish</v>
      </c>
      <c r="C110" s="7" t="s">
        <v>1202</v>
      </c>
      <c r="D110" s="14" t="str">
        <f t="shared" si="5"/>
        <v>Southern stargazer</v>
      </c>
      <c r="E110" s="7" t="s">
        <v>1515</v>
      </c>
      <c r="G110" s="7" t="s">
        <v>1203</v>
      </c>
      <c r="H110" s="14" t="str">
        <f t="shared" si="3"/>
        <v>Mexican flounder</v>
      </c>
      <c r="I110" s="7" t="s">
        <v>1516</v>
      </c>
    </row>
    <row r="111" spans="1:9" x14ac:dyDescent="0.2">
      <c r="A111" s="7" t="s">
        <v>294</v>
      </c>
      <c r="B111" s="7" t="str">
        <f t="shared" si="4"/>
        <v>southern stargazer</v>
      </c>
      <c r="C111" s="7" t="s">
        <v>1203</v>
      </c>
      <c r="D111" s="14" t="str">
        <f t="shared" si="5"/>
        <v>Mexican flounder</v>
      </c>
      <c r="E111" s="7" t="s">
        <v>1516</v>
      </c>
      <c r="G111" s="7" t="s">
        <v>1204</v>
      </c>
      <c r="H111" s="14" t="str">
        <f t="shared" si="3"/>
        <v>Spotfin flounder</v>
      </c>
      <c r="I111" s="7" t="s">
        <v>1517</v>
      </c>
    </row>
    <row r="112" spans="1:9" x14ac:dyDescent="0.2">
      <c r="A112" s="7" t="s">
        <v>296</v>
      </c>
      <c r="B112" s="7" t="str">
        <f t="shared" si="4"/>
        <v>mexican flounder</v>
      </c>
      <c r="C112" s="7" t="s">
        <v>1204</v>
      </c>
      <c r="D112" s="14" t="str">
        <f t="shared" si="5"/>
        <v>Spotfin flounder</v>
      </c>
      <c r="E112" s="7" t="s">
        <v>1517</v>
      </c>
      <c r="G112" s="7" t="s">
        <v>1205</v>
      </c>
      <c r="H112" s="14" t="str">
        <f t="shared" si="3"/>
        <v>Gulf flounder</v>
      </c>
      <c r="I112" s="7" t="s">
        <v>1518</v>
      </c>
    </row>
    <row r="113" spans="1:9" x14ac:dyDescent="0.2">
      <c r="A113" s="7" t="s">
        <v>298</v>
      </c>
      <c r="B113" s="7" t="str">
        <f t="shared" si="4"/>
        <v>spotfin flounder</v>
      </c>
      <c r="C113" s="7" t="s">
        <v>1205</v>
      </c>
      <c r="D113" s="14" t="str">
        <f t="shared" si="5"/>
        <v>Gulf flounder</v>
      </c>
      <c r="E113" s="7" t="s">
        <v>1518</v>
      </c>
      <c r="G113" s="7" t="s">
        <v>1206</v>
      </c>
      <c r="H113" s="14" t="str">
        <f t="shared" si="3"/>
        <v>Southern flounder</v>
      </c>
      <c r="I113" s="7" t="s">
        <v>1519</v>
      </c>
    </row>
    <row r="114" spans="1:9" x14ac:dyDescent="0.2">
      <c r="A114" s="7" t="s">
        <v>300</v>
      </c>
      <c r="B114" s="7" t="str">
        <f t="shared" si="4"/>
        <v>gulf flounder</v>
      </c>
      <c r="C114" s="7" t="s">
        <v>1206</v>
      </c>
      <c r="D114" s="14" t="str">
        <f t="shared" si="5"/>
        <v>Southern flounder</v>
      </c>
      <c r="E114" s="7" t="s">
        <v>1519</v>
      </c>
      <c r="G114" s="7" t="s">
        <v>1207</v>
      </c>
      <c r="H114" s="14" t="str">
        <f t="shared" si="3"/>
        <v>Largescale lizardfish</v>
      </c>
      <c r="I114" s="7" t="s">
        <v>1520</v>
      </c>
    </row>
    <row r="115" spans="1:9" x14ac:dyDescent="0.2">
      <c r="A115" s="7" t="s">
        <v>302</v>
      </c>
      <c r="B115" s="7" t="str">
        <f t="shared" si="4"/>
        <v>southern flounder</v>
      </c>
      <c r="C115" s="7" t="s">
        <v>1207</v>
      </c>
      <c r="D115" s="14" t="str">
        <f t="shared" si="5"/>
        <v>Largescale lizardfish</v>
      </c>
      <c r="E115" s="7" t="s">
        <v>1520</v>
      </c>
      <c r="G115" s="7" t="s">
        <v>1208</v>
      </c>
      <c r="H115" s="14" t="str">
        <f t="shared" si="3"/>
        <v>Shortjaw lizardfish</v>
      </c>
      <c r="I115" s="7" t="s">
        <v>1521</v>
      </c>
    </row>
    <row r="116" spans="1:9" x14ac:dyDescent="0.2">
      <c r="A116" s="7" t="s">
        <v>304</v>
      </c>
      <c r="B116" s="7" t="str">
        <f t="shared" si="4"/>
        <v>largescale lizardfish</v>
      </c>
      <c r="C116" s="7" t="s">
        <v>1208</v>
      </c>
      <c r="D116" s="14" t="str">
        <f t="shared" si="5"/>
        <v>Shortjaw lizardfish</v>
      </c>
      <c r="E116" s="7" t="s">
        <v>1521</v>
      </c>
      <c r="G116" s="7" t="s">
        <v>1209</v>
      </c>
      <c r="H116" s="14" t="str">
        <f t="shared" si="3"/>
        <v>Inshore lizardfish</v>
      </c>
      <c r="I116" s="7" t="s">
        <v>1522</v>
      </c>
    </row>
    <row r="117" spans="1:9" x14ac:dyDescent="0.2">
      <c r="A117" s="7" t="s">
        <v>306</v>
      </c>
      <c r="B117" s="7" t="str">
        <f t="shared" si="4"/>
        <v>shortjaw lizardfish</v>
      </c>
      <c r="C117" s="7" t="s">
        <v>1209</v>
      </c>
      <c r="D117" s="14" t="str">
        <f t="shared" si="5"/>
        <v>Inshore lizardfish</v>
      </c>
      <c r="E117" s="7" t="s">
        <v>1522</v>
      </c>
      <c r="G117" s="7" t="s">
        <v>1210</v>
      </c>
      <c r="H117" s="14" t="str">
        <f t="shared" si="3"/>
        <v>Sand diver</v>
      </c>
      <c r="I117" s="7" t="s">
        <v>1523</v>
      </c>
    </row>
    <row r="118" spans="1:9" x14ac:dyDescent="0.2">
      <c r="A118" s="7" t="s">
        <v>308</v>
      </c>
      <c r="B118" s="7" t="str">
        <f t="shared" si="4"/>
        <v>inshore lizardfish</v>
      </c>
      <c r="C118" s="7" t="s">
        <v>1210</v>
      </c>
      <c r="D118" s="14" t="str">
        <f t="shared" si="5"/>
        <v>Sand diver</v>
      </c>
      <c r="E118" s="7" t="s">
        <v>1523</v>
      </c>
      <c r="G118" s="7" t="s">
        <v>1211</v>
      </c>
      <c r="H118" s="14" t="str">
        <f t="shared" si="3"/>
        <v>Diamond lizardfish</v>
      </c>
      <c r="I118" s="7" t="s">
        <v>1524</v>
      </c>
    </row>
    <row r="119" spans="1:9" x14ac:dyDescent="0.2">
      <c r="A119" s="7" t="s">
        <v>310</v>
      </c>
      <c r="B119" s="7" t="str">
        <f t="shared" si="4"/>
        <v>sand diver</v>
      </c>
      <c r="C119" s="7" t="s">
        <v>1211</v>
      </c>
      <c r="D119" s="14" t="str">
        <f t="shared" si="5"/>
        <v>Diamond lizardfish</v>
      </c>
      <c r="E119" s="7" t="s">
        <v>1524</v>
      </c>
      <c r="G119" s="7" t="s">
        <v>1212</v>
      </c>
      <c r="H119" s="14" t="str">
        <f t="shared" si="3"/>
        <v>Squirrelfish</v>
      </c>
      <c r="I119" s="7" t="s">
        <v>1525</v>
      </c>
    </row>
    <row r="120" spans="1:9" x14ac:dyDescent="0.2">
      <c r="A120" s="7" t="s">
        <v>312</v>
      </c>
      <c r="B120" s="7" t="str">
        <f t="shared" si="4"/>
        <v>diamond lizardfish</v>
      </c>
      <c r="C120" s="7" t="s">
        <v>1212</v>
      </c>
      <c r="D120" s="14" t="str">
        <f t="shared" si="5"/>
        <v>Squirrelfish</v>
      </c>
      <c r="E120" s="7" t="s">
        <v>1525</v>
      </c>
      <c r="G120" s="7" t="s">
        <v>1213</v>
      </c>
      <c r="H120" s="14" t="str">
        <f t="shared" si="3"/>
        <v>Longspine squirrelfish</v>
      </c>
      <c r="I120" s="7" t="s">
        <v>1526</v>
      </c>
    </row>
    <row r="121" spans="1:9" x14ac:dyDescent="0.2">
      <c r="A121" s="7" t="s">
        <v>315</v>
      </c>
      <c r="B121" s="7" t="str">
        <f t="shared" si="4"/>
        <v>squirrelfish</v>
      </c>
      <c r="C121" s="7" t="s">
        <v>1213</v>
      </c>
      <c r="D121" s="14" t="str">
        <f t="shared" si="5"/>
        <v>Longspine squirrelfish</v>
      </c>
      <c r="E121" s="7" t="s">
        <v>1526</v>
      </c>
      <c r="G121" s="7" t="s">
        <v>1214</v>
      </c>
      <c r="H121" s="14" t="str">
        <f t="shared" si="3"/>
        <v>Blackbar soldierfish</v>
      </c>
      <c r="I121" s="7" t="s">
        <v>1527</v>
      </c>
    </row>
    <row r="122" spans="1:9" x14ac:dyDescent="0.2">
      <c r="A122" s="7" t="s">
        <v>318</v>
      </c>
      <c r="B122" s="7" t="str">
        <f t="shared" si="4"/>
        <v>longspine squirrelfish</v>
      </c>
      <c r="C122" s="7" t="s">
        <v>1214</v>
      </c>
      <c r="D122" s="14" t="str">
        <f t="shared" si="5"/>
        <v>Blackbar soldierfish</v>
      </c>
      <c r="E122" s="7" t="s">
        <v>1527</v>
      </c>
      <c r="G122" s="7" t="s">
        <v>1215</v>
      </c>
      <c r="H122" s="14" t="str">
        <f t="shared" si="3"/>
        <v>Great barracuda</v>
      </c>
      <c r="I122" s="7" t="s">
        <v>1528</v>
      </c>
    </row>
    <row r="123" spans="1:9" x14ac:dyDescent="0.2">
      <c r="A123" s="7" t="s">
        <v>320</v>
      </c>
      <c r="B123" s="7" t="str">
        <f t="shared" si="4"/>
        <v>blackbar soldierfish</v>
      </c>
      <c r="C123" s="7" t="s">
        <v>1215</v>
      </c>
      <c r="D123" s="14" t="str">
        <f t="shared" si="5"/>
        <v>Great barracuda</v>
      </c>
      <c r="E123" s="7" t="s">
        <v>1528</v>
      </c>
      <c r="G123" s="7" t="s">
        <v>1216</v>
      </c>
      <c r="H123" s="14" t="str">
        <f t="shared" si="3"/>
        <v>Guaguanche</v>
      </c>
      <c r="I123" s="7" t="s">
        <v>1529</v>
      </c>
    </row>
    <row r="124" spans="1:9" x14ac:dyDescent="0.2">
      <c r="A124" s="7" t="s">
        <v>322</v>
      </c>
      <c r="B124" s="7" t="str">
        <f t="shared" si="4"/>
        <v>great barracuda</v>
      </c>
      <c r="C124" s="7" t="s">
        <v>1216</v>
      </c>
      <c r="D124" s="14" t="str">
        <f t="shared" si="5"/>
        <v>Guaguanche</v>
      </c>
      <c r="E124" s="7" t="s">
        <v>1529</v>
      </c>
      <c r="G124" s="7" t="s">
        <v>1217</v>
      </c>
      <c r="H124" s="14" t="str">
        <f t="shared" si="3"/>
        <v>Southern sennet</v>
      </c>
      <c r="I124" s="7" t="s">
        <v>1530</v>
      </c>
    </row>
    <row r="125" spans="1:9" x14ac:dyDescent="0.2">
      <c r="A125" s="7" t="s">
        <v>324</v>
      </c>
      <c r="B125" s="7" t="str">
        <f t="shared" si="4"/>
        <v>guaguanche</v>
      </c>
      <c r="C125" s="7" t="s">
        <v>1217</v>
      </c>
      <c r="D125" s="14" t="str">
        <f t="shared" si="5"/>
        <v>Southern sennet</v>
      </c>
      <c r="E125" s="7" t="s">
        <v>1530</v>
      </c>
      <c r="G125" s="7" t="s">
        <v>1218</v>
      </c>
      <c r="H125" s="14" t="str">
        <f t="shared" si="3"/>
        <v>Black margate</v>
      </c>
      <c r="I125" s="7" t="s">
        <v>1531</v>
      </c>
    </row>
    <row r="126" spans="1:9" x14ac:dyDescent="0.2">
      <c r="A126" s="7" t="s">
        <v>326</v>
      </c>
      <c r="B126" s="7" t="str">
        <f t="shared" si="4"/>
        <v>southern sennet</v>
      </c>
      <c r="C126" s="7" t="s">
        <v>1218</v>
      </c>
      <c r="D126" s="14" t="str">
        <f t="shared" si="5"/>
        <v>Black margate</v>
      </c>
      <c r="E126" s="7" t="s">
        <v>1531</v>
      </c>
      <c r="G126" s="7" t="s">
        <v>1219</v>
      </c>
      <c r="H126" s="14" t="str">
        <f t="shared" si="3"/>
        <v>Porkfish</v>
      </c>
      <c r="I126" s="7" t="s">
        <v>1532</v>
      </c>
    </row>
    <row r="127" spans="1:9" x14ac:dyDescent="0.2">
      <c r="A127" s="7" t="s">
        <v>330</v>
      </c>
      <c r="B127" s="7" t="str">
        <f t="shared" si="4"/>
        <v>black margate</v>
      </c>
      <c r="C127" s="7" t="s">
        <v>1219</v>
      </c>
      <c r="D127" s="14" t="str">
        <f t="shared" si="5"/>
        <v>Porkfish</v>
      </c>
      <c r="E127" s="7" t="s">
        <v>1532</v>
      </c>
      <c r="G127" s="7" t="s">
        <v>1220</v>
      </c>
      <c r="H127" s="14" t="str">
        <f t="shared" si="3"/>
        <v>Sheepshead</v>
      </c>
      <c r="I127" s="7" t="s">
        <v>1533</v>
      </c>
    </row>
    <row r="128" spans="1:9" x14ac:dyDescent="0.2">
      <c r="A128" s="7" t="s">
        <v>332</v>
      </c>
      <c r="B128" s="7" t="str">
        <f t="shared" si="4"/>
        <v>porkfish</v>
      </c>
      <c r="C128" s="7" t="s">
        <v>1220</v>
      </c>
      <c r="D128" s="14" t="str">
        <f t="shared" si="5"/>
        <v>Sheepshead</v>
      </c>
      <c r="E128" s="7" t="s">
        <v>1533</v>
      </c>
      <c r="G128" s="7" t="s">
        <v>1221</v>
      </c>
      <c r="H128" s="14" t="str">
        <f t="shared" si="3"/>
        <v>Western atlantic sea bream</v>
      </c>
      <c r="I128" s="7" t="s">
        <v>1534</v>
      </c>
    </row>
    <row r="129" spans="1:9" x14ac:dyDescent="0.2">
      <c r="A129" s="7" t="s">
        <v>334</v>
      </c>
      <c r="B129" s="7" t="str">
        <f t="shared" si="4"/>
        <v>sheepshead</v>
      </c>
      <c r="C129" s="7" t="s">
        <v>1221</v>
      </c>
      <c r="D129" s="14" t="str">
        <f t="shared" si="5"/>
        <v>Western atlantic sea bream</v>
      </c>
      <c r="E129" s="7" t="s">
        <v>1534</v>
      </c>
      <c r="G129" s="7" t="s">
        <v>1222</v>
      </c>
      <c r="H129" s="14" t="str">
        <f t="shared" si="3"/>
        <v>Trumpetfish</v>
      </c>
      <c r="I129" s="7" t="s">
        <v>1535</v>
      </c>
    </row>
    <row r="130" spans="1:9" x14ac:dyDescent="0.2">
      <c r="A130" s="7" t="s">
        <v>336</v>
      </c>
      <c r="B130" s="7" t="str">
        <f t="shared" si="4"/>
        <v>western atlantic sea bream</v>
      </c>
      <c r="C130" s="7" t="s">
        <v>1222</v>
      </c>
      <c r="D130" s="14" t="str">
        <f t="shared" si="5"/>
        <v>Trumpetfish</v>
      </c>
      <c r="E130" s="7" t="s">
        <v>1535</v>
      </c>
      <c r="G130" s="7" t="s">
        <v>1223</v>
      </c>
      <c r="H130" s="14" t="str">
        <f t="shared" ref="H130:H193" si="6">UPPER(LEFT(G131,1))&amp;RIGHT(G131,LEN(G131)-1)</f>
        <v>Spotfin hogfish</v>
      </c>
      <c r="I130" s="7" t="s">
        <v>1536</v>
      </c>
    </row>
    <row r="131" spans="1:9" x14ac:dyDescent="0.2">
      <c r="A131" s="7" t="s">
        <v>338</v>
      </c>
      <c r="B131" s="7" t="str">
        <f t="shared" ref="B131:B194" si="7">LOWER(A131)</f>
        <v>trumpetfish</v>
      </c>
      <c r="C131" s="7" t="s">
        <v>1223</v>
      </c>
      <c r="D131" s="14" t="str">
        <f t="shared" ref="D131:D194" si="8">UPPER(LEFT(C132,1))&amp;RIGHT(C132,LEN(C132)-1)</f>
        <v>Spotfin hogfish</v>
      </c>
      <c r="E131" s="7" t="s">
        <v>1536</v>
      </c>
      <c r="G131" s="7" t="s">
        <v>1224</v>
      </c>
      <c r="H131" s="14" t="str">
        <f t="shared" si="6"/>
        <v>Spanish hogfish</v>
      </c>
      <c r="I131" s="7" t="s">
        <v>1537</v>
      </c>
    </row>
    <row r="132" spans="1:9" x14ac:dyDescent="0.2">
      <c r="A132" s="7" t="s">
        <v>340</v>
      </c>
      <c r="B132" s="7" t="str">
        <f t="shared" si="7"/>
        <v>spotfin hogfish</v>
      </c>
      <c r="C132" s="7" t="s">
        <v>1224</v>
      </c>
      <c r="D132" s="14" t="str">
        <f t="shared" si="8"/>
        <v>Spanish hogfish</v>
      </c>
      <c r="E132" s="7" t="s">
        <v>1537</v>
      </c>
      <c r="G132" s="7" t="s">
        <v>1225</v>
      </c>
      <c r="H132" s="14" t="str">
        <f t="shared" si="6"/>
        <v>Porgy, jolthead</v>
      </c>
      <c r="I132" s="7" t="s">
        <v>1538</v>
      </c>
    </row>
    <row r="133" spans="1:9" x14ac:dyDescent="0.2">
      <c r="A133" s="7" t="s">
        <v>342</v>
      </c>
      <c r="B133" s="7" t="str">
        <f t="shared" si="7"/>
        <v>spanish hogfish</v>
      </c>
      <c r="C133" s="7" t="s">
        <v>1225</v>
      </c>
      <c r="D133" s="14" t="str">
        <f t="shared" si="8"/>
        <v>Porgy, jolthead</v>
      </c>
      <c r="E133" s="7" t="s">
        <v>1538</v>
      </c>
      <c r="G133" s="7" t="s">
        <v>1226</v>
      </c>
      <c r="H133" s="14" t="str">
        <f t="shared" si="6"/>
        <v>Saucereye porgy</v>
      </c>
      <c r="I133" s="7" t="s">
        <v>1539</v>
      </c>
    </row>
    <row r="134" spans="1:9" x14ac:dyDescent="0.2">
      <c r="A134" s="7" t="s">
        <v>344</v>
      </c>
      <c r="B134" s="7" t="str">
        <f t="shared" si="7"/>
        <v>porgy, jolthead</v>
      </c>
      <c r="C134" s="7" t="s">
        <v>1226</v>
      </c>
      <c r="D134" s="14" t="str">
        <f t="shared" si="8"/>
        <v>Saucereye porgy</v>
      </c>
      <c r="E134" s="7" t="s">
        <v>1539</v>
      </c>
      <c r="G134" s="7" t="s">
        <v>1227</v>
      </c>
      <c r="H134" s="14" t="str">
        <f t="shared" si="6"/>
        <v>Whitebone porgy</v>
      </c>
      <c r="I134" s="7" t="s">
        <v>1540</v>
      </c>
    </row>
    <row r="135" spans="1:9" x14ac:dyDescent="0.2">
      <c r="A135" s="7" t="s">
        <v>346</v>
      </c>
      <c r="B135" s="7" t="str">
        <f t="shared" si="7"/>
        <v>saucereye porgy</v>
      </c>
      <c r="C135" s="7" t="s">
        <v>1227</v>
      </c>
      <c r="D135" s="14" t="str">
        <f t="shared" si="8"/>
        <v>Whitebone porgy</v>
      </c>
      <c r="E135" s="7" t="s">
        <v>1540</v>
      </c>
      <c r="G135" s="7" t="s">
        <v>1228</v>
      </c>
      <c r="H135" s="14" t="str">
        <f t="shared" si="6"/>
        <v>Knobbed porgy</v>
      </c>
      <c r="I135" s="7" t="s">
        <v>1541</v>
      </c>
    </row>
    <row r="136" spans="1:9" x14ac:dyDescent="0.2">
      <c r="A136" s="7" t="s">
        <v>348</v>
      </c>
      <c r="B136" s="7" t="str">
        <f t="shared" si="7"/>
        <v>whitebone porgy</v>
      </c>
      <c r="C136" s="7" t="s">
        <v>1228</v>
      </c>
      <c r="D136" s="14" t="str">
        <f t="shared" si="8"/>
        <v>Knobbed porgy</v>
      </c>
      <c r="E136" s="7" t="s">
        <v>1541</v>
      </c>
      <c r="G136" s="7" t="s">
        <v>1229</v>
      </c>
      <c r="H136" s="14" t="str">
        <f t="shared" si="6"/>
        <v>Sheepshead porgy</v>
      </c>
      <c r="I136" s="7" t="s">
        <v>1542</v>
      </c>
    </row>
    <row r="137" spans="1:9" x14ac:dyDescent="0.2">
      <c r="A137" s="7" t="s">
        <v>350</v>
      </c>
      <c r="B137" s="7" t="str">
        <f t="shared" si="7"/>
        <v>knobbed porgy</v>
      </c>
      <c r="C137" s="7" t="s">
        <v>1229</v>
      </c>
      <c r="D137" s="14" t="str">
        <f t="shared" si="8"/>
        <v>Sheepshead porgy</v>
      </c>
      <c r="E137" s="7" t="s">
        <v>1542</v>
      </c>
      <c r="G137" s="7" t="s">
        <v>1230</v>
      </c>
      <c r="H137" s="14" t="str">
        <f t="shared" si="6"/>
        <v>Littlehead porgy</v>
      </c>
      <c r="I137" s="7" t="s">
        <v>1543</v>
      </c>
    </row>
    <row r="138" spans="1:9" x14ac:dyDescent="0.2">
      <c r="A138" s="7" t="s">
        <v>352</v>
      </c>
      <c r="B138" s="7" t="str">
        <f t="shared" si="7"/>
        <v>sheepshead porgy</v>
      </c>
      <c r="C138" s="7" t="s">
        <v>1230</v>
      </c>
      <c r="D138" s="14" t="str">
        <f t="shared" si="8"/>
        <v>Littlehead porgy</v>
      </c>
      <c r="E138" s="7" t="s">
        <v>1543</v>
      </c>
      <c r="G138" s="7" t="s">
        <v>1231</v>
      </c>
      <c r="H138" s="14" t="str">
        <f t="shared" si="6"/>
        <v>Sea bass, black</v>
      </c>
      <c r="I138" s="7" t="s">
        <v>1544</v>
      </c>
    </row>
    <row r="139" spans="1:9" x14ac:dyDescent="0.2">
      <c r="A139" s="7" t="s">
        <v>354</v>
      </c>
      <c r="B139" s="7" t="str">
        <f t="shared" si="7"/>
        <v>littlehead porgy</v>
      </c>
      <c r="C139" s="7" t="s">
        <v>1231</v>
      </c>
      <c r="D139" s="14" t="str">
        <f t="shared" si="8"/>
        <v>Sea bass, black</v>
      </c>
      <c r="E139" s="7" t="s">
        <v>1544</v>
      </c>
      <c r="G139" s="7" t="s">
        <v>1232</v>
      </c>
      <c r="H139" s="14" t="str">
        <f t="shared" si="6"/>
        <v>Red hogfish</v>
      </c>
      <c r="I139" s="7" t="s">
        <v>1545</v>
      </c>
    </row>
    <row r="140" spans="1:9" x14ac:dyDescent="0.2">
      <c r="A140" s="7" t="s">
        <v>356</v>
      </c>
      <c r="B140" s="7" t="str">
        <f t="shared" si="7"/>
        <v>sea bass, black</v>
      </c>
      <c r="C140" s="7" t="s">
        <v>1232</v>
      </c>
      <c r="D140" s="14" t="str">
        <f t="shared" si="8"/>
        <v>Red hogfish</v>
      </c>
      <c r="E140" s="7" t="s">
        <v>1545</v>
      </c>
      <c r="G140" s="7" t="s">
        <v>1233</v>
      </c>
      <c r="H140" s="14" t="str">
        <f t="shared" si="6"/>
        <v>Jackknife-fish</v>
      </c>
      <c r="I140" s="7" t="s">
        <v>1546</v>
      </c>
    </row>
    <row r="141" spans="1:9" x14ac:dyDescent="0.2">
      <c r="A141" s="7" t="s">
        <v>358</v>
      </c>
      <c r="B141" s="7" t="str">
        <f t="shared" si="7"/>
        <v>red hogfish</v>
      </c>
      <c r="C141" s="7" t="s">
        <v>1233</v>
      </c>
      <c r="D141" s="14" t="str">
        <f t="shared" si="8"/>
        <v>Jackknife-fish</v>
      </c>
      <c r="E141" s="7" t="s">
        <v>1546</v>
      </c>
      <c r="G141" s="7" t="s">
        <v>1234</v>
      </c>
      <c r="H141" s="14" t="str">
        <f t="shared" si="6"/>
        <v>White margate</v>
      </c>
      <c r="I141" s="7" t="s">
        <v>1547</v>
      </c>
    </row>
    <row r="142" spans="1:9" x14ac:dyDescent="0.2">
      <c r="A142" s="7" t="s">
        <v>361</v>
      </c>
      <c r="B142" s="7" t="str">
        <f t="shared" si="7"/>
        <v>jackknife-fish</v>
      </c>
      <c r="C142" s="7" t="s">
        <v>1234</v>
      </c>
      <c r="D142" s="14" t="str">
        <f t="shared" si="8"/>
        <v>White margate</v>
      </c>
      <c r="E142" s="7" t="s">
        <v>1547</v>
      </c>
      <c r="G142" s="7" t="s">
        <v>1235</v>
      </c>
      <c r="H142" s="14" t="str">
        <f t="shared" si="6"/>
        <v>Tomtate</v>
      </c>
      <c r="I142" s="7" t="s">
        <v>1548</v>
      </c>
    </row>
    <row r="143" spans="1:9" x14ac:dyDescent="0.2">
      <c r="A143" s="7" t="s">
        <v>363</v>
      </c>
      <c r="B143" s="7" t="str">
        <f t="shared" si="7"/>
        <v>white margate</v>
      </c>
      <c r="C143" s="7" t="s">
        <v>1235</v>
      </c>
      <c r="D143" s="14" t="str">
        <f t="shared" si="8"/>
        <v>Tomtate</v>
      </c>
      <c r="E143" s="7" t="s">
        <v>1548</v>
      </c>
      <c r="G143" s="7" t="s">
        <v>1236</v>
      </c>
      <c r="H143" s="14" t="str">
        <f t="shared" si="6"/>
        <v>Black grunt</v>
      </c>
      <c r="I143" s="7" t="s">
        <v>1549</v>
      </c>
    </row>
    <row r="144" spans="1:9" x14ac:dyDescent="0.2">
      <c r="A144" s="7" t="s">
        <v>365</v>
      </c>
      <c r="B144" s="7" t="str">
        <f t="shared" si="7"/>
        <v>tomtate</v>
      </c>
      <c r="C144" s="7" t="s">
        <v>1236</v>
      </c>
      <c r="D144" s="14" t="str">
        <f t="shared" si="8"/>
        <v>Black grunt</v>
      </c>
      <c r="E144" s="7" t="s">
        <v>1549</v>
      </c>
      <c r="G144" s="7" t="s">
        <v>1237</v>
      </c>
      <c r="H144" s="14" t="str">
        <f t="shared" si="6"/>
        <v>Caesar grunt</v>
      </c>
      <c r="I144" s="7" t="s">
        <v>1550</v>
      </c>
    </row>
    <row r="145" spans="1:9" x14ac:dyDescent="0.2">
      <c r="A145" s="7" t="s">
        <v>367</v>
      </c>
      <c r="B145" s="7" t="str">
        <f t="shared" si="7"/>
        <v>black grunt</v>
      </c>
      <c r="C145" s="7" t="s">
        <v>1237</v>
      </c>
      <c r="D145" s="14" t="str">
        <f t="shared" si="8"/>
        <v>Caesar grunt</v>
      </c>
      <c r="E145" s="7" t="s">
        <v>1550</v>
      </c>
      <c r="G145" s="7" t="s">
        <v>1238</v>
      </c>
      <c r="H145" s="14" t="str">
        <f t="shared" si="6"/>
        <v>Smallmouth grunt</v>
      </c>
      <c r="I145" s="7" t="s">
        <v>1551</v>
      </c>
    </row>
    <row r="146" spans="1:9" x14ac:dyDescent="0.2">
      <c r="A146" s="7" t="s">
        <v>369</v>
      </c>
      <c r="B146" s="7" t="str">
        <f t="shared" si="7"/>
        <v>caesar grunt</v>
      </c>
      <c r="C146" s="7" t="s">
        <v>1238</v>
      </c>
      <c r="D146" s="14" t="str">
        <f t="shared" si="8"/>
        <v>Smallmouth grunt</v>
      </c>
      <c r="E146" s="7" t="s">
        <v>1551</v>
      </c>
      <c r="G146" s="7" t="s">
        <v>1239</v>
      </c>
      <c r="H146" s="14" t="str">
        <f t="shared" si="6"/>
        <v>French grunt</v>
      </c>
      <c r="I146" s="7" t="s">
        <v>1552</v>
      </c>
    </row>
    <row r="147" spans="1:9" x14ac:dyDescent="0.2">
      <c r="A147" s="7" t="s">
        <v>371</v>
      </c>
      <c r="B147" s="7" t="str">
        <f t="shared" si="7"/>
        <v>smallmouth grunt</v>
      </c>
      <c r="C147" s="7" t="s">
        <v>1239</v>
      </c>
      <c r="D147" s="14" t="str">
        <f t="shared" si="8"/>
        <v>French grunt</v>
      </c>
      <c r="E147" s="7" t="s">
        <v>1552</v>
      </c>
      <c r="G147" s="7" t="s">
        <v>1240</v>
      </c>
      <c r="H147" s="14" t="str">
        <f t="shared" si="6"/>
        <v>Spanish grunt</v>
      </c>
      <c r="I147" s="7" t="s">
        <v>1553</v>
      </c>
    </row>
    <row r="148" spans="1:9" x14ac:dyDescent="0.2">
      <c r="A148" s="7" t="s">
        <v>373</v>
      </c>
      <c r="B148" s="7" t="str">
        <f t="shared" si="7"/>
        <v>french grunt</v>
      </c>
      <c r="C148" s="7" t="s">
        <v>1240</v>
      </c>
      <c r="D148" s="14" t="str">
        <f t="shared" si="8"/>
        <v>Spanish grunt</v>
      </c>
      <c r="E148" s="7" t="s">
        <v>1553</v>
      </c>
      <c r="G148" s="7" t="s">
        <v>1241</v>
      </c>
      <c r="H148" s="14" t="str">
        <f t="shared" si="6"/>
        <v>Cottonwick</v>
      </c>
      <c r="I148" s="7" t="s">
        <v>1554</v>
      </c>
    </row>
    <row r="149" spans="1:9" x14ac:dyDescent="0.2">
      <c r="A149" s="7" t="s">
        <v>375</v>
      </c>
      <c r="B149" s="7" t="str">
        <f t="shared" si="7"/>
        <v>spanish grunt</v>
      </c>
      <c r="C149" s="7" t="s">
        <v>1241</v>
      </c>
      <c r="D149" s="14" t="str">
        <f t="shared" si="8"/>
        <v>Cottonwick</v>
      </c>
      <c r="E149" s="7" t="s">
        <v>1554</v>
      </c>
      <c r="G149" s="7" t="s">
        <v>1242</v>
      </c>
      <c r="H149" s="14" t="str">
        <f t="shared" si="6"/>
        <v>Sailors choice</v>
      </c>
      <c r="I149" s="7" t="s">
        <v>1555</v>
      </c>
    </row>
    <row r="150" spans="1:9" x14ac:dyDescent="0.2">
      <c r="A150" s="7" t="s">
        <v>377</v>
      </c>
      <c r="B150" s="7" t="str">
        <f t="shared" si="7"/>
        <v>cottonwick</v>
      </c>
      <c r="C150" s="7" t="s">
        <v>1242</v>
      </c>
      <c r="D150" s="14" t="str">
        <f t="shared" si="8"/>
        <v>Sailors choice</v>
      </c>
      <c r="E150" s="7" t="s">
        <v>1555</v>
      </c>
      <c r="G150" s="7" t="s">
        <v>1243</v>
      </c>
      <c r="H150" s="14" t="str">
        <f t="shared" si="6"/>
        <v>White grunt</v>
      </c>
      <c r="I150" s="7" t="s">
        <v>1556</v>
      </c>
    </row>
    <row r="151" spans="1:9" x14ac:dyDescent="0.2">
      <c r="A151" s="7" t="s">
        <v>379</v>
      </c>
      <c r="B151" s="7" t="str">
        <f t="shared" si="7"/>
        <v>sailors choice</v>
      </c>
      <c r="C151" s="7" t="s">
        <v>1243</v>
      </c>
      <c r="D151" s="14" t="str">
        <f t="shared" si="8"/>
        <v>White grunt</v>
      </c>
      <c r="E151" s="7" t="s">
        <v>1556</v>
      </c>
      <c r="G151" s="7" t="s">
        <v>1244</v>
      </c>
      <c r="H151" s="14" t="str">
        <f t="shared" si="6"/>
        <v>Bluestriped grunt</v>
      </c>
      <c r="I151" s="7" t="s">
        <v>1557</v>
      </c>
    </row>
    <row r="152" spans="1:9" x14ac:dyDescent="0.2">
      <c r="A152" s="7" t="s">
        <v>381</v>
      </c>
      <c r="B152" s="7" t="str">
        <f t="shared" si="7"/>
        <v>white grunt</v>
      </c>
      <c r="C152" s="7" t="s">
        <v>1244</v>
      </c>
      <c r="D152" s="14" t="str">
        <f t="shared" si="8"/>
        <v>Bluestriped grunt</v>
      </c>
      <c r="E152" s="7" t="s">
        <v>1557</v>
      </c>
      <c r="G152" s="7" t="s">
        <v>1245</v>
      </c>
      <c r="H152" s="14" t="str">
        <f t="shared" si="6"/>
        <v>Striped grunt</v>
      </c>
      <c r="I152" s="7" t="s">
        <v>1558</v>
      </c>
    </row>
    <row r="153" spans="1:9" x14ac:dyDescent="0.2">
      <c r="A153" s="7" t="s">
        <v>383</v>
      </c>
      <c r="B153" s="7" t="str">
        <f t="shared" si="7"/>
        <v>bluestriped grunt</v>
      </c>
      <c r="C153" s="7" t="s">
        <v>1245</v>
      </c>
      <c r="D153" s="14" t="str">
        <f t="shared" si="8"/>
        <v>Striped grunt</v>
      </c>
      <c r="E153" s="7" t="s">
        <v>1558</v>
      </c>
      <c r="G153" s="7" t="s">
        <v>1246</v>
      </c>
      <c r="H153" s="14" t="str">
        <f t="shared" si="6"/>
        <v>Puddingwife</v>
      </c>
      <c r="I153" s="7" t="s">
        <v>1559</v>
      </c>
    </row>
    <row r="154" spans="1:9" x14ac:dyDescent="0.2">
      <c r="A154" s="7" t="s">
        <v>385</v>
      </c>
      <c r="B154" s="7" t="str">
        <f t="shared" si="7"/>
        <v>striped grunt</v>
      </c>
      <c r="C154" s="7" t="s">
        <v>1246</v>
      </c>
      <c r="D154" s="14" t="str">
        <f t="shared" si="8"/>
        <v>Puddingwife</v>
      </c>
      <c r="E154" s="7" t="s">
        <v>1559</v>
      </c>
      <c r="G154" s="7" t="s">
        <v>1247</v>
      </c>
      <c r="H154" s="14" t="str">
        <f t="shared" si="6"/>
        <v>Bass, longtail</v>
      </c>
      <c r="I154" s="7" t="s">
        <v>1560</v>
      </c>
    </row>
    <row r="155" spans="1:9" x14ac:dyDescent="0.2">
      <c r="A155" s="7" t="s">
        <v>387</v>
      </c>
      <c r="B155" s="7" t="str">
        <f t="shared" si="7"/>
        <v>puddingwife</v>
      </c>
      <c r="C155" s="7" t="s">
        <v>1247</v>
      </c>
      <c r="D155" s="14" t="str">
        <f t="shared" si="8"/>
        <v>Bass, longtail</v>
      </c>
      <c r="E155" s="7" t="s">
        <v>1560</v>
      </c>
      <c r="G155" s="7" t="s">
        <v>1248</v>
      </c>
      <c r="H155" s="14" t="str">
        <f t="shared" si="6"/>
        <v>Glasseye</v>
      </c>
      <c r="I155" s="7" t="s">
        <v>1561</v>
      </c>
    </row>
    <row r="156" spans="1:9" x14ac:dyDescent="0.2">
      <c r="A156" s="7" t="s">
        <v>389</v>
      </c>
      <c r="B156" s="7" t="str">
        <f t="shared" si="7"/>
        <v>bass, longtail</v>
      </c>
      <c r="C156" s="7" t="s">
        <v>1248</v>
      </c>
      <c r="D156" s="14" t="str">
        <f t="shared" si="8"/>
        <v>Glasseye</v>
      </c>
      <c r="E156" s="7" t="s">
        <v>1561</v>
      </c>
      <c r="G156" s="7" t="s">
        <v>1249</v>
      </c>
      <c r="H156" s="14" t="str">
        <f t="shared" si="6"/>
        <v>Hogfish</v>
      </c>
      <c r="I156" s="7" t="s">
        <v>1562</v>
      </c>
    </row>
    <row r="157" spans="1:9" x14ac:dyDescent="0.2">
      <c r="A157" s="7" t="s">
        <v>391</v>
      </c>
      <c r="B157" s="7" t="str">
        <f t="shared" si="7"/>
        <v>glasseye</v>
      </c>
      <c r="C157" s="7" t="s">
        <v>1249</v>
      </c>
      <c r="D157" s="14" t="str">
        <f t="shared" si="8"/>
        <v>Hogfish</v>
      </c>
      <c r="E157" s="7" t="s">
        <v>1562</v>
      </c>
      <c r="G157" s="7" t="s">
        <v>1250</v>
      </c>
      <c r="H157" s="14" t="str">
        <f t="shared" si="6"/>
        <v>Schoolmaster snapper</v>
      </c>
      <c r="I157" s="7" t="s">
        <v>1563</v>
      </c>
    </row>
    <row r="158" spans="1:9" x14ac:dyDescent="0.2">
      <c r="A158" s="7" t="s">
        <v>393</v>
      </c>
      <c r="B158" s="7" t="str">
        <f t="shared" si="7"/>
        <v>hogfish</v>
      </c>
      <c r="C158" s="7" t="s">
        <v>1250</v>
      </c>
      <c r="D158" s="14" t="str">
        <f t="shared" si="8"/>
        <v>Schoolmaster snapper</v>
      </c>
      <c r="E158" s="7" t="s">
        <v>1563</v>
      </c>
      <c r="G158" s="7" t="s">
        <v>1251</v>
      </c>
      <c r="H158" s="14" t="str">
        <f t="shared" si="6"/>
        <v>Snapper, lane</v>
      </c>
      <c r="I158" s="7" t="s">
        <v>1564</v>
      </c>
    </row>
    <row r="159" spans="1:9" x14ac:dyDescent="0.2">
      <c r="A159" s="7" t="s">
        <v>395</v>
      </c>
      <c r="B159" s="7" t="str">
        <f t="shared" si="7"/>
        <v>schoolmaster snapper</v>
      </c>
      <c r="C159" s="7" t="s">
        <v>1251</v>
      </c>
      <c r="D159" s="14" t="str">
        <f t="shared" si="8"/>
        <v>Snapper, lane</v>
      </c>
      <c r="E159" s="7" t="s">
        <v>1564</v>
      </c>
      <c r="G159" s="7" t="s">
        <v>1252</v>
      </c>
      <c r="H159" s="14" t="str">
        <f t="shared" si="6"/>
        <v>Yellow bass</v>
      </c>
      <c r="I159" s="7" t="s">
        <v>1565</v>
      </c>
    </row>
    <row r="160" spans="1:9" x14ac:dyDescent="0.2">
      <c r="A160" s="7" t="s">
        <v>397</v>
      </c>
      <c r="B160" s="7" t="str">
        <f t="shared" si="7"/>
        <v>snapper, lane</v>
      </c>
      <c r="C160" s="7" t="s">
        <v>1252</v>
      </c>
      <c r="D160" s="14" t="str">
        <f t="shared" si="8"/>
        <v>Yellow bass</v>
      </c>
      <c r="E160" s="7" t="s">
        <v>1565</v>
      </c>
      <c r="G160" s="7" t="s">
        <v>1253</v>
      </c>
      <c r="H160" s="14" t="str">
        <f t="shared" si="6"/>
        <v>Yellowtail snapper</v>
      </c>
      <c r="I160" s="7" t="s">
        <v>1566</v>
      </c>
    </row>
    <row r="161" spans="1:9" x14ac:dyDescent="0.2">
      <c r="A161" s="7" t="s">
        <v>399</v>
      </c>
      <c r="B161" s="7" t="str">
        <f t="shared" si="7"/>
        <v>yellow bass</v>
      </c>
      <c r="C161" s="7" t="s">
        <v>1253</v>
      </c>
      <c r="D161" s="14" t="str">
        <f t="shared" si="8"/>
        <v>Yellowtail snapper</v>
      </c>
      <c r="E161" s="7" t="s">
        <v>1566</v>
      </c>
      <c r="G161" s="7" t="s">
        <v>1254</v>
      </c>
      <c r="H161" s="14" t="str">
        <f t="shared" si="6"/>
        <v>Creole-fish</v>
      </c>
      <c r="I161" s="7" t="s">
        <v>1567</v>
      </c>
    </row>
    <row r="162" spans="1:9" x14ac:dyDescent="0.2">
      <c r="A162" s="7" t="s">
        <v>401</v>
      </c>
      <c r="B162" s="7" t="str">
        <f t="shared" si="7"/>
        <v>yellowtail snapper</v>
      </c>
      <c r="C162" s="7" t="s">
        <v>1254</v>
      </c>
      <c r="D162" s="14" t="str">
        <f t="shared" si="8"/>
        <v>Creole-fish</v>
      </c>
      <c r="E162" s="7" t="s">
        <v>1567</v>
      </c>
      <c r="G162" s="7" t="s">
        <v>1255</v>
      </c>
      <c r="H162" s="14" t="str">
        <f t="shared" si="6"/>
        <v>Highhat</v>
      </c>
      <c r="I162" s="7" t="s">
        <v>1568</v>
      </c>
    </row>
    <row r="163" spans="1:9" x14ac:dyDescent="0.2">
      <c r="A163" s="7" t="s">
        <v>403</v>
      </c>
      <c r="B163" s="7" t="str">
        <f t="shared" si="7"/>
        <v>creole-fish</v>
      </c>
      <c r="C163" s="7" t="s">
        <v>1255</v>
      </c>
      <c r="D163" s="14" t="str">
        <f t="shared" si="8"/>
        <v>Highhat</v>
      </c>
      <c r="E163" s="7" t="s">
        <v>1568</v>
      </c>
      <c r="G163" s="7" t="s">
        <v>1256</v>
      </c>
      <c r="H163" s="14" t="str">
        <f t="shared" si="6"/>
        <v>Cubbyu</v>
      </c>
      <c r="I163" s="7" t="s">
        <v>1569</v>
      </c>
    </row>
    <row r="164" spans="1:9" x14ac:dyDescent="0.2">
      <c r="A164" s="7" t="s">
        <v>405</v>
      </c>
      <c r="B164" s="7" t="str">
        <f t="shared" si="7"/>
        <v>highhat</v>
      </c>
      <c r="C164" s="7" t="s">
        <v>1256</v>
      </c>
      <c r="D164" s="14" t="str">
        <f t="shared" si="8"/>
        <v>Cubbyu</v>
      </c>
      <c r="E164" s="7" t="s">
        <v>1569</v>
      </c>
      <c r="G164" s="7" t="s">
        <v>1257</v>
      </c>
      <c r="H164" s="14" t="str">
        <f t="shared" si="6"/>
        <v>Burro grunt</v>
      </c>
      <c r="I164" s="7" t="s">
        <v>1570</v>
      </c>
    </row>
    <row r="165" spans="1:9" x14ac:dyDescent="0.2">
      <c r="A165" s="7" t="s">
        <v>407</v>
      </c>
      <c r="B165" s="7" t="str">
        <f t="shared" si="7"/>
        <v>cubbyu</v>
      </c>
      <c r="C165" s="7" t="s">
        <v>1257</v>
      </c>
      <c r="D165" s="14" t="str">
        <f t="shared" si="8"/>
        <v>Burro grunt</v>
      </c>
      <c r="E165" s="7" t="s">
        <v>1570</v>
      </c>
      <c r="G165" s="7" t="s">
        <v>1258</v>
      </c>
      <c r="H165" s="14" t="str">
        <f t="shared" si="6"/>
        <v>Longspine scorpionfish</v>
      </c>
      <c r="I165" s="7" t="s">
        <v>1571</v>
      </c>
    </row>
    <row r="166" spans="1:9" x14ac:dyDescent="0.2">
      <c r="A166" s="7" t="s">
        <v>409</v>
      </c>
      <c r="B166" s="7" t="str">
        <f t="shared" si="7"/>
        <v>burro grunt</v>
      </c>
      <c r="C166" s="7" t="s">
        <v>1258</v>
      </c>
      <c r="D166" s="14" t="str">
        <f t="shared" si="8"/>
        <v>Longspine scorpionfish</v>
      </c>
      <c r="E166" s="7" t="s">
        <v>1571</v>
      </c>
      <c r="G166" s="7" t="s">
        <v>1259</v>
      </c>
      <c r="H166" s="14" t="str">
        <f t="shared" si="6"/>
        <v>Bigeye</v>
      </c>
      <c r="I166" s="7" t="s">
        <v>1572</v>
      </c>
    </row>
    <row r="167" spans="1:9" x14ac:dyDescent="0.2">
      <c r="A167" s="7" t="s">
        <v>411</v>
      </c>
      <c r="B167" s="7" t="str">
        <f t="shared" si="7"/>
        <v>longspine scorpionfish</v>
      </c>
      <c r="C167" s="7" t="s">
        <v>1259</v>
      </c>
      <c r="D167" s="14" t="str">
        <f t="shared" si="8"/>
        <v>Bigeye</v>
      </c>
      <c r="E167" s="7" t="s">
        <v>1572</v>
      </c>
      <c r="G167" s="7" t="s">
        <v>1260</v>
      </c>
      <c r="H167" s="14" t="str">
        <f t="shared" si="6"/>
        <v>Short bigeye</v>
      </c>
      <c r="I167" s="7" t="s">
        <v>1573</v>
      </c>
    </row>
    <row r="168" spans="1:9" x14ac:dyDescent="0.2">
      <c r="A168" s="7" t="s">
        <v>359</v>
      </c>
      <c r="B168" s="7" t="str">
        <f t="shared" si="7"/>
        <v>bigeye</v>
      </c>
      <c r="C168" s="7" t="s">
        <v>1260</v>
      </c>
      <c r="D168" s="14" t="str">
        <f t="shared" si="8"/>
        <v>Short bigeye</v>
      </c>
      <c r="E168" s="7" t="s">
        <v>1573</v>
      </c>
      <c r="G168" s="7" t="s">
        <v>1261</v>
      </c>
      <c r="H168" s="14" t="str">
        <f t="shared" si="6"/>
        <v>Spotted scorpionfish</v>
      </c>
      <c r="I168" s="7" t="s">
        <v>1574</v>
      </c>
    </row>
    <row r="169" spans="1:9" x14ac:dyDescent="0.2">
      <c r="A169" s="7" t="s">
        <v>414</v>
      </c>
      <c r="B169" s="7" t="str">
        <f t="shared" si="7"/>
        <v>short bigeye</v>
      </c>
      <c r="C169" s="7" t="s">
        <v>1261</v>
      </c>
      <c r="D169" s="14" t="str">
        <f t="shared" si="8"/>
        <v>Spotted scorpionfish</v>
      </c>
      <c r="E169" s="7" t="s">
        <v>1574</v>
      </c>
      <c r="G169" s="7" t="s">
        <v>1262</v>
      </c>
      <c r="H169" s="14" t="str">
        <f t="shared" si="6"/>
        <v>Blackear bass</v>
      </c>
      <c r="I169" s="7" t="s">
        <v>1575</v>
      </c>
    </row>
    <row r="170" spans="1:9" x14ac:dyDescent="0.2">
      <c r="A170" s="7" t="s">
        <v>416</v>
      </c>
      <c r="B170" s="7" t="str">
        <f t="shared" si="7"/>
        <v>spotted scorpionfish</v>
      </c>
      <c r="C170" s="7" t="s">
        <v>1262</v>
      </c>
      <c r="D170" s="14" t="str">
        <f t="shared" si="8"/>
        <v>Blackear bass</v>
      </c>
      <c r="E170" s="7" t="s">
        <v>1575</v>
      </c>
      <c r="G170" s="7" t="s">
        <v>1263</v>
      </c>
      <c r="H170" s="14" t="str">
        <f t="shared" si="6"/>
        <v>Tattler</v>
      </c>
      <c r="I170" s="7" t="s">
        <v>1576</v>
      </c>
    </row>
    <row r="171" spans="1:9" x14ac:dyDescent="0.2">
      <c r="A171" s="7" t="s">
        <v>418</v>
      </c>
      <c r="B171" s="7" t="str">
        <f t="shared" si="7"/>
        <v>blackear bass</v>
      </c>
      <c r="C171" s="7" t="s">
        <v>1263</v>
      </c>
      <c r="D171" s="14" t="str">
        <f t="shared" si="8"/>
        <v>Tattler</v>
      </c>
      <c r="E171" s="7" t="s">
        <v>1576</v>
      </c>
      <c r="G171" s="7" t="s">
        <v>1264</v>
      </c>
      <c r="H171" s="14" t="str">
        <f t="shared" si="6"/>
        <v>Pearly razorfish</v>
      </c>
      <c r="I171" s="7" t="s">
        <v>1577</v>
      </c>
    </row>
    <row r="172" spans="1:9" x14ac:dyDescent="0.2">
      <c r="A172" s="7" t="s">
        <v>420</v>
      </c>
      <c r="B172" s="7" t="str">
        <f t="shared" si="7"/>
        <v>tattler</v>
      </c>
      <c r="C172" s="7" t="s">
        <v>1264</v>
      </c>
      <c r="D172" s="14" t="str">
        <f t="shared" si="8"/>
        <v>Pearly razorfish</v>
      </c>
      <c r="E172" s="7" t="s">
        <v>1577</v>
      </c>
      <c r="G172" s="7" t="s">
        <v>1265</v>
      </c>
      <c r="H172" s="14" t="str">
        <f t="shared" si="6"/>
        <v>African pompano</v>
      </c>
      <c r="I172" s="7" t="s">
        <v>1578</v>
      </c>
    </row>
    <row r="173" spans="1:9" x14ac:dyDescent="0.2">
      <c r="A173" s="7" t="s">
        <v>422</v>
      </c>
      <c r="B173" s="7" t="str">
        <f t="shared" si="7"/>
        <v>pearly razorfish</v>
      </c>
      <c r="C173" s="7" t="s">
        <v>1265</v>
      </c>
      <c r="D173" s="14" t="str">
        <f t="shared" si="8"/>
        <v>African pompano</v>
      </c>
      <c r="E173" s="7" t="s">
        <v>1578</v>
      </c>
      <c r="G173" s="7" t="s">
        <v>1266</v>
      </c>
      <c r="H173" s="14" t="str">
        <f t="shared" si="6"/>
        <v>Hardhead sea catfish</v>
      </c>
      <c r="I173" s="7" t="s">
        <v>1579</v>
      </c>
    </row>
    <row r="174" spans="1:9" x14ac:dyDescent="0.2">
      <c r="A174" s="7" t="s">
        <v>425</v>
      </c>
      <c r="B174" s="7" t="str">
        <f t="shared" si="7"/>
        <v>african pompano</v>
      </c>
      <c r="C174" s="7" t="s">
        <v>1266</v>
      </c>
      <c r="D174" s="14" t="str">
        <f t="shared" si="8"/>
        <v>Hardhead sea catfish</v>
      </c>
      <c r="E174" s="7" t="s">
        <v>1579</v>
      </c>
      <c r="G174" s="7" t="s">
        <v>1267</v>
      </c>
      <c r="H174" s="14" t="str">
        <f t="shared" si="6"/>
        <v>Gafftopsail catfish</v>
      </c>
      <c r="I174" s="7" t="s">
        <v>1580</v>
      </c>
    </row>
    <row r="175" spans="1:9" x14ac:dyDescent="0.2">
      <c r="A175" s="7" t="s">
        <v>428</v>
      </c>
      <c r="B175" s="7" t="str">
        <f t="shared" si="7"/>
        <v>hardhead sea catfish</v>
      </c>
      <c r="C175" s="7" t="s">
        <v>1267</v>
      </c>
      <c r="D175" s="14" t="str">
        <f t="shared" si="8"/>
        <v>Gafftopsail catfish</v>
      </c>
      <c r="E175" s="7" t="s">
        <v>1580</v>
      </c>
      <c r="G175" s="7" t="s">
        <v>1268</v>
      </c>
      <c r="H175" s="14" t="str">
        <f t="shared" si="6"/>
        <v>Silver perch</v>
      </c>
      <c r="I175" s="7" t="s">
        <v>1581</v>
      </c>
    </row>
    <row r="176" spans="1:9" x14ac:dyDescent="0.2">
      <c r="A176" s="7" t="s">
        <v>430</v>
      </c>
      <c r="B176" s="7" t="str">
        <f t="shared" si="7"/>
        <v>gafftopsail catfish</v>
      </c>
      <c r="C176" s="7" t="s">
        <v>1268</v>
      </c>
      <c r="D176" s="14" t="str">
        <f t="shared" si="8"/>
        <v>Silver perch</v>
      </c>
      <c r="E176" s="7" t="s">
        <v>1581</v>
      </c>
      <c r="G176" s="7" t="s">
        <v>1269</v>
      </c>
      <c r="H176" s="14" t="str">
        <f t="shared" si="6"/>
        <v>Grass porgy</v>
      </c>
      <c r="I176" s="7" t="s">
        <v>1582</v>
      </c>
    </row>
    <row r="177" spans="1:9" x14ac:dyDescent="0.2">
      <c r="A177" s="7" t="s">
        <v>432</v>
      </c>
      <c r="B177" s="7" t="str">
        <f t="shared" si="7"/>
        <v>silver perch</v>
      </c>
      <c r="C177" s="7" t="s">
        <v>1269</v>
      </c>
      <c r="D177" s="14" t="str">
        <f t="shared" si="8"/>
        <v>Grass porgy</v>
      </c>
      <c r="E177" s="7" t="s">
        <v>1582</v>
      </c>
      <c r="G177" s="7" t="s">
        <v>1270</v>
      </c>
      <c r="H177" s="14" t="str">
        <f t="shared" si="6"/>
        <v>Atlantic bumper</v>
      </c>
      <c r="I177" s="7" t="s">
        <v>1583</v>
      </c>
    </row>
    <row r="178" spans="1:9" x14ac:dyDescent="0.2">
      <c r="A178" s="7" t="s">
        <v>434</v>
      </c>
      <c r="B178" s="7" t="str">
        <f t="shared" si="7"/>
        <v>grass porgy</v>
      </c>
      <c r="C178" s="7" t="s">
        <v>1270</v>
      </c>
      <c r="D178" s="14" t="str">
        <f t="shared" si="8"/>
        <v>Atlantic bumper</v>
      </c>
      <c r="E178" s="7" t="s">
        <v>1583</v>
      </c>
      <c r="G178" s="7" t="s">
        <v>1271</v>
      </c>
      <c r="H178" s="14" t="str">
        <f t="shared" si="6"/>
        <v>Barred grunt</v>
      </c>
      <c r="I178" s="7" t="s">
        <v>1584</v>
      </c>
    </row>
    <row r="179" spans="1:9" x14ac:dyDescent="0.2">
      <c r="A179" s="7" t="s">
        <v>436</v>
      </c>
      <c r="B179" s="7" t="str">
        <f t="shared" si="7"/>
        <v>atlantic bumper</v>
      </c>
      <c r="C179" s="7" t="s">
        <v>1271</v>
      </c>
      <c r="D179" s="14" t="str">
        <f t="shared" si="8"/>
        <v>Barred grunt</v>
      </c>
      <c r="E179" s="7" t="s">
        <v>1584</v>
      </c>
      <c r="G179" s="7" t="s">
        <v>1272</v>
      </c>
      <c r="H179" s="14" t="str">
        <f t="shared" si="6"/>
        <v>Irish pompano</v>
      </c>
      <c r="I179" s="7" t="s">
        <v>1585</v>
      </c>
    </row>
    <row r="180" spans="1:9" x14ac:dyDescent="0.2">
      <c r="A180" s="7" t="s">
        <v>438</v>
      </c>
      <c r="B180" s="7" t="str">
        <f t="shared" si="7"/>
        <v>barred grunt</v>
      </c>
      <c r="C180" s="7" t="s">
        <v>1272</v>
      </c>
      <c r="D180" s="14" t="str">
        <f t="shared" si="8"/>
        <v>Irish pompano</v>
      </c>
      <c r="E180" s="7" t="s">
        <v>1585</v>
      </c>
      <c r="G180" s="7" t="s">
        <v>1273</v>
      </c>
      <c r="H180" s="14" t="str">
        <f t="shared" si="6"/>
        <v>Sand mojarra</v>
      </c>
      <c r="I180" s="7" t="s">
        <v>1586</v>
      </c>
    </row>
    <row r="181" spans="1:9" x14ac:dyDescent="0.2">
      <c r="A181" s="7" t="s">
        <v>440</v>
      </c>
      <c r="B181" s="7" t="str">
        <f t="shared" si="7"/>
        <v>irish pompano</v>
      </c>
      <c r="C181" s="7" t="s">
        <v>1273</v>
      </c>
      <c r="D181" s="14" t="str">
        <f t="shared" si="8"/>
        <v>Sand mojarra</v>
      </c>
      <c r="E181" s="7" t="s">
        <v>1586</v>
      </c>
      <c r="G181" s="7" t="s">
        <v>1274</v>
      </c>
      <c r="H181" s="14" t="str">
        <f t="shared" si="6"/>
        <v>Spotfin mojarra</v>
      </c>
      <c r="I181" s="7" t="s">
        <v>1587</v>
      </c>
    </row>
    <row r="182" spans="1:9" x14ac:dyDescent="0.2">
      <c r="A182" s="7" t="s">
        <v>442</v>
      </c>
      <c r="B182" s="7" t="str">
        <f t="shared" si="7"/>
        <v>sand mojarra</v>
      </c>
      <c r="C182" s="7" t="s">
        <v>1274</v>
      </c>
      <c r="D182" s="14" t="str">
        <f t="shared" si="8"/>
        <v>Spotfin mojarra</v>
      </c>
      <c r="E182" s="7" t="s">
        <v>1587</v>
      </c>
      <c r="G182" s="7" t="s">
        <v>1275</v>
      </c>
      <c r="H182" s="14" t="str">
        <f t="shared" si="6"/>
        <v>Silver jenny</v>
      </c>
      <c r="I182" s="7" t="s">
        <v>1588</v>
      </c>
    </row>
    <row r="183" spans="1:9" x14ac:dyDescent="0.2">
      <c r="A183" s="7" t="s">
        <v>444</v>
      </c>
      <c r="B183" s="7" t="str">
        <f t="shared" si="7"/>
        <v>spotfin mojarra</v>
      </c>
      <c r="C183" s="7" t="s">
        <v>1275</v>
      </c>
      <c r="D183" s="14" t="str">
        <f t="shared" si="8"/>
        <v>Silver jenny</v>
      </c>
      <c r="E183" s="7" t="s">
        <v>1588</v>
      </c>
      <c r="G183" s="7" t="s">
        <v>1276</v>
      </c>
      <c r="H183" s="14" t="str">
        <f t="shared" si="6"/>
        <v>Bigeye mojarra</v>
      </c>
      <c r="I183" s="7" t="s">
        <v>1589</v>
      </c>
    </row>
    <row r="184" spans="1:9" x14ac:dyDescent="0.2">
      <c r="A184" s="7" t="s">
        <v>446</v>
      </c>
      <c r="B184" s="7" t="str">
        <f t="shared" si="7"/>
        <v>silver jenny</v>
      </c>
      <c r="C184" s="7" t="s">
        <v>1276</v>
      </c>
      <c r="D184" s="14" t="str">
        <f t="shared" si="8"/>
        <v>Bigeye mojarra</v>
      </c>
      <c r="E184" s="7" t="s">
        <v>1589</v>
      </c>
      <c r="G184" s="7" t="s">
        <v>1277</v>
      </c>
      <c r="H184" s="14" t="str">
        <f t="shared" si="6"/>
        <v>Striped mojarra</v>
      </c>
      <c r="I184" s="7" t="s">
        <v>1590</v>
      </c>
    </row>
    <row r="185" spans="1:9" x14ac:dyDescent="0.2">
      <c r="A185" s="7" t="s">
        <v>448</v>
      </c>
      <c r="B185" s="7" t="str">
        <f t="shared" si="7"/>
        <v>bigeye mojarra</v>
      </c>
      <c r="C185" s="7" t="s">
        <v>1277</v>
      </c>
      <c r="D185" s="14" t="str">
        <f t="shared" si="8"/>
        <v>Striped mojarra</v>
      </c>
      <c r="E185" s="7" t="s">
        <v>1590</v>
      </c>
      <c r="G185" s="7" t="s">
        <v>1278</v>
      </c>
      <c r="H185" s="14" t="str">
        <f t="shared" si="6"/>
        <v>White barbel</v>
      </c>
      <c r="I185" s="7" t="s">
        <v>1591</v>
      </c>
    </row>
    <row r="186" spans="1:9" x14ac:dyDescent="0.2">
      <c r="A186" s="7" t="s">
        <v>450</v>
      </c>
      <c r="B186" s="7" t="str">
        <f t="shared" si="7"/>
        <v>striped mojarra</v>
      </c>
      <c r="C186" s="7" t="s">
        <v>1278</v>
      </c>
      <c r="D186" s="14" t="str">
        <f t="shared" si="8"/>
        <v>White barbel</v>
      </c>
      <c r="E186" s="7" t="s">
        <v>1591</v>
      </c>
      <c r="G186" s="7" t="s">
        <v>1279</v>
      </c>
      <c r="H186" s="14" t="str">
        <f t="shared" si="6"/>
        <v>Yellowfin mojarra</v>
      </c>
      <c r="I186" s="7" t="s">
        <v>1592</v>
      </c>
    </row>
    <row r="187" spans="1:9" x14ac:dyDescent="0.2">
      <c r="A187" s="7" t="s">
        <v>452</v>
      </c>
      <c r="B187" s="7" t="str">
        <f t="shared" si="7"/>
        <v>white barbel</v>
      </c>
      <c r="C187" s="7" t="s">
        <v>1279</v>
      </c>
      <c r="D187" s="14" t="str">
        <f t="shared" si="8"/>
        <v>Yellowfin mojarra</v>
      </c>
      <c r="E187" s="7" t="s">
        <v>1592</v>
      </c>
      <c r="G187" s="7" t="s">
        <v>1280</v>
      </c>
      <c r="H187" s="14" t="str">
        <f t="shared" si="6"/>
        <v>Banded drum</v>
      </c>
      <c r="I187" s="7" t="s">
        <v>1593</v>
      </c>
    </row>
    <row r="188" spans="1:9" x14ac:dyDescent="0.2">
      <c r="A188" s="7" t="s">
        <v>454</v>
      </c>
      <c r="B188" s="7" t="str">
        <f t="shared" si="7"/>
        <v>yellowfin mojarra</v>
      </c>
      <c r="C188" s="7" t="s">
        <v>1280</v>
      </c>
      <c r="D188" s="14" t="str">
        <f t="shared" si="8"/>
        <v>Banded drum</v>
      </c>
      <c r="E188" s="7" t="s">
        <v>1593</v>
      </c>
      <c r="G188" s="7" t="s">
        <v>1281</v>
      </c>
      <c r="H188" s="14" t="str">
        <f t="shared" si="6"/>
        <v>Spot croaker</v>
      </c>
      <c r="I188" s="7" t="s">
        <v>1594</v>
      </c>
    </row>
    <row r="189" spans="1:9" x14ac:dyDescent="0.2">
      <c r="A189" s="7" t="s">
        <v>456</v>
      </c>
      <c r="B189" s="7" t="str">
        <f t="shared" si="7"/>
        <v>banded drum</v>
      </c>
      <c r="C189" s="7" t="s">
        <v>1281</v>
      </c>
      <c r="D189" s="14" t="str">
        <f t="shared" si="8"/>
        <v>Spot croaker</v>
      </c>
      <c r="E189" s="7" t="s">
        <v>1594</v>
      </c>
      <c r="G189" s="7" t="s">
        <v>1282</v>
      </c>
      <c r="H189" s="14" t="str">
        <f t="shared" si="6"/>
        <v>Southern kingcroaker</v>
      </c>
      <c r="I189" s="7" t="s">
        <v>1595</v>
      </c>
    </row>
    <row r="190" spans="1:9" x14ac:dyDescent="0.2">
      <c r="A190" s="7" t="s">
        <v>458</v>
      </c>
      <c r="B190" s="7" t="str">
        <f t="shared" si="7"/>
        <v>spot croaker</v>
      </c>
      <c r="C190" s="7" t="s">
        <v>1282</v>
      </c>
      <c r="D190" s="14" t="str">
        <f t="shared" si="8"/>
        <v>Southern kingcroaker</v>
      </c>
      <c r="E190" s="7" t="s">
        <v>1595</v>
      </c>
      <c r="G190" s="7" t="s">
        <v>1283</v>
      </c>
      <c r="H190" s="14" t="str">
        <f t="shared" si="6"/>
        <v>Gulf kingfish</v>
      </c>
      <c r="I190" s="7" t="s">
        <v>1596</v>
      </c>
    </row>
    <row r="191" spans="1:9" x14ac:dyDescent="0.2">
      <c r="A191" s="7" t="s">
        <v>460</v>
      </c>
      <c r="B191" s="7" t="str">
        <f t="shared" si="7"/>
        <v>southern kingcroaker</v>
      </c>
      <c r="C191" s="7" t="s">
        <v>1283</v>
      </c>
      <c r="D191" s="14" t="str">
        <f t="shared" si="8"/>
        <v>Gulf kingfish</v>
      </c>
      <c r="E191" s="7" t="s">
        <v>1596</v>
      </c>
      <c r="G191" s="7" t="s">
        <v>1284</v>
      </c>
      <c r="H191" s="14" t="str">
        <f t="shared" si="6"/>
        <v>Northern kingfish</v>
      </c>
      <c r="I191" s="7" t="s">
        <v>1597</v>
      </c>
    </row>
    <row r="192" spans="1:9" x14ac:dyDescent="0.2">
      <c r="A192" s="7" t="s">
        <v>462</v>
      </c>
      <c r="B192" s="7" t="str">
        <f t="shared" si="7"/>
        <v>gulf kingfish</v>
      </c>
      <c r="C192" s="7" t="s">
        <v>1284</v>
      </c>
      <c r="D192" s="14" t="str">
        <f t="shared" si="8"/>
        <v>Northern kingfish</v>
      </c>
      <c r="E192" s="7" t="s">
        <v>1597</v>
      </c>
      <c r="G192" s="7" t="s">
        <v>1285</v>
      </c>
      <c r="H192" s="14" t="str">
        <f t="shared" si="6"/>
        <v>Whitemouth croaker</v>
      </c>
      <c r="I192" s="7" t="s">
        <v>1598</v>
      </c>
    </row>
    <row r="193" spans="1:9" x14ac:dyDescent="0.2">
      <c r="A193" s="7" t="s">
        <v>464</v>
      </c>
      <c r="B193" s="7" t="str">
        <f t="shared" si="7"/>
        <v>northern kingfish</v>
      </c>
      <c r="C193" s="7" t="s">
        <v>1285</v>
      </c>
      <c r="D193" s="14" t="str">
        <f t="shared" si="8"/>
        <v>Whitemouth croaker</v>
      </c>
      <c r="E193" s="7" t="s">
        <v>1598</v>
      </c>
      <c r="G193" s="7" t="s">
        <v>1286</v>
      </c>
      <c r="H193" s="14" t="str">
        <f t="shared" si="6"/>
        <v>Atlantic croaker</v>
      </c>
      <c r="I193" s="7" t="s">
        <v>1599</v>
      </c>
    </row>
    <row r="194" spans="1:9" x14ac:dyDescent="0.2">
      <c r="A194" s="7" t="s">
        <v>466</v>
      </c>
      <c r="B194" s="7" t="str">
        <f t="shared" si="7"/>
        <v>whitemouth croaker</v>
      </c>
      <c r="C194" s="7" t="s">
        <v>1286</v>
      </c>
      <c r="D194" s="14" t="str">
        <f t="shared" si="8"/>
        <v>Atlantic croaker</v>
      </c>
      <c r="E194" s="7" t="s">
        <v>1599</v>
      </c>
      <c r="G194" s="7" t="s">
        <v>1287</v>
      </c>
      <c r="H194" s="14" t="str">
        <f t="shared" ref="H194:H257" si="9">UPPER(LEFT(G195,1))&amp;RIGHT(G195,LEN(G195)-1)</f>
        <v>Yellow goatfish</v>
      </c>
      <c r="I194" s="7" t="s">
        <v>1600</v>
      </c>
    </row>
    <row r="195" spans="1:9" x14ac:dyDescent="0.2">
      <c r="A195" s="7" t="s">
        <v>468</v>
      </c>
      <c r="B195" s="7" t="str">
        <f t="shared" ref="B195:B258" si="10">LOWER(A195)</f>
        <v>atlantic croaker</v>
      </c>
      <c r="C195" s="7" t="s">
        <v>1287</v>
      </c>
      <c r="D195" s="14" t="str">
        <f t="shared" ref="D195:D258" si="11">UPPER(LEFT(C196,1))&amp;RIGHT(C196,LEN(C196)-1)</f>
        <v>Yellow goatfish</v>
      </c>
      <c r="E195" s="7" t="s">
        <v>1600</v>
      </c>
      <c r="G195" s="7" t="s">
        <v>1288</v>
      </c>
      <c r="H195" s="14" t="str">
        <f t="shared" si="9"/>
        <v>Leatherjacket</v>
      </c>
      <c r="I195" s="7" t="s">
        <v>1601</v>
      </c>
    </row>
    <row r="196" spans="1:9" x14ac:dyDescent="0.2">
      <c r="A196" s="7" t="s">
        <v>470</v>
      </c>
      <c r="B196" s="7" t="str">
        <f t="shared" si="10"/>
        <v>yellow goatfish</v>
      </c>
      <c r="C196" s="7" t="s">
        <v>1288</v>
      </c>
      <c r="D196" s="14" t="str">
        <f t="shared" si="11"/>
        <v>Leatherjacket</v>
      </c>
      <c r="E196" s="7" t="s">
        <v>1601</v>
      </c>
      <c r="G196" s="7" t="s">
        <v>1289</v>
      </c>
      <c r="H196" s="14" t="str">
        <f t="shared" si="9"/>
        <v>Pigfish</v>
      </c>
      <c r="I196" s="7" t="s">
        <v>1602</v>
      </c>
    </row>
    <row r="197" spans="1:9" x14ac:dyDescent="0.2">
      <c r="A197" s="7" t="s">
        <v>472</v>
      </c>
      <c r="B197" s="7" t="str">
        <f t="shared" si="10"/>
        <v>leatherjacket</v>
      </c>
      <c r="C197" s="7" t="s">
        <v>1289</v>
      </c>
      <c r="D197" s="14" t="str">
        <f t="shared" si="11"/>
        <v>Pigfish</v>
      </c>
      <c r="E197" s="7" t="s">
        <v>1602</v>
      </c>
      <c r="G197" s="7" t="s">
        <v>1290</v>
      </c>
      <c r="H197" s="14" t="str">
        <f t="shared" si="9"/>
        <v>Red porgy</v>
      </c>
      <c r="I197" s="7" t="s">
        <v>1603</v>
      </c>
    </row>
    <row r="198" spans="1:9" x14ac:dyDescent="0.2">
      <c r="A198" s="7" t="s">
        <v>474</v>
      </c>
      <c r="B198" s="7" t="str">
        <f t="shared" si="10"/>
        <v>pigfish</v>
      </c>
      <c r="C198" s="7" t="s">
        <v>1290</v>
      </c>
      <c r="D198" s="14" t="str">
        <f t="shared" si="11"/>
        <v>Red porgy</v>
      </c>
      <c r="E198" s="7" t="s">
        <v>1603</v>
      </c>
      <c r="G198" s="7" t="s">
        <v>1291</v>
      </c>
      <c r="H198" s="14" t="str">
        <f t="shared" si="9"/>
        <v>Black drum</v>
      </c>
      <c r="I198" s="7" t="s">
        <v>1604</v>
      </c>
    </row>
    <row r="199" spans="1:9" x14ac:dyDescent="0.2">
      <c r="A199" s="7" t="s">
        <v>476</v>
      </c>
      <c r="B199" s="7" t="str">
        <f t="shared" si="10"/>
        <v>red porgy</v>
      </c>
      <c r="C199" s="7" t="s">
        <v>1291</v>
      </c>
      <c r="D199" s="14" t="str">
        <f t="shared" si="11"/>
        <v>Black drum</v>
      </c>
      <c r="E199" s="7" t="s">
        <v>1604</v>
      </c>
      <c r="G199" s="7" t="s">
        <v>1292</v>
      </c>
      <c r="H199" s="14" t="str">
        <f t="shared" si="9"/>
        <v>Atlantic midshipman</v>
      </c>
      <c r="I199" s="7" t="s">
        <v>1605</v>
      </c>
    </row>
    <row r="200" spans="1:9" x14ac:dyDescent="0.2">
      <c r="A200" s="7" t="s">
        <v>478</v>
      </c>
      <c r="B200" s="7" t="str">
        <f t="shared" si="10"/>
        <v>black drum</v>
      </c>
      <c r="C200" s="7" t="s">
        <v>1292</v>
      </c>
      <c r="D200" s="14" t="str">
        <f t="shared" si="11"/>
        <v>Atlantic midshipman</v>
      </c>
      <c r="E200" s="7" t="s">
        <v>1605</v>
      </c>
      <c r="G200" s="7" t="s">
        <v>1293</v>
      </c>
      <c r="H200" s="14" t="str">
        <f t="shared" si="9"/>
        <v>Spotted goatfish</v>
      </c>
      <c r="I200" s="7" t="s">
        <v>1606</v>
      </c>
    </row>
    <row r="201" spans="1:9" x14ac:dyDescent="0.2">
      <c r="A201" s="7" t="s">
        <v>480</v>
      </c>
      <c r="B201" s="7" t="str">
        <f t="shared" si="10"/>
        <v>atlantic midshipman</v>
      </c>
      <c r="C201" s="7" t="s">
        <v>1293</v>
      </c>
      <c r="D201" s="14" t="str">
        <f t="shared" si="11"/>
        <v>Spotted goatfish</v>
      </c>
      <c r="E201" s="7" t="s">
        <v>1606</v>
      </c>
      <c r="G201" s="7" t="s">
        <v>1294</v>
      </c>
      <c r="H201" s="14" t="str">
        <f t="shared" si="9"/>
        <v>Moonfish, atlantic</v>
      </c>
      <c r="I201" s="7" t="s">
        <v>1607</v>
      </c>
    </row>
    <row r="202" spans="1:9" x14ac:dyDescent="0.2">
      <c r="A202" s="7" t="s">
        <v>482</v>
      </c>
      <c r="B202" s="7" t="str">
        <f t="shared" si="10"/>
        <v>spotted goatfish</v>
      </c>
      <c r="C202" s="7" t="s">
        <v>1294</v>
      </c>
      <c r="D202" s="14" t="str">
        <f t="shared" si="11"/>
        <v>Moonfish, atlantic</v>
      </c>
      <c r="E202" s="7" t="s">
        <v>1607</v>
      </c>
      <c r="G202" s="7" t="s">
        <v>1295</v>
      </c>
      <c r="H202" s="14" t="str">
        <f t="shared" si="9"/>
        <v>Lookdown</v>
      </c>
      <c r="I202" s="7" t="s">
        <v>1608</v>
      </c>
    </row>
    <row r="203" spans="1:9" x14ac:dyDescent="0.2">
      <c r="A203" s="7" t="s">
        <v>484</v>
      </c>
      <c r="B203" s="7" t="str">
        <f t="shared" si="10"/>
        <v>moonfish, atlantic</v>
      </c>
      <c r="C203" s="7" t="s">
        <v>1295</v>
      </c>
      <c r="D203" s="14" t="str">
        <f t="shared" si="11"/>
        <v>Lookdown</v>
      </c>
      <c r="E203" s="7" t="s">
        <v>1608</v>
      </c>
      <c r="G203" s="7" t="s">
        <v>1296</v>
      </c>
      <c r="H203" s="14" t="str">
        <f t="shared" si="9"/>
        <v>Star drum</v>
      </c>
      <c r="I203" s="7" t="s">
        <v>1609</v>
      </c>
    </row>
    <row r="204" spans="1:9" x14ac:dyDescent="0.2">
      <c r="A204" s="7" t="s">
        <v>486</v>
      </c>
      <c r="B204" s="7" t="str">
        <f t="shared" si="10"/>
        <v>lookdown</v>
      </c>
      <c r="C204" s="7" t="s">
        <v>1296</v>
      </c>
      <c r="D204" s="14" t="str">
        <f t="shared" si="11"/>
        <v>Star drum</v>
      </c>
      <c r="E204" s="7" t="s">
        <v>1609</v>
      </c>
      <c r="G204" s="7" t="s">
        <v>1297</v>
      </c>
      <c r="H204" s="14" t="str">
        <f t="shared" si="9"/>
        <v>Longspine porgy</v>
      </c>
      <c r="I204" s="7" t="s">
        <v>1610</v>
      </c>
    </row>
    <row r="205" spans="1:9" x14ac:dyDescent="0.2">
      <c r="A205" s="7" t="s">
        <v>488</v>
      </c>
      <c r="B205" s="7" t="str">
        <f t="shared" si="10"/>
        <v>star drum</v>
      </c>
      <c r="C205" s="7" t="s">
        <v>1297</v>
      </c>
      <c r="D205" s="14" t="str">
        <f t="shared" si="11"/>
        <v>Longspine porgy</v>
      </c>
      <c r="E205" s="7" t="s">
        <v>1610</v>
      </c>
      <c r="G205" s="7" t="s">
        <v>1298</v>
      </c>
      <c r="H205" s="14" t="str">
        <f t="shared" si="9"/>
        <v>Blackmouth bass</v>
      </c>
      <c r="I205" s="7" t="s">
        <v>1611</v>
      </c>
    </row>
    <row r="206" spans="1:9" x14ac:dyDescent="0.2">
      <c r="A206" s="7" t="s">
        <v>490</v>
      </c>
      <c r="B206" s="7" t="str">
        <f t="shared" si="10"/>
        <v>longspine porgy</v>
      </c>
      <c r="C206" s="7" t="s">
        <v>1298</v>
      </c>
      <c r="D206" s="14" t="str">
        <f t="shared" si="11"/>
        <v>Blackmouth bass</v>
      </c>
      <c r="E206" s="7" t="s">
        <v>1611</v>
      </c>
      <c r="G206" s="7" t="s">
        <v>1299</v>
      </c>
      <c r="H206" s="14" t="str">
        <f t="shared" si="9"/>
        <v>Pompano, florida</v>
      </c>
      <c r="I206" s="7" t="s">
        <v>1612</v>
      </c>
    </row>
    <row r="207" spans="1:9" x14ac:dyDescent="0.2">
      <c r="A207" s="7" t="s">
        <v>492</v>
      </c>
      <c r="B207" s="7" t="str">
        <f t="shared" si="10"/>
        <v>blackmouth bass</v>
      </c>
      <c r="C207" s="7" t="s">
        <v>1299</v>
      </c>
      <c r="D207" s="14" t="str">
        <f t="shared" si="11"/>
        <v>Pompano, florida</v>
      </c>
      <c r="E207" s="7" t="s">
        <v>1612</v>
      </c>
      <c r="G207" s="7" t="s">
        <v>1300</v>
      </c>
      <c r="H207" s="14" t="str">
        <f t="shared" si="9"/>
        <v>Permit</v>
      </c>
      <c r="I207" s="7" t="s">
        <v>1613</v>
      </c>
    </row>
    <row r="208" spans="1:9" x14ac:dyDescent="0.2">
      <c r="A208" s="7" t="s">
        <v>494</v>
      </c>
      <c r="B208" s="7" t="str">
        <f t="shared" si="10"/>
        <v>pompano, florida</v>
      </c>
      <c r="C208" s="7" t="s">
        <v>1300</v>
      </c>
      <c r="D208" s="14" t="str">
        <f t="shared" si="11"/>
        <v>Permit</v>
      </c>
      <c r="E208" s="7" t="s">
        <v>1613</v>
      </c>
      <c r="G208" s="7" t="s">
        <v>1301</v>
      </c>
      <c r="H208" s="14" t="str">
        <f t="shared" si="9"/>
        <v>Palometa pompano</v>
      </c>
      <c r="I208" s="7" t="s">
        <v>1614</v>
      </c>
    </row>
    <row r="209" spans="1:9" x14ac:dyDescent="0.2">
      <c r="A209" s="7" t="s">
        <v>496</v>
      </c>
      <c r="B209" s="7" t="str">
        <f t="shared" si="10"/>
        <v>permit</v>
      </c>
      <c r="C209" s="7" t="s">
        <v>1301</v>
      </c>
      <c r="D209" s="14" t="str">
        <f t="shared" si="11"/>
        <v>Palometa pompano</v>
      </c>
      <c r="E209" s="7" t="s">
        <v>1614</v>
      </c>
      <c r="G209" s="7" t="s">
        <v>1302</v>
      </c>
      <c r="H209" s="14" t="str">
        <f t="shared" si="9"/>
        <v>Sand drum</v>
      </c>
      <c r="I209" s="7" t="s">
        <v>1615</v>
      </c>
    </row>
    <row r="210" spans="1:9" x14ac:dyDescent="0.2">
      <c r="A210" s="7" t="s">
        <v>498</v>
      </c>
      <c r="B210" s="7" t="str">
        <f t="shared" si="10"/>
        <v>palometa pompano</v>
      </c>
      <c r="C210" s="7" t="s">
        <v>1302</v>
      </c>
      <c r="D210" s="14" t="str">
        <f t="shared" si="11"/>
        <v>Sand drum</v>
      </c>
      <c r="E210" s="7" t="s">
        <v>1615</v>
      </c>
      <c r="G210" s="7" t="s">
        <v>1303</v>
      </c>
      <c r="H210" s="14" t="str">
        <f t="shared" si="9"/>
        <v>Dwarf goatfish</v>
      </c>
      <c r="I210" s="7" t="s">
        <v>1616</v>
      </c>
    </row>
    <row r="211" spans="1:9" x14ac:dyDescent="0.2">
      <c r="A211" s="7" t="s">
        <v>500</v>
      </c>
      <c r="B211" s="7" t="str">
        <f t="shared" si="10"/>
        <v>sand drum</v>
      </c>
      <c r="C211" s="7" t="s">
        <v>1303</v>
      </c>
      <c r="D211" s="14" t="str">
        <f t="shared" si="11"/>
        <v>Dwarf goatfish</v>
      </c>
      <c r="E211" s="7" t="s">
        <v>1616</v>
      </c>
      <c r="G211" s="7" t="s">
        <v>1304</v>
      </c>
      <c r="H211" s="14" t="str">
        <f t="shared" si="9"/>
        <v>Drum, red</v>
      </c>
      <c r="I211" s="7" t="s">
        <v>1617</v>
      </c>
    </row>
    <row r="212" spans="1:9" x14ac:dyDescent="0.2">
      <c r="A212" s="7" t="s">
        <v>502</v>
      </c>
      <c r="B212" s="7" t="str">
        <f t="shared" si="10"/>
        <v>dwarf goatfish</v>
      </c>
      <c r="C212" s="7" t="s">
        <v>1304</v>
      </c>
      <c r="D212" s="14" t="str">
        <f t="shared" si="11"/>
        <v>Drum, red</v>
      </c>
      <c r="E212" s="7" t="s">
        <v>1617</v>
      </c>
      <c r="G212" s="7" t="s">
        <v>1305</v>
      </c>
      <c r="H212" s="14" t="str">
        <f t="shared" si="9"/>
        <v>Lined sole</v>
      </c>
      <c r="I212" s="7" t="s">
        <v>1618</v>
      </c>
    </row>
    <row r="213" spans="1:9" x14ac:dyDescent="0.2">
      <c r="A213" s="7" t="s">
        <v>505</v>
      </c>
      <c r="B213" s="7" t="str">
        <f t="shared" si="10"/>
        <v>drum, red</v>
      </c>
      <c r="C213" s="7" t="s">
        <v>1305</v>
      </c>
      <c r="D213" s="14" t="str">
        <f t="shared" si="11"/>
        <v>Lined sole</v>
      </c>
      <c r="E213" s="7" t="s">
        <v>1618</v>
      </c>
      <c r="G213" s="7" t="s">
        <v>1306</v>
      </c>
      <c r="H213" s="14" t="str">
        <f t="shared" si="9"/>
        <v>Eyed flounder</v>
      </c>
      <c r="I213" s="7" t="s">
        <v>1619</v>
      </c>
    </row>
    <row r="214" spans="1:9" x14ac:dyDescent="0.2">
      <c r="A214" s="7" t="s">
        <v>509</v>
      </c>
      <c r="B214" s="7" t="str">
        <f t="shared" si="10"/>
        <v>lined sole</v>
      </c>
      <c r="C214" s="7" t="s">
        <v>1306</v>
      </c>
      <c r="D214" s="14" t="str">
        <f t="shared" si="11"/>
        <v>Eyed flounder</v>
      </c>
      <c r="E214" s="7" t="s">
        <v>1619</v>
      </c>
      <c r="G214" s="7" t="s">
        <v>1307</v>
      </c>
      <c r="H214" s="14" t="str">
        <f t="shared" si="9"/>
        <v>Brotula</v>
      </c>
      <c r="I214" s="7" t="s">
        <v>1620</v>
      </c>
    </row>
    <row r="215" spans="1:9" x14ac:dyDescent="0.2">
      <c r="A215" s="7" t="s">
        <v>512</v>
      </c>
      <c r="B215" s="7" t="str">
        <f t="shared" si="10"/>
        <v>eyed flounder</v>
      </c>
      <c r="C215" s="7" t="s">
        <v>1307</v>
      </c>
      <c r="D215" s="14" t="str">
        <f t="shared" si="11"/>
        <v>Brotula</v>
      </c>
      <c r="E215" s="7" t="s">
        <v>1620</v>
      </c>
      <c r="G215" s="7" t="s">
        <v>1308</v>
      </c>
      <c r="H215" s="14" t="str">
        <f t="shared" si="9"/>
        <v>Bay whiff</v>
      </c>
      <c r="I215" s="7" t="s">
        <v>1621</v>
      </c>
    </row>
    <row r="216" spans="1:9" x14ac:dyDescent="0.2">
      <c r="A216" s="7" t="s">
        <v>514</v>
      </c>
      <c r="B216" s="7" t="str">
        <f t="shared" si="10"/>
        <v>brotula</v>
      </c>
      <c r="C216" s="7" t="s">
        <v>1308</v>
      </c>
      <c r="D216" s="14" t="str">
        <f t="shared" si="11"/>
        <v>Bay whiff</v>
      </c>
      <c r="E216" s="7" t="s">
        <v>1621</v>
      </c>
      <c r="G216" s="7" t="s">
        <v>1309</v>
      </c>
      <c r="H216" s="14" t="str">
        <f t="shared" si="9"/>
        <v>Darter goby</v>
      </c>
      <c r="I216" s="7" t="s">
        <v>1622</v>
      </c>
    </row>
    <row r="217" spans="1:9" x14ac:dyDescent="0.2">
      <c r="A217" s="7" t="s">
        <v>516</v>
      </c>
      <c r="B217" s="7" t="str">
        <f t="shared" si="10"/>
        <v>bay whiff</v>
      </c>
      <c r="C217" s="7" t="s">
        <v>1309</v>
      </c>
      <c r="D217" s="14" t="str">
        <f t="shared" si="11"/>
        <v>Darter goby</v>
      </c>
      <c r="E217" s="7" t="s">
        <v>1622</v>
      </c>
      <c r="G217" s="7" t="s">
        <v>1310</v>
      </c>
      <c r="H217" s="14" t="str">
        <f t="shared" si="9"/>
        <v>Flying gurnard</v>
      </c>
      <c r="I217" s="7" t="s">
        <v>1623</v>
      </c>
    </row>
    <row r="218" spans="1:9" x14ac:dyDescent="0.2">
      <c r="A218" s="7" t="s">
        <v>518</v>
      </c>
      <c r="B218" s="7" t="str">
        <f t="shared" si="10"/>
        <v>darter goby</v>
      </c>
      <c r="C218" s="7" t="s">
        <v>1310</v>
      </c>
      <c r="D218" s="14" t="str">
        <f t="shared" si="11"/>
        <v>Flying gurnard</v>
      </c>
      <c r="E218" s="7" t="s">
        <v>1623</v>
      </c>
      <c r="G218" s="7" t="s">
        <v>1311</v>
      </c>
      <c r="H218" s="14" t="str">
        <f t="shared" si="9"/>
        <v>Dwarf sand perch</v>
      </c>
      <c r="I218" s="7" t="s">
        <v>1624</v>
      </c>
    </row>
    <row r="219" spans="1:9" x14ac:dyDescent="0.2">
      <c r="A219" s="7" t="s">
        <v>520</v>
      </c>
      <c r="B219" s="7" t="str">
        <f t="shared" si="10"/>
        <v>flying gurnard</v>
      </c>
      <c r="C219" s="7" t="s">
        <v>1311</v>
      </c>
      <c r="D219" s="14" t="str">
        <f t="shared" si="11"/>
        <v>Dwarf sand perch</v>
      </c>
      <c r="E219" s="7" t="s">
        <v>1624</v>
      </c>
      <c r="G219" s="7" t="s">
        <v>1312</v>
      </c>
      <c r="H219" s="14" t="str">
        <f t="shared" si="9"/>
        <v>Sand perch</v>
      </c>
      <c r="I219" s="7" t="s">
        <v>1625</v>
      </c>
    </row>
    <row r="220" spans="1:9" x14ac:dyDescent="0.2">
      <c r="A220" s="7" t="s">
        <v>522</v>
      </c>
      <c r="B220" s="7" t="str">
        <f t="shared" si="10"/>
        <v>dwarf sand perch</v>
      </c>
      <c r="C220" s="7" t="s">
        <v>1312</v>
      </c>
      <c r="D220" s="14" t="str">
        <f t="shared" si="11"/>
        <v>Sand perch</v>
      </c>
      <c r="E220" s="7" t="s">
        <v>1625</v>
      </c>
      <c r="G220" s="7" t="s">
        <v>1313</v>
      </c>
      <c r="H220" s="14" t="str">
        <f t="shared" si="9"/>
        <v>Fringed flounder</v>
      </c>
      <c r="I220" s="7" t="s">
        <v>1626</v>
      </c>
    </row>
    <row r="221" spans="1:9" x14ac:dyDescent="0.2">
      <c r="A221" s="7" t="s">
        <v>524</v>
      </c>
      <c r="B221" s="7" t="str">
        <f t="shared" si="10"/>
        <v>sand perch</v>
      </c>
      <c r="C221" s="7" t="s">
        <v>1313</v>
      </c>
      <c r="D221" s="14" t="str">
        <f t="shared" si="11"/>
        <v>Fringed flounder</v>
      </c>
      <c r="E221" s="7" t="s">
        <v>1626</v>
      </c>
      <c r="G221" s="7" t="s">
        <v>1314</v>
      </c>
      <c r="H221" s="14" t="str">
        <f t="shared" si="9"/>
        <v>Code goby</v>
      </c>
      <c r="I221" s="7" t="s">
        <v>1627</v>
      </c>
    </row>
    <row r="222" spans="1:9" x14ac:dyDescent="0.2">
      <c r="A222" s="7" t="s">
        <v>526</v>
      </c>
      <c r="B222" s="7" t="str">
        <f t="shared" si="10"/>
        <v>fringed flounder</v>
      </c>
      <c r="C222" s="7" t="s">
        <v>1314</v>
      </c>
      <c r="D222" s="14" t="str">
        <f t="shared" si="11"/>
        <v>Code goby</v>
      </c>
      <c r="E222" s="7" t="s">
        <v>1627</v>
      </c>
      <c r="G222" s="7" t="s">
        <v>1315</v>
      </c>
      <c r="H222" s="14" t="str">
        <f t="shared" si="9"/>
        <v>Fawn cusk eel</v>
      </c>
      <c r="I222" s="7" t="s">
        <v>1628</v>
      </c>
    </row>
    <row r="223" spans="1:9" x14ac:dyDescent="0.2">
      <c r="A223" s="7" t="s">
        <v>528</v>
      </c>
      <c r="B223" s="7" t="str">
        <f t="shared" si="10"/>
        <v>code goby</v>
      </c>
      <c r="C223" s="7" t="s">
        <v>1315</v>
      </c>
      <c r="D223" s="14" t="str">
        <f t="shared" si="11"/>
        <v>Fawn cusk eel</v>
      </c>
      <c r="E223" s="7" t="s">
        <v>1628</v>
      </c>
      <c r="G223" s="7" t="s">
        <v>1316</v>
      </c>
      <c r="H223" s="14" t="str">
        <f t="shared" si="9"/>
        <v>Clown goby</v>
      </c>
      <c r="I223" s="7" t="s">
        <v>1629</v>
      </c>
    </row>
    <row r="224" spans="1:9" x14ac:dyDescent="0.2">
      <c r="A224" s="7" t="s">
        <v>530</v>
      </c>
      <c r="B224" s="7" t="str">
        <f t="shared" si="10"/>
        <v>fawn cusk eel</v>
      </c>
      <c r="C224" s="7" t="s">
        <v>1316</v>
      </c>
      <c r="D224" s="14" t="str">
        <f t="shared" si="11"/>
        <v>Clown goby</v>
      </c>
      <c r="E224" s="7" t="s">
        <v>1629</v>
      </c>
      <c r="G224" s="7" t="s">
        <v>1317</v>
      </c>
      <c r="H224" s="14" t="str">
        <f t="shared" si="9"/>
        <v>Atlantic threadfin</v>
      </c>
      <c r="I224" s="7" t="s">
        <v>1630</v>
      </c>
    </row>
    <row r="225" spans="1:9" x14ac:dyDescent="0.2">
      <c r="A225" s="7" t="s">
        <v>532</v>
      </c>
      <c r="B225" s="7" t="str">
        <f t="shared" si="10"/>
        <v>clown goby</v>
      </c>
      <c r="C225" s="7" t="s">
        <v>1317</v>
      </c>
      <c r="D225" s="14" t="str">
        <f t="shared" si="11"/>
        <v>Atlantic threadfin</v>
      </c>
      <c r="E225" s="7" t="s">
        <v>1630</v>
      </c>
      <c r="G225" s="7" t="s">
        <v>1318</v>
      </c>
      <c r="H225" s="14" t="str">
        <f t="shared" si="9"/>
        <v>Barbu threadfin</v>
      </c>
      <c r="I225" s="7" t="s">
        <v>1631</v>
      </c>
    </row>
    <row r="226" spans="1:9" x14ac:dyDescent="0.2">
      <c r="A226" s="7" t="s">
        <v>534</v>
      </c>
      <c r="B226" s="7" t="str">
        <f t="shared" si="10"/>
        <v>atlantic threadfin</v>
      </c>
      <c r="C226" s="7" t="s">
        <v>1318</v>
      </c>
      <c r="D226" s="14" t="str">
        <f t="shared" si="11"/>
        <v>Barbu threadfin</v>
      </c>
      <c r="E226" s="7" t="s">
        <v>1631</v>
      </c>
      <c r="G226" s="7" t="s">
        <v>1319</v>
      </c>
      <c r="H226" s="14" t="str">
        <f t="shared" si="9"/>
        <v>Barbfish</v>
      </c>
      <c r="I226" s="7" t="s">
        <v>1632</v>
      </c>
    </row>
    <row r="227" spans="1:9" x14ac:dyDescent="0.2">
      <c r="A227" s="7" t="s">
        <v>536</v>
      </c>
      <c r="B227" s="7" t="str">
        <f t="shared" si="10"/>
        <v>barbu threadfin</v>
      </c>
      <c r="C227" s="7" t="s">
        <v>1319</v>
      </c>
      <c r="D227" s="14" t="str">
        <f t="shared" si="11"/>
        <v>Barbfish</v>
      </c>
      <c r="E227" s="7" t="s">
        <v>1632</v>
      </c>
      <c r="G227" s="7" t="s">
        <v>1320</v>
      </c>
      <c r="H227" s="14" t="str">
        <f t="shared" si="9"/>
        <v>Shoal flounder</v>
      </c>
      <c r="I227" s="7" t="s">
        <v>1633</v>
      </c>
    </row>
    <row r="228" spans="1:9" x14ac:dyDescent="0.2">
      <c r="A228" s="7" t="s">
        <v>538</v>
      </c>
      <c r="B228" s="7" t="str">
        <f t="shared" si="10"/>
        <v>barbfish</v>
      </c>
      <c r="C228" s="7" t="s">
        <v>1320</v>
      </c>
      <c r="D228" s="14" t="str">
        <f t="shared" si="11"/>
        <v>Shoal flounder</v>
      </c>
      <c r="E228" s="7" t="s">
        <v>1633</v>
      </c>
      <c r="G228" s="7" t="s">
        <v>1321</v>
      </c>
      <c r="H228" s="14" t="str">
        <f t="shared" si="9"/>
        <v>Dusky flounder</v>
      </c>
      <c r="I228" s="7" t="s">
        <v>1634</v>
      </c>
    </row>
    <row r="229" spans="1:9" x14ac:dyDescent="0.2">
      <c r="A229" s="7" t="s">
        <v>540</v>
      </c>
      <c r="B229" s="7" t="str">
        <f t="shared" si="10"/>
        <v>shoal flounder</v>
      </c>
      <c r="C229" s="7" t="s">
        <v>1321</v>
      </c>
      <c r="D229" s="14" t="str">
        <f t="shared" si="11"/>
        <v>Dusky flounder</v>
      </c>
      <c r="E229" s="7" t="s">
        <v>1634</v>
      </c>
      <c r="G229" s="7" t="s">
        <v>1322</v>
      </c>
      <c r="H229" s="14" t="str">
        <f t="shared" si="9"/>
        <v>Hogchoker</v>
      </c>
      <c r="I229" s="7" t="s">
        <v>1635</v>
      </c>
    </row>
    <row r="230" spans="1:9" x14ac:dyDescent="0.2">
      <c r="A230" s="7" t="s">
        <v>542</v>
      </c>
      <c r="B230" s="7" t="str">
        <f t="shared" si="10"/>
        <v>dusky flounder</v>
      </c>
      <c r="C230" s="7" t="s">
        <v>1322</v>
      </c>
      <c r="D230" s="14" t="str">
        <f t="shared" si="11"/>
        <v>Hogchoker</v>
      </c>
      <c r="E230" s="7" t="s">
        <v>1635</v>
      </c>
      <c r="G230" s="7" t="s">
        <v>1323</v>
      </c>
      <c r="H230" s="14" t="str">
        <f t="shared" si="9"/>
        <v>Gulf hake</v>
      </c>
      <c r="I230" s="7" t="s">
        <v>1636</v>
      </c>
    </row>
    <row r="231" spans="1:9" x14ac:dyDescent="0.2">
      <c r="A231" s="7" t="s">
        <v>544</v>
      </c>
      <c r="B231" s="7" t="str">
        <f t="shared" si="10"/>
        <v>hogchoker</v>
      </c>
      <c r="C231" s="7" t="s">
        <v>1323</v>
      </c>
      <c r="D231" s="14" t="str">
        <f t="shared" si="11"/>
        <v>Gulf hake</v>
      </c>
      <c r="E231" s="7" t="s">
        <v>1636</v>
      </c>
      <c r="G231" s="7" t="s">
        <v>1324</v>
      </c>
      <c r="H231" s="14" t="str">
        <f t="shared" si="9"/>
        <v>Southern hake</v>
      </c>
      <c r="I231" s="7" t="s">
        <v>1637</v>
      </c>
    </row>
    <row r="232" spans="1:9" x14ac:dyDescent="0.2">
      <c r="A232" s="7" t="s">
        <v>546</v>
      </c>
      <c r="B232" s="7" t="str">
        <f t="shared" si="10"/>
        <v>gulf hake</v>
      </c>
      <c r="C232" s="7" t="s">
        <v>1324</v>
      </c>
      <c r="D232" s="14" t="str">
        <f t="shared" si="11"/>
        <v>Southern hake</v>
      </c>
      <c r="E232" s="7" t="s">
        <v>1637</v>
      </c>
      <c r="G232" s="7" t="s">
        <v>1325</v>
      </c>
      <c r="H232" s="14" t="str">
        <f t="shared" si="9"/>
        <v>Spotted hake</v>
      </c>
      <c r="I232" s="7" t="s">
        <v>1638</v>
      </c>
    </row>
    <row r="233" spans="1:9" x14ac:dyDescent="0.2">
      <c r="A233" s="7" t="s">
        <v>548</v>
      </c>
      <c r="B233" s="7" t="str">
        <f t="shared" si="10"/>
        <v>southern hake</v>
      </c>
      <c r="C233" s="7" t="s">
        <v>1325</v>
      </c>
      <c r="D233" s="14" t="str">
        <f t="shared" si="11"/>
        <v>Spotted hake</v>
      </c>
      <c r="E233" s="7" t="s">
        <v>1638</v>
      </c>
      <c r="G233" s="7" t="s">
        <v>1326</v>
      </c>
      <c r="H233" s="14" t="str">
        <f t="shared" si="9"/>
        <v>Tilefish, goldface</v>
      </c>
      <c r="I233" s="7" t="s">
        <v>1639</v>
      </c>
    </row>
    <row r="234" spans="1:9" x14ac:dyDescent="0.2">
      <c r="A234" s="7" t="s">
        <v>550</v>
      </c>
      <c r="B234" s="7" t="str">
        <f t="shared" si="10"/>
        <v>spotted hake</v>
      </c>
      <c r="C234" s="7" t="s">
        <v>1326</v>
      </c>
      <c r="D234" s="14" t="str">
        <f t="shared" si="11"/>
        <v>Tilefish, goldface</v>
      </c>
      <c r="E234" s="7" t="s">
        <v>1639</v>
      </c>
      <c r="G234" s="7" t="s">
        <v>1327</v>
      </c>
      <c r="H234" s="14" t="str">
        <f t="shared" si="9"/>
        <v>Blackline tilefish</v>
      </c>
      <c r="I234" s="7" t="s">
        <v>1640</v>
      </c>
    </row>
    <row r="235" spans="1:9" x14ac:dyDescent="0.2">
      <c r="A235" s="7" t="s">
        <v>553</v>
      </c>
      <c r="B235" s="7" t="str">
        <f t="shared" si="10"/>
        <v>tilefish, goldface</v>
      </c>
      <c r="C235" s="7" t="s">
        <v>1327</v>
      </c>
      <c r="D235" s="14" t="str">
        <f t="shared" si="11"/>
        <v>Blackline tilefish</v>
      </c>
      <c r="E235" s="7" t="s">
        <v>1640</v>
      </c>
      <c r="G235" s="7" t="s">
        <v>1328</v>
      </c>
      <c r="H235" s="14" t="str">
        <f t="shared" si="9"/>
        <v>Blueline tilefish</v>
      </c>
      <c r="I235" s="7" t="s">
        <v>1641</v>
      </c>
    </row>
    <row r="236" spans="1:9" x14ac:dyDescent="0.2">
      <c r="A236" s="7" t="s">
        <v>556</v>
      </c>
      <c r="B236" s="7" t="str">
        <f t="shared" si="10"/>
        <v>blackline tilefish</v>
      </c>
      <c r="C236" s="7" t="s">
        <v>1328</v>
      </c>
      <c r="D236" s="14" t="str">
        <f t="shared" si="11"/>
        <v>Blueline tilefish</v>
      </c>
      <c r="E236" s="7" t="s">
        <v>1641</v>
      </c>
      <c r="G236" s="7" t="s">
        <v>1329</v>
      </c>
      <c r="H236" s="14" t="str">
        <f t="shared" si="9"/>
        <v>Golden tilefish</v>
      </c>
      <c r="I236" s="7" t="s">
        <v>1642</v>
      </c>
    </row>
    <row r="237" spans="1:9" x14ac:dyDescent="0.2">
      <c r="A237" s="7" t="s">
        <v>558</v>
      </c>
      <c r="B237" s="7" t="str">
        <f t="shared" si="10"/>
        <v>blueline tilefish</v>
      </c>
      <c r="C237" s="7" t="s">
        <v>1329</v>
      </c>
      <c r="D237" s="14" t="str">
        <f t="shared" si="11"/>
        <v>Golden tilefish</v>
      </c>
      <c r="E237" s="7" t="s">
        <v>1642</v>
      </c>
      <c r="G237" s="7" t="s">
        <v>1330</v>
      </c>
      <c r="H237" s="14" t="str">
        <f t="shared" si="9"/>
        <v>Sand tilefish</v>
      </c>
      <c r="I237" s="7" t="s">
        <v>1643</v>
      </c>
    </row>
    <row r="238" spans="1:9" x14ac:dyDescent="0.2">
      <c r="A238" s="7" t="s">
        <v>560</v>
      </c>
      <c r="B238" s="7" t="str">
        <f t="shared" si="10"/>
        <v>golden tilefish</v>
      </c>
      <c r="C238" s="7" t="s">
        <v>1330</v>
      </c>
      <c r="D238" s="14" t="str">
        <f t="shared" si="11"/>
        <v>Sand tilefish</v>
      </c>
      <c r="E238" s="7" t="s">
        <v>1643</v>
      </c>
      <c r="G238" s="7" t="s">
        <v>1331</v>
      </c>
      <c r="H238" s="14" t="str">
        <f t="shared" si="9"/>
        <v>Gray triggerfish</v>
      </c>
      <c r="I238" s="7" t="s">
        <v>566</v>
      </c>
    </row>
    <row r="239" spans="1:9" x14ac:dyDescent="0.2">
      <c r="A239" s="7" t="s">
        <v>562</v>
      </c>
      <c r="B239" s="7" t="str">
        <f t="shared" si="10"/>
        <v>sand tilefish</v>
      </c>
      <c r="C239" s="7" t="s">
        <v>1331</v>
      </c>
      <c r="D239" s="14" t="str">
        <f t="shared" si="11"/>
        <v>Gray triggerfish</v>
      </c>
      <c r="E239" s="7" t="s">
        <v>566</v>
      </c>
      <c r="G239" s="7" t="s">
        <v>564</v>
      </c>
      <c r="H239" s="14" t="str">
        <f t="shared" si="9"/>
        <v>Honeycomb cowfish</v>
      </c>
      <c r="I239" s="7" t="s">
        <v>1644</v>
      </c>
    </row>
    <row r="240" spans="1:9" x14ac:dyDescent="0.2">
      <c r="A240" s="7" t="s">
        <v>565</v>
      </c>
      <c r="B240" s="7" t="str">
        <f t="shared" si="10"/>
        <v>gray triggerfish</v>
      </c>
      <c r="C240" s="7" t="s">
        <v>564</v>
      </c>
      <c r="D240" s="14" t="str">
        <f t="shared" si="11"/>
        <v>Honeycomb cowfish</v>
      </c>
      <c r="E240" s="7" t="s">
        <v>1644</v>
      </c>
      <c r="G240" s="7" t="s">
        <v>1332</v>
      </c>
      <c r="H240" s="14" t="str">
        <f t="shared" si="9"/>
        <v>Scrawled cowfish</v>
      </c>
      <c r="I240" s="7" t="s">
        <v>1645</v>
      </c>
    </row>
    <row r="241" spans="1:9" x14ac:dyDescent="0.2">
      <c r="A241" s="7" t="s">
        <v>569</v>
      </c>
      <c r="B241" s="7" t="str">
        <f t="shared" si="10"/>
        <v>honeycomb cowfish</v>
      </c>
      <c r="C241" s="7" t="s">
        <v>1332</v>
      </c>
      <c r="D241" s="14" t="str">
        <f t="shared" si="11"/>
        <v>Scrawled cowfish</v>
      </c>
      <c r="E241" s="7" t="s">
        <v>1645</v>
      </c>
      <c r="G241" s="7" t="s">
        <v>1333</v>
      </c>
      <c r="H241" s="14" t="str">
        <f t="shared" si="9"/>
        <v>Unicorn filefish</v>
      </c>
      <c r="I241" s="7" t="s">
        <v>1646</v>
      </c>
    </row>
    <row r="242" spans="1:9" x14ac:dyDescent="0.2">
      <c r="A242" s="7" t="s">
        <v>572</v>
      </c>
      <c r="B242" s="7" t="str">
        <f t="shared" si="10"/>
        <v>scrawled cowfish</v>
      </c>
      <c r="C242" s="7" t="s">
        <v>1333</v>
      </c>
      <c r="D242" s="14" t="str">
        <f t="shared" si="11"/>
        <v>Unicorn filefish</v>
      </c>
      <c r="E242" s="7" t="s">
        <v>1646</v>
      </c>
      <c r="G242" s="7" t="s">
        <v>1334</v>
      </c>
      <c r="H242" s="14" t="str">
        <f t="shared" si="9"/>
        <v>Orange filefish</v>
      </c>
      <c r="I242" s="7" t="s">
        <v>1647</v>
      </c>
    </row>
    <row r="243" spans="1:9" x14ac:dyDescent="0.2">
      <c r="A243" s="7" t="s">
        <v>574</v>
      </c>
      <c r="B243" s="7" t="str">
        <f t="shared" si="10"/>
        <v>unicorn filefish</v>
      </c>
      <c r="C243" s="7" t="s">
        <v>1334</v>
      </c>
      <c r="D243" s="14" t="str">
        <f t="shared" si="11"/>
        <v>Orange filefish</v>
      </c>
      <c r="E243" s="7" t="s">
        <v>1647</v>
      </c>
      <c r="G243" s="7" t="s">
        <v>1335</v>
      </c>
      <c r="H243" s="14" t="str">
        <f t="shared" si="9"/>
        <v>Scrawled filefish</v>
      </c>
      <c r="I243" s="7" t="s">
        <v>1648</v>
      </c>
    </row>
    <row r="244" spans="1:9" x14ac:dyDescent="0.2">
      <c r="A244" s="7" t="s">
        <v>576</v>
      </c>
      <c r="B244" s="7" t="str">
        <f t="shared" si="10"/>
        <v>orange filefish</v>
      </c>
      <c r="C244" s="7" t="s">
        <v>1335</v>
      </c>
      <c r="D244" s="14" t="str">
        <f t="shared" si="11"/>
        <v>Scrawled filefish</v>
      </c>
      <c r="E244" s="7" t="s">
        <v>1648</v>
      </c>
      <c r="G244" s="7" t="s">
        <v>1336</v>
      </c>
      <c r="H244" s="14" t="str">
        <f t="shared" si="9"/>
        <v>Orangespotted filefish</v>
      </c>
      <c r="I244" s="7" t="s">
        <v>1649</v>
      </c>
    </row>
    <row r="245" spans="1:9" x14ac:dyDescent="0.2">
      <c r="A245" s="7" t="s">
        <v>578</v>
      </c>
      <c r="B245" s="7" t="str">
        <f t="shared" si="10"/>
        <v>scrawled filefish</v>
      </c>
      <c r="C245" s="7" t="s">
        <v>1336</v>
      </c>
      <c r="D245" s="14" t="str">
        <f t="shared" si="11"/>
        <v>Orangespotted filefish</v>
      </c>
      <c r="E245" s="7" t="s">
        <v>1649</v>
      </c>
      <c r="G245" s="7" t="s">
        <v>1337</v>
      </c>
      <c r="H245" s="14" t="str">
        <f t="shared" si="9"/>
        <v>Atlantic spadefish</v>
      </c>
      <c r="I245" s="7" t="s">
        <v>1650</v>
      </c>
    </row>
    <row r="246" spans="1:9" x14ac:dyDescent="0.2">
      <c r="A246" s="7" t="s">
        <v>580</v>
      </c>
      <c r="B246" s="7" t="str">
        <f t="shared" si="10"/>
        <v>orangespotted filefish</v>
      </c>
      <c r="C246" s="7" t="s">
        <v>1337</v>
      </c>
      <c r="D246" s="14" t="str">
        <f t="shared" si="11"/>
        <v>Atlantic spadefish</v>
      </c>
      <c r="E246" s="7" t="s">
        <v>1650</v>
      </c>
      <c r="G246" s="7" t="s">
        <v>1338</v>
      </c>
      <c r="H246" s="14" t="str">
        <f t="shared" si="9"/>
        <v>Longspine porcupinefish</v>
      </c>
      <c r="I246" s="7" t="s">
        <v>1651</v>
      </c>
    </row>
    <row r="247" spans="1:9" x14ac:dyDescent="0.2">
      <c r="A247" s="7" t="s">
        <v>582</v>
      </c>
      <c r="B247" s="7" t="str">
        <f t="shared" si="10"/>
        <v>atlantic spadefish</v>
      </c>
      <c r="C247" s="7" t="s">
        <v>1338</v>
      </c>
      <c r="D247" s="14" t="str">
        <f t="shared" si="11"/>
        <v>Longspine porcupinefish</v>
      </c>
      <c r="E247" s="7" t="s">
        <v>1651</v>
      </c>
      <c r="G247" s="7" t="s">
        <v>1339</v>
      </c>
      <c r="H247" s="14" t="str">
        <f t="shared" si="9"/>
        <v>Spot-fin porcupinefish</v>
      </c>
      <c r="I247" s="7" t="s">
        <v>1652</v>
      </c>
    </row>
    <row r="248" spans="1:9" x14ac:dyDescent="0.2">
      <c r="A248" s="7" t="s">
        <v>584</v>
      </c>
      <c r="B248" s="7" t="str">
        <f t="shared" si="10"/>
        <v>longspine porcupinefish</v>
      </c>
      <c r="C248" s="7" t="s">
        <v>1339</v>
      </c>
      <c r="D248" s="14" t="str">
        <f t="shared" si="11"/>
        <v>Spot-fin porcupinefish</v>
      </c>
      <c r="E248" s="7" t="s">
        <v>1652</v>
      </c>
      <c r="G248" s="7" t="s">
        <v>1340</v>
      </c>
      <c r="H248" s="14" t="str">
        <f t="shared" si="9"/>
        <v>Spotted trunkfish</v>
      </c>
      <c r="I248" s="7" t="s">
        <v>1653</v>
      </c>
    </row>
    <row r="249" spans="1:9" x14ac:dyDescent="0.2">
      <c r="A249" s="7" t="s">
        <v>586</v>
      </c>
      <c r="B249" s="7" t="str">
        <f t="shared" si="10"/>
        <v>spot-fin porcupinefish</v>
      </c>
      <c r="C249" s="7" t="s">
        <v>1340</v>
      </c>
      <c r="D249" s="14" t="str">
        <f t="shared" si="11"/>
        <v>Spotted trunkfish</v>
      </c>
      <c r="E249" s="7" t="s">
        <v>1653</v>
      </c>
      <c r="G249" s="7" t="s">
        <v>1341</v>
      </c>
      <c r="H249" s="14" t="str">
        <f t="shared" si="9"/>
        <v>Buffalo trunkfish</v>
      </c>
      <c r="I249" s="7" t="s">
        <v>1654</v>
      </c>
    </row>
    <row r="250" spans="1:9" x14ac:dyDescent="0.2">
      <c r="A250" s="7" t="s">
        <v>588</v>
      </c>
      <c r="B250" s="7" t="str">
        <f t="shared" si="10"/>
        <v>spotted trunkfish</v>
      </c>
      <c r="C250" s="7" t="s">
        <v>1341</v>
      </c>
      <c r="D250" s="14" t="str">
        <f t="shared" si="11"/>
        <v>Buffalo trunkfish</v>
      </c>
      <c r="E250" s="7" t="s">
        <v>1654</v>
      </c>
      <c r="G250" s="7" t="s">
        <v>1342</v>
      </c>
      <c r="H250" s="14" t="str">
        <f t="shared" si="9"/>
        <v>Smooth puffer</v>
      </c>
      <c r="I250" s="7" t="s">
        <v>1655</v>
      </c>
    </row>
    <row r="251" spans="1:9" x14ac:dyDescent="0.2">
      <c r="A251" s="7" t="s">
        <v>590</v>
      </c>
      <c r="B251" s="7" t="str">
        <f t="shared" si="10"/>
        <v>buffalo trunkfish</v>
      </c>
      <c r="C251" s="7" t="s">
        <v>1342</v>
      </c>
      <c r="D251" s="14" t="str">
        <f t="shared" si="11"/>
        <v>Smooth puffer</v>
      </c>
      <c r="E251" s="7" t="s">
        <v>1655</v>
      </c>
      <c r="G251" s="7" t="s">
        <v>1343</v>
      </c>
      <c r="H251" s="14" t="str">
        <f t="shared" si="9"/>
        <v>Pinfish</v>
      </c>
      <c r="I251" s="7" t="s">
        <v>1656</v>
      </c>
    </row>
    <row r="252" spans="1:9" x14ac:dyDescent="0.2">
      <c r="A252" s="7" t="s">
        <v>592</v>
      </c>
      <c r="B252" s="7" t="str">
        <f t="shared" si="10"/>
        <v>smooth puffer</v>
      </c>
      <c r="C252" s="7" t="s">
        <v>1343</v>
      </c>
      <c r="D252" s="14" t="str">
        <f t="shared" si="11"/>
        <v>Pinfish</v>
      </c>
      <c r="E252" s="7" t="s">
        <v>1656</v>
      </c>
      <c r="G252" s="7" t="s">
        <v>1344</v>
      </c>
      <c r="H252" s="14" t="str">
        <f t="shared" si="9"/>
        <v>Fringed filefish</v>
      </c>
      <c r="I252" s="7" t="s">
        <v>1657</v>
      </c>
    </row>
    <row r="253" spans="1:9" x14ac:dyDescent="0.2">
      <c r="A253" s="7" t="s">
        <v>594</v>
      </c>
      <c r="B253" s="7" t="str">
        <f t="shared" si="10"/>
        <v>pinfish</v>
      </c>
      <c r="C253" s="7" t="s">
        <v>1344</v>
      </c>
      <c r="D253" s="14" t="str">
        <f t="shared" si="11"/>
        <v>Fringed filefish</v>
      </c>
      <c r="E253" s="7" t="s">
        <v>1657</v>
      </c>
      <c r="G253" s="7" t="s">
        <v>1345</v>
      </c>
      <c r="H253" s="14" t="str">
        <f t="shared" si="9"/>
        <v>Marbled puffer</v>
      </c>
      <c r="I253" s="7" t="s">
        <v>1658</v>
      </c>
    </row>
    <row r="254" spans="1:9" x14ac:dyDescent="0.2">
      <c r="A254" s="7" t="s">
        <v>596</v>
      </c>
      <c r="B254" s="7" t="str">
        <f t="shared" si="10"/>
        <v>fringed filefish</v>
      </c>
      <c r="C254" s="7" t="s">
        <v>1345</v>
      </c>
      <c r="D254" s="14" t="str">
        <f t="shared" si="11"/>
        <v>Marbled puffer</v>
      </c>
      <c r="E254" s="7" t="s">
        <v>1658</v>
      </c>
      <c r="G254" s="7" t="s">
        <v>1346</v>
      </c>
      <c r="H254" s="14" t="str">
        <f t="shared" si="9"/>
        <v>Southern puffer</v>
      </c>
      <c r="I254" s="7" t="s">
        <v>1659</v>
      </c>
    </row>
    <row r="255" spans="1:9" x14ac:dyDescent="0.2">
      <c r="A255" s="7" t="s">
        <v>598</v>
      </c>
      <c r="B255" s="7" t="str">
        <f t="shared" si="10"/>
        <v>marbled puffer</v>
      </c>
      <c r="C255" s="7" t="s">
        <v>1346</v>
      </c>
      <c r="D255" s="14" t="str">
        <f t="shared" si="11"/>
        <v>Southern puffer</v>
      </c>
      <c r="E255" s="7" t="s">
        <v>1659</v>
      </c>
      <c r="G255" s="7" t="s">
        <v>1347</v>
      </c>
      <c r="H255" s="14" t="str">
        <f t="shared" si="9"/>
        <v>Bandtail puffer</v>
      </c>
      <c r="I255" s="7" t="s">
        <v>1660</v>
      </c>
    </row>
    <row r="256" spans="1:9" x14ac:dyDescent="0.2">
      <c r="A256" s="7" t="s">
        <v>600</v>
      </c>
      <c r="B256" s="7" t="str">
        <f t="shared" si="10"/>
        <v>southern puffer</v>
      </c>
      <c r="C256" s="7" t="s">
        <v>1347</v>
      </c>
      <c r="D256" s="14" t="str">
        <f t="shared" si="11"/>
        <v>Bandtail puffer</v>
      </c>
      <c r="E256" s="7" t="s">
        <v>1660</v>
      </c>
      <c r="G256" s="7" t="s">
        <v>1348</v>
      </c>
      <c r="H256" s="14" t="str">
        <f t="shared" si="9"/>
        <v>Checkered puffer</v>
      </c>
      <c r="I256" s="7" t="s">
        <v>1661</v>
      </c>
    </row>
    <row r="257" spans="1:9" x14ac:dyDescent="0.2">
      <c r="A257" s="7" t="s">
        <v>602</v>
      </c>
      <c r="B257" s="7" t="str">
        <f t="shared" si="10"/>
        <v>bandtail puffer</v>
      </c>
      <c r="C257" s="7" t="s">
        <v>1348</v>
      </c>
      <c r="D257" s="14" t="str">
        <f t="shared" si="11"/>
        <v>Checkered puffer</v>
      </c>
      <c r="E257" s="7" t="s">
        <v>1661</v>
      </c>
      <c r="G257" s="7" t="s">
        <v>1349</v>
      </c>
      <c r="H257" s="14" t="str">
        <f t="shared" si="9"/>
        <v>Pygmy filefish</v>
      </c>
      <c r="I257" s="7" t="s">
        <v>1662</v>
      </c>
    </row>
    <row r="258" spans="1:9" x14ac:dyDescent="0.2">
      <c r="A258" s="7" t="s">
        <v>604</v>
      </c>
      <c r="B258" s="7" t="str">
        <f t="shared" si="10"/>
        <v>checkered puffer</v>
      </c>
      <c r="C258" s="7" t="s">
        <v>1349</v>
      </c>
      <c r="D258" s="14" t="str">
        <f t="shared" si="11"/>
        <v>Pygmy filefish</v>
      </c>
      <c r="E258" s="7" t="s">
        <v>1662</v>
      </c>
      <c r="G258" s="7" t="s">
        <v>1350</v>
      </c>
      <c r="H258" s="14" t="str">
        <f t="shared" ref="H258:H321" si="12">UPPER(LEFT(G259,1))&amp;RIGHT(G259,LEN(G259)-1)</f>
        <v>Sergeant major</v>
      </c>
      <c r="I258" s="7" t="s">
        <v>1663</v>
      </c>
    </row>
    <row r="259" spans="1:9" x14ac:dyDescent="0.2">
      <c r="A259" s="7" t="s">
        <v>606</v>
      </c>
      <c r="B259" s="7" t="str">
        <f t="shared" ref="B259:B322" si="13">LOWER(A259)</f>
        <v>pygmy filefish</v>
      </c>
      <c r="C259" s="7" t="s">
        <v>1350</v>
      </c>
      <c r="D259" s="14" t="str">
        <f t="shared" ref="D259:D322" si="14">UPPER(LEFT(C260,1))&amp;RIGHT(C260,LEN(C260)-1)</f>
        <v>Sergeant major</v>
      </c>
      <c r="E259" s="7" t="s">
        <v>1663</v>
      </c>
      <c r="G259" s="7" t="s">
        <v>1351</v>
      </c>
      <c r="H259" s="14" t="str">
        <f t="shared" si="12"/>
        <v>Night sergeant</v>
      </c>
      <c r="I259" s="7" t="s">
        <v>1664</v>
      </c>
    </row>
    <row r="260" spans="1:9" x14ac:dyDescent="0.2">
      <c r="A260" s="7" t="s">
        <v>609</v>
      </c>
      <c r="B260" s="7" t="str">
        <f t="shared" si="13"/>
        <v>sergeant major</v>
      </c>
      <c r="C260" s="7" t="s">
        <v>1351</v>
      </c>
      <c r="D260" s="14" t="str">
        <f t="shared" si="14"/>
        <v>Night sergeant</v>
      </c>
      <c r="E260" s="7" t="s">
        <v>1664</v>
      </c>
      <c r="G260" s="7" t="s">
        <v>1352</v>
      </c>
      <c r="H260" s="14" t="str">
        <f t="shared" si="12"/>
        <v>Ocean surgeon</v>
      </c>
      <c r="I260" s="7" t="s">
        <v>1665</v>
      </c>
    </row>
    <row r="261" spans="1:9" x14ac:dyDescent="0.2">
      <c r="A261" s="7" t="s">
        <v>612</v>
      </c>
      <c r="B261" s="7" t="str">
        <f t="shared" si="13"/>
        <v>night sergeant</v>
      </c>
      <c r="C261" s="7" t="s">
        <v>1352</v>
      </c>
      <c r="D261" s="14" t="str">
        <f t="shared" si="14"/>
        <v>Ocean surgeon</v>
      </c>
      <c r="E261" s="7" t="s">
        <v>1665</v>
      </c>
      <c r="G261" s="7" t="s">
        <v>1353</v>
      </c>
      <c r="H261" s="14" t="str">
        <f t="shared" si="12"/>
        <v>Doctorfish</v>
      </c>
      <c r="I261" s="7" t="s">
        <v>1666</v>
      </c>
    </row>
    <row r="262" spans="1:9" x14ac:dyDescent="0.2">
      <c r="A262" s="7" t="s">
        <v>614</v>
      </c>
      <c r="B262" s="7" t="str">
        <f t="shared" si="13"/>
        <v>ocean surgeon</v>
      </c>
      <c r="C262" s="7" t="s">
        <v>1353</v>
      </c>
      <c r="D262" s="14" t="str">
        <f t="shared" si="14"/>
        <v>Doctorfish</v>
      </c>
      <c r="E262" s="7" t="s">
        <v>1666</v>
      </c>
      <c r="G262" s="7" t="s">
        <v>1354</v>
      </c>
      <c r="H262" s="14" t="str">
        <f t="shared" si="12"/>
        <v>Blue tang</v>
      </c>
      <c r="I262" s="7" t="s">
        <v>1667</v>
      </c>
    </row>
    <row r="263" spans="1:9" x14ac:dyDescent="0.2">
      <c r="A263" s="7" t="s">
        <v>616</v>
      </c>
      <c r="B263" s="7" t="str">
        <f t="shared" si="13"/>
        <v>doctorfish</v>
      </c>
      <c r="C263" s="7" t="s">
        <v>1354</v>
      </c>
      <c r="D263" s="14" t="str">
        <f t="shared" si="14"/>
        <v>Blue tang</v>
      </c>
      <c r="E263" s="7" t="s">
        <v>1667</v>
      </c>
      <c r="G263" s="7" t="s">
        <v>1355</v>
      </c>
      <c r="H263" s="14" t="str">
        <f t="shared" si="12"/>
        <v>Queen triggerfish</v>
      </c>
      <c r="I263" s="7" t="s">
        <v>1668</v>
      </c>
    </row>
    <row r="264" spans="1:9" x14ac:dyDescent="0.2">
      <c r="A264" s="7" t="s">
        <v>618</v>
      </c>
      <c r="B264" s="7" t="str">
        <f t="shared" si="13"/>
        <v>blue tang</v>
      </c>
      <c r="C264" s="7" t="s">
        <v>1355</v>
      </c>
      <c r="D264" s="14" t="str">
        <f t="shared" si="14"/>
        <v>Queen triggerfish</v>
      </c>
      <c r="E264" s="7" t="s">
        <v>1668</v>
      </c>
      <c r="G264" s="7" t="s">
        <v>1356</v>
      </c>
      <c r="H264" s="14" t="str">
        <f t="shared" si="12"/>
        <v>Brown chromis</v>
      </c>
      <c r="I264" s="7" t="s">
        <v>1669</v>
      </c>
    </row>
    <row r="265" spans="1:9" x14ac:dyDescent="0.2">
      <c r="A265" s="7" t="s">
        <v>620</v>
      </c>
      <c r="B265" s="7" t="str">
        <f t="shared" si="13"/>
        <v>queen triggerfish</v>
      </c>
      <c r="C265" s="7" t="s">
        <v>1356</v>
      </c>
      <c r="D265" s="14" t="str">
        <f t="shared" si="14"/>
        <v>Brown chromis</v>
      </c>
      <c r="E265" s="7" t="s">
        <v>1669</v>
      </c>
      <c r="G265" s="7" t="s">
        <v>1357</v>
      </c>
      <c r="H265" s="14" t="str">
        <f t="shared" si="12"/>
        <v>Blue angelfish</v>
      </c>
      <c r="I265" s="7" t="s">
        <v>1670</v>
      </c>
    </row>
    <row r="266" spans="1:9" x14ac:dyDescent="0.2">
      <c r="A266" s="7" t="s">
        <v>622</v>
      </c>
      <c r="B266" s="7" t="str">
        <f t="shared" si="13"/>
        <v>brown chromis</v>
      </c>
      <c r="C266" s="7" t="s">
        <v>1357</v>
      </c>
      <c r="D266" s="14" t="str">
        <f t="shared" si="14"/>
        <v>Blue angelfish</v>
      </c>
      <c r="E266" s="7" t="s">
        <v>1670</v>
      </c>
      <c r="G266" s="7" t="s">
        <v>1358</v>
      </c>
      <c r="H266" s="14" t="str">
        <f t="shared" si="12"/>
        <v>Queen angelfish</v>
      </c>
      <c r="I266" s="7" t="s">
        <v>1671</v>
      </c>
    </row>
    <row r="267" spans="1:9" x14ac:dyDescent="0.2">
      <c r="A267" s="7" t="s">
        <v>624</v>
      </c>
      <c r="B267" s="7" t="str">
        <f t="shared" si="13"/>
        <v>blue angelfish</v>
      </c>
      <c r="C267" s="7" t="s">
        <v>1358</v>
      </c>
      <c r="D267" s="14" t="str">
        <f t="shared" si="14"/>
        <v>Queen angelfish</v>
      </c>
      <c r="E267" s="7" t="s">
        <v>1671</v>
      </c>
      <c r="G267" s="7" t="s">
        <v>1359</v>
      </c>
      <c r="H267" s="14" t="str">
        <f t="shared" si="12"/>
        <v>Rock beauty</v>
      </c>
      <c r="I267" s="7" t="s">
        <v>1672</v>
      </c>
    </row>
    <row r="268" spans="1:9" x14ac:dyDescent="0.2">
      <c r="A268" s="7" t="s">
        <v>626</v>
      </c>
      <c r="B268" s="7" t="str">
        <f t="shared" si="13"/>
        <v>queen angelfish</v>
      </c>
      <c r="C268" s="7" t="s">
        <v>1359</v>
      </c>
      <c r="D268" s="14" t="str">
        <f t="shared" si="14"/>
        <v>Rock beauty</v>
      </c>
      <c r="E268" s="7" t="s">
        <v>1672</v>
      </c>
      <c r="G268" s="7" t="s">
        <v>1360</v>
      </c>
      <c r="H268" s="14" t="str">
        <f t="shared" si="12"/>
        <v>Yellow chub</v>
      </c>
      <c r="I268" s="7" t="s">
        <v>1673</v>
      </c>
    </row>
    <row r="269" spans="1:9" x14ac:dyDescent="0.2">
      <c r="A269" s="7" t="s">
        <v>628</v>
      </c>
      <c r="B269" s="7" t="str">
        <f t="shared" si="13"/>
        <v>rock beauty</v>
      </c>
      <c r="C269" s="7" t="s">
        <v>1360</v>
      </c>
      <c r="D269" s="14" t="str">
        <f t="shared" si="14"/>
        <v>Yellow chub</v>
      </c>
      <c r="E269" s="7" t="s">
        <v>1673</v>
      </c>
      <c r="G269" s="7" t="s">
        <v>1361</v>
      </c>
      <c r="H269" s="14" t="str">
        <f t="shared" si="12"/>
        <v>Bermuda sea chub</v>
      </c>
      <c r="I269" s="7" t="s">
        <v>1674</v>
      </c>
    </row>
    <row r="270" spans="1:9" x14ac:dyDescent="0.2">
      <c r="A270" s="7" t="s">
        <v>630</v>
      </c>
      <c r="B270" s="7" t="str">
        <f t="shared" si="13"/>
        <v>yellow chub</v>
      </c>
      <c r="C270" s="7" t="s">
        <v>1361</v>
      </c>
      <c r="D270" s="14" t="str">
        <f t="shared" si="14"/>
        <v>Bermuda sea chub</v>
      </c>
      <c r="E270" s="7" t="s">
        <v>1674</v>
      </c>
      <c r="G270" s="7" t="s">
        <v>1362</v>
      </c>
      <c r="H270" s="14" t="str">
        <f t="shared" si="12"/>
        <v>Black durgon</v>
      </c>
      <c r="I270" s="7" t="s">
        <v>1675</v>
      </c>
    </row>
    <row r="271" spans="1:9" x14ac:dyDescent="0.2">
      <c r="A271" s="7" t="s">
        <v>632</v>
      </c>
      <c r="B271" s="7" t="str">
        <f t="shared" si="13"/>
        <v>bermuda sea chub</v>
      </c>
      <c r="C271" s="7" t="s">
        <v>1362</v>
      </c>
      <c r="D271" s="14" t="str">
        <f t="shared" si="14"/>
        <v>Black durgon</v>
      </c>
      <c r="E271" s="7" t="s">
        <v>1675</v>
      </c>
      <c r="G271" s="7" t="s">
        <v>1363</v>
      </c>
      <c r="H271" s="14" t="str">
        <f t="shared" si="12"/>
        <v>Yellowtail damselfish</v>
      </c>
      <c r="I271" s="7" t="s">
        <v>1676</v>
      </c>
    </row>
    <row r="272" spans="1:9" x14ac:dyDescent="0.2">
      <c r="A272" s="7" t="s">
        <v>634</v>
      </c>
      <c r="B272" s="7" t="str">
        <f t="shared" si="13"/>
        <v>black durgon</v>
      </c>
      <c r="C272" s="7" t="s">
        <v>1363</v>
      </c>
      <c r="D272" s="14" t="str">
        <f t="shared" si="14"/>
        <v>Yellowtail damselfish</v>
      </c>
      <c r="E272" s="7" t="s">
        <v>1676</v>
      </c>
      <c r="G272" s="7" t="s">
        <v>1364</v>
      </c>
      <c r="H272" s="14" t="str">
        <f t="shared" si="12"/>
        <v>Gray angelfish</v>
      </c>
      <c r="I272" s="7" t="s">
        <v>1677</v>
      </c>
    </row>
    <row r="273" spans="1:9" x14ac:dyDescent="0.2">
      <c r="A273" s="7" t="s">
        <v>636</v>
      </c>
      <c r="B273" s="7" t="str">
        <f t="shared" si="13"/>
        <v>yellowtail damselfish</v>
      </c>
      <c r="C273" s="7" t="s">
        <v>1364</v>
      </c>
      <c r="D273" s="14" t="str">
        <f t="shared" si="14"/>
        <v>Gray angelfish</v>
      </c>
      <c r="E273" s="7" t="s">
        <v>1677</v>
      </c>
      <c r="G273" s="7" t="s">
        <v>1365</v>
      </c>
      <c r="H273" s="14" t="str">
        <f t="shared" si="12"/>
        <v>French angelfish</v>
      </c>
      <c r="I273" s="7" t="s">
        <v>1678</v>
      </c>
    </row>
    <row r="274" spans="1:9" x14ac:dyDescent="0.2">
      <c r="A274" s="7" t="s">
        <v>638</v>
      </c>
      <c r="B274" s="7" t="str">
        <f t="shared" si="13"/>
        <v>gray angelfish</v>
      </c>
      <c r="C274" s="7" t="s">
        <v>1365</v>
      </c>
      <c r="D274" s="14" t="str">
        <f t="shared" si="14"/>
        <v>French angelfish</v>
      </c>
      <c r="E274" s="7" t="s">
        <v>1678</v>
      </c>
      <c r="G274" s="7" t="s">
        <v>1366</v>
      </c>
      <c r="H274" s="14" t="str">
        <f t="shared" si="12"/>
        <v>Striped parrotfish</v>
      </c>
      <c r="I274" s="7" t="s">
        <v>1679</v>
      </c>
    </row>
    <row r="275" spans="1:9" x14ac:dyDescent="0.2">
      <c r="A275" s="7" t="s">
        <v>640</v>
      </c>
      <c r="B275" s="7" t="str">
        <f t="shared" si="13"/>
        <v>french angelfish</v>
      </c>
      <c r="C275" s="7" t="s">
        <v>1366</v>
      </c>
      <c r="D275" s="14" t="str">
        <f t="shared" si="14"/>
        <v>Striped parrotfish</v>
      </c>
      <c r="E275" s="7" t="s">
        <v>1679</v>
      </c>
      <c r="G275" s="7" t="s">
        <v>1367</v>
      </c>
      <c r="H275" s="14" t="str">
        <f t="shared" si="12"/>
        <v>Princess parrotfish</v>
      </c>
      <c r="I275" s="7" t="s">
        <v>1680</v>
      </c>
    </row>
    <row r="276" spans="1:9" x14ac:dyDescent="0.2">
      <c r="A276" s="7" t="s">
        <v>642</v>
      </c>
      <c r="B276" s="7" t="str">
        <f t="shared" si="13"/>
        <v>striped parrotfish</v>
      </c>
      <c r="C276" s="7" t="s">
        <v>1367</v>
      </c>
      <c r="D276" s="14" t="str">
        <f t="shared" si="14"/>
        <v>Princess parrotfish</v>
      </c>
      <c r="E276" s="7" t="s">
        <v>1680</v>
      </c>
      <c r="G276" s="7" t="s">
        <v>1368</v>
      </c>
      <c r="H276" s="14" t="str">
        <f t="shared" si="12"/>
        <v>Redband parrotfish</v>
      </c>
      <c r="I276" s="7" t="s">
        <v>1681</v>
      </c>
    </row>
    <row r="277" spans="1:9" x14ac:dyDescent="0.2">
      <c r="A277" s="7" t="s">
        <v>644</v>
      </c>
      <c r="B277" s="7" t="str">
        <f t="shared" si="13"/>
        <v>princess parrotfish</v>
      </c>
      <c r="C277" s="7" t="s">
        <v>1368</v>
      </c>
      <c r="D277" s="14" t="str">
        <f t="shared" si="14"/>
        <v>Redband parrotfish</v>
      </c>
      <c r="E277" s="7" t="s">
        <v>1681</v>
      </c>
      <c r="G277" s="7" t="s">
        <v>1369</v>
      </c>
      <c r="H277" s="14" t="str">
        <f t="shared" si="12"/>
        <v>Redtail parrotfish</v>
      </c>
      <c r="I277" s="7" t="s">
        <v>1682</v>
      </c>
    </row>
    <row r="278" spans="1:9" x14ac:dyDescent="0.2">
      <c r="A278" s="7" t="s">
        <v>646</v>
      </c>
      <c r="B278" s="7" t="str">
        <f t="shared" si="13"/>
        <v>redband parrotfish</v>
      </c>
      <c r="C278" s="7" t="s">
        <v>1369</v>
      </c>
      <c r="D278" s="14" t="str">
        <f t="shared" si="14"/>
        <v>Redtail parrotfish</v>
      </c>
      <c r="E278" s="7" t="s">
        <v>1682</v>
      </c>
      <c r="G278" s="7" t="s">
        <v>1370</v>
      </c>
      <c r="H278" s="14" t="str">
        <f t="shared" si="12"/>
        <v>Bucktooth parrotfish</v>
      </c>
      <c r="I278" s="7" t="s">
        <v>1683</v>
      </c>
    </row>
    <row r="279" spans="1:9" x14ac:dyDescent="0.2">
      <c r="A279" s="7" t="s">
        <v>648</v>
      </c>
      <c r="B279" s="7" t="str">
        <f t="shared" si="13"/>
        <v>redtail parrotfish</v>
      </c>
      <c r="C279" s="7" t="s">
        <v>1370</v>
      </c>
      <c r="D279" s="14" t="str">
        <f t="shared" si="14"/>
        <v>Bucktooth parrotfish</v>
      </c>
      <c r="E279" s="7" t="s">
        <v>1683</v>
      </c>
      <c r="G279" s="7" t="s">
        <v>1371</v>
      </c>
      <c r="H279" s="14" t="str">
        <f t="shared" si="12"/>
        <v>Stoplight parrotfish</v>
      </c>
      <c r="I279" s="7" t="s">
        <v>1684</v>
      </c>
    </row>
    <row r="280" spans="1:9" x14ac:dyDescent="0.2">
      <c r="A280" s="7" t="s">
        <v>650</v>
      </c>
      <c r="B280" s="7" t="str">
        <f t="shared" si="13"/>
        <v>bucktooth parrotfish</v>
      </c>
      <c r="C280" s="7" t="s">
        <v>1371</v>
      </c>
      <c r="D280" s="14" t="str">
        <f t="shared" si="14"/>
        <v>Stoplight parrotfish</v>
      </c>
      <c r="E280" s="7" t="s">
        <v>1684</v>
      </c>
      <c r="G280" s="7" t="s">
        <v>1372</v>
      </c>
      <c r="H280" s="14" t="str">
        <f t="shared" si="12"/>
        <v>Margined flyingfish</v>
      </c>
      <c r="I280" s="7" t="s">
        <v>1685</v>
      </c>
    </row>
    <row r="281" spans="1:9" x14ac:dyDescent="0.2">
      <c r="A281" s="7" t="s">
        <v>652</v>
      </c>
      <c r="B281" s="7" t="str">
        <f t="shared" si="13"/>
        <v>stoplight parrotfish</v>
      </c>
      <c r="C281" s="7" t="s">
        <v>1372</v>
      </c>
      <c r="D281" s="14" t="str">
        <f t="shared" si="14"/>
        <v>Margined flyingfish</v>
      </c>
      <c r="E281" s="7" t="s">
        <v>1685</v>
      </c>
      <c r="G281" s="7" t="s">
        <v>1373</v>
      </c>
      <c r="H281" s="14" t="str">
        <f t="shared" si="12"/>
        <v>Atlantic flyingfish</v>
      </c>
      <c r="I281" s="7" t="s">
        <v>1686</v>
      </c>
    </row>
    <row r="282" spans="1:9" x14ac:dyDescent="0.2">
      <c r="A282" s="7" t="s">
        <v>655</v>
      </c>
      <c r="B282" s="7" t="str">
        <f t="shared" si="13"/>
        <v>margined flyingfish</v>
      </c>
      <c r="C282" s="7" t="s">
        <v>1373</v>
      </c>
      <c r="D282" s="14" t="str">
        <f t="shared" si="14"/>
        <v>Atlantic flyingfish</v>
      </c>
      <c r="E282" s="7" t="s">
        <v>1686</v>
      </c>
      <c r="G282" s="7" t="s">
        <v>1374</v>
      </c>
      <c r="H282" s="14" t="str">
        <f t="shared" si="12"/>
        <v>Clearwing flyingfish</v>
      </c>
      <c r="I282" s="7" t="s">
        <v>1687</v>
      </c>
    </row>
    <row r="283" spans="1:9" x14ac:dyDescent="0.2">
      <c r="A283" s="7" t="s">
        <v>658</v>
      </c>
      <c r="B283" s="7" t="str">
        <f t="shared" si="13"/>
        <v>atlantic flyingfish</v>
      </c>
      <c r="C283" s="7" t="s">
        <v>1374</v>
      </c>
      <c r="D283" s="14" t="str">
        <f t="shared" si="14"/>
        <v>Clearwing flyingfish</v>
      </c>
      <c r="E283" s="7" t="s">
        <v>1687</v>
      </c>
      <c r="G283" s="7" t="s">
        <v>1375</v>
      </c>
      <c r="H283" s="14" t="str">
        <f t="shared" si="12"/>
        <v>Oceanic two-wing flyingfish</v>
      </c>
      <c r="I283" s="7" t="s">
        <v>1688</v>
      </c>
    </row>
    <row r="284" spans="1:9" x14ac:dyDescent="0.2">
      <c r="A284" s="7" t="s">
        <v>660</v>
      </c>
      <c r="B284" s="7" t="str">
        <f t="shared" si="13"/>
        <v>clearwing flyingfish</v>
      </c>
      <c r="C284" s="7" t="s">
        <v>1375</v>
      </c>
      <c r="D284" s="14" t="str">
        <f t="shared" si="14"/>
        <v>Oceanic two-wing flyingfish</v>
      </c>
      <c r="E284" s="7" t="s">
        <v>1688</v>
      </c>
      <c r="G284" s="7" t="s">
        <v>1376</v>
      </c>
      <c r="H284" s="14" t="str">
        <f t="shared" si="12"/>
        <v>Tropical two-wing flyingfish</v>
      </c>
      <c r="I284" s="7" t="s">
        <v>1689</v>
      </c>
    </row>
    <row r="285" spans="1:9" x14ac:dyDescent="0.2">
      <c r="A285" s="7" t="s">
        <v>662</v>
      </c>
      <c r="B285" s="7" t="str">
        <f t="shared" si="13"/>
        <v>oceanic two-wing flyingfish</v>
      </c>
      <c r="C285" s="7" t="s">
        <v>1376</v>
      </c>
      <c r="D285" s="14" t="str">
        <f t="shared" si="14"/>
        <v>Tropical two-wing flyingfish</v>
      </c>
      <c r="E285" s="7" t="s">
        <v>1689</v>
      </c>
      <c r="G285" s="7" t="s">
        <v>1377</v>
      </c>
      <c r="H285" s="14" t="str">
        <f t="shared" si="12"/>
        <v>Balao</v>
      </c>
      <c r="I285" s="7" t="s">
        <v>1690</v>
      </c>
    </row>
    <row r="286" spans="1:9" x14ac:dyDescent="0.2">
      <c r="A286" s="7" t="s">
        <v>664</v>
      </c>
      <c r="B286" s="7" t="str">
        <f t="shared" si="13"/>
        <v>tropical two-wing flyingfish</v>
      </c>
      <c r="C286" s="7" t="s">
        <v>1377</v>
      </c>
      <c r="D286" s="14" t="str">
        <f t="shared" si="14"/>
        <v>Balao</v>
      </c>
      <c r="E286" s="7" t="s">
        <v>1690</v>
      </c>
      <c r="G286" s="7" t="s">
        <v>1378</v>
      </c>
      <c r="H286" s="14" t="str">
        <f t="shared" si="12"/>
        <v>Ballyhoo halfbeak</v>
      </c>
      <c r="I286" s="7" t="s">
        <v>1691</v>
      </c>
    </row>
    <row r="287" spans="1:9" x14ac:dyDescent="0.2">
      <c r="A287" s="7" t="s">
        <v>666</v>
      </c>
      <c r="B287" s="7" t="str">
        <f t="shared" si="13"/>
        <v>balao</v>
      </c>
      <c r="C287" s="7" t="s">
        <v>1378</v>
      </c>
      <c r="D287" s="14" t="str">
        <f t="shared" si="14"/>
        <v>Ballyhoo halfbeak</v>
      </c>
      <c r="E287" s="7" t="s">
        <v>1691</v>
      </c>
      <c r="G287" s="7" t="s">
        <v>1379</v>
      </c>
      <c r="H287" s="14" t="str">
        <f t="shared" si="12"/>
        <v>Fourwing flyingfish</v>
      </c>
      <c r="I287" s="7" t="s">
        <v>1692</v>
      </c>
    </row>
    <row r="288" spans="1:9" x14ac:dyDescent="0.2">
      <c r="A288" s="7" t="s">
        <v>668</v>
      </c>
      <c r="B288" s="7" t="str">
        <f t="shared" si="13"/>
        <v>ballyhoo halfbeak</v>
      </c>
      <c r="C288" s="7" t="s">
        <v>1379</v>
      </c>
      <c r="D288" s="14" t="str">
        <f t="shared" si="14"/>
        <v>Fourwing flyingfish</v>
      </c>
      <c r="E288" s="7" t="s">
        <v>1692</v>
      </c>
      <c r="G288" s="7" t="s">
        <v>1380</v>
      </c>
      <c r="H288" s="14" t="str">
        <f t="shared" si="12"/>
        <v>Atlantic black wing flyingfish</v>
      </c>
      <c r="I288" s="7" t="s">
        <v>1693</v>
      </c>
    </row>
    <row r="289" spans="1:9" x14ac:dyDescent="0.2">
      <c r="A289" s="7" t="s">
        <v>670</v>
      </c>
      <c r="B289" s="7" t="str">
        <f t="shared" si="13"/>
        <v>fourwing flyingfish</v>
      </c>
      <c r="C289" s="7" t="s">
        <v>1380</v>
      </c>
      <c r="D289" s="14" t="str">
        <f t="shared" si="14"/>
        <v>Atlantic black wing flyingfish</v>
      </c>
      <c r="E289" s="7" t="s">
        <v>1693</v>
      </c>
      <c r="G289" s="7" t="s">
        <v>1381</v>
      </c>
      <c r="H289" s="14" t="str">
        <f t="shared" si="12"/>
        <v>Common halfbeak</v>
      </c>
      <c r="I289" s="7" t="s">
        <v>1694</v>
      </c>
    </row>
    <row r="290" spans="1:9" x14ac:dyDescent="0.2">
      <c r="A290" s="7" t="s">
        <v>672</v>
      </c>
      <c r="B290" s="7" t="str">
        <f t="shared" si="13"/>
        <v>atlantic black wing flyingfish</v>
      </c>
      <c r="C290" s="7" t="s">
        <v>1381</v>
      </c>
      <c r="D290" s="14" t="str">
        <f t="shared" si="14"/>
        <v>Common halfbeak</v>
      </c>
      <c r="E290" s="7" t="s">
        <v>1694</v>
      </c>
      <c r="G290" s="7" t="s">
        <v>1382</v>
      </c>
      <c r="H290" s="14" t="str">
        <f t="shared" si="12"/>
        <v>Sailfin flyingfish</v>
      </c>
      <c r="I290" s="7" t="s">
        <v>1695</v>
      </c>
    </row>
    <row r="291" spans="1:9" x14ac:dyDescent="0.2">
      <c r="A291" s="7" t="s">
        <v>674</v>
      </c>
      <c r="B291" s="7" t="str">
        <f t="shared" si="13"/>
        <v>common halfbeak</v>
      </c>
      <c r="C291" s="7" t="s">
        <v>1382</v>
      </c>
      <c r="D291" s="14" t="str">
        <f t="shared" si="14"/>
        <v>Sailfin flyingfish</v>
      </c>
      <c r="E291" s="7" t="s">
        <v>1695</v>
      </c>
      <c r="G291" s="7" t="s">
        <v>1383</v>
      </c>
      <c r="H291" s="14" t="str">
        <f t="shared" si="12"/>
        <v>Atlantic saury</v>
      </c>
      <c r="I291" s="7" t="s">
        <v>1696</v>
      </c>
    </row>
    <row r="292" spans="1:9" x14ac:dyDescent="0.2">
      <c r="A292" s="7" t="s">
        <v>676</v>
      </c>
      <c r="B292" s="7" t="str">
        <f t="shared" si="13"/>
        <v>sailfin flyingfish</v>
      </c>
      <c r="C292" s="7" t="s">
        <v>1383</v>
      </c>
      <c r="D292" s="14" t="str">
        <f t="shared" si="14"/>
        <v>Atlantic saury</v>
      </c>
      <c r="E292" s="7" t="s">
        <v>1696</v>
      </c>
      <c r="G292" s="7" t="s">
        <v>1384</v>
      </c>
      <c r="H292" s="14" t="str">
        <f t="shared" si="12"/>
        <v>Basking shark</v>
      </c>
      <c r="I292" s="7" t="s">
        <v>1697</v>
      </c>
    </row>
    <row r="293" spans="1:9" x14ac:dyDescent="0.2">
      <c r="A293" s="7" t="s">
        <v>678</v>
      </c>
      <c r="B293" s="7" t="str">
        <f t="shared" si="13"/>
        <v>atlantic saury</v>
      </c>
      <c r="C293" s="7" t="s">
        <v>1384</v>
      </c>
      <c r="D293" s="14" t="str">
        <f t="shared" si="14"/>
        <v>Basking shark</v>
      </c>
      <c r="E293" s="7" t="s">
        <v>1697</v>
      </c>
      <c r="G293" s="7" t="s">
        <v>1385</v>
      </c>
      <c r="H293" s="14" t="str">
        <f t="shared" si="12"/>
        <v>Skipjack herring</v>
      </c>
      <c r="I293" s="7" t="s">
        <v>1698</v>
      </c>
    </row>
    <row r="294" spans="1:9" x14ac:dyDescent="0.2">
      <c r="A294" s="7" t="s">
        <v>681</v>
      </c>
      <c r="B294" s="7" t="str">
        <f t="shared" si="13"/>
        <v>basking shark</v>
      </c>
      <c r="C294" s="7" t="s">
        <v>1385</v>
      </c>
      <c r="D294" s="14" t="str">
        <f t="shared" si="14"/>
        <v>Skipjack herring</v>
      </c>
      <c r="E294" s="7" t="s">
        <v>1698</v>
      </c>
      <c r="G294" s="7" t="s">
        <v>1386</v>
      </c>
      <c r="H294" s="14" t="str">
        <f t="shared" si="12"/>
        <v>Mackerel scad</v>
      </c>
      <c r="I294" s="7" t="s">
        <v>1699</v>
      </c>
    </row>
    <row r="295" spans="1:9" x14ac:dyDescent="0.2">
      <c r="A295" s="7" t="s">
        <v>685</v>
      </c>
      <c r="B295" s="7" t="str">
        <f t="shared" si="13"/>
        <v>skipjack herring</v>
      </c>
      <c r="C295" s="7" t="s">
        <v>1386</v>
      </c>
      <c r="D295" s="14" t="str">
        <f t="shared" si="14"/>
        <v>Mackerel scad</v>
      </c>
      <c r="E295" s="7" t="s">
        <v>1699</v>
      </c>
      <c r="G295" s="7" t="s">
        <v>1387</v>
      </c>
      <c r="H295" s="14" t="str">
        <f t="shared" si="12"/>
        <v>Round scad</v>
      </c>
      <c r="I295" s="7" t="s">
        <v>1700</v>
      </c>
    </row>
    <row r="296" spans="1:9" x14ac:dyDescent="0.2">
      <c r="A296" s="7" t="s">
        <v>688</v>
      </c>
      <c r="B296" s="7" t="str">
        <f t="shared" si="13"/>
        <v>mackerel scad</v>
      </c>
      <c r="C296" s="7" t="s">
        <v>1387</v>
      </c>
      <c r="D296" s="14" t="str">
        <f t="shared" si="14"/>
        <v>Round scad</v>
      </c>
      <c r="E296" s="7" t="s">
        <v>1700</v>
      </c>
      <c r="G296" s="7" t="s">
        <v>1388</v>
      </c>
      <c r="H296" s="14" t="str">
        <f t="shared" si="12"/>
        <v>Redtail scad</v>
      </c>
      <c r="I296" s="7" t="s">
        <v>1701</v>
      </c>
    </row>
    <row r="297" spans="1:9" x14ac:dyDescent="0.2">
      <c r="A297" s="7" t="s">
        <v>690</v>
      </c>
      <c r="B297" s="7" t="str">
        <f t="shared" si="13"/>
        <v>round scad</v>
      </c>
      <c r="C297" s="7" t="s">
        <v>1388</v>
      </c>
      <c r="D297" s="14" t="str">
        <f t="shared" si="14"/>
        <v>Redtail scad</v>
      </c>
      <c r="E297" s="7" t="s">
        <v>1701</v>
      </c>
      <c r="G297" s="7" t="s">
        <v>1389</v>
      </c>
      <c r="H297" s="14" t="str">
        <f t="shared" si="12"/>
        <v>American gizzard shad</v>
      </c>
      <c r="I297" s="7" t="s">
        <v>1702</v>
      </c>
    </row>
    <row r="298" spans="1:9" x14ac:dyDescent="0.2">
      <c r="A298" s="7" t="s">
        <v>692</v>
      </c>
      <c r="B298" s="7" t="str">
        <f t="shared" si="13"/>
        <v>redtail scad</v>
      </c>
      <c r="C298" s="7" t="s">
        <v>1389</v>
      </c>
      <c r="D298" s="14" t="str">
        <f t="shared" si="14"/>
        <v>American gizzard shad</v>
      </c>
      <c r="E298" s="7" t="s">
        <v>1702</v>
      </c>
      <c r="G298" s="7" t="s">
        <v>1390</v>
      </c>
      <c r="H298" s="14" t="str">
        <f t="shared" si="12"/>
        <v>Threadfin shad</v>
      </c>
      <c r="I298" s="7" t="s">
        <v>1703</v>
      </c>
    </row>
    <row r="299" spans="1:9" x14ac:dyDescent="0.2">
      <c r="A299" s="7" t="s">
        <v>694</v>
      </c>
      <c r="B299" s="7" t="str">
        <f t="shared" si="13"/>
        <v>american gizzard shad</v>
      </c>
      <c r="C299" s="7" t="s">
        <v>1390</v>
      </c>
      <c r="D299" s="14" t="str">
        <f t="shared" si="14"/>
        <v>Threadfin shad</v>
      </c>
      <c r="E299" s="7" t="s">
        <v>1703</v>
      </c>
      <c r="G299" s="7" t="s">
        <v>1391</v>
      </c>
      <c r="H299" s="14" t="str">
        <f t="shared" si="12"/>
        <v>Red-eye round herring</v>
      </c>
      <c r="I299" s="7" t="s">
        <v>1704</v>
      </c>
    </row>
    <row r="300" spans="1:9" x14ac:dyDescent="0.2">
      <c r="A300" s="7" t="s">
        <v>696</v>
      </c>
      <c r="B300" s="7" t="str">
        <f t="shared" si="13"/>
        <v>threadfin shad</v>
      </c>
      <c r="C300" s="7" t="s">
        <v>1391</v>
      </c>
      <c r="D300" s="14" t="str">
        <f t="shared" si="14"/>
        <v>Red-eye round herring</v>
      </c>
      <c r="E300" s="7" t="s">
        <v>1704</v>
      </c>
      <c r="G300" s="7" t="s">
        <v>1392</v>
      </c>
      <c r="H300" s="14" t="str">
        <f t="shared" si="12"/>
        <v>False herring</v>
      </c>
      <c r="I300" s="7" t="s">
        <v>1705</v>
      </c>
    </row>
    <row r="301" spans="1:9" x14ac:dyDescent="0.2">
      <c r="A301" s="7" t="s">
        <v>698</v>
      </c>
      <c r="B301" s="7" t="str">
        <f t="shared" si="13"/>
        <v>red-eye round herring</v>
      </c>
      <c r="C301" s="7" t="s">
        <v>1392</v>
      </c>
      <c r="D301" s="14" t="str">
        <f t="shared" si="14"/>
        <v>False herring</v>
      </c>
      <c r="E301" s="7" t="s">
        <v>1705</v>
      </c>
      <c r="G301" s="7" t="s">
        <v>1393</v>
      </c>
      <c r="H301" s="14" t="str">
        <f t="shared" si="12"/>
        <v>Redear sardine</v>
      </c>
      <c r="I301" s="7" t="s">
        <v>1706</v>
      </c>
    </row>
    <row r="302" spans="1:9" x14ac:dyDescent="0.2">
      <c r="A302" s="7" t="s">
        <v>700</v>
      </c>
      <c r="B302" s="7" t="str">
        <f t="shared" si="13"/>
        <v>false herring</v>
      </c>
      <c r="C302" s="7" t="s">
        <v>1393</v>
      </c>
      <c r="D302" s="14" t="str">
        <f t="shared" si="14"/>
        <v>Redear sardine</v>
      </c>
      <c r="E302" s="7" t="s">
        <v>1706</v>
      </c>
      <c r="G302" s="7" t="s">
        <v>1394</v>
      </c>
      <c r="H302" s="14" t="str">
        <f t="shared" si="12"/>
        <v>Scaled sardine</v>
      </c>
      <c r="I302" s="7" t="s">
        <v>1707</v>
      </c>
    </row>
    <row r="303" spans="1:9" x14ac:dyDescent="0.2">
      <c r="A303" s="7" t="s">
        <v>702</v>
      </c>
      <c r="B303" s="7" t="str">
        <f t="shared" si="13"/>
        <v>redear sardine</v>
      </c>
      <c r="C303" s="7" t="s">
        <v>1394</v>
      </c>
      <c r="D303" s="14" t="str">
        <f t="shared" si="14"/>
        <v>Scaled sardine</v>
      </c>
      <c r="E303" s="7" t="s">
        <v>1707</v>
      </c>
      <c r="G303" s="7" t="s">
        <v>1395</v>
      </c>
      <c r="H303" s="14" t="str">
        <f t="shared" si="12"/>
        <v>Thread herring</v>
      </c>
      <c r="I303" s="7" t="s">
        <v>1708</v>
      </c>
    </row>
    <row r="304" spans="1:9" x14ac:dyDescent="0.2">
      <c r="A304" s="7" t="s">
        <v>704</v>
      </c>
      <c r="B304" s="7" t="str">
        <f t="shared" si="13"/>
        <v>scaled sardine</v>
      </c>
      <c r="C304" s="7" t="s">
        <v>1395</v>
      </c>
      <c r="D304" s="14" t="str">
        <f t="shared" si="14"/>
        <v>Thread herring</v>
      </c>
      <c r="E304" s="7" t="s">
        <v>1708</v>
      </c>
      <c r="G304" s="7" t="s">
        <v>1396</v>
      </c>
      <c r="H304" s="14" t="str">
        <f t="shared" si="12"/>
        <v>Round sardinella</v>
      </c>
      <c r="I304" s="7" t="s">
        <v>1709</v>
      </c>
    </row>
    <row r="305" spans="1:9" x14ac:dyDescent="0.2">
      <c r="A305" s="7" t="s">
        <v>706</v>
      </c>
      <c r="B305" s="7" t="str">
        <f t="shared" si="13"/>
        <v>thread herring</v>
      </c>
      <c r="C305" s="7" t="s">
        <v>1396</v>
      </c>
      <c r="D305" s="14" t="str">
        <f t="shared" si="14"/>
        <v>Round sardinella</v>
      </c>
      <c r="E305" s="7" t="s">
        <v>1709</v>
      </c>
      <c r="G305" s="7" t="s">
        <v>1397</v>
      </c>
      <c r="H305" s="14" t="str">
        <f t="shared" si="12"/>
        <v>Brazilian sardinella</v>
      </c>
      <c r="I305" s="7" t="s">
        <v>1710</v>
      </c>
    </row>
    <row r="306" spans="1:9" x14ac:dyDescent="0.2">
      <c r="A306" s="7" t="s">
        <v>708</v>
      </c>
      <c r="B306" s="7" t="str">
        <f t="shared" si="13"/>
        <v>round sardinella</v>
      </c>
      <c r="C306" s="7" t="s">
        <v>1397</v>
      </c>
      <c r="D306" s="14" t="str">
        <f t="shared" si="14"/>
        <v>Brazilian sardinella</v>
      </c>
      <c r="E306" s="7" t="s">
        <v>1710</v>
      </c>
      <c r="G306" s="7" t="s">
        <v>1398</v>
      </c>
      <c r="H306" s="14" t="str">
        <f t="shared" si="12"/>
        <v>Rough scad</v>
      </c>
      <c r="I306" s="7" t="s">
        <v>1711</v>
      </c>
    </row>
    <row r="307" spans="1:9" x14ac:dyDescent="0.2">
      <c r="A307" s="7" t="s">
        <v>710</v>
      </c>
      <c r="B307" s="7" t="str">
        <f t="shared" si="13"/>
        <v>brazilian sardinella</v>
      </c>
      <c r="C307" s="7" t="s">
        <v>1398</v>
      </c>
      <c r="D307" s="14" t="str">
        <f t="shared" si="14"/>
        <v>Rough scad</v>
      </c>
      <c r="E307" s="7" t="s">
        <v>1711</v>
      </c>
      <c r="G307" s="7" t="s">
        <v>1399</v>
      </c>
      <c r="H307" s="14" t="str">
        <f t="shared" si="12"/>
        <v>Gulf menhaden</v>
      </c>
      <c r="I307" s="7" t="s">
        <v>1712</v>
      </c>
    </row>
    <row r="308" spans="1:9" x14ac:dyDescent="0.2">
      <c r="A308" s="7" t="s">
        <v>712</v>
      </c>
      <c r="B308" s="7" t="str">
        <f t="shared" si="13"/>
        <v>rough scad</v>
      </c>
      <c r="C308" s="7" t="s">
        <v>1399</v>
      </c>
      <c r="D308" s="14" t="str">
        <f t="shared" si="14"/>
        <v>Gulf menhaden</v>
      </c>
      <c r="E308" s="7" t="s">
        <v>1712</v>
      </c>
      <c r="G308" s="7" t="s">
        <v>1400</v>
      </c>
      <c r="H308" s="14" t="str">
        <f t="shared" si="12"/>
        <v>Key anchovy</v>
      </c>
      <c r="I308" s="7" t="s">
        <v>1713</v>
      </c>
    </row>
    <row r="309" spans="1:9" x14ac:dyDescent="0.2">
      <c r="A309" s="7" t="s">
        <v>717</v>
      </c>
      <c r="B309" s="7" t="str">
        <f t="shared" si="13"/>
        <v>gulf menhaden</v>
      </c>
      <c r="C309" s="7" t="s">
        <v>1400</v>
      </c>
      <c r="D309" s="14" t="str">
        <f t="shared" si="14"/>
        <v>Key anchovy</v>
      </c>
      <c r="E309" s="7" t="s">
        <v>1713</v>
      </c>
      <c r="G309" s="7" t="s">
        <v>1401</v>
      </c>
      <c r="H309" s="14" t="str">
        <f t="shared" si="12"/>
        <v>Striped anchovy</v>
      </c>
      <c r="I309" s="7" t="s">
        <v>1714</v>
      </c>
    </row>
    <row r="310" spans="1:9" x14ac:dyDescent="0.2">
      <c r="A310" s="7" t="s">
        <v>721</v>
      </c>
      <c r="B310" s="7" t="str">
        <f t="shared" si="13"/>
        <v>key anchovy</v>
      </c>
      <c r="C310" s="7" t="s">
        <v>1401</v>
      </c>
      <c r="D310" s="14" t="str">
        <f t="shared" si="14"/>
        <v>Striped anchovy</v>
      </c>
      <c r="E310" s="7" t="s">
        <v>1714</v>
      </c>
      <c r="G310" s="7" t="s">
        <v>1402</v>
      </c>
      <c r="H310" s="14" t="str">
        <f t="shared" si="12"/>
        <v>Dusky anchovy</v>
      </c>
      <c r="I310" s="7" t="s">
        <v>1715</v>
      </c>
    </row>
    <row r="311" spans="1:9" x14ac:dyDescent="0.2">
      <c r="A311" s="7" t="s">
        <v>723</v>
      </c>
      <c r="B311" s="7" t="str">
        <f t="shared" si="13"/>
        <v>striped anchovy</v>
      </c>
      <c r="C311" s="7" t="s">
        <v>1402</v>
      </c>
      <c r="D311" s="14" t="str">
        <f t="shared" si="14"/>
        <v>Dusky anchovy</v>
      </c>
      <c r="E311" s="7" t="s">
        <v>1715</v>
      </c>
      <c r="G311" s="7" t="s">
        <v>1403</v>
      </c>
      <c r="H311" s="14" t="str">
        <f t="shared" si="12"/>
        <v>Bay anchovy</v>
      </c>
      <c r="I311" s="7" t="s">
        <v>1716</v>
      </c>
    </row>
    <row r="312" spans="1:9" x14ac:dyDescent="0.2">
      <c r="A312" s="7" t="s">
        <v>725</v>
      </c>
      <c r="B312" s="7" t="str">
        <f t="shared" si="13"/>
        <v>dusky anchovy</v>
      </c>
      <c r="C312" s="7" t="s">
        <v>1403</v>
      </c>
      <c r="D312" s="14" t="str">
        <f t="shared" si="14"/>
        <v>Bay anchovy</v>
      </c>
      <c r="E312" s="7" t="s">
        <v>1716</v>
      </c>
      <c r="G312" s="7" t="s">
        <v>1404</v>
      </c>
      <c r="H312" s="14" t="str">
        <f t="shared" si="12"/>
        <v>Hardhead silverside</v>
      </c>
      <c r="I312" s="7" t="s">
        <v>1717</v>
      </c>
    </row>
    <row r="313" spans="1:9" x14ac:dyDescent="0.2">
      <c r="A313" s="7" t="s">
        <v>727</v>
      </c>
      <c r="B313" s="7" t="str">
        <f t="shared" si="13"/>
        <v>bay anchovy</v>
      </c>
      <c r="C313" s="7" t="s">
        <v>1404</v>
      </c>
      <c r="D313" s="14" t="str">
        <f t="shared" si="14"/>
        <v>Hardhead silverside</v>
      </c>
      <c r="E313" s="7" t="s">
        <v>1717</v>
      </c>
      <c r="G313" s="7" t="s">
        <v>1405</v>
      </c>
      <c r="H313" s="14" t="str">
        <f t="shared" si="12"/>
        <v>Sheepshead minnow</v>
      </c>
      <c r="I313" s="7" t="s">
        <v>1718</v>
      </c>
    </row>
    <row r="314" spans="1:9" x14ac:dyDescent="0.2">
      <c r="A314" s="7" t="s">
        <v>729</v>
      </c>
      <c r="B314" s="7" t="str">
        <f t="shared" si="13"/>
        <v>hardhead silverside</v>
      </c>
      <c r="C314" s="7" t="s">
        <v>1405</v>
      </c>
      <c r="D314" s="14" t="str">
        <f t="shared" si="14"/>
        <v>Sheepshead minnow</v>
      </c>
      <c r="E314" s="7" t="s">
        <v>1718</v>
      </c>
      <c r="G314" s="7" t="s">
        <v>1406</v>
      </c>
      <c r="H314" s="14" t="str">
        <f t="shared" si="12"/>
        <v>Fat sleeper</v>
      </c>
      <c r="I314" s="7" t="s">
        <v>1719</v>
      </c>
    </row>
    <row r="315" spans="1:9" x14ac:dyDescent="0.2">
      <c r="A315" s="7" t="s">
        <v>731</v>
      </c>
      <c r="B315" s="7" t="str">
        <f t="shared" si="13"/>
        <v>sheepshead minnow</v>
      </c>
      <c r="C315" s="7" t="s">
        <v>1406</v>
      </c>
      <c r="D315" s="14" t="str">
        <f t="shared" si="14"/>
        <v>Fat sleeper</v>
      </c>
      <c r="E315" s="7" t="s">
        <v>1719</v>
      </c>
      <c r="G315" s="7" t="s">
        <v>1407</v>
      </c>
      <c r="H315" s="14" t="str">
        <f t="shared" si="12"/>
        <v>Gulf killifish</v>
      </c>
      <c r="I315" s="7" t="s">
        <v>1720</v>
      </c>
    </row>
    <row r="316" spans="1:9" x14ac:dyDescent="0.2">
      <c r="A316" s="7" t="s">
        <v>733</v>
      </c>
      <c r="B316" s="7" t="str">
        <f t="shared" si="13"/>
        <v>fat sleeper</v>
      </c>
      <c r="C316" s="7" t="s">
        <v>1407</v>
      </c>
      <c r="D316" s="14" t="str">
        <f t="shared" si="14"/>
        <v>Gulf killifish</v>
      </c>
      <c r="E316" s="7" t="s">
        <v>1720</v>
      </c>
      <c r="G316" s="7" t="s">
        <v>1408</v>
      </c>
      <c r="H316" s="14" t="str">
        <f t="shared" si="12"/>
        <v>Reef silverside</v>
      </c>
      <c r="I316" s="7" t="s">
        <v>1721</v>
      </c>
    </row>
    <row r="317" spans="1:9" x14ac:dyDescent="0.2">
      <c r="A317" s="7" t="s">
        <v>735</v>
      </c>
      <c r="B317" s="7" t="str">
        <f t="shared" si="13"/>
        <v>gulf killifish</v>
      </c>
      <c r="C317" s="7" t="s">
        <v>1408</v>
      </c>
      <c r="D317" s="14" t="str">
        <f t="shared" si="14"/>
        <v>Reef silverside</v>
      </c>
      <c r="E317" s="7" t="s">
        <v>1721</v>
      </c>
      <c r="G317" s="7" t="s">
        <v>1409</v>
      </c>
      <c r="H317" s="14" t="str">
        <f t="shared" si="12"/>
        <v>Rainwater killifish</v>
      </c>
      <c r="I317" s="7" t="s">
        <v>1722</v>
      </c>
    </row>
    <row r="318" spans="1:9" x14ac:dyDescent="0.2">
      <c r="A318" s="7" t="s">
        <v>737</v>
      </c>
      <c r="B318" s="7" t="str">
        <f t="shared" si="13"/>
        <v>reef silverside</v>
      </c>
      <c r="C318" s="7" t="s">
        <v>1409</v>
      </c>
      <c r="D318" s="14" t="str">
        <f t="shared" si="14"/>
        <v>Rainwater killifish</v>
      </c>
      <c r="E318" s="7" t="s">
        <v>1722</v>
      </c>
      <c r="G318" s="7" t="s">
        <v>1410</v>
      </c>
      <c r="H318" s="14" t="str">
        <f t="shared" si="12"/>
        <v>Inland silverside</v>
      </c>
      <c r="I318" s="7" t="s">
        <v>1723</v>
      </c>
    </row>
    <row r="319" spans="1:9" x14ac:dyDescent="0.2">
      <c r="A319" s="7" t="s">
        <v>739</v>
      </c>
      <c r="B319" s="7" t="str">
        <f t="shared" si="13"/>
        <v>rainwater killifish</v>
      </c>
      <c r="C319" s="7" t="s">
        <v>1410</v>
      </c>
      <c r="D319" s="14" t="str">
        <f t="shared" si="14"/>
        <v>Inland silverside</v>
      </c>
      <c r="E319" s="7" t="s">
        <v>1723</v>
      </c>
      <c r="G319" s="7" t="s">
        <v>1411</v>
      </c>
      <c r="H319" s="14" t="str">
        <f t="shared" si="12"/>
        <v>Striped mullet</v>
      </c>
      <c r="I319" s="7" t="s">
        <v>1724</v>
      </c>
    </row>
    <row r="320" spans="1:9" x14ac:dyDescent="0.2">
      <c r="A320" s="7" t="s">
        <v>741</v>
      </c>
      <c r="B320" s="7" t="str">
        <f t="shared" si="13"/>
        <v>inland silverside</v>
      </c>
      <c r="C320" s="7" t="s">
        <v>1411</v>
      </c>
      <c r="D320" s="14" t="str">
        <f t="shared" si="14"/>
        <v>Striped mullet</v>
      </c>
      <c r="E320" s="7" t="s">
        <v>1724</v>
      </c>
      <c r="G320" s="7" t="s">
        <v>1412</v>
      </c>
      <c r="H320" s="14" t="str">
        <f t="shared" si="12"/>
        <v>White mullet</v>
      </c>
      <c r="I320" s="7" t="s">
        <v>1725</v>
      </c>
    </row>
    <row r="321" spans="1:9" x14ac:dyDescent="0.2">
      <c r="A321" s="7" t="s">
        <v>744</v>
      </c>
      <c r="B321" s="7" t="str">
        <f t="shared" si="13"/>
        <v>striped mullet</v>
      </c>
      <c r="C321" s="7" t="s">
        <v>1412</v>
      </c>
      <c r="D321" s="14" t="str">
        <f t="shared" si="14"/>
        <v>White mullet</v>
      </c>
      <c r="E321" s="7" t="s">
        <v>1725</v>
      </c>
      <c r="G321" s="7" t="s">
        <v>1413</v>
      </c>
      <c r="H321" s="14" t="str">
        <f t="shared" si="12"/>
        <v>Fantail mullet</v>
      </c>
      <c r="I321" s="7" t="s">
        <v>1726</v>
      </c>
    </row>
    <row r="322" spans="1:9" x14ac:dyDescent="0.2">
      <c r="A322" s="7" t="s">
        <v>747</v>
      </c>
      <c r="B322" s="7" t="str">
        <f t="shared" si="13"/>
        <v>white mullet</v>
      </c>
      <c r="C322" s="7" t="s">
        <v>1413</v>
      </c>
      <c r="D322" s="14" t="str">
        <f t="shared" si="14"/>
        <v>Fantail mullet</v>
      </c>
      <c r="E322" s="7" t="s">
        <v>1726</v>
      </c>
      <c r="G322" s="7" t="s">
        <v>1414</v>
      </c>
      <c r="H322" s="14" t="str">
        <f>UPPER(LEFT(G323,1))&amp;RIGHT(G323,LEN(G323)-1)</f>
        <v>American harvestfish</v>
      </c>
      <c r="I322" s="7" t="s">
        <v>1727</v>
      </c>
    </row>
    <row r="323" spans="1:9" x14ac:dyDescent="0.2">
      <c r="A323" s="7" t="s">
        <v>749</v>
      </c>
      <c r="B323" s="7" t="str">
        <f t="shared" ref="B323:B325" si="15">LOWER(A323)</f>
        <v>fantail mullet</v>
      </c>
      <c r="C323" s="7" t="s">
        <v>1414</v>
      </c>
      <c r="D323" s="14" t="str">
        <f>UPPER(LEFT(C324,1))&amp;RIGHT(C324,LEN(C324)-1)</f>
        <v>American harvestfish</v>
      </c>
      <c r="E323" s="7" t="s">
        <v>1727</v>
      </c>
      <c r="G323" s="7" t="s">
        <v>1415</v>
      </c>
      <c r="H323" s="14" t="str">
        <f>UPPER(LEFT(G324,1))&amp;RIGHT(G324,LEN(G324)-1)</f>
        <v>Butterfish</v>
      </c>
      <c r="I323" s="7" t="s">
        <v>751</v>
      </c>
    </row>
    <row r="324" spans="1:9" x14ac:dyDescent="0.2">
      <c r="A324" s="7" t="s">
        <v>753</v>
      </c>
      <c r="B324" s="7" t="str">
        <f t="shared" si="15"/>
        <v>american harvestfish</v>
      </c>
      <c r="C324" s="7" t="s">
        <v>1415</v>
      </c>
      <c r="D324" s="14" t="str">
        <f>UPPER(LEFT(C325,1))&amp;RIGHT(C325,LEN(C325)-1)</f>
        <v>Butterfish</v>
      </c>
      <c r="E324" s="7" t="s">
        <v>751</v>
      </c>
      <c r="G324" s="7" t="s">
        <v>750</v>
      </c>
      <c r="H324" s="14" t="e">
        <f>UPPER(LEFT(G548,1))&amp;RIGHT(G548,LEN(G548)-1)</f>
        <v>#VALUE!</v>
      </c>
      <c r="I324" s="7" t="e">
        <v>#VALUE!</v>
      </c>
    </row>
    <row r="325" spans="1:9" x14ac:dyDescent="0.2">
      <c r="A325" s="7" t="s">
        <v>755</v>
      </c>
      <c r="B325" s="7" t="str">
        <f t="shared" si="15"/>
        <v>butterfish</v>
      </c>
      <c r="C325" s="7" t="s">
        <v>750</v>
      </c>
      <c r="D325" s="14" t="e">
        <f>UPPER(LEFT(#REF!,1))&amp;RIGHT(#REF!,LEN(#REF!)-1)</f>
        <v>#REF!</v>
      </c>
      <c r="E325" s="7" t="e">
        <v>#VALUE!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5"/>
  <sheetViews>
    <sheetView topLeftCell="D1" zoomScale="130" zoomScaleNormal="130" workbookViewId="0">
      <selection activeCell="O2" sqref="O2"/>
    </sheetView>
  </sheetViews>
  <sheetFormatPr defaultRowHeight="12" x14ac:dyDescent="0.2"/>
  <cols>
    <col min="1" max="1" width="12.85546875" style="7" customWidth="1"/>
    <col min="2" max="2" width="9.140625" style="7" customWidth="1"/>
    <col min="3" max="3" width="26.7109375" style="7" customWidth="1"/>
    <col min="4" max="4" width="23" style="7" customWidth="1"/>
    <col min="5" max="5" width="9.140625" style="8"/>
    <col min="6" max="6" width="9.140625" style="12"/>
    <col min="7" max="8" width="9.140625" style="7"/>
    <col min="9" max="9" width="9.140625" style="12"/>
    <col min="10" max="12" width="9.140625" style="7"/>
    <col min="13" max="13" width="9.140625" style="9"/>
    <col min="14" max="16384" width="9.140625" style="7"/>
  </cols>
  <sheetData>
    <row r="1" spans="1:15" x14ac:dyDescent="0.2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12" t="s">
        <v>5</v>
      </c>
      <c r="G1" s="7" t="s">
        <v>6</v>
      </c>
      <c r="H1" s="7" t="s">
        <v>760</v>
      </c>
      <c r="I1" s="12" t="s">
        <v>776</v>
      </c>
      <c r="J1" s="7" t="s">
        <v>774</v>
      </c>
      <c r="K1" s="7" t="s">
        <v>775</v>
      </c>
      <c r="L1" s="7" t="s">
        <v>777</v>
      </c>
      <c r="M1" s="9" t="s">
        <v>778</v>
      </c>
      <c r="N1" s="7" t="s">
        <v>779</v>
      </c>
      <c r="O1" s="7" t="s">
        <v>1763</v>
      </c>
    </row>
    <row r="2" spans="1:15" x14ac:dyDescent="0.2">
      <c r="A2" s="7" t="s">
        <v>8</v>
      </c>
      <c r="B2" s="7" t="s">
        <v>9</v>
      </c>
      <c r="C2" s="7" t="s">
        <v>10</v>
      </c>
      <c r="D2" s="7" t="s">
        <v>11</v>
      </c>
      <c r="E2" s="8" t="s">
        <v>756</v>
      </c>
      <c r="F2" s="12">
        <v>2.0004550000000001</v>
      </c>
      <c r="G2" s="7">
        <v>150</v>
      </c>
      <c r="H2" s="7">
        <v>1</v>
      </c>
      <c r="I2" s="12">
        <f>10^(-0.828+0.6196*LOG10($G2)+0.3478*LOG10($F2)+0.7261*$H2)</f>
        <v>22.445988497585841</v>
      </c>
      <c r="J2" s="10">
        <f>I2*scaler_rd</f>
        <v>460.76295578829962</v>
      </c>
      <c r="K2" s="10">
        <f>I2*scaler_ss</f>
        <v>404.39241092268077</v>
      </c>
      <c r="L2" s="10">
        <f>I2*scaler_snook</f>
        <v>400.64163275782062</v>
      </c>
      <c r="M2" s="11">
        <f>AVERAGE(J2:L2)</f>
        <v>421.93233315626702</v>
      </c>
      <c r="N2" s="10">
        <f>_xlfn.STDEV.S(K2:M2)</f>
        <v>11.365233039542501</v>
      </c>
      <c r="O2" s="15">
        <f>N2/M2</f>
        <v>2.6936151004415366E-2</v>
      </c>
    </row>
    <row r="3" spans="1:15" x14ac:dyDescent="0.2">
      <c r="A3" s="7" t="s">
        <v>12</v>
      </c>
      <c r="B3" s="7" t="s">
        <v>13</v>
      </c>
      <c r="C3" s="7" t="s">
        <v>14</v>
      </c>
      <c r="D3" s="7" t="s">
        <v>15</v>
      </c>
      <c r="E3" s="8" t="s">
        <v>757</v>
      </c>
      <c r="F3" s="12">
        <v>3.3602099999999999</v>
      </c>
      <c r="G3" s="7">
        <v>250</v>
      </c>
      <c r="H3" s="7">
        <v>1</v>
      </c>
      <c r="I3" s="12">
        <f t="shared" ref="I3:I66" si="0">10^(-0.828+0.6196*LOG10($G3)+0.3478*LOG10($F3)+0.7261*$H3)</f>
        <v>36.892141884217558</v>
      </c>
      <c r="J3" s="10">
        <f>I3*scaler_rd</f>
        <v>757.30825317680592</v>
      </c>
      <c r="K3" s="10">
        <f>I3*scaler_ss</f>
        <v>664.65783862737601</v>
      </c>
      <c r="L3" s="10">
        <f>I3*scaler_snook</f>
        <v>658.49307380763423</v>
      </c>
      <c r="M3" s="11">
        <f t="shared" ref="M3:M66" si="1">AVERAGE(J3:L3)</f>
        <v>693.48638853727198</v>
      </c>
      <c r="N3" s="10">
        <f t="shared" ref="N3:N66" si="2">_xlfn.STDEV.S(K3:M3)</f>
        <v>18.679854081146576</v>
      </c>
      <c r="O3" s="15">
        <f t="shared" ref="O3:O66" si="3">N3/M3</f>
        <v>2.6936151004415296E-2</v>
      </c>
    </row>
    <row r="4" spans="1:15" x14ac:dyDescent="0.2">
      <c r="A4" s="7" t="s">
        <v>16</v>
      </c>
      <c r="B4" s="7" t="s">
        <v>17</v>
      </c>
      <c r="C4" s="7" t="s">
        <v>18</v>
      </c>
      <c r="D4" s="7" t="s">
        <v>19</v>
      </c>
      <c r="E4" s="8" t="s">
        <v>758</v>
      </c>
      <c r="F4" s="12">
        <v>3.1782750000000002</v>
      </c>
      <c r="G4" s="7">
        <v>200</v>
      </c>
      <c r="H4" s="7">
        <v>1</v>
      </c>
      <c r="I4" s="12">
        <f t="shared" si="0"/>
        <v>31.51232008882895</v>
      </c>
      <c r="J4" s="10">
        <f>I4*scaler_rd</f>
        <v>646.8732597558577</v>
      </c>
      <c r="K4" s="10">
        <f>I4*scaler_ss</f>
        <v>567.73365520789446</v>
      </c>
      <c r="L4" s="10">
        <f>I4*scaler_snook</f>
        <v>562.4678714298276</v>
      </c>
      <c r="M4" s="11">
        <f t="shared" si="1"/>
        <v>592.35826213119333</v>
      </c>
      <c r="N4" s="10">
        <f t="shared" si="2"/>
        <v>15.95585159747891</v>
      </c>
      <c r="O4" s="15">
        <f>N4/M4</f>
        <v>2.6936151004415411E-2</v>
      </c>
    </row>
    <row r="5" spans="1:15" x14ac:dyDescent="0.2">
      <c r="A5" s="7" t="s">
        <v>20</v>
      </c>
      <c r="B5" s="7" t="s">
        <v>21</v>
      </c>
      <c r="C5" s="7" t="s">
        <v>22</v>
      </c>
      <c r="D5" s="7" t="s">
        <v>23</v>
      </c>
      <c r="E5" s="8" t="s">
        <v>759</v>
      </c>
      <c r="F5" s="12">
        <v>2.5196049999999999</v>
      </c>
      <c r="G5" s="7">
        <v>250</v>
      </c>
      <c r="H5" s="7">
        <v>1</v>
      </c>
      <c r="I5" s="12">
        <f t="shared" si="0"/>
        <v>33.376981613272221</v>
      </c>
      <c r="J5" s="10">
        <f>I5*scaler_rd</f>
        <v>685.1503423463439</v>
      </c>
      <c r="K5" s="10">
        <f>I5*scaler_ss</f>
        <v>601.32785265237226</v>
      </c>
      <c r="L5" s="10">
        <f>I5*scaler_snook</f>
        <v>595.75047949023838</v>
      </c>
      <c r="M5" s="11">
        <f t="shared" si="1"/>
        <v>627.40955816298481</v>
      </c>
      <c r="N5" s="10">
        <f t="shared" si="2"/>
        <v>16.899998600291639</v>
      </c>
      <c r="O5" s="15">
        <f>N5/M5</f>
        <v>2.6936151004415293E-2</v>
      </c>
    </row>
    <row r="6" spans="1:15" x14ac:dyDescent="0.2">
      <c r="A6" s="7" t="s">
        <v>24</v>
      </c>
      <c r="B6" s="7" t="s">
        <v>21</v>
      </c>
      <c r="C6" s="7" t="s">
        <v>25</v>
      </c>
      <c r="D6" s="7" t="s">
        <v>23</v>
      </c>
      <c r="E6" s="8" t="s">
        <v>759</v>
      </c>
      <c r="F6" s="12">
        <v>5.8793899999999999</v>
      </c>
      <c r="G6" s="7">
        <v>250</v>
      </c>
      <c r="H6" s="7">
        <v>1</v>
      </c>
      <c r="I6" s="12">
        <f t="shared" si="0"/>
        <v>44.816443852775457</v>
      </c>
      <c r="J6" s="10">
        <f>I6*scaler_rd</f>
        <v>919.97539514671655</v>
      </c>
      <c r="K6" s="10">
        <f>I6*scaler_ss</f>
        <v>807.42399830393174</v>
      </c>
      <c r="L6" s="10">
        <f>I6*scaler_snook</f>
        <v>799.93506374229503</v>
      </c>
      <c r="M6" s="11">
        <f t="shared" si="1"/>
        <v>842.4448190643144</v>
      </c>
      <c r="N6" s="10">
        <f t="shared" si="2"/>
        <v>22.692220859203715</v>
      </c>
      <c r="O6" s="15">
        <f t="shared" si="3"/>
        <v>2.6936151004415321E-2</v>
      </c>
    </row>
    <row r="7" spans="1:15" x14ac:dyDescent="0.2">
      <c r="A7" s="7" t="s">
        <v>26</v>
      </c>
      <c r="B7" s="7" t="s">
        <v>21</v>
      </c>
      <c r="C7" s="7" t="s">
        <v>27</v>
      </c>
      <c r="D7" s="7" t="s">
        <v>23</v>
      </c>
      <c r="E7" s="8" t="s">
        <v>759</v>
      </c>
      <c r="F7" s="12">
        <v>2.0262899999999999</v>
      </c>
      <c r="G7" s="7">
        <v>250</v>
      </c>
      <c r="H7" s="7">
        <v>1</v>
      </c>
      <c r="I7" s="12">
        <f t="shared" si="0"/>
        <v>30.941007156110494</v>
      </c>
      <c r="J7" s="10">
        <f>I7*scaler_rd</f>
        <v>635.14555903161693</v>
      </c>
      <c r="K7" s="10">
        <f>I7*scaler_ss</f>
        <v>557.44074187604576</v>
      </c>
      <c r="L7" s="10">
        <f>I7*scaler_snook</f>
        <v>552.27042585042705</v>
      </c>
      <c r="M7" s="11">
        <f t="shared" si="1"/>
        <v>581.61890891936321</v>
      </c>
      <c r="N7" s="10">
        <f t="shared" si="2"/>
        <v>15.666574757675251</v>
      </c>
      <c r="O7" s="15">
        <f t="shared" si="3"/>
        <v>2.6936151004415324E-2</v>
      </c>
    </row>
    <row r="8" spans="1:15" x14ac:dyDescent="0.2">
      <c r="A8" s="7" t="s">
        <v>28</v>
      </c>
      <c r="B8" s="7" t="s">
        <v>21</v>
      </c>
      <c r="C8" s="7" t="s">
        <v>29</v>
      </c>
      <c r="D8" s="7" t="s">
        <v>23</v>
      </c>
      <c r="E8" s="8" t="s">
        <v>759</v>
      </c>
      <c r="F8" s="12">
        <v>1.4435500000000001</v>
      </c>
      <c r="G8" s="7">
        <v>260</v>
      </c>
      <c r="H8" s="7">
        <v>1</v>
      </c>
      <c r="I8" s="12">
        <f t="shared" si="0"/>
        <v>28.175256422754863</v>
      </c>
      <c r="J8" s="10">
        <f>I8*scaler_rd</f>
        <v>578.37125020526867</v>
      </c>
      <c r="K8" s="10">
        <f>I8*scaler_ss</f>
        <v>507.61230116410519</v>
      </c>
      <c r="L8" s="10">
        <f>I8*scaler_snook</f>
        <v>502.90414867658291</v>
      </c>
      <c r="M8" s="11">
        <f t="shared" si="1"/>
        <v>529.62923334865229</v>
      </c>
      <c r="N8" s="10">
        <f t="shared" si="2"/>
        <v>14.266173005832048</v>
      </c>
      <c r="O8" s="15">
        <f t="shared" si="3"/>
        <v>2.693615100441538E-2</v>
      </c>
    </row>
    <row r="9" spans="1:15" x14ac:dyDescent="0.2">
      <c r="A9" s="7" t="s">
        <v>30</v>
      </c>
      <c r="B9" s="7" t="s">
        <v>21</v>
      </c>
      <c r="C9" s="7" t="s">
        <v>31</v>
      </c>
      <c r="D9" s="7" t="s">
        <v>23</v>
      </c>
      <c r="E9" s="8" t="s">
        <v>759</v>
      </c>
      <c r="F9" s="12">
        <v>1.6379300000000001</v>
      </c>
      <c r="G9" s="7">
        <v>200</v>
      </c>
      <c r="H9" s="7">
        <v>1</v>
      </c>
      <c r="I9" s="12">
        <f t="shared" si="0"/>
        <v>25.023618115192512</v>
      </c>
      <c r="J9" s="10">
        <f>I9*scaler_rd</f>
        <v>513.67558388056</v>
      </c>
      <c r="K9" s="10">
        <f>I9*scaler_ss</f>
        <v>450.83161566707332</v>
      </c>
      <c r="L9" s="10">
        <f>I9*scaler_snook</f>
        <v>446.65010945083526</v>
      </c>
      <c r="M9" s="11">
        <f t="shared" si="1"/>
        <v>470.38576966615619</v>
      </c>
      <c r="N9" s="10">
        <f t="shared" si="2"/>
        <v>12.67038212205572</v>
      </c>
      <c r="O9" s="15">
        <f t="shared" si="3"/>
        <v>2.6936151004415348E-2</v>
      </c>
    </row>
    <row r="10" spans="1:15" x14ac:dyDescent="0.2">
      <c r="A10" s="7" t="s">
        <v>32</v>
      </c>
      <c r="B10" s="7" t="s">
        <v>21</v>
      </c>
      <c r="C10" s="7" t="s">
        <v>33</v>
      </c>
      <c r="D10" s="7" t="s">
        <v>23</v>
      </c>
      <c r="E10" s="8" t="s">
        <v>759</v>
      </c>
      <c r="F10" s="12">
        <v>1.6142650000000001</v>
      </c>
      <c r="G10" s="7">
        <v>250</v>
      </c>
      <c r="H10" s="7">
        <v>1</v>
      </c>
      <c r="I10" s="12">
        <f t="shared" si="0"/>
        <v>28.5888888029585</v>
      </c>
      <c r="J10" s="10">
        <f>I10*scaler_rd</f>
        <v>586.8621428265883</v>
      </c>
      <c r="K10" s="10">
        <f>I10*scaler_ss</f>
        <v>515.06440315035661</v>
      </c>
      <c r="L10" s="10">
        <f>I10*scaler_snook</f>
        <v>510.28713170645091</v>
      </c>
      <c r="M10" s="11">
        <f t="shared" si="1"/>
        <v>537.40455922779859</v>
      </c>
      <c r="N10" s="10">
        <f t="shared" si="2"/>
        <v>14.475610357821237</v>
      </c>
      <c r="O10" s="15">
        <f t="shared" si="3"/>
        <v>2.6936151004415317E-2</v>
      </c>
    </row>
    <row r="11" spans="1:15" x14ac:dyDescent="0.2">
      <c r="A11" s="7" t="s">
        <v>34</v>
      </c>
      <c r="B11" s="7" t="s">
        <v>21</v>
      </c>
      <c r="C11" s="7" t="s">
        <v>35</v>
      </c>
      <c r="D11" s="7" t="s">
        <v>23</v>
      </c>
      <c r="E11" s="8" t="s">
        <v>759</v>
      </c>
      <c r="F11" s="12">
        <v>1.3859440000000001</v>
      </c>
      <c r="G11" s="7">
        <v>500</v>
      </c>
      <c r="H11" s="7">
        <v>1</v>
      </c>
      <c r="I11" s="12">
        <f t="shared" si="0"/>
        <v>41.656325968788018</v>
      </c>
      <c r="J11" s="10">
        <f>I11*scaler_rd</f>
        <v>855.10566321122508</v>
      </c>
      <c r="K11" s="10">
        <f>I11*scaler_ss</f>
        <v>750.4905426869957</v>
      </c>
      <c r="L11" s="10">
        <f>I11*scaler_snook</f>
        <v>743.52967135406993</v>
      </c>
      <c r="M11" s="11">
        <f t="shared" si="1"/>
        <v>783.0419590840969</v>
      </c>
      <c r="N11" s="10">
        <f t="shared" si="2"/>
        <v>21.092136452682457</v>
      </c>
      <c r="O11" s="15">
        <f t="shared" si="3"/>
        <v>2.6936151004415345E-2</v>
      </c>
    </row>
    <row r="12" spans="1:15" x14ac:dyDescent="0.2">
      <c r="A12" s="7" t="s">
        <v>36</v>
      </c>
      <c r="B12" s="7" t="s">
        <v>21</v>
      </c>
      <c r="C12" s="7" t="s">
        <v>37</v>
      </c>
      <c r="D12" s="7" t="s">
        <v>23</v>
      </c>
      <c r="E12" s="8" t="s">
        <v>759</v>
      </c>
      <c r="F12" s="12">
        <v>1.5699765000000001</v>
      </c>
      <c r="G12" s="7">
        <v>300</v>
      </c>
      <c r="H12" s="7">
        <v>1</v>
      </c>
      <c r="I12" s="12">
        <f t="shared" si="0"/>
        <v>31.699759521181079</v>
      </c>
      <c r="J12" s="10">
        <f>I12*scaler_rd</f>
        <v>650.72094714512707</v>
      </c>
      <c r="K12" s="10">
        <f>I12*scaler_ss</f>
        <v>571.11060980087257</v>
      </c>
      <c r="L12" s="10">
        <f>I12*scaler_snook</f>
        <v>565.81350444700706</v>
      </c>
      <c r="M12" s="11">
        <f t="shared" si="1"/>
        <v>595.8816871310022</v>
      </c>
      <c r="N12" s="10">
        <f t="shared" si="2"/>
        <v>16.050759105326438</v>
      </c>
      <c r="O12" s="15">
        <f t="shared" si="3"/>
        <v>2.6936151004415317E-2</v>
      </c>
    </row>
    <row r="13" spans="1:15" x14ac:dyDescent="0.2">
      <c r="A13" s="7" t="s">
        <v>38</v>
      </c>
      <c r="B13" s="7" t="s">
        <v>21</v>
      </c>
      <c r="C13" s="7" t="s">
        <v>39</v>
      </c>
      <c r="D13" s="7" t="s">
        <v>23</v>
      </c>
      <c r="E13" s="8" t="s">
        <v>759</v>
      </c>
      <c r="F13" s="12">
        <v>1.0734399999999999</v>
      </c>
      <c r="G13" s="7">
        <v>240</v>
      </c>
      <c r="H13" s="7">
        <v>1</v>
      </c>
      <c r="I13" s="12">
        <f t="shared" si="0"/>
        <v>24.187077454096507</v>
      </c>
      <c r="J13" s="10">
        <f>I13*scaler_rd</f>
        <v>496.50338637697712</v>
      </c>
      <c r="K13" s="10">
        <f>I13*scaler_ss</f>
        <v>435.76029480224031</v>
      </c>
      <c r="L13" s="10">
        <f>I13*scaler_snook</f>
        <v>431.71857652387786</v>
      </c>
      <c r="M13" s="11">
        <f t="shared" si="1"/>
        <v>454.66075256769841</v>
      </c>
      <c r="N13" s="10">
        <f t="shared" si="2"/>
        <v>12.246810686944636</v>
      </c>
      <c r="O13" s="15">
        <f t="shared" si="3"/>
        <v>2.6936151004415324E-2</v>
      </c>
    </row>
    <row r="14" spans="1:15" x14ac:dyDescent="0.2">
      <c r="A14" s="7" t="s">
        <v>40</v>
      </c>
      <c r="B14" s="7" t="s">
        <v>21</v>
      </c>
      <c r="C14" s="7" t="s">
        <v>41</v>
      </c>
      <c r="D14" s="7" t="s">
        <v>23</v>
      </c>
      <c r="E14" s="8" t="s">
        <v>759</v>
      </c>
      <c r="F14" s="12">
        <v>1.80809</v>
      </c>
      <c r="G14" s="7">
        <v>360</v>
      </c>
      <c r="H14" s="7">
        <v>1</v>
      </c>
      <c r="I14" s="12">
        <f t="shared" si="0"/>
        <v>37.277446952770731</v>
      </c>
      <c r="J14" s="10">
        <f>I14*scaler_rd</f>
        <v>765.2176532144058</v>
      </c>
      <c r="K14" s="10">
        <f>I14*scaler_ss</f>
        <v>671.59958884834339</v>
      </c>
      <c r="L14" s="10">
        <f>I14*scaler_snook</f>
        <v>665.37043863349652</v>
      </c>
      <c r="M14" s="11">
        <f t="shared" si="1"/>
        <v>700.72922689874861</v>
      </c>
      <c r="N14" s="10">
        <f t="shared" si="2"/>
        <v>18.87494826895194</v>
      </c>
      <c r="O14" s="15">
        <f t="shared" si="3"/>
        <v>2.693615100441538E-2</v>
      </c>
    </row>
    <row r="15" spans="1:15" x14ac:dyDescent="0.2">
      <c r="A15" s="7" t="s">
        <v>42</v>
      </c>
      <c r="B15" s="7" t="s">
        <v>21</v>
      </c>
      <c r="C15" s="7" t="s">
        <v>43</v>
      </c>
      <c r="D15" s="7" t="s">
        <v>23</v>
      </c>
      <c r="E15" s="8" t="s">
        <v>759</v>
      </c>
      <c r="F15" s="12">
        <v>1.8535299999999999</v>
      </c>
      <c r="G15" s="7">
        <v>370</v>
      </c>
      <c r="H15" s="7">
        <v>1</v>
      </c>
      <c r="I15" s="12">
        <f t="shared" si="0"/>
        <v>38.244417971938674</v>
      </c>
      <c r="J15" s="10">
        <f>I15*scaler_rd</f>
        <v>785.06727690112234</v>
      </c>
      <c r="K15" s="10">
        <f>I15*scaler_ss</f>
        <v>689.02077490017371</v>
      </c>
      <c r="L15" s="10">
        <f>I15*scaler_snook</f>
        <v>682.63004152381279</v>
      </c>
      <c r="M15" s="11">
        <f t="shared" si="1"/>
        <v>718.90603110836958</v>
      </c>
      <c r="N15" s="10">
        <f t="shared" si="2"/>
        <v>19.364561411919951</v>
      </c>
      <c r="O15" s="15">
        <f t="shared" si="3"/>
        <v>2.6936151004415335E-2</v>
      </c>
    </row>
    <row r="16" spans="1:15" x14ac:dyDescent="0.2">
      <c r="A16" s="7" t="s">
        <v>44</v>
      </c>
      <c r="B16" s="7" t="s">
        <v>45</v>
      </c>
      <c r="C16" s="7" t="s">
        <v>46</v>
      </c>
      <c r="D16" s="7" t="s">
        <v>47</v>
      </c>
      <c r="E16" s="8">
        <v>10</v>
      </c>
      <c r="F16" s="12">
        <v>2.4856799999999999</v>
      </c>
      <c r="G16" s="7">
        <v>350</v>
      </c>
      <c r="H16" s="7">
        <v>1</v>
      </c>
      <c r="I16" s="12">
        <f t="shared" si="0"/>
        <v>40.920450575301992</v>
      </c>
      <c r="J16" s="10">
        <f>I16*scaler_rd</f>
        <v>839.99988511502011</v>
      </c>
      <c r="K16" s="10">
        <f>I16*scaler_ss</f>
        <v>737.23283186964875</v>
      </c>
      <c r="L16" s="10">
        <f>I16*scaler_snook</f>
        <v>730.39492706850399</v>
      </c>
      <c r="M16" s="11">
        <f t="shared" si="1"/>
        <v>769.20921468439099</v>
      </c>
      <c r="N16" s="10">
        <f t="shared" si="2"/>
        <v>20.719535560726499</v>
      </c>
      <c r="O16" s="15">
        <f t="shared" si="3"/>
        <v>2.6936151004415348E-2</v>
      </c>
    </row>
    <row r="17" spans="1:15" x14ac:dyDescent="0.2">
      <c r="A17" s="7" t="s">
        <v>48</v>
      </c>
      <c r="B17" s="7" t="s">
        <v>45</v>
      </c>
      <c r="C17" s="7" t="s">
        <v>49</v>
      </c>
      <c r="D17" s="7" t="s">
        <v>47</v>
      </c>
      <c r="E17" s="8">
        <v>10</v>
      </c>
      <c r="F17" s="12">
        <v>1.81491</v>
      </c>
      <c r="G17" s="7">
        <v>450</v>
      </c>
      <c r="H17" s="7">
        <v>1</v>
      </c>
      <c r="I17" s="12">
        <f t="shared" si="0"/>
        <v>42.860800213210069</v>
      </c>
      <c r="J17" s="10">
        <f>I17*scaler_rd</f>
        <v>879.83066532420719</v>
      </c>
      <c r="K17" s="10">
        <f>I17*scaler_ss</f>
        <v>772.19064485217746</v>
      </c>
      <c r="L17" s="10">
        <f>I17*scaler_snook</f>
        <v>765.0285030028474</v>
      </c>
      <c r="M17" s="11">
        <f t="shared" si="1"/>
        <v>805.68327105974402</v>
      </c>
      <c r="N17" s="10">
        <f t="shared" si="2"/>
        <v>21.702006250996551</v>
      </c>
      <c r="O17" s="15">
        <f t="shared" si="3"/>
        <v>2.6936151004415328E-2</v>
      </c>
    </row>
    <row r="18" spans="1:15" x14ac:dyDescent="0.2">
      <c r="A18" s="7" t="s">
        <v>50</v>
      </c>
      <c r="B18" s="7" t="s">
        <v>45</v>
      </c>
      <c r="C18" s="7" t="s">
        <v>51</v>
      </c>
      <c r="D18" s="7" t="s">
        <v>47</v>
      </c>
      <c r="E18" s="8">
        <v>10</v>
      </c>
      <c r="F18" s="12">
        <v>2.47044</v>
      </c>
      <c r="G18" s="7">
        <v>270</v>
      </c>
      <c r="H18" s="7">
        <v>1</v>
      </c>
      <c r="I18" s="12">
        <f t="shared" si="0"/>
        <v>34.768014771374453</v>
      </c>
      <c r="J18" s="10">
        <f>I18*scaler_rd</f>
        <v>713.70495688673952</v>
      </c>
      <c r="K18" s="10">
        <f>I18*scaler_ss</f>
        <v>626.38904577108269</v>
      </c>
      <c r="L18" s="10">
        <f>I18*scaler_snook</f>
        <v>620.57922765351418</v>
      </c>
      <c r="M18" s="11">
        <f t="shared" si="1"/>
        <v>653.55774343711221</v>
      </c>
      <c r="N18" s="10">
        <f t="shared" si="2"/>
        <v>17.604330067327041</v>
      </c>
      <c r="O18" s="15">
        <f t="shared" si="3"/>
        <v>2.6936151004415414E-2</v>
      </c>
    </row>
    <row r="19" spans="1:15" x14ac:dyDescent="0.2">
      <c r="A19" s="7" t="s">
        <v>53</v>
      </c>
      <c r="B19" s="7" t="s">
        <v>45</v>
      </c>
      <c r="C19" s="7" t="s">
        <v>54</v>
      </c>
      <c r="D19" s="7" t="s">
        <v>47</v>
      </c>
      <c r="E19" s="8">
        <v>10</v>
      </c>
      <c r="F19" s="12">
        <v>3.7613300000000001</v>
      </c>
      <c r="G19" s="7">
        <v>270</v>
      </c>
      <c r="H19" s="7">
        <v>1</v>
      </c>
      <c r="I19" s="12">
        <f t="shared" si="0"/>
        <v>40.241739035689946</v>
      </c>
      <c r="J19" s="10">
        <f>I19*scaler_rd</f>
        <v>826.06754548324545</v>
      </c>
      <c r="K19" s="10">
        <f>I19*scaler_ss</f>
        <v>725.0049990052471</v>
      </c>
      <c r="L19" s="10">
        <f>I19*scaler_snook</f>
        <v>718.28050851968442</v>
      </c>
      <c r="M19" s="11">
        <f t="shared" si="1"/>
        <v>756.4510176693924</v>
      </c>
      <c r="N19" s="10">
        <f t="shared" si="2"/>
        <v>20.375878839386449</v>
      </c>
      <c r="O19" s="15">
        <f t="shared" si="3"/>
        <v>2.693615100441539E-2</v>
      </c>
    </row>
    <row r="20" spans="1:15" x14ac:dyDescent="0.2">
      <c r="A20" s="7" t="s">
        <v>55</v>
      </c>
      <c r="B20" s="7" t="s">
        <v>45</v>
      </c>
      <c r="C20" s="7" t="s">
        <v>56</v>
      </c>
      <c r="D20" s="7" t="s">
        <v>47</v>
      </c>
      <c r="E20" s="8">
        <v>10</v>
      </c>
      <c r="F20" s="12">
        <v>2.0842433329999999</v>
      </c>
      <c r="G20" s="7">
        <v>335</v>
      </c>
      <c r="H20" s="7">
        <v>1</v>
      </c>
      <c r="I20" s="12">
        <f t="shared" si="0"/>
        <v>37.458296524053161</v>
      </c>
      <c r="J20" s="10">
        <f>I20*scaler_rd</f>
        <v>768.93006637126462</v>
      </c>
      <c r="K20" s="10">
        <f>I20*scaler_ss</f>
        <v>674.85781889479915</v>
      </c>
      <c r="L20" s="10">
        <f>I20*scaler_snook</f>
        <v>668.59844828564167</v>
      </c>
      <c r="M20" s="11">
        <f t="shared" si="1"/>
        <v>704.12877785056844</v>
      </c>
      <c r="N20" s="10">
        <f t="shared" si="2"/>
        <v>18.966519086737311</v>
      </c>
      <c r="O20" s="15">
        <f t="shared" si="3"/>
        <v>2.6936151004415307E-2</v>
      </c>
    </row>
    <row r="21" spans="1:15" x14ac:dyDescent="0.2">
      <c r="A21" s="7" t="s">
        <v>57</v>
      </c>
      <c r="B21" s="7" t="s">
        <v>58</v>
      </c>
      <c r="C21" s="7" t="s">
        <v>59</v>
      </c>
      <c r="D21" s="7" t="s">
        <v>60</v>
      </c>
      <c r="E21" s="8">
        <v>11</v>
      </c>
      <c r="F21" s="12">
        <v>1.5508299999999999</v>
      </c>
      <c r="G21" s="7">
        <v>70</v>
      </c>
      <c r="H21" s="7">
        <v>1</v>
      </c>
      <c r="I21" s="12">
        <f t="shared" si="0"/>
        <v>12.811529240320478</v>
      </c>
      <c r="J21" s="10">
        <f>I21*scaler_rd</f>
        <v>262.99033707395836</v>
      </c>
      <c r="K21" s="10">
        <f>I21*scaler_ss</f>
        <v>230.81563984837845</v>
      </c>
      <c r="L21" s="10">
        <f>I21*scaler_snook</f>
        <v>228.67480278351806</v>
      </c>
      <c r="M21" s="11">
        <f t="shared" si="1"/>
        <v>240.82692656861829</v>
      </c>
      <c r="N21" s="10">
        <f t="shared" si="2"/>
        <v>6.4869504599815535</v>
      </c>
      <c r="O21" s="15">
        <f t="shared" si="3"/>
        <v>2.6936151004415366E-2</v>
      </c>
    </row>
    <row r="22" spans="1:15" x14ac:dyDescent="0.2">
      <c r="A22" s="7" t="s">
        <v>63</v>
      </c>
      <c r="B22" s="7" t="s">
        <v>61</v>
      </c>
      <c r="C22" s="7" t="s">
        <v>64</v>
      </c>
      <c r="D22" s="7" t="s">
        <v>62</v>
      </c>
      <c r="E22" s="8">
        <v>12</v>
      </c>
      <c r="F22" s="12">
        <v>2.0136599999999998</v>
      </c>
      <c r="G22" s="7">
        <v>90</v>
      </c>
      <c r="H22" s="7">
        <v>1</v>
      </c>
      <c r="I22" s="12">
        <f t="shared" si="0"/>
        <v>16.393626621627945</v>
      </c>
      <c r="J22" s="10">
        <f>I22*scaler_rd</f>
        <v>336.52230816582068</v>
      </c>
      <c r="K22" s="10">
        <f>I22*scaler_ss</f>
        <v>295.3515811522131</v>
      </c>
      <c r="L22" s="10">
        <f>I22*scaler_snook</f>
        <v>292.61216707909773</v>
      </c>
      <c r="M22" s="11">
        <f t="shared" si="1"/>
        <v>308.16201879904384</v>
      </c>
      <c r="N22" s="10">
        <f t="shared" si="2"/>
        <v>8.3006986721965319</v>
      </c>
      <c r="O22" s="15">
        <f t="shared" si="3"/>
        <v>2.6936151004415366E-2</v>
      </c>
    </row>
    <row r="23" spans="1:15" x14ac:dyDescent="0.2">
      <c r="A23" s="7" t="s">
        <v>65</v>
      </c>
      <c r="B23" s="7" t="s">
        <v>61</v>
      </c>
      <c r="C23" s="7" t="s">
        <v>66</v>
      </c>
      <c r="D23" s="7" t="s">
        <v>62</v>
      </c>
      <c r="E23" s="8">
        <v>12</v>
      </c>
      <c r="F23" s="12">
        <v>1.1266099999999999</v>
      </c>
      <c r="G23" s="7">
        <v>100</v>
      </c>
      <c r="H23" s="7">
        <v>1</v>
      </c>
      <c r="I23" s="12">
        <f t="shared" si="0"/>
        <v>14.299039264187801</v>
      </c>
      <c r="J23" s="10">
        <f>I23*scaler_rd</f>
        <v>293.52539305670325</v>
      </c>
      <c r="K23" s="10">
        <f>I23*scaler_ss</f>
        <v>257.61498374397291</v>
      </c>
      <c r="L23" s="10">
        <f>I23*scaler_snook</f>
        <v>255.22558020951232</v>
      </c>
      <c r="M23" s="11">
        <f t="shared" si="1"/>
        <v>268.78865233672951</v>
      </c>
      <c r="N23" s="10">
        <f t="shared" si="2"/>
        <v>7.2401317276154593</v>
      </c>
      <c r="O23" s="15">
        <f t="shared" si="3"/>
        <v>2.6936151004415404E-2</v>
      </c>
    </row>
    <row r="24" spans="1:15" x14ac:dyDescent="0.2">
      <c r="A24" s="7" t="s">
        <v>67</v>
      </c>
      <c r="B24" s="7" t="s">
        <v>61</v>
      </c>
      <c r="C24" s="7" t="s">
        <v>68</v>
      </c>
      <c r="D24" s="7" t="s">
        <v>62</v>
      </c>
      <c r="E24" s="8">
        <v>12</v>
      </c>
      <c r="F24" s="12">
        <v>0.89906699999999995</v>
      </c>
      <c r="G24" s="7">
        <v>80</v>
      </c>
      <c r="H24" s="7">
        <v>1</v>
      </c>
      <c r="I24" s="12">
        <f t="shared" si="0"/>
        <v>11.512865565189346</v>
      </c>
      <c r="J24" s="10">
        <f>I24*scaler_rd</f>
        <v>236.33184914001529</v>
      </c>
      <c r="K24" s="10">
        <f>I24*scaler_ss</f>
        <v>207.41859789495894</v>
      </c>
      <c r="L24" s="10">
        <f>I24*scaler_snook</f>
        <v>205.49477062481992</v>
      </c>
      <c r="M24" s="11">
        <f t="shared" si="1"/>
        <v>216.41507255326474</v>
      </c>
      <c r="N24" s="10">
        <f t="shared" si="2"/>
        <v>5.8293890739262508</v>
      </c>
      <c r="O24" s="15">
        <f t="shared" si="3"/>
        <v>2.6936151004415387E-2</v>
      </c>
    </row>
    <row r="25" spans="1:15" x14ac:dyDescent="0.2">
      <c r="A25" s="7" t="s">
        <v>69</v>
      </c>
      <c r="B25" s="7" t="s">
        <v>61</v>
      </c>
      <c r="C25" s="7" t="s">
        <v>70</v>
      </c>
      <c r="D25" s="7" t="s">
        <v>62</v>
      </c>
      <c r="E25" s="8">
        <v>12</v>
      </c>
      <c r="F25" s="12">
        <v>1.7744</v>
      </c>
      <c r="G25" s="7">
        <v>80</v>
      </c>
      <c r="H25" s="7">
        <v>1</v>
      </c>
      <c r="I25" s="12">
        <f t="shared" si="0"/>
        <v>14.583933577521886</v>
      </c>
      <c r="J25" s="10">
        <f>I25*scaler_rd</f>
        <v>299.37359822321707</v>
      </c>
      <c r="K25" s="10">
        <f>I25*scaler_ss</f>
        <v>262.74770927485002</v>
      </c>
      <c r="L25" s="10">
        <f>I25*scaler_snook</f>
        <v>260.31069922175197</v>
      </c>
      <c r="M25" s="11">
        <f t="shared" si="1"/>
        <v>274.14400223993971</v>
      </c>
      <c r="N25" s="10">
        <f t="shared" si="2"/>
        <v>7.3843842412898075</v>
      </c>
      <c r="O25" s="15">
        <f t="shared" si="3"/>
        <v>2.6936151004415394E-2</v>
      </c>
    </row>
    <row r="26" spans="1:15" x14ac:dyDescent="0.2">
      <c r="A26" s="7" t="s">
        <v>71</v>
      </c>
      <c r="B26" s="7" t="s">
        <v>72</v>
      </c>
      <c r="C26" s="7" t="s">
        <v>73</v>
      </c>
      <c r="D26" s="7" t="s">
        <v>74</v>
      </c>
      <c r="E26" s="8">
        <v>13</v>
      </c>
      <c r="F26" s="12">
        <v>6.01356</v>
      </c>
      <c r="G26" s="7">
        <v>150</v>
      </c>
      <c r="H26" s="7">
        <v>1</v>
      </c>
      <c r="I26" s="12">
        <f t="shared" si="0"/>
        <v>32.914565881923437</v>
      </c>
      <c r="J26" s="10">
        <f>I26*scaler_rd</f>
        <v>675.658043123158</v>
      </c>
      <c r="K26" s="10">
        <f>I26*scaler_ss</f>
        <v>592.99685789717034</v>
      </c>
      <c r="L26" s="10">
        <f>I26*scaler_snook</f>
        <v>587.49675550564291</v>
      </c>
      <c r="M26" s="11">
        <f t="shared" si="1"/>
        <v>618.71721884199042</v>
      </c>
      <c r="N26" s="10">
        <f t="shared" si="2"/>
        <v>16.665860435759736</v>
      </c>
      <c r="O26" s="15">
        <f t="shared" si="3"/>
        <v>2.6936151004415324E-2</v>
      </c>
    </row>
    <row r="27" spans="1:15" x14ac:dyDescent="0.2">
      <c r="A27" s="7" t="s">
        <v>75</v>
      </c>
      <c r="B27" s="7" t="s">
        <v>76</v>
      </c>
      <c r="C27" s="7" t="s">
        <v>77</v>
      </c>
      <c r="D27" s="7" t="s">
        <v>78</v>
      </c>
      <c r="E27" s="8">
        <v>14</v>
      </c>
      <c r="F27" s="12">
        <v>6.3419499999999998</v>
      </c>
      <c r="G27" s="7">
        <v>200</v>
      </c>
      <c r="H27" s="7">
        <v>1</v>
      </c>
      <c r="I27" s="12">
        <f t="shared" si="0"/>
        <v>40.071101423001807</v>
      </c>
      <c r="J27" s="10">
        <f>I27*scaler_rd</f>
        <v>822.56475963804633</v>
      </c>
      <c r="K27" s="10">
        <f>I27*scaler_ss</f>
        <v>721.93075009896847</v>
      </c>
      <c r="L27" s="10">
        <f>I27*scaler_snook</f>
        <v>715.23477356510102</v>
      </c>
      <c r="M27" s="11">
        <f t="shared" si="1"/>
        <v>753.24342776737194</v>
      </c>
      <c r="N27" s="10">
        <f t="shared" si="2"/>
        <v>20.289478713425353</v>
      </c>
      <c r="O27" s="15">
        <f t="shared" si="3"/>
        <v>2.6936151004415345E-2</v>
      </c>
    </row>
    <row r="28" spans="1:15" x14ac:dyDescent="0.2">
      <c r="A28" s="7" t="s">
        <v>79</v>
      </c>
      <c r="B28" s="7" t="s">
        <v>80</v>
      </c>
      <c r="C28" s="7" t="s">
        <v>81</v>
      </c>
      <c r="D28" s="7" t="s">
        <v>82</v>
      </c>
      <c r="E28" s="8">
        <v>15</v>
      </c>
      <c r="F28" s="12">
        <v>6.4981400000000002</v>
      </c>
      <c r="G28" s="7">
        <v>80</v>
      </c>
      <c r="H28" s="7">
        <v>1</v>
      </c>
      <c r="I28" s="12">
        <f t="shared" si="0"/>
        <v>22.905648520861604</v>
      </c>
      <c r="J28" s="10">
        <f>I28*scaler_rd</f>
        <v>470.19868685467873</v>
      </c>
      <c r="K28" s="10">
        <f>I28*scaler_ss</f>
        <v>412.67375816819208</v>
      </c>
      <c r="L28" s="10">
        <f>I28*scaler_snook</f>
        <v>408.84616971811113</v>
      </c>
      <c r="M28" s="11">
        <f t="shared" si="1"/>
        <v>430.57287158032733</v>
      </c>
      <c r="N28" s="10">
        <f t="shared" si="2"/>
        <v>11.597975887292447</v>
      </c>
      <c r="O28" s="15">
        <f t="shared" si="3"/>
        <v>2.6936151004415376E-2</v>
      </c>
    </row>
    <row r="29" spans="1:15" x14ac:dyDescent="0.2">
      <c r="A29" s="7" t="s">
        <v>83</v>
      </c>
      <c r="B29" s="7" t="s">
        <v>80</v>
      </c>
      <c r="C29" s="7" t="s">
        <v>84</v>
      </c>
      <c r="D29" s="7" t="s">
        <v>82</v>
      </c>
      <c r="E29" s="8">
        <v>15</v>
      </c>
      <c r="F29" s="12">
        <v>5.8081699999999996</v>
      </c>
      <c r="G29" s="7">
        <v>72</v>
      </c>
      <c r="H29" s="7">
        <v>1</v>
      </c>
      <c r="I29" s="12">
        <f t="shared" si="0"/>
        <v>20.636502291586449</v>
      </c>
      <c r="J29" s="10">
        <f>I29*scaler_rd</f>
        <v>423.61849174190178</v>
      </c>
      <c r="K29" s="10">
        <f>I29*scaler_ss</f>
        <v>371.79226549116498</v>
      </c>
      <c r="L29" s="10">
        <f>I29*scaler_snook</f>
        <v>368.34385678318165</v>
      </c>
      <c r="M29" s="11">
        <f t="shared" si="1"/>
        <v>387.91820467208282</v>
      </c>
      <c r="N29" s="10">
        <f t="shared" si="2"/>
        <v>10.449023338408924</v>
      </c>
      <c r="O29" s="15">
        <f t="shared" si="3"/>
        <v>2.6936151004415352E-2</v>
      </c>
    </row>
    <row r="30" spans="1:15" x14ac:dyDescent="0.2">
      <c r="A30" s="7" t="s">
        <v>85</v>
      </c>
      <c r="B30" s="7" t="s">
        <v>86</v>
      </c>
      <c r="C30" s="7" t="s">
        <v>87</v>
      </c>
      <c r="D30" s="7" t="s">
        <v>88</v>
      </c>
      <c r="E30" s="8">
        <v>16</v>
      </c>
      <c r="F30" s="12">
        <v>8.5018999999999991</v>
      </c>
      <c r="G30" s="7">
        <v>240</v>
      </c>
      <c r="H30" s="7">
        <v>1</v>
      </c>
      <c r="I30" s="12">
        <f t="shared" si="0"/>
        <v>49.678050833855373</v>
      </c>
      <c r="J30" s="10">
        <f>I30*scaler_rd</f>
        <v>1019.7726663929502</v>
      </c>
      <c r="K30" s="10">
        <f>I30*scaler_ss</f>
        <v>895.01189706138211</v>
      </c>
      <c r="L30" s="10">
        <f>I30*scaler_snook</f>
        <v>886.71057638840398</v>
      </c>
      <c r="M30" s="11">
        <f t="shared" si="1"/>
        <v>933.83171328091214</v>
      </c>
      <c r="N30" s="10">
        <f t="shared" si="2"/>
        <v>25.15383204164657</v>
      </c>
      <c r="O30" s="15">
        <f t="shared" si="3"/>
        <v>2.6936151004415373E-2</v>
      </c>
    </row>
    <row r="31" spans="1:15" x14ac:dyDescent="0.2">
      <c r="A31" s="7" t="s">
        <v>89</v>
      </c>
      <c r="B31" s="7" t="s">
        <v>86</v>
      </c>
      <c r="C31" s="7" t="s">
        <v>90</v>
      </c>
      <c r="D31" s="7" t="s">
        <v>88</v>
      </c>
      <c r="E31" s="8">
        <v>16</v>
      </c>
      <c r="F31" s="12">
        <v>5.9213899999999997</v>
      </c>
      <c r="G31" s="7">
        <v>270</v>
      </c>
      <c r="H31" s="7">
        <v>1</v>
      </c>
      <c r="I31" s="12">
        <f t="shared" si="0"/>
        <v>47.121807337169123</v>
      </c>
      <c r="J31" s="10">
        <f>I31*scaler_rd</f>
        <v>967.29904468658367</v>
      </c>
      <c r="K31" s="10">
        <f>I31*scaler_ss</f>
        <v>848.95798989478271</v>
      </c>
      <c r="L31" s="10">
        <f>I31*scaler_snook</f>
        <v>841.08382360141536</v>
      </c>
      <c r="M31" s="11">
        <f t="shared" si="1"/>
        <v>885.78028606092721</v>
      </c>
      <c r="N31" s="10">
        <f t="shared" si="2"/>
        <v>23.859511542071342</v>
      </c>
      <c r="O31" s="15">
        <f t="shared" si="3"/>
        <v>2.6936151004415328E-2</v>
      </c>
    </row>
    <row r="32" spans="1:15" x14ac:dyDescent="0.2">
      <c r="A32" s="7" t="s">
        <v>91</v>
      </c>
      <c r="B32" s="7" t="s">
        <v>86</v>
      </c>
      <c r="C32" s="7" t="s">
        <v>92</v>
      </c>
      <c r="D32" s="7" t="s">
        <v>88</v>
      </c>
      <c r="E32" s="8">
        <v>16</v>
      </c>
      <c r="F32" s="12">
        <v>7.8294449999999998</v>
      </c>
      <c r="G32" s="7">
        <v>290</v>
      </c>
      <c r="H32" s="7">
        <v>1</v>
      </c>
      <c r="I32" s="12">
        <f t="shared" si="0"/>
        <v>54.280199292140573</v>
      </c>
      <c r="J32" s="10">
        <f>I32*scaler_rd</f>
        <v>1114.2438689797341</v>
      </c>
      <c r="K32" s="10">
        <f>I32*scaler_ss</f>
        <v>977.92532770268429</v>
      </c>
      <c r="L32" s="10">
        <f>I32*scaler_snook</f>
        <v>968.85497705579178</v>
      </c>
      <c r="M32" s="11">
        <f t="shared" si="1"/>
        <v>1020.3413912460701</v>
      </c>
      <c r="N32" s="10">
        <f t="shared" si="2"/>
        <v>27.48406979065939</v>
      </c>
      <c r="O32" s="15">
        <f t="shared" si="3"/>
        <v>2.6936151004415355E-2</v>
      </c>
    </row>
    <row r="33" spans="1:15" x14ac:dyDescent="0.2">
      <c r="A33" s="7" t="s">
        <v>93</v>
      </c>
      <c r="B33" s="7" t="s">
        <v>86</v>
      </c>
      <c r="C33" s="7" t="s">
        <v>94</v>
      </c>
      <c r="D33" s="7" t="s">
        <v>88</v>
      </c>
      <c r="E33" s="8">
        <v>16</v>
      </c>
      <c r="F33" s="12">
        <v>6.4198500000000003</v>
      </c>
      <c r="G33" s="7">
        <v>165</v>
      </c>
      <c r="H33" s="7">
        <v>1</v>
      </c>
      <c r="I33" s="12">
        <f t="shared" si="0"/>
        <v>35.719897616552295</v>
      </c>
      <c r="J33" s="10">
        <f>I33*scaler_rd</f>
        <v>733.24485611441185</v>
      </c>
      <c r="K33" s="10">
        <f>I33*scaler_ss</f>
        <v>643.53839959521076</v>
      </c>
      <c r="L33" s="10">
        <f>I33*scaler_snook</f>
        <v>637.56951958595585</v>
      </c>
      <c r="M33" s="11">
        <f t="shared" si="1"/>
        <v>671.45092509852611</v>
      </c>
      <c r="N33" s="10">
        <f t="shared" si="2"/>
        <v>18.086303510508259</v>
      </c>
      <c r="O33" s="15">
        <f t="shared" si="3"/>
        <v>2.6936151004415317E-2</v>
      </c>
    </row>
    <row r="34" spans="1:15" x14ac:dyDescent="0.2">
      <c r="A34" s="7" t="s">
        <v>95</v>
      </c>
      <c r="B34" s="7" t="s">
        <v>96</v>
      </c>
      <c r="C34" s="7" t="s">
        <v>97</v>
      </c>
      <c r="D34" s="7" t="s">
        <v>98</v>
      </c>
      <c r="E34" s="8">
        <v>17</v>
      </c>
      <c r="F34" s="12">
        <v>7.0524149999999999</v>
      </c>
      <c r="G34" s="7">
        <v>300</v>
      </c>
      <c r="H34" s="7">
        <v>1</v>
      </c>
      <c r="I34" s="12">
        <f t="shared" si="0"/>
        <v>53.453511116470757</v>
      </c>
      <c r="J34" s="10">
        <f>I34*scaler_rd</f>
        <v>1097.2739196554783</v>
      </c>
      <c r="K34" s="10">
        <f>I34*scaler_ss</f>
        <v>963.0315116216351</v>
      </c>
      <c r="L34" s="10">
        <f>I34*scaler_snook</f>
        <v>954.09930253882578</v>
      </c>
      <c r="M34" s="11">
        <f t="shared" si="1"/>
        <v>1004.8015779386463</v>
      </c>
      <c r="N34" s="10">
        <f t="shared" si="2"/>
        <v>27.06548703283017</v>
      </c>
      <c r="O34" s="15">
        <f t="shared" si="3"/>
        <v>2.6936151004415324E-2</v>
      </c>
    </row>
    <row r="35" spans="1:15" x14ac:dyDescent="0.2">
      <c r="A35" s="7" t="s">
        <v>99</v>
      </c>
      <c r="B35" s="7" t="s">
        <v>100</v>
      </c>
      <c r="C35" s="7" t="s">
        <v>101</v>
      </c>
      <c r="D35" s="7" t="s">
        <v>102</v>
      </c>
      <c r="E35" s="8">
        <v>18</v>
      </c>
      <c r="F35" s="12">
        <v>1.98231</v>
      </c>
      <c r="G35" s="7">
        <v>70</v>
      </c>
      <c r="H35" s="7">
        <v>1</v>
      </c>
      <c r="I35" s="12">
        <f t="shared" si="0"/>
        <v>13.953367036119026</v>
      </c>
      <c r="J35" s="10">
        <f>I35*scaler_rd</f>
        <v>286.42956132017594</v>
      </c>
      <c r="K35" s="10">
        <f>I35*scaler_ss</f>
        <v>251.38726845699497</v>
      </c>
      <c r="L35" s="10">
        <f>I35*scaler_snook</f>
        <v>249.05562757555268</v>
      </c>
      <c r="M35" s="11">
        <f t="shared" si="1"/>
        <v>262.29081911757453</v>
      </c>
      <c r="N35" s="10">
        <f t="shared" si="2"/>
        <v>7.0651051108227749</v>
      </c>
      <c r="O35" s="15">
        <f t="shared" si="3"/>
        <v>2.6936151004415331E-2</v>
      </c>
    </row>
    <row r="36" spans="1:15" x14ac:dyDescent="0.2">
      <c r="A36" s="7" t="s">
        <v>103</v>
      </c>
      <c r="B36" s="7" t="s">
        <v>100</v>
      </c>
      <c r="C36" s="7" t="s">
        <v>104</v>
      </c>
      <c r="D36" s="7" t="s">
        <v>102</v>
      </c>
      <c r="E36" s="8">
        <v>18</v>
      </c>
      <c r="F36" s="12">
        <v>5.6192700000000002</v>
      </c>
      <c r="G36" s="7">
        <v>170</v>
      </c>
      <c r="H36" s="7">
        <v>1</v>
      </c>
      <c r="I36" s="12">
        <f t="shared" si="0"/>
        <v>34.739600586475966</v>
      </c>
      <c r="J36" s="10">
        <f>I36*scaler_rd</f>
        <v>713.12168100109295</v>
      </c>
      <c r="K36" s="10">
        <f>I36*scaler_ss</f>
        <v>625.87712887614452</v>
      </c>
      <c r="L36" s="10">
        <f>I36*scaler_snook</f>
        <v>620.07205883658116</v>
      </c>
      <c r="M36" s="11">
        <f t="shared" si="1"/>
        <v>653.02362290460621</v>
      </c>
      <c r="N36" s="10">
        <f t="shared" si="2"/>
        <v>17.589942916008862</v>
      </c>
      <c r="O36" s="15">
        <f t="shared" si="3"/>
        <v>2.6936151004415355E-2</v>
      </c>
    </row>
    <row r="37" spans="1:15" x14ac:dyDescent="0.2">
      <c r="A37" s="7" t="s">
        <v>106</v>
      </c>
      <c r="B37" s="7" t="s">
        <v>100</v>
      </c>
      <c r="C37" s="7" t="s">
        <v>107</v>
      </c>
      <c r="D37" s="7" t="s">
        <v>102</v>
      </c>
      <c r="E37" s="8">
        <v>18</v>
      </c>
      <c r="F37" s="12">
        <v>5.7991333330000003</v>
      </c>
      <c r="G37" s="7">
        <v>60</v>
      </c>
      <c r="H37" s="7">
        <v>1</v>
      </c>
      <c r="I37" s="12">
        <f t="shared" si="0"/>
        <v>18.422145109141027</v>
      </c>
      <c r="J37" s="10">
        <f>I37*scaler_rd</f>
        <v>378.16298593228504</v>
      </c>
      <c r="K37" s="10">
        <f>I37*scaler_ss</f>
        <v>331.89786566335744</v>
      </c>
      <c r="L37" s="10">
        <f>I37*scaler_snook</f>
        <v>328.81948131718872</v>
      </c>
      <c r="M37" s="11">
        <f t="shared" si="1"/>
        <v>346.29344430427705</v>
      </c>
      <c r="N37" s="10">
        <f t="shared" si="2"/>
        <v>9.3278125076190843</v>
      </c>
      <c r="O37" s="15">
        <f t="shared" si="3"/>
        <v>2.6936151004415296E-2</v>
      </c>
    </row>
    <row r="38" spans="1:15" x14ac:dyDescent="0.2">
      <c r="A38" s="7" t="s">
        <v>108</v>
      </c>
      <c r="B38" s="7" t="s">
        <v>100</v>
      </c>
      <c r="C38" s="7" t="s">
        <v>109</v>
      </c>
      <c r="D38" s="7" t="s">
        <v>102</v>
      </c>
      <c r="E38" s="8">
        <v>18</v>
      </c>
      <c r="F38" s="12">
        <v>3.6136499999999998</v>
      </c>
      <c r="G38" s="7">
        <v>50</v>
      </c>
      <c r="H38" s="7">
        <v>1</v>
      </c>
      <c r="I38" s="12">
        <f t="shared" si="0"/>
        <v>13.958394345562839</v>
      </c>
      <c r="J38" s="10">
        <f>I38*scaler_rd</f>
        <v>286.53276007033315</v>
      </c>
      <c r="K38" s="10">
        <f>I38*scaler_ss</f>
        <v>251.47784169179175</v>
      </c>
      <c r="L38" s="10">
        <f>I38*scaler_snook</f>
        <v>249.14536073496174</v>
      </c>
      <c r="M38" s="11">
        <f t="shared" si="1"/>
        <v>262.3853208323622</v>
      </c>
      <c r="N38" s="10">
        <f t="shared" si="2"/>
        <v>7.067650623282467</v>
      </c>
      <c r="O38" s="15">
        <f t="shared" si="3"/>
        <v>2.6936151004415314E-2</v>
      </c>
    </row>
    <row r="39" spans="1:15" x14ac:dyDescent="0.2">
      <c r="A39" s="7" t="s">
        <v>110</v>
      </c>
      <c r="B39" s="7" t="s">
        <v>100</v>
      </c>
      <c r="C39" s="7" t="s">
        <v>111</v>
      </c>
      <c r="D39" s="7" t="s">
        <v>102</v>
      </c>
      <c r="E39" s="8">
        <v>18</v>
      </c>
      <c r="F39" s="12">
        <v>3.3622800000000002</v>
      </c>
      <c r="G39" s="7">
        <v>40</v>
      </c>
      <c r="H39" s="7">
        <v>1</v>
      </c>
      <c r="I39" s="12">
        <f t="shared" si="0"/>
        <v>11.854947448434187</v>
      </c>
      <c r="J39" s="10">
        <f>I39*scaler_rd</f>
        <v>243.35397960499674</v>
      </c>
      <c r="K39" s="10">
        <f>I39*scaler_ss</f>
        <v>213.58162865269236</v>
      </c>
      <c r="L39" s="10">
        <f>I39*scaler_snook</f>
        <v>211.60063868471062</v>
      </c>
      <c r="M39" s="11">
        <f t="shared" si="1"/>
        <v>222.84541564746655</v>
      </c>
      <c r="N39" s="10">
        <f t="shared" si="2"/>
        <v>6.0025977665218475</v>
      </c>
      <c r="O39" s="15">
        <f t="shared" si="3"/>
        <v>2.6936151004415283E-2</v>
      </c>
    </row>
    <row r="40" spans="1:15" x14ac:dyDescent="0.2">
      <c r="A40" s="7" t="s">
        <v>112</v>
      </c>
      <c r="B40" s="7" t="s">
        <v>100</v>
      </c>
      <c r="C40" s="7" t="s">
        <v>113</v>
      </c>
      <c r="D40" s="7" t="s">
        <v>102</v>
      </c>
      <c r="E40" s="8">
        <v>18</v>
      </c>
      <c r="F40" s="12">
        <v>3.4132799999999999</v>
      </c>
      <c r="G40" s="7">
        <v>75</v>
      </c>
      <c r="H40" s="7">
        <v>1</v>
      </c>
      <c r="I40" s="12">
        <f t="shared" si="0"/>
        <v>17.592402435732051</v>
      </c>
      <c r="J40" s="10">
        <f>I40*scaler_rd</f>
        <v>361.13033500738931</v>
      </c>
      <c r="K40" s="10">
        <f>I40*scaler_ss</f>
        <v>316.94901900501691</v>
      </c>
      <c r="L40" s="10">
        <f>I40*scaler_snook</f>
        <v>314.00928663678224</v>
      </c>
      <c r="M40" s="11">
        <f t="shared" si="1"/>
        <v>330.69621354972946</v>
      </c>
      <c r="N40" s="10">
        <f t="shared" si="2"/>
        <v>8.9076831447638867</v>
      </c>
      <c r="O40" s="15">
        <f t="shared" si="3"/>
        <v>2.6936151004415314E-2</v>
      </c>
    </row>
    <row r="41" spans="1:15" x14ac:dyDescent="0.2">
      <c r="A41" s="7" t="s">
        <v>114</v>
      </c>
      <c r="B41" s="7" t="s">
        <v>100</v>
      </c>
      <c r="C41" s="7" t="s">
        <v>115</v>
      </c>
      <c r="D41" s="7" t="s">
        <v>102</v>
      </c>
      <c r="E41" s="8">
        <v>18</v>
      </c>
      <c r="F41" s="12">
        <v>3.5335999999999999</v>
      </c>
      <c r="G41" s="7">
        <v>60</v>
      </c>
      <c r="H41" s="7">
        <v>1</v>
      </c>
      <c r="I41" s="12">
        <f t="shared" si="0"/>
        <v>15.506454947072193</v>
      </c>
      <c r="J41" s="10">
        <f>I41*scaler_rd</f>
        <v>318.31077593127776</v>
      </c>
      <c r="K41" s="10">
        <f>I41*scaler_ss</f>
        <v>279.36807958290154</v>
      </c>
      <c r="L41" s="10">
        <f>I41*scaler_snook</f>
        <v>276.77691401066033</v>
      </c>
      <c r="M41" s="11">
        <f t="shared" si="1"/>
        <v>291.48525650827986</v>
      </c>
      <c r="N41" s="10">
        <f t="shared" si="2"/>
        <v>7.8514908848677631</v>
      </c>
      <c r="O41" s="15">
        <f t="shared" si="3"/>
        <v>2.6936151004415331E-2</v>
      </c>
    </row>
    <row r="42" spans="1:15" x14ac:dyDescent="0.2">
      <c r="A42" s="7" t="s">
        <v>116</v>
      </c>
      <c r="B42" s="7" t="s">
        <v>100</v>
      </c>
      <c r="C42" s="7" t="s">
        <v>117</v>
      </c>
      <c r="D42" s="7" t="s">
        <v>102</v>
      </c>
      <c r="E42" s="8">
        <v>18</v>
      </c>
      <c r="F42" s="12">
        <v>6.2608699999999997</v>
      </c>
      <c r="G42" s="7">
        <v>70</v>
      </c>
      <c r="H42" s="7">
        <v>1</v>
      </c>
      <c r="I42" s="12">
        <f t="shared" si="0"/>
        <v>20.815760839536665</v>
      </c>
      <c r="J42" s="10">
        <f>I42*scaler_rd</f>
        <v>427.29824495984286</v>
      </c>
      <c r="K42" s="10">
        <f>I42*scaler_ss</f>
        <v>375.02183127268017</v>
      </c>
      <c r="L42" s="10">
        <f>I42*scaler_snook</f>
        <v>371.54346803417621</v>
      </c>
      <c r="M42" s="11">
        <f t="shared" si="1"/>
        <v>391.28784808889969</v>
      </c>
      <c r="N42" s="10">
        <f t="shared" si="2"/>
        <v>10.539788562315298</v>
      </c>
      <c r="O42" s="15">
        <f t="shared" si="3"/>
        <v>2.6936151004415251E-2</v>
      </c>
    </row>
    <row r="43" spans="1:15" x14ac:dyDescent="0.2">
      <c r="A43" s="7" t="s">
        <v>118</v>
      </c>
      <c r="B43" s="7" t="s">
        <v>100</v>
      </c>
      <c r="C43" s="7" t="s">
        <v>119</v>
      </c>
      <c r="D43" s="7" t="s">
        <v>102</v>
      </c>
      <c r="E43" s="8">
        <v>18</v>
      </c>
      <c r="F43" s="12">
        <v>4.2282599999999997</v>
      </c>
      <c r="G43" s="7">
        <v>50</v>
      </c>
      <c r="H43" s="7">
        <v>1</v>
      </c>
      <c r="I43" s="12">
        <f t="shared" si="0"/>
        <v>14.742150774663425</v>
      </c>
      <c r="J43" s="10">
        <f>I43*scaler_rd</f>
        <v>302.62142236869039</v>
      </c>
      <c r="K43" s="10">
        <f>I43*scaler_ss</f>
        <v>265.598188941111</v>
      </c>
      <c r="L43" s="10">
        <f>I43*scaler_snook</f>
        <v>263.13474041735225</v>
      </c>
      <c r="M43" s="11">
        <f t="shared" si="1"/>
        <v>277.11811724238459</v>
      </c>
      <c r="N43" s="10">
        <f t="shared" si="2"/>
        <v>7.4644954521001692</v>
      </c>
      <c r="O43" s="15">
        <f t="shared" si="3"/>
        <v>2.6936151004415425E-2</v>
      </c>
    </row>
    <row r="44" spans="1:15" x14ac:dyDescent="0.2">
      <c r="A44" s="7" t="s">
        <v>120</v>
      </c>
      <c r="B44" s="7" t="s">
        <v>105</v>
      </c>
      <c r="C44" s="7" t="s">
        <v>121</v>
      </c>
      <c r="D44" s="7" t="s">
        <v>102</v>
      </c>
      <c r="E44" s="8">
        <v>18</v>
      </c>
      <c r="F44" s="12">
        <v>1.05246</v>
      </c>
      <c r="G44" s="7">
        <v>40</v>
      </c>
      <c r="H44" s="7">
        <v>0</v>
      </c>
      <c r="I44" s="12">
        <f t="shared" si="0"/>
        <v>1.4871661028032261</v>
      </c>
      <c r="J44" s="10">
        <f>I44*scaler_rd</f>
        <v>30.527996098255159</v>
      </c>
      <c r="K44" s="10">
        <f>I44*scaler_ss</f>
        <v>26.793147729705325</v>
      </c>
      <c r="L44" s="10">
        <f>I44*scaler_snook</f>
        <v>26.544638730134444</v>
      </c>
      <c r="M44" s="11">
        <f t="shared" si="1"/>
        <v>27.955260852698313</v>
      </c>
      <c r="N44" s="10">
        <f t="shared" si="2"/>
        <v>0.75300712769610501</v>
      </c>
      <c r="O44" s="15">
        <f t="shared" si="3"/>
        <v>2.6936151004415428E-2</v>
      </c>
    </row>
    <row r="45" spans="1:15" x14ac:dyDescent="0.2">
      <c r="A45" s="7" t="s">
        <v>122</v>
      </c>
      <c r="B45" s="7" t="s">
        <v>105</v>
      </c>
      <c r="C45" s="7" t="s">
        <v>123</v>
      </c>
      <c r="D45" s="7" t="s">
        <v>102</v>
      </c>
      <c r="E45" s="8">
        <v>18</v>
      </c>
      <c r="F45" s="12">
        <v>1.90693</v>
      </c>
      <c r="G45" s="7">
        <v>50</v>
      </c>
      <c r="H45" s="7">
        <v>0</v>
      </c>
      <c r="I45" s="12">
        <f t="shared" si="0"/>
        <v>2.0998208376363388</v>
      </c>
      <c r="J45" s="10">
        <f>I45*scaler_rd</f>
        <v>43.10434605627831</v>
      </c>
      <c r="K45" s="10">
        <f>I45*scaler_ss</f>
        <v>37.830885065666493</v>
      </c>
      <c r="L45" s="10">
        <f>I45*scaler_snook</f>
        <v>37.479999999999997</v>
      </c>
      <c r="M45" s="11">
        <f t="shared" si="1"/>
        <v>39.471743707314936</v>
      </c>
      <c r="N45" s="10">
        <f t="shared" si="2"/>
        <v>1.0632168489078173</v>
      </c>
      <c r="O45" s="15">
        <f t="shared" si="3"/>
        <v>2.6936151004415373E-2</v>
      </c>
    </row>
    <row r="46" spans="1:15" x14ac:dyDescent="0.2">
      <c r="A46" s="7" t="s">
        <v>124</v>
      </c>
      <c r="B46" s="7" t="s">
        <v>100</v>
      </c>
      <c r="C46" s="7" t="s">
        <v>125</v>
      </c>
      <c r="D46" s="7" t="s">
        <v>102</v>
      </c>
      <c r="E46" s="8">
        <v>18</v>
      </c>
      <c r="F46" s="12">
        <v>3.913205</v>
      </c>
      <c r="G46" s="7">
        <v>50</v>
      </c>
      <c r="H46" s="7">
        <v>1</v>
      </c>
      <c r="I46" s="12">
        <f t="shared" si="0"/>
        <v>14.350421352853022</v>
      </c>
      <c r="J46" s="10">
        <f>I46*scaler_rd</f>
        <v>294.58014558188205</v>
      </c>
      <c r="K46" s="10">
        <f>I46*scaler_ss</f>
        <v>258.54069600279399</v>
      </c>
      <c r="L46" s="10">
        <f>I46*scaler_snook</f>
        <v>256.1427063988782</v>
      </c>
      <c r="M46" s="11">
        <f t="shared" si="1"/>
        <v>269.7545159945181</v>
      </c>
      <c r="N46" s="10">
        <f t="shared" si="2"/>
        <v>7.2661483769513211</v>
      </c>
      <c r="O46" s="15">
        <f t="shared" si="3"/>
        <v>2.6936151004415373E-2</v>
      </c>
    </row>
    <row r="47" spans="1:15" x14ac:dyDescent="0.2">
      <c r="A47" s="7" t="s">
        <v>126</v>
      </c>
      <c r="B47" s="7" t="s">
        <v>100</v>
      </c>
      <c r="C47" s="7" t="s">
        <v>127</v>
      </c>
      <c r="D47" s="7" t="s">
        <v>102</v>
      </c>
      <c r="E47" s="8">
        <v>18</v>
      </c>
      <c r="F47" s="12">
        <v>2.235185</v>
      </c>
      <c r="G47" s="7">
        <v>100</v>
      </c>
      <c r="H47" s="7">
        <v>1</v>
      </c>
      <c r="I47" s="12">
        <f t="shared" si="0"/>
        <v>18.146431195070946</v>
      </c>
      <c r="J47" s="10">
        <f>I47*scaler_rd</f>
        <v>372.50323260876559</v>
      </c>
      <c r="K47" s="10">
        <f>I47*scaler_ss</f>
        <v>326.93053644781759</v>
      </c>
      <c r="L47" s="10">
        <f>I47*scaler_snook</f>
        <v>323.89822455369318</v>
      </c>
      <c r="M47" s="11">
        <f t="shared" si="1"/>
        <v>341.1106645367588</v>
      </c>
      <c r="N47" s="10">
        <f t="shared" si="2"/>
        <v>9.1882083691786196</v>
      </c>
      <c r="O47" s="15">
        <f t="shared" si="3"/>
        <v>2.6936151004415397E-2</v>
      </c>
    </row>
    <row r="48" spans="1:15" x14ac:dyDescent="0.2">
      <c r="A48" s="7" t="s">
        <v>128</v>
      </c>
      <c r="B48" s="7" t="s">
        <v>100</v>
      </c>
      <c r="C48" s="7" t="s">
        <v>129</v>
      </c>
      <c r="D48" s="7" t="s">
        <v>102</v>
      </c>
      <c r="E48" s="8">
        <v>18</v>
      </c>
      <c r="F48" s="12">
        <v>0.27623999999999999</v>
      </c>
      <c r="G48" s="7">
        <v>50</v>
      </c>
      <c r="H48" s="7">
        <v>1</v>
      </c>
      <c r="I48" s="12">
        <f t="shared" si="0"/>
        <v>5.707701890386228</v>
      </c>
      <c r="J48" s="10">
        <f>I48*scaler_rd</f>
        <v>117.16559482580506</v>
      </c>
      <c r="K48" s="10">
        <f>I48*scaler_ss</f>
        <v>102.83135129154506</v>
      </c>
      <c r="L48" s="10">
        <f>I48*scaler_snook</f>
        <v>101.87758070468522</v>
      </c>
      <c r="M48" s="11">
        <f t="shared" si="1"/>
        <v>107.29150894067845</v>
      </c>
      <c r="N48" s="10">
        <f t="shared" si="2"/>
        <v>2.8900202863176974</v>
      </c>
      <c r="O48" s="15">
        <f t="shared" si="3"/>
        <v>2.6936151004415376E-2</v>
      </c>
    </row>
    <row r="49" spans="1:15" x14ac:dyDescent="0.2">
      <c r="A49" s="7" t="s">
        <v>130</v>
      </c>
      <c r="B49" s="7" t="s">
        <v>100</v>
      </c>
      <c r="C49" s="7" t="s">
        <v>131</v>
      </c>
      <c r="D49" s="7" t="s">
        <v>102</v>
      </c>
      <c r="E49" s="8">
        <v>18</v>
      </c>
      <c r="F49" s="12">
        <v>3.29454</v>
      </c>
      <c r="G49" s="7">
        <v>90</v>
      </c>
      <c r="H49" s="7">
        <v>0</v>
      </c>
      <c r="I49" s="12">
        <f t="shared" si="0"/>
        <v>3.6554233779821486</v>
      </c>
      <c r="J49" s="10">
        <f>I49*scaler_rd</f>
        <v>75.037180050139341</v>
      </c>
      <c r="K49" s="10">
        <f>I49*scaler_ss</f>
        <v>65.857000368877493</v>
      </c>
      <c r="L49" s="10">
        <f>I49*scaler_snook</f>
        <v>65.246170411848453</v>
      </c>
      <c r="M49" s="11">
        <f t="shared" si="1"/>
        <v>68.713450276955101</v>
      </c>
      <c r="N49" s="10">
        <f t="shared" si="2"/>
        <v>1.8508758726944496</v>
      </c>
      <c r="O49" s="15">
        <f t="shared" si="3"/>
        <v>2.6936151004415369E-2</v>
      </c>
    </row>
    <row r="50" spans="1:15" x14ac:dyDescent="0.2">
      <c r="A50" s="7" t="s">
        <v>132</v>
      </c>
      <c r="B50" s="7" t="s">
        <v>105</v>
      </c>
      <c r="C50" s="7" t="s">
        <v>133</v>
      </c>
      <c r="D50" s="7" t="s">
        <v>102</v>
      </c>
      <c r="E50" s="8">
        <v>18</v>
      </c>
      <c r="F50" s="12">
        <v>0.89915100000000003</v>
      </c>
      <c r="G50" s="7">
        <v>60</v>
      </c>
      <c r="H50" s="7">
        <v>1</v>
      </c>
      <c r="I50" s="12">
        <f t="shared" si="0"/>
        <v>9.6335311057718744</v>
      </c>
      <c r="J50" s="10">
        <f>I50*scaler_rd</f>
        <v>197.75356596352989</v>
      </c>
      <c r="K50" s="10">
        <f>I50*scaler_ss</f>
        <v>173.56004927030631</v>
      </c>
      <c r="L50" s="10">
        <f>I50*scaler_snook</f>
        <v>171.95026326663279</v>
      </c>
      <c r="M50" s="11">
        <f t="shared" si="1"/>
        <v>181.08795950015633</v>
      </c>
      <c r="N50" s="10">
        <f t="shared" si="2"/>
        <v>4.8778126221776583</v>
      </c>
      <c r="O50" s="15">
        <f t="shared" si="3"/>
        <v>2.6936151004415328E-2</v>
      </c>
    </row>
    <row r="51" spans="1:15" x14ac:dyDescent="0.2">
      <c r="A51" s="7" t="s">
        <v>134</v>
      </c>
      <c r="B51" s="7" t="s">
        <v>100</v>
      </c>
      <c r="C51" s="7" t="s">
        <v>135</v>
      </c>
      <c r="D51" s="7" t="s">
        <v>102</v>
      </c>
      <c r="E51" s="8">
        <v>18</v>
      </c>
      <c r="F51" s="12">
        <v>4.1835599999999999</v>
      </c>
      <c r="G51" s="7">
        <v>80</v>
      </c>
      <c r="H51" s="7">
        <v>1</v>
      </c>
      <c r="I51" s="12">
        <f t="shared" si="0"/>
        <v>19.65297290578167</v>
      </c>
      <c r="J51" s="10">
        <f>I51*scaler_rd</f>
        <v>403.4289640248756</v>
      </c>
      <c r="K51" s="10">
        <f>I51*scaler_ss</f>
        <v>354.07275986183276</v>
      </c>
      <c r="L51" s="10">
        <f>I51*scaler_snook</f>
        <v>350.78870125788569</v>
      </c>
      <c r="M51" s="11">
        <f t="shared" si="1"/>
        <v>369.43014171486465</v>
      </c>
      <c r="N51" s="10">
        <f t="shared" si="2"/>
        <v>9.9510260828141366</v>
      </c>
      <c r="O51" s="15">
        <f t="shared" si="3"/>
        <v>2.6936151004415296E-2</v>
      </c>
    </row>
    <row r="52" spans="1:15" x14ac:dyDescent="0.2">
      <c r="A52" s="7" t="s">
        <v>136</v>
      </c>
      <c r="B52" s="7" t="s">
        <v>100</v>
      </c>
      <c r="C52" s="7" t="s">
        <v>137</v>
      </c>
      <c r="D52" s="7" t="s">
        <v>102</v>
      </c>
      <c r="E52" s="8">
        <v>18</v>
      </c>
      <c r="F52" s="12">
        <v>2.6185299999999998</v>
      </c>
      <c r="G52" s="7">
        <v>25</v>
      </c>
      <c r="H52" s="7">
        <v>1</v>
      </c>
      <c r="I52" s="12">
        <f t="shared" si="0"/>
        <v>8.12201985109429</v>
      </c>
      <c r="J52" s="10">
        <f>I52*scaler_rd</f>
        <v>166.72582158562332</v>
      </c>
      <c r="K52" s="10">
        <f>I52*scaler_ss</f>
        <v>146.3282933384356</v>
      </c>
      <c r="L52" s="10">
        <f>I52*scaler_snook</f>
        <v>144.97108446722365</v>
      </c>
      <c r="M52" s="11">
        <f t="shared" si="1"/>
        <v>152.67506646376086</v>
      </c>
      <c r="N52" s="10">
        <f t="shared" si="2"/>
        <v>4.1124786448770116</v>
      </c>
      <c r="O52" s="15">
        <f t="shared" si="3"/>
        <v>2.6936151004415345E-2</v>
      </c>
    </row>
    <row r="53" spans="1:15" x14ac:dyDescent="0.2">
      <c r="A53" s="7" t="s">
        <v>138</v>
      </c>
      <c r="B53" s="7" t="s">
        <v>100</v>
      </c>
      <c r="C53" s="7" t="s">
        <v>139</v>
      </c>
      <c r="D53" s="7" t="s">
        <v>102</v>
      </c>
      <c r="E53" s="8">
        <v>18</v>
      </c>
      <c r="F53" s="12">
        <v>1.70522</v>
      </c>
      <c r="G53" s="7">
        <v>80</v>
      </c>
      <c r="H53" s="7">
        <v>1</v>
      </c>
      <c r="I53" s="12">
        <f t="shared" si="0"/>
        <v>14.383606231547061</v>
      </c>
      <c r="J53" s="10">
        <f>I53*scaler_rd</f>
        <v>295.26135250650407</v>
      </c>
      <c r="K53" s="10">
        <f>I53*scaler_ss</f>
        <v>259.13856288233472</v>
      </c>
      <c r="L53" s="10">
        <f>I53*scaler_snook</f>
        <v>256.73502800611237</v>
      </c>
      <c r="M53" s="11">
        <f t="shared" si="1"/>
        <v>270.3783144649837</v>
      </c>
      <c r="N53" s="10">
        <f t="shared" si="2"/>
        <v>7.2829511067480883</v>
      </c>
      <c r="O53" s="15">
        <f t="shared" si="3"/>
        <v>2.6936151004415307E-2</v>
      </c>
    </row>
    <row r="54" spans="1:15" x14ac:dyDescent="0.2">
      <c r="A54" s="7" t="s">
        <v>140</v>
      </c>
      <c r="B54" s="7" t="s">
        <v>105</v>
      </c>
      <c r="C54" s="7" t="s">
        <v>141</v>
      </c>
      <c r="D54" s="7" t="s">
        <v>102</v>
      </c>
      <c r="E54" s="8">
        <v>18</v>
      </c>
      <c r="F54" s="12">
        <v>1.9198500000000001</v>
      </c>
      <c r="G54" s="7">
        <v>130</v>
      </c>
      <c r="H54" s="7">
        <v>0</v>
      </c>
      <c r="I54" s="12">
        <f t="shared" si="0"/>
        <v>3.8046934205107266</v>
      </c>
      <c r="J54" s="10">
        <f>I54*scaler_rd</f>
        <v>78.101340312607192</v>
      </c>
      <c r="K54" s="10">
        <f>I54*scaler_ss</f>
        <v>68.546285912401459</v>
      </c>
      <c r="L54" s="10">
        <f>I54*scaler_snook</f>
        <v>67.910512575567864</v>
      </c>
      <c r="M54" s="11">
        <f t="shared" si="1"/>
        <v>71.519379600192167</v>
      </c>
      <c r="N54" s="10">
        <f t="shared" si="2"/>
        <v>1.9264568086528759</v>
      </c>
      <c r="O54" s="15">
        <f t="shared" si="3"/>
        <v>2.6936151004415307E-2</v>
      </c>
    </row>
    <row r="55" spans="1:15" x14ac:dyDescent="0.2">
      <c r="A55" s="7" t="s">
        <v>142</v>
      </c>
      <c r="B55" s="7" t="s">
        <v>105</v>
      </c>
      <c r="C55" s="7" t="s">
        <v>143</v>
      </c>
      <c r="D55" s="7" t="s">
        <v>102</v>
      </c>
      <c r="E55" s="8">
        <v>18</v>
      </c>
      <c r="F55" s="12">
        <v>1.885946667</v>
      </c>
      <c r="G55" s="7">
        <v>120</v>
      </c>
      <c r="H55" s="7">
        <v>0</v>
      </c>
      <c r="I55" s="12">
        <f t="shared" si="0"/>
        <v>3.5982375205049419</v>
      </c>
      <c r="J55" s="10">
        <f>I55*scaler_rd</f>
        <v>73.863289903874673</v>
      </c>
      <c r="K55" s="10">
        <f>I55*scaler_ss</f>
        <v>64.826725993642228</v>
      </c>
      <c r="L55" s="10">
        <f>I55*scaler_snook</f>
        <v>64.225451929666733</v>
      </c>
      <c r="M55" s="11">
        <f t="shared" si="1"/>
        <v>67.638489275727878</v>
      </c>
      <c r="N55" s="10">
        <f t="shared" si="2"/>
        <v>1.8219205608415341</v>
      </c>
      <c r="O55" s="15">
        <f t="shared" si="3"/>
        <v>2.6936151004415345E-2</v>
      </c>
    </row>
    <row r="56" spans="1:15" x14ac:dyDescent="0.2">
      <c r="A56" s="7" t="s">
        <v>144</v>
      </c>
      <c r="B56" s="7" t="s">
        <v>100</v>
      </c>
      <c r="C56" s="7" t="s">
        <v>145</v>
      </c>
      <c r="D56" s="7" t="s">
        <v>102</v>
      </c>
      <c r="E56" s="8">
        <v>18</v>
      </c>
      <c r="F56" s="12">
        <v>2.9723700000000002</v>
      </c>
      <c r="G56" s="7">
        <v>40</v>
      </c>
      <c r="H56" s="7">
        <v>0</v>
      </c>
      <c r="I56" s="12">
        <f t="shared" si="0"/>
        <v>2.1339367785772421</v>
      </c>
      <c r="J56" s="10">
        <f>I56*scaler_rd</f>
        <v>43.804665482581157</v>
      </c>
      <c r="K56" s="10">
        <f>I56*scaler_ss</f>
        <v>38.445526190046976</v>
      </c>
      <c r="L56" s="10">
        <f>I56*scaler_snook</f>
        <v>38.088940269353827</v>
      </c>
      <c r="M56" s="11">
        <f t="shared" si="1"/>
        <v>40.113043980660656</v>
      </c>
      <c r="N56" s="10">
        <f t="shared" si="2"/>
        <v>1.0804910099098299</v>
      </c>
      <c r="O56" s="15">
        <f t="shared" si="3"/>
        <v>2.6936151004415359E-2</v>
      </c>
    </row>
    <row r="57" spans="1:15" x14ac:dyDescent="0.2">
      <c r="A57" s="7" t="s">
        <v>146</v>
      </c>
      <c r="B57" s="7" t="s">
        <v>100</v>
      </c>
      <c r="C57" s="7" t="s">
        <v>147</v>
      </c>
      <c r="D57" s="7" t="s">
        <v>102</v>
      </c>
      <c r="E57" s="8">
        <v>18</v>
      </c>
      <c r="F57" s="12">
        <v>2.3904749999999999</v>
      </c>
      <c r="G57" s="7">
        <v>60</v>
      </c>
      <c r="H57" s="7">
        <v>0</v>
      </c>
      <c r="I57" s="12">
        <f t="shared" si="0"/>
        <v>2.5431930122556032</v>
      </c>
      <c r="J57" s="10">
        <f>I57*scaler_rd</f>
        <v>52.205726185464002</v>
      </c>
      <c r="K57" s="10">
        <f>I57*scaler_ss</f>
        <v>45.81878645168031</v>
      </c>
      <c r="L57" s="10">
        <f>I57*scaler_snook</f>
        <v>45.393812839116123</v>
      </c>
      <c r="M57" s="11">
        <f t="shared" si="1"/>
        <v>47.806108492086814</v>
      </c>
      <c r="N57" s="10">
        <f t="shared" si="2"/>
        <v>1.2877125572763135</v>
      </c>
      <c r="O57" s="15">
        <f t="shared" si="3"/>
        <v>2.6936151004415352E-2</v>
      </c>
    </row>
    <row r="58" spans="1:15" x14ac:dyDescent="0.2">
      <c r="A58" s="7" t="s">
        <v>148</v>
      </c>
      <c r="B58" s="7" t="s">
        <v>100</v>
      </c>
      <c r="C58" s="7" t="s">
        <v>149</v>
      </c>
      <c r="D58" s="7" t="s">
        <v>102</v>
      </c>
      <c r="E58" s="8">
        <v>18</v>
      </c>
      <c r="F58" s="12">
        <v>1.0561615</v>
      </c>
      <c r="G58" s="7">
        <v>25</v>
      </c>
      <c r="H58" s="7">
        <v>0</v>
      </c>
      <c r="I58" s="12">
        <f t="shared" si="0"/>
        <v>1.1127997999639516</v>
      </c>
      <c r="J58" s="10">
        <f>I58*scaler_rd</f>
        <v>22.843143000236584</v>
      </c>
      <c r="K58" s="10">
        <f>I58*scaler_ss</f>
        <v>20.048472983495447</v>
      </c>
      <c r="L58" s="10">
        <f>I58*scaler_snook</f>
        <v>19.862521485212604</v>
      </c>
      <c r="M58" s="11">
        <f t="shared" si="1"/>
        <v>20.918045822981544</v>
      </c>
      <c r="N58" s="10">
        <f t="shared" si="2"/>
        <v>0.56345164100510969</v>
      </c>
      <c r="O58" s="15">
        <f t="shared" si="3"/>
        <v>2.6936151004415307E-2</v>
      </c>
    </row>
    <row r="59" spans="1:15" x14ac:dyDescent="0.2">
      <c r="A59" s="7" t="s">
        <v>150</v>
      </c>
      <c r="B59" s="7" t="s">
        <v>100</v>
      </c>
      <c r="C59" s="7" t="s">
        <v>151</v>
      </c>
      <c r="D59" s="7" t="s">
        <v>102</v>
      </c>
      <c r="E59" s="8">
        <v>18</v>
      </c>
      <c r="F59" s="12">
        <v>1.32447</v>
      </c>
      <c r="G59" s="7">
        <v>40</v>
      </c>
      <c r="H59" s="7">
        <v>0</v>
      </c>
      <c r="I59" s="12">
        <f t="shared" si="0"/>
        <v>1.6109520801262387</v>
      </c>
      <c r="J59" s="10">
        <f>I59*scaler_rd</f>
        <v>33.069028889153593</v>
      </c>
      <c r="K59" s="10">
        <f>I59*scaler_ss</f>
        <v>29.02330613032365</v>
      </c>
      <c r="L59" s="10">
        <f>I59*scaler_snook</f>
        <v>28.754112198970461</v>
      </c>
      <c r="M59" s="11">
        <f t="shared" si="1"/>
        <v>30.282149072815901</v>
      </c>
      <c r="N59" s="10">
        <f t="shared" si="2"/>
        <v>0.81568454016358571</v>
      </c>
      <c r="O59" s="15">
        <f t="shared" si="3"/>
        <v>2.6936151004415359E-2</v>
      </c>
    </row>
    <row r="60" spans="1:15" x14ac:dyDescent="0.2">
      <c r="A60" s="7" t="s">
        <v>152</v>
      </c>
      <c r="B60" s="7" t="s">
        <v>100</v>
      </c>
      <c r="C60" s="7" t="s">
        <v>153</v>
      </c>
      <c r="D60" s="7" t="s">
        <v>102</v>
      </c>
      <c r="E60" s="8">
        <v>18</v>
      </c>
      <c r="F60" s="12">
        <v>5.7576299999999998</v>
      </c>
      <c r="G60" s="7">
        <v>50</v>
      </c>
      <c r="H60" s="7">
        <v>1</v>
      </c>
      <c r="I60" s="12">
        <f t="shared" si="0"/>
        <v>16.413250275266758</v>
      </c>
      <c r="J60" s="10">
        <f>I60*scaler_rd</f>
        <v>336.92513527476967</v>
      </c>
      <c r="K60" s="10">
        <f>I60*scaler_ss</f>
        <v>295.7051256890004</v>
      </c>
      <c r="L60" s="10">
        <f>I60*scaler_snook</f>
        <v>292.96243245660042</v>
      </c>
      <c r="M60" s="11">
        <f t="shared" si="1"/>
        <v>308.53089780679016</v>
      </c>
      <c r="N60" s="10">
        <f t="shared" si="2"/>
        <v>8.3106348528515426</v>
      </c>
      <c r="O60" s="15">
        <f t="shared" si="3"/>
        <v>2.6936151004415355E-2</v>
      </c>
    </row>
    <row r="61" spans="1:15" x14ac:dyDescent="0.2">
      <c r="A61" s="7" t="s">
        <v>154</v>
      </c>
      <c r="B61" s="7" t="s">
        <v>100</v>
      </c>
      <c r="C61" s="7" t="s">
        <v>155</v>
      </c>
      <c r="D61" s="7" t="s">
        <v>102</v>
      </c>
      <c r="E61" s="8">
        <v>18</v>
      </c>
      <c r="F61" s="12">
        <v>3.7442199999999999</v>
      </c>
      <c r="G61" s="7">
        <v>90</v>
      </c>
      <c r="H61" s="7">
        <v>1</v>
      </c>
      <c r="I61" s="12">
        <f t="shared" si="0"/>
        <v>20.340599062337681</v>
      </c>
      <c r="J61" s="10">
        <f>I61*scaler_rd</f>
        <v>417.54429961841259</v>
      </c>
      <c r="K61" s="10">
        <f>I61*scaler_ss</f>
        <v>366.46120064237982</v>
      </c>
      <c r="L61" s="10">
        <f>I61*scaler_snook</f>
        <v>363.06223806911657</v>
      </c>
      <c r="M61" s="11">
        <f t="shared" si="1"/>
        <v>382.35591277663633</v>
      </c>
      <c r="N61" s="10">
        <f t="shared" si="2"/>
        <v>10.299196603982541</v>
      </c>
      <c r="O61" s="15">
        <f t="shared" si="3"/>
        <v>2.6936151004415348E-2</v>
      </c>
    </row>
    <row r="62" spans="1:15" x14ac:dyDescent="0.2">
      <c r="A62" s="7" t="s">
        <v>156</v>
      </c>
      <c r="B62" s="7" t="s">
        <v>100</v>
      </c>
      <c r="C62" s="7" t="s">
        <v>157</v>
      </c>
      <c r="D62" s="7" t="s">
        <v>102</v>
      </c>
      <c r="E62" s="8">
        <v>18</v>
      </c>
      <c r="F62" s="12">
        <v>2.3628499999999999</v>
      </c>
      <c r="G62" s="7">
        <v>50</v>
      </c>
      <c r="H62" s="7">
        <v>1</v>
      </c>
      <c r="I62" s="12">
        <f t="shared" si="0"/>
        <v>12.041009761460112</v>
      </c>
      <c r="J62" s="10">
        <f>I62*scaler_rd</f>
        <v>247.17339799772441</v>
      </c>
      <c r="K62" s="10">
        <f>I62*scaler_ss</f>
        <v>216.93377272754552</v>
      </c>
      <c r="L62" s="10">
        <f>I62*scaler_snook</f>
        <v>214.92169130368617</v>
      </c>
      <c r="M62" s="11">
        <f t="shared" si="1"/>
        <v>226.34295400965206</v>
      </c>
      <c r="N62" s="10">
        <f t="shared" si="2"/>
        <v>6.0968079879894423</v>
      </c>
      <c r="O62" s="15">
        <f t="shared" si="3"/>
        <v>2.6936151004415418E-2</v>
      </c>
    </row>
    <row r="63" spans="1:15" x14ac:dyDescent="0.2">
      <c r="A63" s="7" t="s">
        <v>158</v>
      </c>
      <c r="B63" s="7" t="s">
        <v>100</v>
      </c>
      <c r="C63" s="7" t="s">
        <v>159</v>
      </c>
      <c r="D63" s="7" t="s">
        <v>102</v>
      </c>
      <c r="E63" s="8">
        <v>18</v>
      </c>
      <c r="F63" s="12">
        <v>1.34209</v>
      </c>
      <c r="G63" s="7">
        <v>60</v>
      </c>
      <c r="H63" s="7">
        <v>0</v>
      </c>
      <c r="I63" s="12">
        <f t="shared" si="0"/>
        <v>2.0805826341629969</v>
      </c>
      <c r="J63" s="10">
        <f>I63*scaler_rd</f>
        <v>42.709431325862802</v>
      </c>
      <c r="K63" s="10">
        <f>I63*scaler_ss</f>
        <v>37.484284893201703</v>
      </c>
      <c r="L63" s="10">
        <f>I63*scaler_snook</f>
        <v>37.136614577178641</v>
      </c>
      <c r="M63" s="11">
        <f t="shared" si="1"/>
        <v>39.110110265414384</v>
      </c>
      <c r="N63" s="10">
        <f t="shared" si="2"/>
        <v>1.0534758359085374</v>
      </c>
      <c r="O63" s="15">
        <f t="shared" si="3"/>
        <v>2.6936151004415366E-2</v>
      </c>
    </row>
    <row r="64" spans="1:15" x14ac:dyDescent="0.2">
      <c r="A64" s="7" t="s">
        <v>160</v>
      </c>
      <c r="B64" s="7" t="s">
        <v>100</v>
      </c>
      <c r="C64" s="7" t="s">
        <v>161</v>
      </c>
      <c r="D64" s="7" t="s">
        <v>102</v>
      </c>
      <c r="E64" s="8">
        <v>18</v>
      </c>
      <c r="F64" s="12">
        <v>0.477829</v>
      </c>
      <c r="G64" s="7">
        <v>35</v>
      </c>
      <c r="H64" s="7">
        <v>0</v>
      </c>
      <c r="I64" s="12">
        <f t="shared" si="0"/>
        <v>1.0402926670542669</v>
      </c>
      <c r="J64" s="10">
        <f>I64*scaler_rd</f>
        <v>21.35474337467344</v>
      </c>
      <c r="K64" s="10">
        <f>I64*scaler_ss</f>
        <v>18.742166768039965</v>
      </c>
      <c r="L64" s="10">
        <f>I64*scaler_snook</f>
        <v>18.568331384444765</v>
      </c>
      <c r="M64" s="11">
        <f t="shared" si="1"/>
        <v>19.555080509052726</v>
      </c>
      <c r="N64" s="10">
        <f t="shared" si="2"/>
        <v>0.52673860149534468</v>
      </c>
      <c r="O64" s="15">
        <f t="shared" si="3"/>
        <v>2.6936151004415404E-2</v>
      </c>
    </row>
    <row r="65" spans="1:15" x14ac:dyDescent="0.2">
      <c r="A65" s="7" t="s">
        <v>162</v>
      </c>
      <c r="B65" s="7" t="s">
        <v>100</v>
      </c>
      <c r="C65" s="7" t="s">
        <v>163</v>
      </c>
      <c r="D65" s="7" t="s">
        <v>102</v>
      </c>
      <c r="E65" s="8">
        <v>18</v>
      </c>
      <c r="F65" s="12">
        <v>2.0564800000000001</v>
      </c>
      <c r="G65" s="7">
        <v>90</v>
      </c>
      <c r="H65" s="7">
        <v>0</v>
      </c>
      <c r="I65" s="12">
        <f t="shared" si="0"/>
        <v>3.102796954797026</v>
      </c>
      <c r="J65" s="10">
        <f>I65*scaler_rd</f>
        <v>63.693069087020959</v>
      </c>
      <c r="K65" s="10">
        <f>I65*scaler_ss</f>
        <v>55.900747756726098</v>
      </c>
      <c r="L65" s="10">
        <f>I65*scaler_snook</f>
        <v>55.382262991873837</v>
      </c>
      <c r="M65" s="11">
        <f t="shared" si="1"/>
        <v>58.325359945206962</v>
      </c>
      <c r="N65" s="10">
        <f t="shared" si="2"/>
        <v>1.5710607028709718</v>
      </c>
      <c r="O65" s="15">
        <f t="shared" si="3"/>
        <v>2.6936151004415324E-2</v>
      </c>
    </row>
    <row r="66" spans="1:15" x14ac:dyDescent="0.2">
      <c r="A66" s="7" t="s">
        <v>164</v>
      </c>
      <c r="B66" s="7" t="s">
        <v>165</v>
      </c>
      <c r="C66" s="7" t="s">
        <v>166</v>
      </c>
      <c r="D66" s="7" t="s">
        <v>167</v>
      </c>
      <c r="E66" s="8">
        <v>19</v>
      </c>
      <c r="F66" s="12">
        <v>2.8315700000000001</v>
      </c>
      <c r="G66" s="7">
        <v>100</v>
      </c>
      <c r="H66" s="7">
        <v>1</v>
      </c>
      <c r="I66" s="12">
        <f t="shared" si="0"/>
        <v>19.702216895733631</v>
      </c>
      <c r="J66" s="10">
        <f>I66*scaler_rd</f>
        <v>404.43982644991496</v>
      </c>
      <c r="K66" s="10">
        <f>I66*scaler_ss</f>
        <v>354.95995161203206</v>
      </c>
      <c r="L66" s="10">
        <f>I66*scaler_snook</f>
        <v>351.66766422001967</v>
      </c>
      <c r="M66" s="11">
        <f t="shared" si="1"/>
        <v>370.35581409398884</v>
      </c>
      <c r="N66" s="10">
        <f t="shared" si="2"/>
        <v>9.975960133798834</v>
      </c>
      <c r="O66" s="15">
        <f t="shared" si="3"/>
        <v>2.6936151004415272E-2</v>
      </c>
    </row>
    <row r="67" spans="1:15" x14ac:dyDescent="0.2">
      <c r="A67" s="7" t="s">
        <v>168</v>
      </c>
      <c r="B67" s="7" t="s">
        <v>165</v>
      </c>
      <c r="C67" s="7" t="s">
        <v>169</v>
      </c>
      <c r="D67" s="7" t="s">
        <v>167</v>
      </c>
      <c r="E67" s="8">
        <v>19</v>
      </c>
      <c r="F67" s="12">
        <v>3.9027699999999999</v>
      </c>
      <c r="G67" s="7">
        <v>50</v>
      </c>
      <c r="H67" s="7">
        <v>1</v>
      </c>
      <c r="I67" s="12">
        <f t="shared" ref="I67:I130" si="4">10^(-0.828+0.6196*LOG10($G67)+0.3478*LOG10($F67)+0.7261*$H67)</f>
        <v>14.337100496963078</v>
      </c>
      <c r="J67" s="10">
        <f>I67*scaler_rd</f>
        <v>294.30669997559295</v>
      </c>
      <c r="K67" s="10">
        <f>I67*scaler_ss</f>
        <v>258.30070420962937</v>
      </c>
      <c r="L67" s="10">
        <f>I67*scaler_snook</f>
        <v>255.9049405524753</v>
      </c>
      <c r="M67" s="11">
        <f t="shared" ref="M67:M130" si="5">AVERAGE(J67:L67)</f>
        <v>269.50411491256585</v>
      </c>
      <c r="N67" s="10">
        <f t="shared" ref="N67:N130" si="6">_xlfn.STDEV.S(K67:M67)</f>
        <v>7.2594035355961628</v>
      </c>
      <c r="O67" s="15">
        <f t="shared" ref="O67:O130" si="7">N67/M67</f>
        <v>2.6936151004415283E-2</v>
      </c>
    </row>
    <row r="68" spans="1:15" x14ac:dyDescent="0.2">
      <c r="A68" s="7" t="s">
        <v>170</v>
      </c>
      <c r="B68" s="7" t="s">
        <v>171</v>
      </c>
      <c r="C68" s="7" t="s">
        <v>172</v>
      </c>
      <c r="D68" s="7" t="s">
        <v>173</v>
      </c>
      <c r="E68" s="8">
        <v>20</v>
      </c>
      <c r="F68" s="12">
        <v>0.98747600000000002</v>
      </c>
      <c r="G68" s="7">
        <v>110</v>
      </c>
      <c r="H68" s="7">
        <v>1</v>
      </c>
      <c r="I68" s="12">
        <f t="shared" si="4"/>
        <v>14.489161110103687</v>
      </c>
      <c r="J68" s="10">
        <f>I68*scaler_rd</f>
        <v>297.4281440401831</v>
      </c>
      <c r="K68" s="10">
        <f>I68*scaler_ss</f>
        <v>261.04026535486145</v>
      </c>
      <c r="L68" s="10">
        <f>I68*scaler_snook</f>
        <v>258.61909200690383</v>
      </c>
      <c r="M68" s="11">
        <f t="shared" si="5"/>
        <v>272.36250046731612</v>
      </c>
      <c r="N68" s="10">
        <f t="shared" si="6"/>
        <v>7.336397440527767</v>
      </c>
      <c r="O68" s="15">
        <f t="shared" si="7"/>
        <v>2.6936151004415328E-2</v>
      </c>
    </row>
    <row r="69" spans="1:15" x14ac:dyDescent="0.2">
      <c r="A69" s="7" t="s">
        <v>174</v>
      </c>
      <c r="B69" s="7" t="s">
        <v>175</v>
      </c>
      <c r="C69" s="7" t="s">
        <v>176</v>
      </c>
      <c r="D69" s="7" t="s">
        <v>177</v>
      </c>
      <c r="E69" s="8" t="s">
        <v>178</v>
      </c>
      <c r="F69" s="12">
        <v>5.8150599999999999</v>
      </c>
      <c r="G69" s="7">
        <v>70</v>
      </c>
      <c r="H69" s="7">
        <v>1</v>
      </c>
      <c r="I69" s="12">
        <f t="shared" si="4"/>
        <v>20.287787925267871</v>
      </c>
      <c r="J69" s="10">
        <f>I69*scaler_rd</f>
        <v>416.46021211576402</v>
      </c>
      <c r="K69" s="10">
        <f>I69*scaler_ss</f>
        <v>365.50974229847458</v>
      </c>
      <c r="L69" s="10">
        <f>I69*scaler_snook</f>
        <v>362.11960459206023</v>
      </c>
      <c r="M69" s="11">
        <f t="shared" si="5"/>
        <v>381.36318633543289</v>
      </c>
      <c r="N69" s="10">
        <f t="shared" si="6"/>
        <v>10.272456374656183</v>
      </c>
      <c r="O69" s="15">
        <f t="shared" si="7"/>
        <v>2.6936151004415283E-2</v>
      </c>
    </row>
    <row r="70" spans="1:15" x14ac:dyDescent="0.2">
      <c r="A70" s="7" t="s">
        <v>179</v>
      </c>
      <c r="B70" s="7" t="s">
        <v>180</v>
      </c>
      <c r="C70" s="7" t="s">
        <v>181</v>
      </c>
      <c r="D70" s="7" t="s">
        <v>182</v>
      </c>
      <c r="E70" s="8">
        <v>25</v>
      </c>
      <c r="F70" s="12">
        <v>1.11582</v>
      </c>
      <c r="G70" s="7">
        <v>550</v>
      </c>
      <c r="H70" s="7">
        <v>1</v>
      </c>
      <c r="I70" s="12">
        <f t="shared" si="4"/>
        <v>40.980944624010775</v>
      </c>
      <c r="J70" s="10">
        <f>I70*scaler_rd</f>
        <v>841.24168458817132</v>
      </c>
      <c r="K70" s="10">
        <f>I70*scaler_ss</f>
        <v>738.32270742609614</v>
      </c>
      <c r="L70" s="10">
        <f>I70*scaler_snook</f>
        <v>731.47469392525988</v>
      </c>
      <c r="M70" s="11">
        <f t="shared" si="5"/>
        <v>770.34636197984253</v>
      </c>
      <c r="N70" s="10">
        <f t="shared" si="6"/>
        <v>20.750165931991074</v>
      </c>
      <c r="O70" s="15">
        <f t="shared" si="7"/>
        <v>2.6936151004415387E-2</v>
      </c>
    </row>
    <row r="71" spans="1:15" x14ac:dyDescent="0.2">
      <c r="A71" s="7" t="s">
        <v>183</v>
      </c>
      <c r="B71" s="7" t="s">
        <v>180</v>
      </c>
      <c r="C71" s="7" t="s">
        <v>184</v>
      </c>
      <c r="D71" s="7" t="s">
        <v>182</v>
      </c>
      <c r="E71" s="8">
        <v>25</v>
      </c>
      <c r="F71" s="12">
        <v>1.11582</v>
      </c>
      <c r="G71" s="7">
        <v>250</v>
      </c>
      <c r="H71" s="7">
        <v>1</v>
      </c>
      <c r="I71" s="12">
        <f t="shared" si="4"/>
        <v>25.142987054698448</v>
      </c>
      <c r="J71" s="10">
        <f>I71*scaler_rd</f>
        <v>516.12594535169706</v>
      </c>
      <c r="K71" s="10">
        <f>I71*scaler_ss</f>
        <v>452.98219563557331</v>
      </c>
      <c r="L71" s="10">
        <f>I71*scaler_snook</f>
        <v>448.78074258509758</v>
      </c>
      <c r="M71" s="11">
        <f t="shared" si="5"/>
        <v>472.629627857456</v>
      </c>
      <c r="N71" s="10">
        <f t="shared" si="6"/>
        <v>12.730823025129078</v>
      </c>
      <c r="O71" s="15">
        <f t="shared" si="7"/>
        <v>2.6936151004415376E-2</v>
      </c>
    </row>
    <row r="72" spans="1:15" x14ac:dyDescent="0.2">
      <c r="A72" s="7" t="s">
        <v>185</v>
      </c>
      <c r="B72" s="7" t="s">
        <v>186</v>
      </c>
      <c r="C72" s="7" t="s">
        <v>187</v>
      </c>
      <c r="D72" s="7" t="s">
        <v>188</v>
      </c>
      <c r="E72" s="8" t="s">
        <v>189</v>
      </c>
      <c r="F72" s="12">
        <v>1.4346300000000001</v>
      </c>
      <c r="G72" s="7">
        <v>50</v>
      </c>
      <c r="H72" s="7">
        <v>0</v>
      </c>
      <c r="I72" s="12">
        <f t="shared" si="4"/>
        <v>1.9019362448467703</v>
      </c>
      <c r="J72" s="10">
        <f>I72*scaler_rd</f>
        <v>39.042244274104974</v>
      </c>
      <c r="K72" s="10">
        <f>I72*scaler_ss</f>
        <v>34.265747911148509</v>
      </c>
      <c r="L72" s="10">
        <f>I72*scaler_snook</f>
        <v>33.947929832479588</v>
      </c>
      <c r="M72" s="11">
        <f t="shared" si="5"/>
        <v>35.751974005911023</v>
      </c>
      <c r="N72" s="10">
        <f t="shared" si="6"/>
        <v>0.96302057052915124</v>
      </c>
      <c r="O72" s="15">
        <f t="shared" si="7"/>
        <v>2.6936151004415338E-2</v>
      </c>
    </row>
    <row r="73" spans="1:15" x14ac:dyDescent="0.2">
      <c r="A73" s="7" t="s">
        <v>190</v>
      </c>
      <c r="B73" s="7" t="s">
        <v>191</v>
      </c>
      <c r="C73" s="7" t="s">
        <v>192</v>
      </c>
      <c r="D73" s="7" t="s">
        <v>193</v>
      </c>
      <c r="E73" s="8" t="s">
        <v>194</v>
      </c>
      <c r="F73" s="12">
        <v>1.185605</v>
      </c>
      <c r="G73" s="7">
        <v>50</v>
      </c>
      <c r="H73" s="7">
        <v>0</v>
      </c>
      <c r="I73" s="12">
        <f t="shared" si="4"/>
        <v>1.7799104563702397</v>
      </c>
      <c r="J73" s="10">
        <f>I73*scaler_rd</f>
        <v>36.53734398927719</v>
      </c>
      <c r="K73" s="10">
        <f>I73*scaler_ss</f>
        <v>32.067301502692374</v>
      </c>
      <c r="L73" s="10">
        <f>I73*scaler_snook</f>
        <v>31.769874224055133</v>
      </c>
      <c r="M73" s="11">
        <f t="shared" si="5"/>
        <v>33.458173238674895</v>
      </c>
      <c r="N73" s="10">
        <f t="shared" si="6"/>
        <v>0.90123440668883403</v>
      </c>
      <c r="O73" s="15">
        <f t="shared" si="7"/>
        <v>2.6936151004415303E-2</v>
      </c>
    </row>
    <row r="74" spans="1:15" x14ac:dyDescent="0.2">
      <c r="A74" s="7" t="s">
        <v>195</v>
      </c>
      <c r="B74" s="7" t="s">
        <v>196</v>
      </c>
      <c r="C74" s="7" t="s">
        <v>197</v>
      </c>
      <c r="D74" s="7" t="s">
        <v>198</v>
      </c>
      <c r="E74" s="8" t="s">
        <v>199</v>
      </c>
      <c r="F74" s="12">
        <v>1.242165</v>
      </c>
      <c r="G74" s="7">
        <v>50</v>
      </c>
      <c r="H74" s="7">
        <v>0</v>
      </c>
      <c r="I74" s="12">
        <f t="shared" si="4"/>
        <v>1.8089950192172664</v>
      </c>
      <c r="J74" s="10">
        <f>I74*scaler_rd</f>
        <v>37.134381145678113</v>
      </c>
      <c r="K74" s="10">
        <f>I74*scaler_ss</f>
        <v>32.591296090482807</v>
      </c>
      <c r="L74" s="10">
        <f>I74*scaler_snook</f>
        <v>32.28900871208775</v>
      </c>
      <c r="M74" s="11">
        <f t="shared" si="5"/>
        <v>34.004895316082887</v>
      </c>
      <c r="N74" s="10">
        <f t="shared" si="6"/>
        <v>0.91596099512334317</v>
      </c>
      <c r="O74" s="15">
        <f t="shared" si="7"/>
        <v>2.69361510044153E-2</v>
      </c>
    </row>
    <row r="75" spans="1:15" x14ac:dyDescent="0.2">
      <c r="A75" s="7" t="s">
        <v>200</v>
      </c>
      <c r="B75" s="7" t="s">
        <v>201</v>
      </c>
      <c r="C75" s="7" t="s">
        <v>202</v>
      </c>
      <c r="D75" s="7" t="s">
        <v>203</v>
      </c>
      <c r="E75" s="8">
        <v>32</v>
      </c>
      <c r="F75" s="12">
        <v>1.18781</v>
      </c>
      <c r="G75" s="7">
        <v>150</v>
      </c>
      <c r="H75" s="7">
        <v>0</v>
      </c>
      <c r="I75" s="12">
        <f t="shared" si="4"/>
        <v>3.518059196205952</v>
      </c>
      <c r="J75" s="10">
        <f>I75*scaler_rd</f>
        <v>72.217418896762254</v>
      </c>
      <c r="K75" s="10">
        <f>I75*scaler_ss</f>
        <v>63.382213720525073</v>
      </c>
      <c r="L75" s="10">
        <f>I75*scaler_snook</f>
        <v>62.794337645598191</v>
      </c>
      <c r="M75" s="11">
        <f t="shared" si="5"/>
        <v>66.131323420961849</v>
      </c>
      <c r="N75" s="10">
        <f t="shared" si="6"/>
        <v>1.7813233137888629</v>
      </c>
      <c r="O75" s="15">
        <f t="shared" si="7"/>
        <v>2.6936151004415425E-2</v>
      </c>
    </row>
    <row r="76" spans="1:15" x14ac:dyDescent="0.2">
      <c r="A76" s="7" t="s">
        <v>206</v>
      </c>
      <c r="B76" s="7" t="s">
        <v>204</v>
      </c>
      <c r="C76" s="7" t="s">
        <v>207</v>
      </c>
      <c r="D76" s="7" t="s">
        <v>205</v>
      </c>
      <c r="E76" s="8">
        <v>33</v>
      </c>
      <c r="F76" s="12">
        <v>1.2620279999999999</v>
      </c>
      <c r="G76" s="7">
        <v>60</v>
      </c>
      <c r="H76" s="7">
        <v>0</v>
      </c>
      <c r="I76" s="12">
        <f t="shared" si="4"/>
        <v>2.036546401290471</v>
      </c>
      <c r="J76" s="10">
        <f>I76*scaler_rd</f>
        <v>41.805471813350835</v>
      </c>
      <c r="K76" s="10">
        <f>I76*scaler_ss</f>
        <v>36.690917366474665</v>
      </c>
      <c r="L76" s="10">
        <f>I76*scaler_snook</f>
        <v>36.350605609899254</v>
      </c>
      <c r="M76" s="11">
        <f t="shared" si="5"/>
        <v>38.28233159657492</v>
      </c>
      <c r="N76" s="10">
        <f t="shared" si="6"/>
        <v>1.031178664686444</v>
      </c>
      <c r="O76" s="15">
        <f t="shared" si="7"/>
        <v>2.6936151004415376E-2</v>
      </c>
    </row>
    <row r="77" spans="1:15" x14ac:dyDescent="0.2">
      <c r="A77" s="7" t="s">
        <v>208</v>
      </c>
      <c r="B77" s="7" t="s">
        <v>209</v>
      </c>
      <c r="C77" s="7" t="s">
        <v>210</v>
      </c>
      <c r="D77" s="7" t="s">
        <v>211</v>
      </c>
      <c r="E77" s="8">
        <v>34</v>
      </c>
      <c r="F77" s="12">
        <v>2.4293100000000001</v>
      </c>
      <c r="G77" s="7">
        <v>20</v>
      </c>
      <c r="H77" s="7">
        <v>0</v>
      </c>
      <c r="I77" s="12">
        <f t="shared" si="4"/>
        <v>1.2947596337938081</v>
      </c>
      <c r="J77" s="10">
        <f>I77*scaler_rd</f>
        <v>26.578347216313318</v>
      </c>
      <c r="K77" s="10">
        <f>I77*scaler_ss</f>
        <v>23.326705791173318</v>
      </c>
      <c r="L77" s="10">
        <f>I77*scaler_snook</f>
        <v>23.110348371062436</v>
      </c>
      <c r="M77" s="11">
        <f t="shared" si="5"/>
        <v>24.338467126183023</v>
      </c>
      <c r="N77" s="10">
        <f t="shared" si="6"/>
        <v>0.65558462572686438</v>
      </c>
      <c r="O77" s="15">
        <f t="shared" si="7"/>
        <v>2.6936151004415331E-2</v>
      </c>
    </row>
    <row r="78" spans="1:15" x14ac:dyDescent="0.2">
      <c r="A78" s="7" t="s">
        <v>212</v>
      </c>
      <c r="B78" s="7" t="s">
        <v>209</v>
      </c>
      <c r="C78" s="7" t="s">
        <v>213</v>
      </c>
      <c r="D78" s="7" t="s">
        <v>211</v>
      </c>
      <c r="E78" s="8">
        <v>34</v>
      </c>
      <c r="F78" s="12">
        <v>1.1998225</v>
      </c>
      <c r="G78" s="7">
        <v>35</v>
      </c>
      <c r="H78" s="7">
        <v>0</v>
      </c>
      <c r="I78" s="12">
        <f t="shared" si="4"/>
        <v>1.4329183804856327</v>
      </c>
      <c r="J78" s="10">
        <f>I78*scaler_rd</f>
        <v>29.414418904605359</v>
      </c>
      <c r="K78" s="10">
        <f>I78*scaler_ss</f>
        <v>25.815807515108173</v>
      </c>
      <c r="L78" s="10">
        <f>I78*scaler_snook</f>
        <v>25.57636343920435</v>
      </c>
      <c r="M78" s="11">
        <f t="shared" si="5"/>
        <v>26.935529952972626</v>
      </c>
      <c r="N78" s="10">
        <f t="shared" si="6"/>
        <v>0.72553950219722241</v>
      </c>
      <c r="O78" s="15">
        <f t="shared" si="7"/>
        <v>2.6936151004415314E-2</v>
      </c>
    </row>
    <row r="79" spans="1:15" x14ac:dyDescent="0.2">
      <c r="A79" s="7" t="s">
        <v>214</v>
      </c>
      <c r="B79" s="7" t="s">
        <v>209</v>
      </c>
      <c r="C79" s="7" t="s">
        <v>215</v>
      </c>
      <c r="D79" s="7" t="s">
        <v>211</v>
      </c>
      <c r="E79" s="8">
        <v>34</v>
      </c>
      <c r="F79" s="12">
        <v>0.97657499999999997</v>
      </c>
      <c r="G79" s="7">
        <v>40</v>
      </c>
      <c r="H79" s="7">
        <v>0</v>
      </c>
      <c r="I79" s="12">
        <f t="shared" si="4"/>
        <v>1.448958607421752</v>
      </c>
      <c r="J79" s="10">
        <f>I79*scaler_rd</f>
        <v>29.743686754644415</v>
      </c>
      <c r="K79" s="10">
        <f>I79*scaler_ss</f>
        <v>26.104792161212838</v>
      </c>
      <c r="L79" s="10">
        <f>I79*scaler_snook</f>
        <v>25.862667725165469</v>
      </c>
      <c r="M79" s="11">
        <f t="shared" si="5"/>
        <v>27.237048880340907</v>
      </c>
      <c r="N79" s="10">
        <f t="shared" si="6"/>
        <v>0.73366126155550471</v>
      </c>
      <c r="O79" s="15">
        <f t="shared" si="7"/>
        <v>2.6936151004415348E-2</v>
      </c>
    </row>
    <row r="80" spans="1:15" x14ac:dyDescent="0.2">
      <c r="A80" s="7" t="s">
        <v>216</v>
      </c>
      <c r="B80" s="7" t="s">
        <v>209</v>
      </c>
      <c r="C80" s="7" t="s">
        <v>217</v>
      </c>
      <c r="D80" s="7" t="s">
        <v>211</v>
      </c>
      <c r="E80" s="8">
        <v>34</v>
      </c>
      <c r="F80" s="12">
        <v>1.5244599999999999</v>
      </c>
      <c r="G80" s="7">
        <v>70</v>
      </c>
      <c r="H80" s="7">
        <v>0</v>
      </c>
      <c r="I80" s="12">
        <f t="shared" si="4"/>
        <v>2.3928226006775177</v>
      </c>
      <c r="J80" s="10">
        <f>I80*scaler_rd</f>
        <v>49.118977953846858</v>
      </c>
      <c r="K80" s="10">
        <f>I80*scaler_ss</f>
        <v>43.109676390609131</v>
      </c>
      <c r="L80" s="10">
        <f>I80*scaler_snook</f>
        <v>42.709830032139756</v>
      </c>
      <c r="M80" s="11">
        <f t="shared" si="5"/>
        <v>44.979494792198579</v>
      </c>
      <c r="N80" s="10">
        <f t="shared" si="6"/>
        <v>1.2115744638249724</v>
      </c>
      <c r="O80" s="15">
        <f t="shared" si="7"/>
        <v>2.6936151004415296E-2</v>
      </c>
    </row>
    <row r="81" spans="1:15" x14ac:dyDescent="0.2">
      <c r="A81" s="7" t="s">
        <v>218</v>
      </c>
      <c r="B81" s="7" t="s">
        <v>209</v>
      </c>
      <c r="C81" s="7" t="s">
        <v>219</v>
      </c>
      <c r="D81" s="7" t="s">
        <v>211</v>
      </c>
      <c r="E81" s="8">
        <v>34</v>
      </c>
      <c r="F81" s="12">
        <v>1.275185</v>
      </c>
      <c r="G81" s="7">
        <v>40</v>
      </c>
      <c r="H81" s="7">
        <v>0</v>
      </c>
      <c r="I81" s="12">
        <f t="shared" si="4"/>
        <v>1.5898447900201371</v>
      </c>
      <c r="J81" s="10">
        <f>I81*scaler_rd</f>
        <v>32.635746239159609</v>
      </c>
      <c r="K81" s="10">
        <f>I81*scaler_ss</f>
        <v>28.643032036582181</v>
      </c>
      <c r="L81" s="10">
        <f>I81*scaler_snook</f>
        <v>28.377365183702629</v>
      </c>
      <c r="M81" s="11">
        <f t="shared" si="5"/>
        <v>29.885381153148142</v>
      </c>
      <c r="N81" s="10">
        <f t="shared" si="6"/>
        <v>0.80499713956570873</v>
      </c>
      <c r="O81" s="15">
        <f t="shared" si="7"/>
        <v>2.6936151004415411E-2</v>
      </c>
    </row>
    <row r="82" spans="1:15" x14ac:dyDescent="0.2">
      <c r="A82" s="7" t="s">
        <v>220</v>
      </c>
      <c r="B82" s="7" t="s">
        <v>209</v>
      </c>
      <c r="C82" s="7" t="s">
        <v>221</v>
      </c>
      <c r="D82" s="7" t="s">
        <v>211</v>
      </c>
      <c r="E82" s="8">
        <v>34</v>
      </c>
      <c r="F82" s="12">
        <v>1.5080249999999999</v>
      </c>
      <c r="G82" s="7">
        <v>30</v>
      </c>
      <c r="H82" s="7">
        <v>0</v>
      </c>
      <c r="I82" s="12">
        <f t="shared" si="4"/>
        <v>1.41018087387655</v>
      </c>
      <c r="J82" s="10">
        <f>I82*scaler_rd</f>
        <v>28.947671772770033</v>
      </c>
      <c r="K82" s="10">
        <f>I82*scaler_ss</f>
        <v>25.406163042689137</v>
      </c>
      <c r="L82" s="10">
        <f>I82*scaler_snook</f>
        <v>25.170518458321268</v>
      </c>
      <c r="M82" s="11">
        <f t="shared" si="5"/>
        <v>26.508117757926811</v>
      </c>
      <c r="N82" s="10">
        <f t="shared" si="6"/>
        <v>0.71402666277033944</v>
      </c>
      <c r="O82" s="15">
        <f t="shared" si="7"/>
        <v>2.6936151004415303E-2</v>
      </c>
    </row>
    <row r="83" spans="1:15" x14ac:dyDescent="0.2">
      <c r="A83" s="7" t="s">
        <v>222</v>
      </c>
      <c r="B83" s="7" t="s">
        <v>209</v>
      </c>
      <c r="C83" s="7" t="s">
        <v>223</v>
      </c>
      <c r="D83" s="7" t="s">
        <v>211</v>
      </c>
      <c r="E83" s="8">
        <v>34</v>
      </c>
      <c r="F83" s="12">
        <v>1.3991400000000001</v>
      </c>
      <c r="G83" s="7">
        <v>40</v>
      </c>
      <c r="H83" s="7">
        <v>0</v>
      </c>
      <c r="I83" s="12">
        <f t="shared" si="4"/>
        <v>1.6419763084386174</v>
      </c>
      <c r="J83" s="10">
        <f>I83*scaler_rd</f>
        <v>33.705882781322344</v>
      </c>
      <c r="K83" s="10">
        <f>I83*scaler_ss</f>
        <v>29.582246204876743</v>
      </c>
      <c r="L83" s="10">
        <f>I83*scaler_snook</f>
        <v>29.307868051044416</v>
      </c>
      <c r="M83" s="11">
        <f t="shared" si="5"/>
        <v>30.865332345747834</v>
      </c>
      <c r="N83" s="10">
        <f t="shared" si="6"/>
        <v>0.83139325286652843</v>
      </c>
      <c r="O83" s="15">
        <f t="shared" si="7"/>
        <v>2.6936151004415328E-2</v>
      </c>
    </row>
    <row r="84" spans="1:15" x14ac:dyDescent="0.2">
      <c r="A84" s="7" t="s">
        <v>224</v>
      </c>
      <c r="B84" s="7" t="s">
        <v>209</v>
      </c>
      <c r="C84" s="7" t="s">
        <v>225</v>
      </c>
      <c r="D84" s="7" t="s">
        <v>211</v>
      </c>
      <c r="E84" s="8">
        <v>34</v>
      </c>
      <c r="F84" s="12">
        <v>1.3252033329999999</v>
      </c>
      <c r="G84" s="7">
        <v>50</v>
      </c>
      <c r="H84" s="7">
        <v>0</v>
      </c>
      <c r="I84" s="12">
        <f t="shared" si="4"/>
        <v>1.8501701715031627</v>
      </c>
      <c r="J84" s="10">
        <f>I84*scaler_rd</f>
        <v>37.979609453369861</v>
      </c>
      <c r="K84" s="10">
        <f>I84*scaler_ss</f>
        <v>33.333117690578213</v>
      </c>
      <c r="L84" s="10">
        <f>I84*scaler_snook</f>
        <v>33.023949846119237</v>
      </c>
      <c r="M84" s="11">
        <f t="shared" si="5"/>
        <v>34.778892330022437</v>
      </c>
      <c r="N84" s="10">
        <f t="shared" si="6"/>
        <v>0.93680949556778603</v>
      </c>
      <c r="O84" s="15">
        <f t="shared" si="7"/>
        <v>2.6936151004415317E-2</v>
      </c>
    </row>
    <row r="85" spans="1:15" x14ac:dyDescent="0.2">
      <c r="A85" s="7" t="s">
        <v>226</v>
      </c>
      <c r="B85" s="7" t="s">
        <v>227</v>
      </c>
      <c r="C85" s="7" t="s">
        <v>228</v>
      </c>
      <c r="D85" s="7" t="s">
        <v>229</v>
      </c>
      <c r="E85" s="8" t="s">
        <v>230</v>
      </c>
      <c r="F85" s="12">
        <v>1.43242</v>
      </c>
      <c r="G85" s="7">
        <v>60</v>
      </c>
      <c r="H85" s="7">
        <v>0</v>
      </c>
      <c r="I85" s="12">
        <f t="shared" si="4"/>
        <v>2.1282556331295148</v>
      </c>
      <c r="J85" s="10">
        <f>I85*scaler_rd</f>
        <v>43.688045028594935</v>
      </c>
      <c r="K85" s="10">
        <f>I85*scaler_ss</f>
        <v>38.343173286112453</v>
      </c>
      <c r="L85" s="10">
        <f>I85*scaler_snook</f>
        <v>37.987536698361311</v>
      </c>
      <c r="M85" s="11">
        <f t="shared" si="5"/>
        <v>40.006251671022902</v>
      </c>
      <c r="N85" s="10">
        <f t="shared" si="6"/>
        <v>1.0776144361313182</v>
      </c>
      <c r="O85" s="15">
        <f t="shared" si="7"/>
        <v>2.6936151004415387E-2</v>
      </c>
    </row>
    <row r="86" spans="1:15" x14ac:dyDescent="0.2">
      <c r="A86" s="7" t="s">
        <v>231</v>
      </c>
      <c r="B86" s="7" t="s">
        <v>232</v>
      </c>
      <c r="C86" s="7" t="s">
        <v>233</v>
      </c>
      <c r="D86" s="7" t="s">
        <v>234</v>
      </c>
      <c r="E86" s="8">
        <v>38</v>
      </c>
      <c r="F86" s="12">
        <v>2.7719999999999998</v>
      </c>
      <c r="G86" s="7">
        <v>35</v>
      </c>
      <c r="H86" s="7">
        <v>0</v>
      </c>
      <c r="I86" s="12">
        <f t="shared" si="4"/>
        <v>1.9173793434333457</v>
      </c>
      <c r="J86" s="10">
        <f>I86*scaler_rd</f>
        <v>39.359254494084638</v>
      </c>
      <c r="K86" s="10">
        <f>I86*scaler_ss</f>
        <v>34.543974547066703</v>
      </c>
      <c r="L86" s="10">
        <f>I86*scaler_snook</f>
        <v>34.22357588982436</v>
      </c>
      <c r="M86" s="11">
        <f t="shared" si="5"/>
        <v>36.042268310325234</v>
      </c>
      <c r="N86" s="10">
        <f t="shared" si="6"/>
        <v>0.97083998174857433</v>
      </c>
      <c r="O86" s="15">
        <f t="shared" si="7"/>
        <v>2.6936151004415342E-2</v>
      </c>
    </row>
    <row r="87" spans="1:15" x14ac:dyDescent="0.2">
      <c r="A87" s="7" t="s">
        <v>235</v>
      </c>
      <c r="B87" s="7" t="s">
        <v>236</v>
      </c>
      <c r="C87" s="7" t="s">
        <v>237</v>
      </c>
      <c r="D87" s="7" t="s">
        <v>238</v>
      </c>
      <c r="E87" s="8">
        <v>39</v>
      </c>
      <c r="F87" s="12">
        <v>1.6902999999999999</v>
      </c>
      <c r="G87" s="7">
        <v>50</v>
      </c>
      <c r="H87" s="7">
        <v>0</v>
      </c>
      <c r="I87" s="12">
        <f t="shared" si="4"/>
        <v>2.0135741230998887</v>
      </c>
      <c r="J87" s="10">
        <f>I87*scaler_rd</f>
        <v>41.33390537726261</v>
      </c>
      <c r="K87" s="10">
        <f>I87*scaler_ss</f>
        <v>36.277043191903324</v>
      </c>
      <c r="L87" s="10">
        <f>I87*scaler_snook</f>
        <v>35.940570157754578</v>
      </c>
      <c r="M87" s="11">
        <f t="shared" si="5"/>
        <v>37.850506242306842</v>
      </c>
      <c r="N87" s="10">
        <f t="shared" si="6"/>
        <v>1.0195469517363451</v>
      </c>
      <c r="O87" s="15">
        <f t="shared" si="7"/>
        <v>2.6936151004415407E-2</v>
      </c>
    </row>
    <row r="88" spans="1:15" x14ac:dyDescent="0.2">
      <c r="A88" s="7" t="s">
        <v>239</v>
      </c>
      <c r="B88" s="7" t="s">
        <v>240</v>
      </c>
      <c r="C88" s="7" t="s">
        <v>241</v>
      </c>
      <c r="D88" s="7" t="s">
        <v>242</v>
      </c>
      <c r="E88" s="8">
        <v>40</v>
      </c>
      <c r="F88" s="12">
        <v>2.06907</v>
      </c>
      <c r="G88" s="7">
        <v>40</v>
      </c>
      <c r="H88" s="7">
        <v>0</v>
      </c>
      <c r="I88" s="12">
        <f t="shared" si="4"/>
        <v>1.881321330418948</v>
      </c>
      <c r="J88" s="10">
        <f>I88*scaler_rd</f>
        <v>38.619068930051498</v>
      </c>
      <c r="K88" s="10">
        <f>I88*scaler_ss</f>
        <v>33.89434457788348</v>
      </c>
      <c r="L88" s="10">
        <f>I88*scaler_snook</f>
        <v>33.579971300539071</v>
      </c>
      <c r="M88" s="11">
        <f t="shared" si="5"/>
        <v>35.364461602824683</v>
      </c>
      <c r="N88" s="10">
        <f t="shared" si="6"/>
        <v>0.95258247792353323</v>
      </c>
      <c r="O88" s="15">
        <f t="shared" si="7"/>
        <v>2.6936151004415324E-2</v>
      </c>
    </row>
    <row r="89" spans="1:15" x14ac:dyDescent="0.2">
      <c r="A89" s="7" t="s">
        <v>243</v>
      </c>
      <c r="B89" s="7" t="s">
        <v>240</v>
      </c>
      <c r="C89" s="7" t="s">
        <v>244</v>
      </c>
      <c r="D89" s="7" t="s">
        <v>242</v>
      </c>
      <c r="E89" s="8">
        <v>40</v>
      </c>
      <c r="F89" s="12">
        <v>1.458</v>
      </c>
      <c r="G89" s="7">
        <v>64</v>
      </c>
      <c r="H89" s="7">
        <v>0</v>
      </c>
      <c r="I89" s="12">
        <f t="shared" si="4"/>
        <v>2.228763458607701</v>
      </c>
      <c r="J89" s="10">
        <f>I89*scaler_rd</f>
        <v>45.751232522082447</v>
      </c>
      <c r="K89" s="10">
        <f>I89*scaler_ss</f>
        <v>40.153946817698788</v>
      </c>
      <c r="L89" s="10">
        <f>I89*scaler_snook</f>
        <v>39.781515132808501</v>
      </c>
      <c r="M89" s="11">
        <f t="shared" si="5"/>
        <v>41.895564824196576</v>
      </c>
      <c r="N89" s="10">
        <f t="shared" si="6"/>
        <v>1.1285052605198291</v>
      </c>
      <c r="O89" s="15">
        <f t="shared" si="7"/>
        <v>2.6936151004415307E-2</v>
      </c>
    </row>
    <row r="90" spans="1:15" x14ac:dyDescent="0.2">
      <c r="A90" s="7" t="s">
        <v>245</v>
      </c>
      <c r="B90" s="7" t="s">
        <v>240</v>
      </c>
      <c r="C90" s="7" t="s">
        <v>246</v>
      </c>
      <c r="D90" s="7" t="s">
        <v>242</v>
      </c>
      <c r="E90" s="8">
        <v>40</v>
      </c>
      <c r="F90" s="12">
        <v>1.0181</v>
      </c>
      <c r="G90" s="7">
        <v>50</v>
      </c>
      <c r="H90" s="7">
        <v>0</v>
      </c>
      <c r="I90" s="12">
        <f t="shared" si="4"/>
        <v>1.6880734091157055</v>
      </c>
      <c r="J90" s="10">
        <f>I90*scaler_rd</f>
        <v>34.652147026424778</v>
      </c>
      <c r="K90" s="10">
        <f>I90*scaler_ss</f>
        <v>30.412742829311799</v>
      </c>
      <c r="L90" s="10">
        <f>I90*scaler_snook</f>
        <v>30.130661740110796</v>
      </c>
      <c r="M90" s="11">
        <f t="shared" si="5"/>
        <v>31.731850531949124</v>
      </c>
      <c r="N90" s="10">
        <f t="shared" si="6"/>
        <v>0.85473391757811901</v>
      </c>
      <c r="O90" s="15">
        <f t="shared" si="7"/>
        <v>2.6936151004415345E-2</v>
      </c>
    </row>
    <row r="91" spans="1:15" x14ac:dyDescent="0.2">
      <c r="A91" s="7" t="s">
        <v>247</v>
      </c>
      <c r="B91" s="7" t="s">
        <v>240</v>
      </c>
      <c r="C91" s="7" t="s">
        <v>248</v>
      </c>
      <c r="D91" s="7" t="s">
        <v>242</v>
      </c>
      <c r="E91" s="8">
        <v>40</v>
      </c>
      <c r="F91" s="12">
        <v>2.25197</v>
      </c>
      <c r="G91" s="7">
        <v>90</v>
      </c>
      <c r="H91" s="7">
        <v>0</v>
      </c>
      <c r="I91" s="12">
        <f t="shared" si="4"/>
        <v>3.2023583698073046</v>
      </c>
      <c r="J91" s="10">
        <f>I91*scaler_rd</f>
        <v>65.736829016218792</v>
      </c>
      <c r="K91" s="10">
        <f>I91*scaler_ss</f>
        <v>57.69447052617376</v>
      </c>
      <c r="L91" s="10">
        <f>I91*scaler_snook</f>
        <v>57.159348811626757</v>
      </c>
      <c r="M91" s="11">
        <f t="shared" si="5"/>
        <v>60.196882784673107</v>
      </c>
      <c r="N91" s="10">
        <f t="shared" si="6"/>
        <v>1.6214723246830476</v>
      </c>
      <c r="O91" s="15">
        <f t="shared" si="7"/>
        <v>2.6936151004415383E-2</v>
      </c>
    </row>
    <row r="92" spans="1:15" x14ac:dyDescent="0.2">
      <c r="A92" s="7" t="s">
        <v>249</v>
      </c>
      <c r="B92" s="7" t="s">
        <v>240</v>
      </c>
      <c r="C92" s="7" t="s">
        <v>250</v>
      </c>
      <c r="D92" s="7" t="s">
        <v>242</v>
      </c>
      <c r="E92" s="8">
        <v>40</v>
      </c>
      <c r="F92" s="12">
        <v>1.7771699999999999</v>
      </c>
      <c r="G92" s="7">
        <v>40</v>
      </c>
      <c r="H92" s="7">
        <v>0</v>
      </c>
      <c r="I92" s="12">
        <f t="shared" si="4"/>
        <v>1.7843995603963478</v>
      </c>
      <c r="J92" s="10">
        <f>I92*scaler_rd</f>
        <v>36.629494657541727</v>
      </c>
      <c r="K92" s="10">
        <f>I92*scaler_ss</f>
        <v>32.148178297233898</v>
      </c>
      <c r="L92" s="10">
        <f>I92*scaler_snook</f>
        <v>31.850000878616733</v>
      </c>
      <c r="M92" s="11">
        <f t="shared" si="5"/>
        <v>33.542557944464114</v>
      </c>
      <c r="N92" s="10">
        <f t="shared" si="6"/>
        <v>0.90350740586643397</v>
      </c>
      <c r="O92" s="15">
        <f t="shared" si="7"/>
        <v>2.6936151004415255E-2</v>
      </c>
    </row>
    <row r="93" spans="1:15" x14ac:dyDescent="0.2">
      <c r="A93" s="7" t="s">
        <v>251</v>
      </c>
      <c r="B93" s="7" t="s">
        <v>240</v>
      </c>
      <c r="C93" s="7" t="s">
        <v>252</v>
      </c>
      <c r="D93" s="7" t="s">
        <v>242</v>
      </c>
      <c r="E93" s="8">
        <v>40</v>
      </c>
      <c r="F93" s="12">
        <v>1.38693</v>
      </c>
      <c r="G93" s="7">
        <v>60</v>
      </c>
      <c r="H93" s="7">
        <v>0</v>
      </c>
      <c r="I93" s="12">
        <f t="shared" si="4"/>
        <v>2.1045007484566032</v>
      </c>
      <c r="J93" s="10">
        <f>I93*scaler_rd</f>
        <v>43.200413535890654</v>
      </c>
      <c r="K93" s="10">
        <f>I93*scaler_ss</f>
        <v>37.915199482013691</v>
      </c>
      <c r="L93" s="10">
        <f>I93*scaler_snook</f>
        <v>37.563532392097294</v>
      </c>
      <c r="M93" s="11">
        <f t="shared" si="5"/>
        <v>39.559715136667215</v>
      </c>
      <c r="N93" s="10">
        <f t="shared" si="6"/>
        <v>1.0655864606129248</v>
      </c>
      <c r="O93" s="15">
        <f t="shared" si="7"/>
        <v>2.6936151004415376E-2</v>
      </c>
    </row>
    <row r="94" spans="1:15" x14ac:dyDescent="0.2">
      <c r="A94" s="7" t="s">
        <v>253</v>
      </c>
      <c r="B94" s="7" t="s">
        <v>240</v>
      </c>
      <c r="C94" s="7" t="s">
        <v>254</v>
      </c>
      <c r="D94" s="7" t="s">
        <v>242</v>
      </c>
      <c r="E94" s="8">
        <v>40</v>
      </c>
      <c r="F94" s="12">
        <v>2.0113799999999999</v>
      </c>
      <c r="G94" s="7">
        <v>38</v>
      </c>
      <c r="H94" s="7">
        <v>0</v>
      </c>
      <c r="I94" s="12">
        <f t="shared" si="4"/>
        <v>1.8046341604098803</v>
      </c>
      <c r="J94" s="10">
        <f>I94*scaler_rd</f>
        <v>37.044863047863764</v>
      </c>
      <c r="K94" s="10">
        <f>I94*scaler_ss</f>
        <v>32.512729793124066</v>
      </c>
      <c r="L94" s="10">
        <f>I94*scaler_snook</f>
        <v>32.211171124627285</v>
      </c>
      <c r="M94" s="11">
        <f t="shared" si="5"/>
        <v>33.922921321871705</v>
      </c>
      <c r="N94" s="10">
        <f t="shared" si="6"/>
        <v>0.91375293123683654</v>
      </c>
      <c r="O94" s="15">
        <f t="shared" si="7"/>
        <v>2.6936151004415324E-2</v>
      </c>
    </row>
    <row r="95" spans="1:15" x14ac:dyDescent="0.2">
      <c r="A95" s="7" t="s">
        <v>255</v>
      </c>
      <c r="B95" s="7" t="s">
        <v>240</v>
      </c>
      <c r="C95" s="7" t="s">
        <v>256</v>
      </c>
      <c r="D95" s="7" t="s">
        <v>242</v>
      </c>
      <c r="E95" s="8">
        <v>40</v>
      </c>
      <c r="F95" s="12">
        <v>1.58402</v>
      </c>
      <c r="G95" s="7">
        <v>65</v>
      </c>
      <c r="H95" s="7">
        <v>0</v>
      </c>
      <c r="I95" s="12">
        <f t="shared" si="4"/>
        <v>2.3161030238673344</v>
      </c>
      <c r="J95" s="10">
        <f>I95*scaler_rd</f>
        <v>47.544106836823453</v>
      </c>
      <c r="K95" s="10">
        <f>I95*scaler_ss</f>
        <v>41.727477757005857</v>
      </c>
      <c r="L95" s="10">
        <f>I95*scaler_snook</f>
        <v>41.340451422637805</v>
      </c>
      <c r="M95" s="11">
        <f t="shared" si="5"/>
        <v>43.537345338822377</v>
      </c>
      <c r="N95" s="10">
        <f t="shared" si="6"/>
        <v>1.1727285083779</v>
      </c>
      <c r="O95" s="15">
        <f t="shared" si="7"/>
        <v>2.693615100441539E-2</v>
      </c>
    </row>
    <row r="96" spans="1:15" x14ac:dyDescent="0.2">
      <c r="A96" s="7" t="s">
        <v>257</v>
      </c>
      <c r="B96" s="7" t="s">
        <v>240</v>
      </c>
      <c r="C96" s="7" t="s">
        <v>258</v>
      </c>
      <c r="D96" s="7" t="s">
        <v>242</v>
      </c>
      <c r="E96" s="8">
        <v>40</v>
      </c>
      <c r="F96" s="12">
        <v>0.59401099999999996</v>
      </c>
      <c r="G96" s="7">
        <v>45</v>
      </c>
      <c r="H96" s="7">
        <v>0</v>
      </c>
      <c r="I96" s="12">
        <f t="shared" si="4"/>
        <v>1.3111615235848781</v>
      </c>
      <c r="J96" s="10">
        <f>I96*scaler_rd</f>
        <v>26.915039147767359</v>
      </c>
      <c r="K96" s="10">
        <f>I96*scaler_ss</f>
        <v>23.622206243604374</v>
      </c>
      <c r="L96" s="10">
        <f>I96*scaler_snook</f>
        <v>23.403108028625073</v>
      </c>
      <c r="M96" s="11">
        <f t="shared" si="5"/>
        <v>24.646784473332271</v>
      </c>
      <c r="N96" s="10">
        <f t="shared" si="6"/>
        <v>0.66388950834695926</v>
      </c>
      <c r="O96" s="15">
        <f t="shared" si="7"/>
        <v>2.6936151004415411E-2</v>
      </c>
    </row>
    <row r="97" spans="1:15" x14ac:dyDescent="0.2">
      <c r="A97" s="7" t="s">
        <v>259</v>
      </c>
      <c r="B97" s="7" t="s">
        <v>240</v>
      </c>
      <c r="C97" s="7" t="s">
        <v>260</v>
      </c>
      <c r="D97" s="7" t="s">
        <v>242</v>
      </c>
      <c r="E97" s="8">
        <v>40</v>
      </c>
      <c r="F97" s="12">
        <v>3.31596</v>
      </c>
      <c r="G97" s="7">
        <v>20</v>
      </c>
      <c r="H97" s="7">
        <v>0</v>
      </c>
      <c r="I97" s="12">
        <f t="shared" si="4"/>
        <v>1.4427334263143341</v>
      </c>
      <c r="J97" s="10">
        <f>I97*scaler_rd</f>
        <v>29.615898537712919</v>
      </c>
      <c r="K97" s="10">
        <f>I97*scaler_ss</f>
        <v>25.992637777959466</v>
      </c>
      <c r="L97" s="10">
        <f>I97*scaler_snook</f>
        <v>25.751553584509232</v>
      </c>
      <c r="M97" s="11">
        <f t="shared" si="5"/>
        <v>27.120029966727202</v>
      </c>
      <c r="N97" s="10">
        <f t="shared" si="6"/>
        <v>0.73050922242803129</v>
      </c>
      <c r="O97" s="15">
        <f t="shared" si="7"/>
        <v>2.6936151004415276E-2</v>
      </c>
    </row>
    <row r="98" spans="1:15" x14ac:dyDescent="0.2">
      <c r="A98" s="7" t="s">
        <v>261</v>
      </c>
      <c r="B98" s="7" t="s">
        <v>262</v>
      </c>
      <c r="C98" s="7" t="s">
        <v>263</v>
      </c>
      <c r="D98" s="7" t="s">
        <v>264</v>
      </c>
      <c r="E98" s="8">
        <v>42</v>
      </c>
      <c r="F98" s="12">
        <v>1.1700999999999999</v>
      </c>
      <c r="G98" s="7">
        <v>35</v>
      </c>
      <c r="H98" s="7">
        <v>0</v>
      </c>
      <c r="I98" s="12">
        <f t="shared" si="4"/>
        <v>1.4204714605227498</v>
      </c>
      <c r="J98" s="10">
        <f>I98*scaler_rd</f>
        <v>29.158913132018192</v>
      </c>
      <c r="K98" s="13">
        <f>I98*scaler_ss</f>
        <v>25.591560765053337</v>
      </c>
      <c r="L98" s="10">
        <f>I98*scaler_snook</f>
        <v>25.354196599135282</v>
      </c>
      <c r="M98" s="11">
        <f t="shared" si="5"/>
        <v>26.701556832068935</v>
      </c>
      <c r="N98" s="10">
        <f t="shared" si="6"/>
        <v>0.71923716688158523</v>
      </c>
      <c r="O98" s="15">
        <f t="shared" si="7"/>
        <v>2.6936151004415276E-2</v>
      </c>
    </row>
    <row r="99" spans="1:15" x14ac:dyDescent="0.2">
      <c r="A99" s="7" t="s">
        <v>265</v>
      </c>
      <c r="B99" s="7" t="s">
        <v>262</v>
      </c>
      <c r="C99" s="7" t="s">
        <v>266</v>
      </c>
      <c r="D99" s="7" t="s">
        <v>264</v>
      </c>
      <c r="E99" s="8">
        <v>42</v>
      </c>
      <c r="F99" s="12">
        <v>1.5320100000000001</v>
      </c>
      <c r="G99" s="7">
        <v>35</v>
      </c>
      <c r="H99" s="7">
        <v>0</v>
      </c>
      <c r="I99" s="12">
        <f t="shared" si="4"/>
        <v>1.5600500968822633</v>
      </c>
      <c r="J99" s="10">
        <f>I99*scaler_rd</f>
        <v>32.024131790613993</v>
      </c>
      <c r="K99" s="10">
        <f>I99*scaler_ss</f>
        <v>28.106243568031456</v>
      </c>
      <c r="L99" s="10">
        <f>I99*scaler_snook</f>
        <v>27.845555479373509</v>
      </c>
      <c r="M99" s="11">
        <f t="shared" si="5"/>
        <v>29.325310279339657</v>
      </c>
      <c r="N99" s="10">
        <f t="shared" si="6"/>
        <v>0.78991098593562881</v>
      </c>
      <c r="O99" s="15">
        <f t="shared" si="7"/>
        <v>2.6936151004415421E-2</v>
      </c>
    </row>
    <row r="100" spans="1:15" x14ac:dyDescent="0.2">
      <c r="A100" s="7" t="s">
        <v>267</v>
      </c>
      <c r="B100" s="7" t="s">
        <v>262</v>
      </c>
      <c r="C100" s="7" t="s">
        <v>268</v>
      </c>
      <c r="D100" s="7" t="s">
        <v>264</v>
      </c>
      <c r="E100" s="8">
        <v>42</v>
      </c>
      <c r="F100" s="12">
        <v>1.4803500000000001</v>
      </c>
      <c r="G100" s="7">
        <v>36</v>
      </c>
      <c r="H100" s="7">
        <v>0</v>
      </c>
      <c r="I100" s="12">
        <f t="shared" si="4"/>
        <v>1.5686923209072703</v>
      </c>
      <c r="J100" s="10">
        <f>I100*scaler_rd</f>
        <v>32.201536171213014</v>
      </c>
      <c r="K100" s="10">
        <f>I100*scaler_ss</f>
        <v>28.261943986820427</v>
      </c>
      <c r="L100" s="10">
        <f>I100*scaler_snook</f>
        <v>27.9998117619342</v>
      </c>
      <c r="M100" s="11">
        <f t="shared" si="5"/>
        <v>29.487763973322547</v>
      </c>
      <c r="N100" s="10">
        <f t="shared" si="6"/>
        <v>0.79428686316797548</v>
      </c>
      <c r="O100" s="15">
        <f t="shared" si="7"/>
        <v>2.6936151004415369E-2</v>
      </c>
    </row>
    <row r="101" spans="1:15" x14ac:dyDescent="0.2">
      <c r="A101" s="7" t="s">
        <v>269</v>
      </c>
      <c r="B101" s="7" t="s">
        <v>262</v>
      </c>
      <c r="C101" s="7" t="s">
        <v>270</v>
      </c>
      <c r="D101" s="7" t="s">
        <v>264</v>
      </c>
      <c r="E101" s="8">
        <v>42</v>
      </c>
      <c r="F101" s="12">
        <v>1.1462600000000001</v>
      </c>
      <c r="G101" s="7">
        <v>25</v>
      </c>
      <c r="H101" s="7">
        <v>0</v>
      </c>
      <c r="I101" s="12">
        <f t="shared" si="4"/>
        <v>1.1449388829965781</v>
      </c>
      <c r="J101" s="10">
        <f>I101*scaler_rd</f>
        <v>23.50288221804966</v>
      </c>
      <c r="K101" s="10">
        <f>I101*scaler_ss</f>
        <v>20.627498552977755</v>
      </c>
      <c r="L101" s="10">
        <f>I101*scaler_snook</f>
        <v>20.436176537335413</v>
      </c>
      <c r="M101" s="11">
        <f t="shared" si="5"/>
        <v>21.522185769454278</v>
      </c>
      <c r="N101" s="10">
        <f t="shared" si="6"/>
        <v>0.57972484583110129</v>
      </c>
      <c r="O101" s="15">
        <f t="shared" si="7"/>
        <v>2.6936151004415428E-2</v>
      </c>
    </row>
    <row r="102" spans="1:15" x14ac:dyDescent="0.2">
      <c r="A102" s="7" t="s">
        <v>271</v>
      </c>
      <c r="B102" s="7" t="s">
        <v>262</v>
      </c>
      <c r="C102" s="7" t="s">
        <v>272</v>
      </c>
      <c r="D102" s="7" t="s">
        <v>264</v>
      </c>
      <c r="E102" s="8">
        <v>42</v>
      </c>
      <c r="F102" s="12">
        <v>1.4529000000000001</v>
      </c>
      <c r="G102" s="7">
        <v>50</v>
      </c>
      <c r="H102" s="7">
        <v>0</v>
      </c>
      <c r="I102" s="12">
        <f t="shared" si="4"/>
        <v>1.9103256165880118</v>
      </c>
      <c r="J102" s="10">
        <f>I102*scaler_rd</f>
        <v>39.214458196477658</v>
      </c>
      <c r="K102" s="10">
        <f>I102*scaler_ss</f>
        <v>34.416892881437171</v>
      </c>
      <c r="L102" s="10">
        <f>I102*scaler_snook</f>
        <v>34.097672918759116</v>
      </c>
      <c r="M102" s="11">
        <f t="shared" si="5"/>
        <v>35.909674665557979</v>
      </c>
      <c r="N102" s="10">
        <f t="shared" si="6"/>
        <v>0.96726841931089746</v>
      </c>
      <c r="O102" s="15">
        <f t="shared" si="7"/>
        <v>2.6936151004415335E-2</v>
      </c>
    </row>
    <row r="103" spans="1:15" x14ac:dyDescent="0.2">
      <c r="A103" s="7" t="s">
        <v>273</v>
      </c>
      <c r="B103" s="7" t="s">
        <v>274</v>
      </c>
      <c r="C103" s="7" t="s">
        <v>275</v>
      </c>
      <c r="D103" s="7" t="s">
        <v>276</v>
      </c>
      <c r="E103" s="8">
        <v>43</v>
      </c>
      <c r="F103" s="12">
        <v>1.611065</v>
      </c>
      <c r="G103" s="7">
        <v>150</v>
      </c>
      <c r="H103" s="7">
        <v>0</v>
      </c>
      <c r="I103" s="12">
        <f t="shared" si="4"/>
        <v>3.9114705736406443</v>
      </c>
      <c r="J103" s="10">
        <f>I103*scaler_rd</f>
        <v>80.293222246971197</v>
      </c>
      <c r="K103" s="10">
        <f>I103*scaler_ss</f>
        <v>70.470009182165754</v>
      </c>
      <c r="L103" s="10">
        <f>I103*scaler_snook</f>
        <v>69.816393128603124</v>
      </c>
      <c r="M103" s="11">
        <f t="shared" si="5"/>
        <v>73.526541519246692</v>
      </c>
      <c r="N103" s="10">
        <f t="shared" si="6"/>
        <v>1.9805220251948432</v>
      </c>
      <c r="O103" s="15">
        <f t="shared" si="7"/>
        <v>2.6936151004415342E-2</v>
      </c>
    </row>
    <row r="104" spans="1:15" x14ac:dyDescent="0.2">
      <c r="A104" s="7" t="s">
        <v>277</v>
      </c>
      <c r="B104" s="7" t="s">
        <v>274</v>
      </c>
      <c r="C104" s="7" t="s">
        <v>278</v>
      </c>
      <c r="D104" s="7" t="s">
        <v>276</v>
      </c>
      <c r="E104" s="8">
        <v>43</v>
      </c>
      <c r="F104" s="12">
        <v>0.49928600000000001</v>
      </c>
      <c r="G104" s="7">
        <v>21.8</v>
      </c>
      <c r="H104" s="7">
        <v>0</v>
      </c>
      <c r="I104" s="12">
        <f t="shared" si="4"/>
        <v>0.78775933952474841</v>
      </c>
      <c r="J104" s="10">
        <f>I104*scaler_rd</f>
        <v>16.170832564059307</v>
      </c>
      <c r="K104" s="10">
        <f>I104*scaler_ss</f>
        <v>14.192464661181418</v>
      </c>
      <c r="L104" s="10">
        <f>I104*scaler_snook</f>
        <v>14.060828198382202</v>
      </c>
      <c r="M104" s="11">
        <f t="shared" si="5"/>
        <v>14.808041807874309</v>
      </c>
      <c r="N104" s="10">
        <f t="shared" si="6"/>
        <v>0.39887165021659809</v>
      </c>
      <c r="O104" s="15">
        <f t="shared" si="7"/>
        <v>2.6936151004415352E-2</v>
      </c>
    </row>
    <row r="105" spans="1:15" x14ac:dyDescent="0.2">
      <c r="A105" s="7" t="s">
        <v>279</v>
      </c>
      <c r="B105" s="7" t="s">
        <v>274</v>
      </c>
      <c r="C105" s="7" t="s">
        <v>280</v>
      </c>
      <c r="D105" s="7" t="s">
        <v>276</v>
      </c>
      <c r="E105" s="8">
        <v>43</v>
      </c>
      <c r="F105" s="12">
        <v>1.4749699999999999</v>
      </c>
      <c r="G105" s="7">
        <v>60</v>
      </c>
      <c r="H105" s="7">
        <v>0</v>
      </c>
      <c r="I105" s="12">
        <f t="shared" si="4"/>
        <v>2.1500338982282754</v>
      </c>
      <c r="J105" s="10">
        <f>I105*scaler_rd</f>
        <v>44.13510120524429</v>
      </c>
      <c r="K105" s="10">
        <f>I105*scaler_ss</f>
        <v>38.735535829198867</v>
      </c>
      <c r="L105" s="10">
        <f>I105*scaler_snook</f>
        <v>38.376260041453932</v>
      </c>
      <c r="M105" s="11">
        <f t="shared" si="5"/>
        <v>40.415632358632358</v>
      </c>
      <c r="N105" s="10">
        <f t="shared" si="6"/>
        <v>1.0886415761510542</v>
      </c>
      <c r="O105" s="15">
        <f t="shared" si="7"/>
        <v>2.6936151004415293E-2</v>
      </c>
    </row>
    <row r="106" spans="1:15" x14ac:dyDescent="0.2">
      <c r="A106" s="7" t="s">
        <v>281</v>
      </c>
      <c r="B106" s="7" t="s">
        <v>274</v>
      </c>
      <c r="C106" s="7" t="s">
        <v>282</v>
      </c>
      <c r="D106" s="7" t="s">
        <v>276</v>
      </c>
      <c r="E106" s="8">
        <v>43</v>
      </c>
      <c r="F106" s="12">
        <v>5.26363</v>
      </c>
      <c r="G106" s="7">
        <v>150</v>
      </c>
      <c r="H106" s="7">
        <v>0</v>
      </c>
      <c r="I106" s="12">
        <f t="shared" si="4"/>
        <v>5.9043105226590109</v>
      </c>
      <c r="J106" s="10">
        <f>I106*scaler_rd</f>
        <v>121.20150416208783</v>
      </c>
      <c r="K106" s="10">
        <f>I106*scaler_ss</f>
        <v>106.37350042975532</v>
      </c>
      <c r="L106" s="10">
        <f>I106*scaler_snook</f>
        <v>105.38687607194078</v>
      </c>
      <c r="M106" s="11">
        <f t="shared" si="5"/>
        <v>110.98729355459464</v>
      </c>
      <c r="N106" s="10">
        <f t="shared" si="6"/>
        <v>2.989570498757935</v>
      </c>
      <c r="O106" s="15">
        <f t="shared" si="7"/>
        <v>2.6936151004415342E-2</v>
      </c>
    </row>
    <row r="107" spans="1:15" x14ac:dyDescent="0.2">
      <c r="A107" s="7" t="s">
        <v>283</v>
      </c>
      <c r="B107" s="7" t="s">
        <v>274</v>
      </c>
      <c r="C107" s="7" t="s">
        <v>284</v>
      </c>
      <c r="D107" s="7" t="s">
        <v>276</v>
      </c>
      <c r="E107" s="8">
        <v>43</v>
      </c>
      <c r="F107" s="12">
        <v>1.60087</v>
      </c>
      <c r="G107" s="7">
        <v>30</v>
      </c>
      <c r="H107" s="7">
        <v>0</v>
      </c>
      <c r="I107" s="12">
        <f t="shared" si="4"/>
        <v>1.4397907172506552</v>
      </c>
      <c r="J107" s="10">
        <f>I107*scaler_rd</f>
        <v>29.555491693685912</v>
      </c>
      <c r="K107" s="10">
        <f>I107*scaler_ss</f>
        <v>25.939621212748577</v>
      </c>
      <c r="L107" s="10">
        <f>I107*scaler_snook</f>
        <v>25.699028752995112</v>
      </c>
      <c r="M107" s="11">
        <f t="shared" si="5"/>
        <v>27.064713886476529</v>
      </c>
      <c r="N107" s="10">
        <f t="shared" si="6"/>
        <v>0.7290192201374267</v>
      </c>
      <c r="O107" s="15">
        <f t="shared" si="7"/>
        <v>2.6936151004415272E-2</v>
      </c>
    </row>
    <row r="108" spans="1:15" x14ac:dyDescent="0.2">
      <c r="A108" s="7" t="s">
        <v>285</v>
      </c>
      <c r="B108" s="7" t="s">
        <v>274</v>
      </c>
      <c r="C108" s="7" t="s">
        <v>286</v>
      </c>
      <c r="D108" s="7" t="s">
        <v>276</v>
      </c>
      <c r="E108" s="8">
        <v>43</v>
      </c>
      <c r="F108" s="12">
        <v>2.1354600000000001</v>
      </c>
      <c r="G108" s="7">
        <v>150</v>
      </c>
      <c r="H108" s="7">
        <v>0</v>
      </c>
      <c r="I108" s="12">
        <f t="shared" si="4"/>
        <v>4.3142297297716015</v>
      </c>
      <c r="J108" s="10">
        <f>I108*scaler_rd</f>
        <v>88.560913343296079</v>
      </c>
      <c r="K108" s="10">
        <f>I108*scaler_ss</f>
        <v>77.726216507875648</v>
      </c>
      <c r="L108" s="10">
        <f>I108*scaler_snook</f>
        <v>77.005298439582134</v>
      </c>
      <c r="M108" s="11">
        <f t="shared" si="5"/>
        <v>81.097476096917958</v>
      </c>
      <c r="N108" s="10">
        <f t="shared" si="6"/>
        <v>2.1844538622235499</v>
      </c>
      <c r="O108" s="15">
        <f t="shared" si="7"/>
        <v>2.693615100441539E-2</v>
      </c>
    </row>
    <row r="109" spans="1:15" x14ac:dyDescent="0.2">
      <c r="A109" s="7" t="s">
        <v>287</v>
      </c>
      <c r="B109" s="7" t="s">
        <v>274</v>
      </c>
      <c r="C109" s="7" t="s">
        <v>288</v>
      </c>
      <c r="D109" s="7" t="s">
        <v>276</v>
      </c>
      <c r="E109" s="8">
        <v>43</v>
      </c>
      <c r="F109" s="12">
        <v>3.2019799999999998</v>
      </c>
      <c r="G109" s="7">
        <v>30</v>
      </c>
      <c r="H109" s="7">
        <v>0</v>
      </c>
      <c r="I109" s="12">
        <f t="shared" si="4"/>
        <v>1.8323520723693429</v>
      </c>
      <c r="J109" s="10">
        <f>I109*scaler_rd</f>
        <v>37.61384609996216</v>
      </c>
      <c r="K109" s="10">
        <f>I109*scaler_ss</f>
        <v>33.01210246473687</v>
      </c>
      <c r="L109" s="10">
        <f>I109*scaler_snook</f>
        <v>32.705912067102197</v>
      </c>
      <c r="M109" s="11">
        <f t="shared" si="5"/>
        <v>34.443953543933738</v>
      </c>
      <c r="N109" s="10">
        <f t="shared" si="6"/>
        <v>0.92778753384846291</v>
      </c>
      <c r="O109" s="15">
        <f t="shared" si="7"/>
        <v>2.6936151004415248E-2</v>
      </c>
    </row>
    <row r="110" spans="1:15" x14ac:dyDescent="0.2">
      <c r="A110" s="7" t="s">
        <v>289</v>
      </c>
      <c r="B110" s="7" t="s">
        <v>274</v>
      </c>
      <c r="C110" s="7" t="s">
        <v>290</v>
      </c>
      <c r="D110" s="7" t="s">
        <v>276</v>
      </c>
      <c r="E110" s="8">
        <v>43</v>
      </c>
      <c r="F110" s="12">
        <v>1.3545</v>
      </c>
      <c r="G110" s="7">
        <v>100</v>
      </c>
      <c r="H110" s="7">
        <v>0</v>
      </c>
      <c r="I110" s="12">
        <f t="shared" si="4"/>
        <v>2.8643938952166654</v>
      </c>
      <c r="J110" s="10">
        <f>I110*scaler_rd</f>
        <v>58.79921919428687</v>
      </c>
      <c r="K110" s="10">
        <f>I110*scaler_ss</f>
        <v>51.605620008379674</v>
      </c>
      <c r="L110" s="10">
        <f>I110*scaler_snook</f>
        <v>51.126972962877851</v>
      </c>
      <c r="M110" s="11">
        <f t="shared" si="5"/>
        <v>53.843937388514803</v>
      </c>
      <c r="N110" s="10">
        <f t="shared" si="6"/>
        <v>1.4503484281693224</v>
      </c>
      <c r="O110" s="15">
        <f t="shared" si="7"/>
        <v>2.693615100441539E-2</v>
      </c>
    </row>
    <row r="111" spans="1:15" x14ac:dyDescent="0.2">
      <c r="A111" s="7" t="s">
        <v>293</v>
      </c>
      <c r="B111" s="7" t="s">
        <v>291</v>
      </c>
      <c r="C111" s="7" t="s">
        <v>294</v>
      </c>
      <c r="D111" s="7" t="s">
        <v>292</v>
      </c>
      <c r="E111" s="8">
        <v>44</v>
      </c>
      <c r="F111" s="12">
        <v>0.724885</v>
      </c>
      <c r="G111" s="7">
        <v>35</v>
      </c>
      <c r="H111" s="7">
        <v>0</v>
      </c>
      <c r="I111" s="12">
        <f t="shared" si="4"/>
        <v>1.2025583488544953</v>
      </c>
      <c r="J111" s="10">
        <f>I111*scaler_rd</f>
        <v>24.685673316890878</v>
      </c>
      <c r="K111" s="10">
        <f>I111*scaler_ss</f>
        <v>21.665584922703303</v>
      </c>
      <c r="L111" s="10">
        <f>I111*scaler_snook</f>
        <v>21.464634557013735</v>
      </c>
      <c r="M111" s="11">
        <f t="shared" si="5"/>
        <v>22.605297598869303</v>
      </c>
      <c r="N111" s="10">
        <f t="shared" si="6"/>
        <v>0.60889970962288931</v>
      </c>
      <c r="O111" s="15">
        <f t="shared" si="7"/>
        <v>2.6936151004415262E-2</v>
      </c>
    </row>
    <row r="112" spans="1:15" x14ac:dyDescent="0.2">
      <c r="A112" s="7" t="s">
        <v>295</v>
      </c>
      <c r="B112" s="7" t="s">
        <v>291</v>
      </c>
      <c r="C112" s="7" t="s">
        <v>296</v>
      </c>
      <c r="D112" s="7" t="s">
        <v>292</v>
      </c>
      <c r="E112" s="8">
        <v>44</v>
      </c>
      <c r="F112" s="12">
        <v>1.2282900000000001</v>
      </c>
      <c r="G112" s="7">
        <v>25</v>
      </c>
      <c r="H112" s="7">
        <v>0</v>
      </c>
      <c r="I112" s="12">
        <f t="shared" si="4"/>
        <v>1.1727960321893569</v>
      </c>
      <c r="J112" s="10">
        <f>I112*scaler_rd</f>
        <v>24.074723480611159</v>
      </c>
      <c r="K112" s="10">
        <f>I112*scaler_ss</f>
        <v>21.129379756592925</v>
      </c>
      <c r="L112" s="10">
        <f>I112*scaler_snook</f>
        <v>20.933402744939215</v>
      </c>
      <c r="M112" s="11">
        <f t="shared" si="5"/>
        <v>22.045835327381099</v>
      </c>
      <c r="N112" s="10">
        <f t="shared" si="6"/>
        <v>0.59382994939681066</v>
      </c>
      <c r="O112" s="15">
        <f t="shared" si="7"/>
        <v>2.69361510044153E-2</v>
      </c>
    </row>
    <row r="113" spans="1:15" x14ac:dyDescent="0.2">
      <c r="A113" s="7" t="s">
        <v>297</v>
      </c>
      <c r="B113" s="7" t="s">
        <v>291</v>
      </c>
      <c r="C113" s="7" t="s">
        <v>298</v>
      </c>
      <c r="D113" s="7" t="s">
        <v>292</v>
      </c>
      <c r="E113" s="8">
        <v>44</v>
      </c>
      <c r="F113" s="12">
        <v>1.20408</v>
      </c>
      <c r="G113" s="7">
        <v>25</v>
      </c>
      <c r="H113" s="7">
        <v>0</v>
      </c>
      <c r="I113" s="12">
        <f t="shared" si="4"/>
        <v>1.1647039747514416</v>
      </c>
      <c r="J113" s="10">
        <f>I113*scaler_rd</f>
        <v>23.908612716369095</v>
      </c>
      <c r="K113" s="10">
        <f>I113*scaler_ss</f>
        <v>20.983591273408265</v>
      </c>
      <c r="L113" s="10">
        <f>I113*scaler_snook</f>
        <v>20.788966463835127</v>
      </c>
      <c r="M113" s="11">
        <f t="shared" si="5"/>
        <v>21.893723484537492</v>
      </c>
      <c r="N113" s="10">
        <f t="shared" si="6"/>
        <v>0.58973264182841401</v>
      </c>
      <c r="O113" s="15">
        <f t="shared" si="7"/>
        <v>2.6936151004415234E-2</v>
      </c>
    </row>
    <row r="114" spans="1:15" x14ac:dyDescent="0.2">
      <c r="A114" s="7" t="s">
        <v>299</v>
      </c>
      <c r="B114" s="7" t="s">
        <v>291</v>
      </c>
      <c r="C114" s="7" t="s">
        <v>300</v>
      </c>
      <c r="D114" s="7" t="s">
        <v>292</v>
      </c>
      <c r="E114" s="8">
        <v>44</v>
      </c>
      <c r="F114" s="12">
        <v>1.475535</v>
      </c>
      <c r="G114" s="7">
        <v>35</v>
      </c>
      <c r="H114" s="7">
        <v>0</v>
      </c>
      <c r="I114" s="12">
        <f t="shared" si="4"/>
        <v>1.5398031430448871</v>
      </c>
      <c r="J114" s="10">
        <f>I114*scaler_rd</f>
        <v>31.608509805562097</v>
      </c>
      <c r="K114" s="10">
        <f>I114*scaler_ss</f>
        <v>27.741469502633652</v>
      </c>
      <c r="L114" s="10">
        <f>I114*scaler_snook</f>
        <v>27.484164728208725</v>
      </c>
      <c r="M114" s="11">
        <f t="shared" si="5"/>
        <v>28.944714678801489</v>
      </c>
      <c r="N114" s="10">
        <f t="shared" si="6"/>
        <v>0.77965920536791333</v>
      </c>
      <c r="O114" s="15">
        <f t="shared" si="7"/>
        <v>2.693615100441531E-2</v>
      </c>
    </row>
    <row r="115" spans="1:15" x14ac:dyDescent="0.2">
      <c r="A115" s="7" t="s">
        <v>301</v>
      </c>
      <c r="B115" s="7" t="s">
        <v>291</v>
      </c>
      <c r="C115" s="7" t="s">
        <v>302</v>
      </c>
      <c r="D115" s="7" t="s">
        <v>292</v>
      </c>
      <c r="E115" s="8">
        <v>44</v>
      </c>
      <c r="F115" s="12">
        <v>1.0975200000000001</v>
      </c>
      <c r="G115" s="7">
        <v>50</v>
      </c>
      <c r="H115" s="7">
        <v>0</v>
      </c>
      <c r="I115" s="12">
        <f t="shared" si="4"/>
        <v>1.7327554056944152</v>
      </c>
      <c r="J115" s="10">
        <f>I115*scaler_rd</f>
        <v>35.569362537621501</v>
      </c>
      <c r="K115" s="10">
        <f>I115*scaler_ss</f>
        <v>31.217744592689112</v>
      </c>
      <c r="L115" s="10">
        <f>I115*scaler_snook</f>
        <v>30.928197035386344</v>
      </c>
      <c r="M115" s="11">
        <f t="shared" si="5"/>
        <v>32.571768055232319</v>
      </c>
      <c r="N115" s="10">
        <f t="shared" si="6"/>
        <v>0.87735806281652895</v>
      </c>
      <c r="O115" s="15">
        <f t="shared" si="7"/>
        <v>2.6936151004415324E-2</v>
      </c>
    </row>
    <row r="116" spans="1:15" x14ac:dyDescent="0.2">
      <c r="A116" s="7" t="s">
        <v>303</v>
      </c>
      <c r="B116" s="7" t="s">
        <v>291</v>
      </c>
      <c r="C116" s="7" t="s">
        <v>304</v>
      </c>
      <c r="D116" s="7" t="s">
        <v>292</v>
      </c>
      <c r="E116" s="8">
        <v>44</v>
      </c>
      <c r="F116" s="12">
        <v>1.58273</v>
      </c>
      <c r="G116" s="7">
        <v>15</v>
      </c>
      <c r="H116" s="7">
        <v>0</v>
      </c>
      <c r="I116" s="12">
        <f t="shared" si="4"/>
        <v>0.93338290201028062</v>
      </c>
      <c r="J116" s="10">
        <f>I116*scaler_rd</f>
        <v>19.160139231951106</v>
      </c>
      <c r="K116" s="10">
        <f>I116*scaler_ss</f>
        <v>16.816054329643013</v>
      </c>
      <c r="L116" s="10">
        <f>I116*scaler_snook</f>
        <v>16.660083822543694</v>
      </c>
      <c r="M116" s="11">
        <f t="shared" si="5"/>
        <v>17.545425794712603</v>
      </c>
      <c r="N116" s="10">
        <f t="shared" si="6"/>
        <v>0.47260623864314238</v>
      </c>
      <c r="O116" s="15">
        <f t="shared" si="7"/>
        <v>2.6936151004415321E-2</v>
      </c>
    </row>
    <row r="117" spans="1:15" x14ac:dyDescent="0.2">
      <c r="A117" s="7" t="s">
        <v>305</v>
      </c>
      <c r="B117" s="7" t="s">
        <v>291</v>
      </c>
      <c r="C117" s="7" t="s">
        <v>306</v>
      </c>
      <c r="D117" s="7" t="s">
        <v>292</v>
      </c>
      <c r="E117" s="8">
        <v>44</v>
      </c>
      <c r="F117" s="12">
        <v>2.5407600000000001</v>
      </c>
      <c r="G117" s="7">
        <v>30</v>
      </c>
      <c r="H117" s="7">
        <v>0</v>
      </c>
      <c r="I117" s="12">
        <f t="shared" si="4"/>
        <v>1.6907160858634527</v>
      </c>
      <c r="J117" s="10">
        <f>I117*scaler_rd</f>
        <v>34.706394917962989</v>
      </c>
      <c r="K117" s="10">
        <f>I117*scaler_ss</f>
        <v>30.460353939039749</v>
      </c>
      <c r="L117" s="10">
        <f>I117*scaler_snook</f>
        <v>30.177831252256919</v>
      </c>
      <c r="M117" s="11">
        <f t="shared" si="5"/>
        <v>31.781526703086556</v>
      </c>
      <c r="N117" s="10">
        <f t="shared" si="6"/>
        <v>0.85607200242519921</v>
      </c>
      <c r="O117" s="15">
        <f t="shared" si="7"/>
        <v>2.6936151004415383E-2</v>
      </c>
    </row>
    <row r="118" spans="1:15" x14ac:dyDescent="0.2">
      <c r="A118" s="7" t="s">
        <v>307</v>
      </c>
      <c r="B118" s="7" t="s">
        <v>291</v>
      </c>
      <c r="C118" s="7" t="s">
        <v>308</v>
      </c>
      <c r="D118" s="7" t="s">
        <v>292</v>
      </c>
      <c r="E118" s="8">
        <v>44</v>
      </c>
      <c r="F118" s="12">
        <v>1.8828100000000001</v>
      </c>
      <c r="G118" s="7">
        <v>30</v>
      </c>
      <c r="H118" s="7">
        <v>0</v>
      </c>
      <c r="I118" s="12">
        <f t="shared" si="4"/>
        <v>1.5233581795720699</v>
      </c>
      <c r="J118" s="10">
        <f>I118*scaler_rd</f>
        <v>31.270933673489282</v>
      </c>
      <c r="K118" s="10">
        <f>I118*scaler_ss</f>
        <v>27.445193024232033</v>
      </c>
      <c r="L118" s="10">
        <f>I118*scaler_snook</f>
        <v>27.190636242390386</v>
      </c>
      <c r="M118" s="11">
        <f t="shared" si="5"/>
        <v>28.6355876467039</v>
      </c>
      <c r="N118" s="10">
        <f t="shared" si="6"/>
        <v>0.77133251295178684</v>
      </c>
      <c r="O118" s="15">
        <f t="shared" si="7"/>
        <v>2.6936151004415342E-2</v>
      </c>
    </row>
    <row r="119" spans="1:15" x14ac:dyDescent="0.2">
      <c r="A119" s="7" t="s">
        <v>309</v>
      </c>
      <c r="B119" s="7" t="s">
        <v>291</v>
      </c>
      <c r="C119" s="7" t="s">
        <v>310</v>
      </c>
      <c r="D119" s="7" t="s">
        <v>292</v>
      </c>
      <c r="E119" s="8">
        <v>44</v>
      </c>
      <c r="F119" s="12">
        <v>1.5607899999999999</v>
      </c>
      <c r="G119" s="7">
        <v>40</v>
      </c>
      <c r="H119" s="7">
        <v>0</v>
      </c>
      <c r="I119" s="12">
        <f t="shared" si="4"/>
        <v>1.7056172459556191</v>
      </c>
      <c r="J119" s="10">
        <f>I119*scaler_rd</f>
        <v>35.012280424831168</v>
      </c>
      <c r="K119" s="10">
        <f>I119*scaler_ss</f>
        <v>30.72881687868102</v>
      </c>
      <c r="L119" s="10">
        <f>I119*scaler_snook</f>
        <v>30.443804172538567</v>
      </c>
      <c r="M119" s="11">
        <f t="shared" si="5"/>
        <v>32.061633825350249</v>
      </c>
      <c r="N119" s="10">
        <f t="shared" si="6"/>
        <v>0.86361701016790426</v>
      </c>
      <c r="O119" s="15">
        <f t="shared" si="7"/>
        <v>2.6936151004415317E-2</v>
      </c>
    </row>
    <row r="120" spans="1:15" x14ac:dyDescent="0.2">
      <c r="A120" s="7" t="s">
        <v>311</v>
      </c>
      <c r="B120" s="7" t="s">
        <v>291</v>
      </c>
      <c r="C120" s="7" t="s">
        <v>312</v>
      </c>
      <c r="D120" s="7" t="s">
        <v>292</v>
      </c>
      <c r="E120" s="8">
        <v>44</v>
      </c>
      <c r="F120" s="12">
        <v>1.82809</v>
      </c>
      <c r="G120" s="7">
        <v>20</v>
      </c>
      <c r="H120" s="7">
        <v>0</v>
      </c>
      <c r="I120" s="12">
        <f t="shared" si="4"/>
        <v>1.1728458654411273</v>
      </c>
      <c r="J120" s="10">
        <f>I120*scaler_rd</f>
        <v>24.075746439185014</v>
      </c>
      <c r="K120" s="10">
        <f>I120*scaler_ss</f>
        <v>21.130277564627967</v>
      </c>
      <c r="L120" s="10">
        <f>I120*scaler_snook</f>
        <v>20.934292225719137</v>
      </c>
      <c r="M120" s="11">
        <f t="shared" si="5"/>
        <v>22.046772076510706</v>
      </c>
      <c r="N120" s="10">
        <f t="shared" si="6"/>
        <v>0.59385518181281949</v>
      </c>
      <c r="O120" s="15">
        <f t="shared" si="7"/>
        <v>2.6936151004415321E-2</v>
      </c>
    </row>
    <row r="121" spans="1:15" x14ac:dyDescent="0.2">
      <c r="A121" s="7" t="s">
        <v>313</v>
      </c>
      <c r="B121" s="7" t="s">
        <v>314</v>
      </c>
      <c r="C121" s="7" t="s">
        <v>315</v>
      </c>
      <c r="D121" s="7" t="s">
        <v>316</v>
      </c>
      <c r="E121" s="8">
        <v>45</v>
      </c>
      <c r="F121" s="12">
        <v>2.109165</v>
      </c>
      <c r="G121" s="7">
        <v>25</v>
      </c>
      <c r="H121" s="7">
        <v>0</v>
      </c>
      <c r="I121" s="12">
        <f t="shared" si="4"/>
        <v>1.415432882717256</v>
      </c>
      <c r="J121" s="10">
        <f>I121*scaler_rd</f>
        <v>29.055483069097225</v>
      </c>
      <c r="K121" s="10">
        <f>I121*scaler_ss</f>
        <v>25.50078451670035</v>
      </c>
      <c r="L121" s="10">
        <f>I121*scaler_snook</f>
        <v>25.264262309140101</v>
      </c>
      <c r="M121" s="11">
        <f t="shared" si="5"/>
        <v>26.606843298312555</v>
      </c>
      <c r="N121" s="10">
        <f t="shared" si="6"/>
        <v>0.71668594883416148</v>
      </c>
      <c r="O121" s="15">
        <f t="shared" si="7"/>
        <v>2.6936151004415272E-2</v>
      </c>
    </row>
    <row r="122" spans="1:15" x14ac:dyDescent="0.2">
      <c r="A122" s="7" t="s">
        <v>317</v>
      </c>
      <c r="B122" s="7" t="s">
        <v>314</v>
      </c>
      <c r="C122" s="7" t="s">
        <v>318</v>
      </c>
      <c r="D122" s="7" t="s">
        <v>316</v>
      </c>
      <c r="E122" s="8">
        <v>45</v>
      </c>
      <c r="F122" s="12">
        <v>2.3144900000000002</v>
      </c>
      <c r="G122" s="7">
        <v>25</v>
      </c>
      <c r="H122" s="7">
        <v>0</v>
      </c>
      <c r="I122" s="12">
        <f t="shared" si="4"/>
        <v>1.46191184768348</v>
      </c>
      <c r="J122" s="10">
        <f>I122*scaler_rd</f>
        <v>30.009586083189102</v>
      </c>
      <c r="K122" s="10">
        <f>I122*scaler_ss</f>
        <v>26.33816090143403</v>
      </c>
      <c r="L122" s="10">
        <f>I122*scaler_snook</f>
        <v>26.093871948072437</v>
      </c>
      <c r="M122" s="11">
        <f t="shared" si="5"/>
        <v>27.480539644231854</v>
      </c>
      <c r="N122" s="10">
        <f t="shared" si="6"/>
        <v>0.74021996553985059</v>
      </c>
      <c r="O122" s="15">
        <f t="shared" si="7"/>
        <v>2.693615100441531E-2</v>
      </c>
    </row>
    <row r="123" spans="1:15" x14ac:dyDescent="0.2">
      <c r="A123" s="7" t="s">
        <v>319</v>
      </c>
      <c r="B123" s="7" t="s">
        <v>314</v>
      </c>
      <c r="C123" s="7" t="s">
        <v>320</v>
      </c>
      <c r="D123" s="7" t="s">
        <v>316</v>
      </c>
      <c r="E123" s="8">
        <v>45</v>
      </c>
      <c r="F123" s="12">
        <v>2.7684099999999998</v>
      </c>
      <c r="G123" s="7">
        <v>20</v>
      </c>
      <c r="H123" s="7">
        <v>0</v>
      </c>
      <c r="I123" s="12">
        <f t="shared" si="4"/>
        <v>1.3549582751764579</v>
      </c>
      <c r="J123" s="10">
        <f>I123*scaler_rd</f>
        <v>27.814082677056909</v>
      </c>
      <c r="K123" s="10">
        <f>I123*scaler_ss</f>
        <v>24.411259217083604</v>
      </c>
      <c r="L123" s="10">
        <f>I123*scaler_snook</f>
        <v>24.184842460549355</v>
      </c>
      <c r="M123" s="11">
        <f t="shared" si="5"/>
        <v>25.470061451563293</v>
      </c>
      <c r="N123" s="10">
        <f t="shared" si="6"/>
        <v>0.6860654213510492</v>
      </c>
      <c r="O123" s="15">
        <f t="shared" si="7"/>
        <v>2.6936151004415425E-2</v>
      </c>
    </row>
    <row r="124" spans="1:15" x14ac:dyDescent="0.2">
      <c r="A124" s="7" t="s">
        <v>321</v>
      </c>
      <c r="B124" s="7" t="s">
        <v>314</v>
      </c>
      <c r="C124" s="7" t="s">
        <v>322</v>
      </c>
      <c r="D124" s="7" t="s">
        <v>316</v>
      </c>
      <c r="E124" s="8">
        <v>45</v>
      </c>
      <c r="F124" s="12">
        <v>2.4537100000000001</v>
      </c>
      <c r="G124" s="7">
        <v>140</v>
      </c>
      <c r="H124" s="7">
        <v>0</v>
      </c>
      <c r="I124" s="12">
        <f t="shared" si="4"/>
        <v>4.3383186846381321</v>
      </c>
      <c r="J124" s="10">
        <f>I124*scaler_rd</f>
        <v>89.055402505461842</v>
      </c>
      <c r="K124" s="10">
        <f>I124*scaler_ss</f>
        <v>78.160209002175094</v>
      </c>
      <c r="L124" s="10">
        <f>I124*scaler_snook</f>
        <v>77.435265612121427</v>
      </c>
      <c r="M124" s="11">
        <f t="shared" si="5"/>
        <v>81.550292373252788</v>
      </c>
      <c r="N124" s="10">
        <f t="shared" si="6"/>
        <v>2.1966509898201574</v>
      </c>
      <c r="O124" s="15">
        <f t="shared" si="7"/>
        <v>2.6936151004415335E-2</v>
      </c>
    </row>
    <row r="125" spans="1:15" x14ac:dyDescent="0.2">
      <c r="A125" s="7" t="s">
        <v>323</v>
      </c>
      <c r="B125" s="7" t="s">
        <v>314</v>
      </c>
      <c r="C125" s="7" t="s">
        <v>324</v>
      </c>
      <c r="D125" s="7" t="s">
        <v>316</v>
      </c>
      <c r="E125" s="8">
        <v>45</v>
      </c>
      <c r="F125" s="12">
        <v>2.1864699999999999</v>
      </c>
      <c r="G125" s="7">
        <v>70</v>
      </c>
      <c r="H125" s="7">
        <v>0</v>
      </c>
      <c r="I125" s="12">
        <f t="shared" si="4"/>
        <v>2.71259865980806</v>
      </c>
      <c r="J125" s="10">
        <f>I125*scaler_rd</f>
        <v>55.683222705695052</v>
      </c>
      <c r="K125" s="10">
        <f>I125*scaler_ss</f>
        <v>48.870839973182562</v>
      </c>
      <c r="L125" s="10">
        <f>I125*scaler_snook</f>
        <v>48.417558273232864</v>
      </c>
      <c r="M125" s="11">
        <f t="shared" si="5"/>
        <v>50.990540317370154</v>
      </c>
      <c r="N125" s="10">
        <f t="shared" si="6"/>
        <v>1.3734888937854088</v>
      </c>
      <c r="O125" s="15">
        <f t="shared" si="7"/>
        <v>2.6936151004415296E-2</v>
      </c>
    </row>
    <row r="126" spans="1:15" x14ac:dyDescent="0.2">
      <c r="A126" s="7" t="s">
        <v>325</v>
      </c>
      <c r="B126" s="7" t="s">
        <v>314</v>
      </c>
      <c r="C126" s="7" t="s">
        <v>326</v>
      </c>
      <c r="D126" s="7" t="s">
        <v>316</v>
      </c>
      <c r="E126" s="8">
        <v>45</v>
      </c>
      <c r="F126" s="12">
        <v>1.84005</v>
      </c>
      <c r="G126" s="7">
        <v>36</v>
      </c>
      <c r="H126" s="7">
        <v>0</v>
      </c>
      <c r="I126" s="12">
        <f t="shared" si="4"/>
        <v>1.6919704458447118</v>
      </c>
      <c r="J126" s="10">
        <f>I126*scaler_rd</f>
        <v>34.732143956043878</v>
      </c>
      <c r="K126" s="10">
        <f>I126*scaler_ss</f>
        <v>30.482952794823749</v>
      </c>
      <c r="L126" s="10">
        <f>I126*scaler_snook</f>
        <v>30.200220501499015</v>
      </c>
      <c r="M126" s="11">
        <f t="shared" si="5"/>
        <v>31.805105750788883</v>
      </c>
      <c r="N126" s="10">
        <f t="shared" si="6"/>
        <v>0.85670713121464936</v>
      </c>
      <c r="O126" s="15">
        <f t="shared" si="7"/>
        <v>2.693615100441538E-2</v>
      </c>
    </row>
    <row r="127" spans="1:15" x14ac:dyDescent="0.2">
      <c r="A127" s="7" t="s">
        <v>329</v>
      </c>
      <c r="B127" s="7" t="s">
        <v>327</v>
      </c>
      <c r="C127" s="7" t="s">
        <v>330</v>
      </c>
      <c r="D127" s="7" t="s">
        <v>328</v>
      </c>
      <c r="E127" s="8">
        <v>46</v>
      </c>
      <c r="F127" s="12">
        <v>2.21793</v>
      </c>
      <c r="G127" s="7">
        <v>45</v>
      </c>
      <c r="H127" s="7">
        <v>0</v>
      </c>
      <c r="I127" s="12">
        <f t="shared" si="4"/>
        <v>2.073247405855843</v>
      </c>
      <c r="J127" s="10">
        <f>I127*scaler_rd</f>
        <v>42.558856470291182</v>
      </c>
      <c r="K127" s="10">
        <f>I127*scaler_ss</f>
        <v>37.35213162848283</v>
      </c>
      <c r="L127" s="10">
        <f>I127*scaler_snook</f>
        <v>37.005687046589124</v>
      </c>
      <c r="M127" s="11">
        <f t="shared" si="5"/>
        <v>38.972225048454384</v>
      </c>
      <c r="N127" s="10">
        <f t="shared" si="6"/>
        <v>1.0497617388832285</v>
      </c>
      <c r="O127" s="15">
        <f t="shared" si="7"/>
        <v>2.6936151004415425E-2</v>
      </c>
    </row>
    <row r="128" spans="1:15" x14ac:dyDescent="0.2">
      <c r="A128" s="7" t="s">
        <v>331</v>
      </c>
      <c r="B128" s="7" t="s">
        <v>327</v>
      </c>
      <c r="C128" s="7" t="s">
        <v>332</v>
      </c>
      <c r="D128" s="7" t="s">
        <v>328</v>
      </c>
      <c r="E128" s="8">
        <v>46</v>
      </c>
      <c r="F128" s="12">
        <v>1.77369</v>
      </c>
      <c r="G128" s="7">
        <v>25</v>
      </c>
      <c r="H128" s="7">
        <v>0</v>
      </c>
      <c r="I128" s="12">
        <f t="shared" si="4"/>
        <v>1.3326720810473611</v>
      </c>
      <c r="J128" s="10">
        <f>I128*scaler_rd</f>
        <v>27.356599921004577</v>
      </c>
      <c r="K128" s="10">
        <f>I128*scaler_ss</f>
        <v>24.009745700531386</v>
      </c>
      <c r="L128" s="10">
        <f>I128*scaler_snook</f>
        <v>23.787053020142245</v>
      </c>
      <c r="M128" s="11">
        <f t="shared" si="5"/>
        <v>25.051132880559404</v>
      </c>
      <c r="N128" s="10">
        <f t="shared" si="6"/>
        <v>0.67478109810242293</v>
      </c>
      <c r="O128" s="15">
        <f t="shared" si="7"/>
        <v>2.6936151004415362E-2</v>
      </c>
    </row>
    <row r="129" spans="1:15" x14ac:dyDescent="0.2">
      <c r="A129" s="7" t="s">
        <v>333</v>
      </c>
      <c r="B129" s="7" t="s">
        <v>327</v>
      </c>
      <c r="C129" s="7" t="s">
        <v>334</v>
      </c>
      <c r="D129" s="7" t="s">
        <v>328</v>
      </c>
      <c r="E129" s="8">
        <v>46</v>
      </c>
      <c r="F129" s="12">
        <v>1.4406600000000001</v>
      </c>
      <c r="G129" s="7">
        <v>35</v>
      </c>
      <c r="H129" s="7">
        <v>0</v>
      </c>
      <c r="I129" s="12">
        <f t="shared" si="4"/>
        <v>1.5270464556848211</v>
      </c>
      <c r="J129" s="10">
        <f>I129*scaler_rd</f>
        <v>31.346645242336315</v>
      </c>
      <c r="K129" s="10">
        <f>I129*scaler_ss</f>
        <v>27.511641907494376</v>
      </c>
      <c r="L129" s="10">
        <f>I129*scaler_snook</f>
        <v>27.256468805925437</v>
      </c>
      <c r="M129" s="11">
        <f t="shared" si="5"/>
        <v>28.704918651918707</v>
      </c>
      <c r="N129" s="10">
        <f t="shared" si="6"/>
        <v>0.77320002337754001</v>
      </c>
      <c r="O129" s="15">
        <f t="shared" si="7"/>
        <v>2.6936151004415317E-2</v>
      </c>
    </row>
    <row r="130" spans="1:15" x14ac:dyDescent="0.2">
      <c r="A130" s="7" t="s">
        <v>335</v>
      </c>
      <c r="B130" s="7" t="s">
        <v>327</v>
      </c>
      <c r="C130" s="7" t="s">
        <v>336</v>
      </c>
      <c r="D130" s="7" t="s">
        <v>328</v>
      </c>
      <c r="E130" s="8">
        <v>46</v>
      </c>
      <c r="F130" s="12">
        <v>2.3492700000000002</v>
      </c>
      <c r="G130" s="7">
        <v>20</v>
      </c>
      <c r="H130" s="7">
        <v>0</v>
      </c>
      <c r="I130" s="12">
        <f t="shared" si="4"/>
        <v>1.2797603758557177</v>
      </c>
      <c r="J130" s="10">
        <f>I130*scaler_rd</f>
        <v>26.270447993121209</v>
      </c>
      <c r="K130" s="10">
        <f>I130*scaler_ss</f>
        <v>23.056475496780717</v>
      </c>
      <c r="L130" s="10">
        <f>I130*scaler_snook</f>
        <v>22.842624488413268</v>
      </c>
      <c r="M130" s="11">
        <f t="shared" si="5"/>
        <v>24.056515992771732</v>
      </c>
      <c r="N130" s="10">
        <f t="shared" si="6"/>
        <v>0.6479899474214329</v>
      </c>
      <c r="O130" s="15">
        <f t="shared" si="7"/>
        <v>2.6936151004415376E-2</v>
      </c>
    </row>
    <row r="131" spans="1:15" x14ac:dyDescent="0.2">
      <c r="A131" s="7" t="s">
        <v>337</v>
      </c>
      <c r="B131" s="7" t="s">
        <v>327</v>
      </c>
      <c r="C131" s="7" t="s">
        <v>338</v>
      </c>
      <c r="D131" s="7" t="s">
        <v>328</v>
      </c>
      <c r="E131" s="8">
        <v>46</v>
      </c>
      <c r="F131" s="12">
        <v>1.2398</v>
      </c>
      <c r="G131" s="7">
        <v>60</v>
      </c>
      <c r="H131" s="7">
        <v>0</v>
      </c>
      <c r="I131" s="12">
        <f t="shared" ref="I131:I194" si="8">10^(-0.828+0.6196*LOG10($G131)+0.3478*LOG10($F131)+0.7261*$H131)</f>
        <v>2.023998621374496</v>
      </c>
      <c r="J131" s="10">
        <f>I131*scaler_rd</f>
        <v>41.547895624924671</v>
      </c>
      <c r="K131" s="10">
        <f>I131*scaler_ss</f>
        <v>36.464853498871143</v>
      </c>
      <c r="L131" s="10">
        <f>I131*scaler_snook</f>
        <v>36.126638506220004</v>
      </c>
      <c r="M131" s="11">
        <f t="shared" ref="M131:M194" si="9">AVERAGE(J131:L131)</f>
        <v>38.046462543338606</v>
      </c>
      <c r="N131" s="10">
        <f t="shared" ref="N131:N194" si="10">_xlfn.STDEV.S(K131:M131)</f>
        <v>1.0248252602512016</v>
      </c>
      <c r="O131" s="15">
        <f t="shared" ref="O131:O194" si="11">N131/M131</f>
        <v>2.6936151004415359E-2</v>
      </c>
    </row>
    <row r="132" spans="1:15" x14ac:dyDescent="0.2">
      <c r="A132" s="7" t="s">
        <v>339</v>
      </c>
      <c r="B132" s="7" t="s">
        <v>327</v>
      </c>
      <c r="C132" s="7" t="s">
        <v>340</v>
      </c>
      <c r="D132" s="7" t="s">
        <v>328</v>
      </c>
      <c r="E132" s="8">
        <v>46</v>
      </c>
      <c r="F132" s="12">
        <v>1.4208000000000001</v>
      </c>
      <c r="G132" s="7">
        <v>18</v>
      </c>
      <c r="H132" s="7">
        <v>0</v>
      </c>
      <c r="I132" s="12">
        <f t="shared" si="8"/>
        <v>1.0065093268056999</v>
      </c>
      <c r="J132" s="10">
        <f>I132*scaler_rd</f>
        <v>20.661251452452873</v>
      </c>
      <c r="K132" s="10">
        <f>I132*scaler_ss</f>
        <v>18.13351785896614</v>
      </c>
      <c r="L132" s="10">
        <f>I132*scaler_snook</f>
        <v>17.965327752029349</v>
      </c>
      <c r="M132" s="11">
        <f t="shared" si="9"/>
        <v>18.920032354482789</v>
      </c>
      <c r="N132" s="10">
        <f t="shared" si="10"/>
        <v>0.50963284850877322</v>
      </c>
      <c r="O132" s="15">
        <f t="shared" si="11"/>
        <v>2.6936151004415387E-2</v>
      </c>
    </row>
    <row r="133" spans="1:15" x14ac:dyDescent="0.2">
      <c r="A133" s="7" t="s">
        <v>341</v>
      </c>
      <c r="B133" s="7" t="s">
        <v>327</v>
      </c>
      <c r="C133" s="7" t="s">
        <v>342</v>
      </c>
      <c r="D133" s="7" t="s">
        <v>328</v>
      </c>
      <c r="E133" s="8">
        <v>46</v>
      </c>
      <c r="F133" s="12">
        <v>1.6154299999999999</v>
      </c>
      <c r="G133" s="7">
        <v>28</v>
      </c>
      <c r="H133" s="7">
        <v>0</v>
      </c>
      <c r="I133" s="12">
        <f t="shared" si="8"/>
        <v>1.383890514722909</v>
      </c>
      <c r="J133" s="10">
        <f>I133*scaler_rd</f>
        <v>28.407992997042669</v>
      </c>
      <c r="K133" s="10">
        <f>I133*scaler_ss</f>
        <v>24.932509511087822</v>
      </c>
      <c r="L133" s="10">
        <f>I133*scaler_snook</f>
        <v>24.701258108382252</v>
      </c>
      <c r="M133" s="11">
        <f t="shared" si="9"/>
        <v>26.013920205504249</v>
      </c>
      <c r="N133" s="10">
        <f t="shared" si="10"/>
        <v>0.70071488287227435</v>
      </c>
      <c r="O133" s="15">
        <f t="shared" si="11"/>
        <v>2.6936151004415362E-2</v>
      </c>
    </row>
    <row r="134" spans="1:15" x14ac:dyDescent="0.2">
      <c r="A134" s="7" t="s">
        <v>343</v>
      </c>
      <c r="B134" s="7" t="s">
        <v>327</v>
      </c>
      <c r="C134" s="7" t="s">
        <v>344</v>
      </c>
      <c r="D134" s="7" t="s">
        <v>328</v>
      </c>
      <c r="E134" s="8">
        <v>46</v>
      </c>
      <c r="F134" s="12">
        <v>2.7323300000000001</v>
      </c>
      <c r="G134" s="7">
        <v>54</v>
      </c>
      <c r="H134" s="7">
        <v>0</v>
      </c>
      <c r="I134" s="12">
        <f t="shared" si="8"/>
        <v>2.4958438079905259</v>
      </c>
      <c r="J134" s="10">
        <f>I134*scaler_rd</f>
        <v>51.233759220687759</v>
      </c>
      <c r="K134" s="10">
        <f>I134*scaler_ss</f>
        <v>44.965731623193491</v>
      </c>
      <c r="L134" s="10">
        <f>I134*scaler_snook</f>
        <v>44.548670175491196</v>
      </c>
      <c r="M134" s="11">
        <f t="shared" si="9"/>
        <v>46.916053673124146</v>
      </c>
      <c r="N134" s="10">
        <f t="shared" si="10"/>
        <v>1.2637379062705254</v>
      </c>
      <c r="O134" s="15">
        <f t="shared" si="11"/>
        <v>2.6936151004415307E-2</v>
      </c>
    </row>
    <row r="135" spans="1:15" x14ac:dyDescent="0.2">
      <c r="A135" s="7" t="s">
        <v>345</v>
      </c>
      <c r="B135" s="7" t="s">
        <v>327</v>
      </c>
      <c r="C135" s="7" t="s">
        <v>346</v>
      </c>
      <c r="D135" s="7" t="s">
        <v>328</v>
      </c>
      <c r="E135" s="8">
        <v>46</v>
      </c>
      <c r="F135" s="12">
        <v>3.01125</v>
      </c>
      <c r="G135" s="7">
        <v>30</v>
      </c>
      <c r="H135" s="7">
        <v>0</v>
      </c>
      <c r="I135" s="12">
        <f t="shared" si="8"/>
        <v>1.7936283964454429</v>
      </c>
      <c r="J135" s="10">
        <f>I135*scaler_rd</f>
        <v>36.818940792958045</v>
      </c>
      <c r="K135" s="10">
        <f>I135*scaler_ss</f>
        <v>32.314447261521437</v>
      </c>
      <c r="L135" s="10">
        <f>I135*scaler_snook</f>
        <v>32.014727682408925</v>
      </c>
      <c r="M135" s="11">
        <f t="shared" si="9"/>
        <v>33.716038578962802</v>
      </c>
      <c r="N135" s="10">
        <f t="shared" si="10"/>
        <v>0.90818030643363645</v>
      </c>
      <c r="O135" s="15">
        <f t="shared" si="11"/>
        <v>2.6936151004415376E-2</v>
      </c>
    </row>
    <row r="136" spans="1:15" x14ac:dyDescent="0.2">
      <c r="A136" s="7" t="s">
        <v>347</v>
      </c>
      <c r="B136" s="7" t="s">
        <v>327</v>
      </c>
      <c r="C136" s="7" t="s">
        <v>348</v>
      </c>
      <c r="D136" s="7" t="s">
        <v>328</v>
      </c>
      <c r="E136" s="8">
        <v>46</v>
      </c>
      <c r="F136" s="12">
        <v>2.5275500000000002</v>
      </c>
      <c r="G136" s="7">
        <v>30</v>
      </c>
      <c r="H136" s="7">
        <v>0</v>
      </c>
      <c r="I136" s="12">
        <f t="shared" si="8"/>
        <v>1.6876535776789778</v>
      </c>
      <c r="J136" s="10">
        <f>I136*scaler_rd</f>
        <v>34.643528881862316</v>
      </c>
      <c r="K136" s="10">
        <f>I136*scaler_ss</f>
        <v>30.40517904360917</v>
      </c>
      <c r="L136" s="10">
        <f>I136*scaler_snook</f>
        <v>30.123168109241668</v>
      </c>
      <c r="M136" s="11">
        <f t="shared" si="9"/>
        <v>31.723958678237722</v>
      </c>
      <c r="N136" s="10">
        <f t="shared" si="10"/>
        <v>0.85452134141484504</v>
      </c>
      <c r="O136" s="15">
        <f t="shared" si="11"/>
        <v>2.693615100441538E-2</v>
      </c>
    </row>
    <row r="137" spans="1:15" x14ac:dyDescent="0.2">
      <c r="A137" s="7" t="s">
        <v>349</v>
      </c>
      <c r="B137" s="7" t="s">
        <v>327</v>
      </c>
      <c r="C137" s="7" t="s">
        <v>350</v>
      </c>
      <c r="D137" s="7" t="s">
        <v>328</v>
      </c>
      <c r="E137" s="8">
        <v>46</v>
      </c>
      <c r="F137" s="12">
        <v>3.70011</v>
      </c>
      <c r="G137" s="7">
        <v>35</v>
      </c>
      <c r="H137" s="7">
        <v>0</v>
      </c>
      <c r="I137" s="12">
        <f t="shared" si="8"/>
        <v>2.1199694886209075</v>
      </c>
      <c r="J137" s="10">
        <f>I137*scaler_rd</f>
        <v>43.517950116700746</v>
      </c>
      <c r="K137" s="10">
        <f>I137*scaler_ss</f>
        <v>38.193888082858884</v>
      </c>
      <c r="L137" s="10">
        <f>I137*scaler_snook</f>
        <v>37.839636129600315</v>
      </c>
      <c r="M137" s="11">
        <f t="shared" si="9"/>
        <v>39.850491443053308</v>
      </c>
      <c r="N137" s="10">
        <f t="shared" si="10"/>
        <v>1.0734188551102424</v>
      </c>
      <c r="O137" s="15">
        <f t="shared" si="11"/>
        <v>2.6936151004415269E-2</v>
      </c>
    </row>
    <row r="138" spans="1:15" x14ac:dyDescent="0.2">
      <c r="A138" s="7" t="s">
        <v>351</v>
      </c>
      <c r="B138" s="7" t="s">
        <v>327</v>
      </c>
      <c r="C138" s="7" t="s">
        <v>352</v>
      </c>
      <c r="D138" s="7" t="s">
        <v>328</v>
      </c>
      <c r="E138" s="8">
        <v>46</v>
      </c>
      <c r="F138" s="12">
        <v>3.7991600000000001</v>
      </c>
      <c r="G138" s="7">
        <v>30</v>
      </c>
      <c r="H138" s="7">
        <v>0</v>
      </c>
      <c r="I138" s="12">
        <f t="shared" si="8"/>
        <v>1.9446420440499916</v>
      </c>
      <c r="J138" s="10">
        <f>I138*scaler_rd</f>
        <v>39.918893135984874</v>
      </c>
      <c r="K138" s="10">
        <f>I138*scaler_ss</f>
        <v>35.035146019947682</v>
      </c>
      <c r="L138" s="10">
        <f>I138*scaler_snook</f>
        <v>34.710191700467561</v>
      </c>
      <c r="M138" s="11">
        <f t="shared" si="9"/>
        <v>36.554743618800039</v>
      </c>
      <c r="N138" s="10">
        <f t="shared" si="10"/>
        <v>0.98464409404368547</v>
      </c>
      <c r="O138" s="15">
        <f t="shared" si="11"/>
        <v>2.6936151004415328E-2</v>
      </c>
    </row>
    <row r="139" spans="1:15" x14ac:dyDescent="0.2">
      <c r="A139" s="7" t="s">
        <v>353</v>
      </c>
      <c r="B139" s="7" t="s">
        <v>327</v>
      </c>
      <c r="C139" s="7" t="s">
        <v>354</v>
      </c>
      <c r="D139" s="7" t="s">
        <v>328</v>
      </c>
      <c r="E139" s="8">
        <v>46</v>
      </c>
      <c r="F139" s="12">
        <v>2.7568100000000002</v>
      </c>
      <c r="G139" s="7">
        <v>37</v>
      </c>
      <c r="H139" s="7">
        <v>0</v>
      </c>
      <c r="I139" s="12">
        <f t="shared" si="8"/>
        <v>1.9807573931701923</v>
      </c>
      <c r="J139" s="10">
        <f>I139*scaler_rd</f>
        <v>40.660255674406372</v>
      </c>
      <c r="K139" s="10">
        <f>I139*scaler_ss</f>
        <v>35.685808970416673</v>
      </c>
      <c r="L139" s="10">
        <f>I139*scaler_snook</f>
        <v>35.35481969003871</v>
      </c>
      <c r="M139" s="11">
        <f t="shared" si="9"/>
        <v>37.233628111620583</v>
      </c>
      <c r="N139" s="10">
        <f t="shared" si="10"/>
        <v>1.0029306292568543</v>
      </c>
      <c r="O139" s="15">
        <f t="shared" si="11"/>
        <v>2.6936151004415293E-2</v>
      </c>
    </row>
    <row r="140" spans="1:15" x14ac:dyDescent="0.2">
      <c r="A140" s="7" t="s">
        <v>355</v>
      </c>
      <c r="B140" s="7" t="s">
        <v>327</v>
      </c>
      <c r="C140" s="7" t="s">
        <v>356</v>
      </c>
      <c r="D140" s="7" t="s">
        <v>328</v>
      </c>
      <c r="E140" s="8">
        <v>46</v>
      </c>
      <c r="F140" s="12">
        <v>1.0318845000000001</v>
      </c>
      <c r="G140" s="7">
        <v>30</v>
      </c>
      <c r="H140" s="7">
        <v>0</v>
      </c>
      <c r="I140" s="12">
        <f t="shared" si="8"/>
        <v>1.2358484640437981</v>
      </c>
      <c r="J140" s="10">
        <f>I140*scaler_rd</f>
        <v>25.369040497392014</v>
      </c>
      <c r="K140" s="10">
        <f>I140*scaler_ss</f>
        <v>22.265347768645409</v>
      </c>
      <c r="L140" s="10">
        <f>I140*scaler_snook</f>
        <v>22.058834545380147</v>
      </c>
      <c r="M140" s="11">
        <f t="shared" si="9"/>
        <v>23.231074270472522</v>
      </c>
      <c r="N140" s="10">
        <f t="shared" si="10"/>
        <v>0.62575572454423567</v>
      </c>
      <c r="O140" s="15">
        <f t="shared" si="11"/>
        <v>2.6936151004415335E-2</v>
      </c>
    </row>
    <row r="141" spans="1:15" x14ac:dyDescent="0.2">
      <c r="A141" s="7" t="s">
        <v>357</v>
      </c>
      <c r="B141" s="7" t="s">
        <v>327</v>
      </c>
      <c r="C141" s="7" t="s">
        <v>358</v>
      </c>
      <c r="D141" s="7" t="s">
        <v>328</v>
      </c>
      <c r="E141" s="8">
        <v>46</v>
      </c>
      <c r="F141" s="12">
        <v>1.48092</v>
      </c>
      <c r="G141" s="7">
        <v>22</v>
      </c>
      <c r="H141" s="7">
        <v>0</v>
      </c>
      <c r="I141" s="12">
        <f t="shared" si="8"/>
        <v>1.1563145300507141</v>
      </c>
      <c r="J141" s="10">
        <f>I141*scaler_rd</f>
        <v>23.736397296311054</v>
      </c>
      <c r="K141" s="10">
        <f>I141*scaler_ss</f>
        <v>20.832444988663685</v>
      </c>
      <c r="L141" s="10">
        <f>I141*scaler_snook</f>
        <v>20.639222075291379</v>
      </c>
      <c r="M141" s="11">
        <f t="shared" si="9"/>
        <v>21.73602145342204</v>
      </c>
      <c r="N141" s="10">
        <f t="shared" si="10"/>
        <v>0.58548475610458839</v>
      </c>
      <c r="O141" s="15">
        <f t="shared" si="11"/>
        <v>2.6936151004415383E-2</v>
      </c>
    </row>
    <row r="142" spans="1:15" x14ac:dyDescent="0.2">
      <c r="A142" s="7" t="s">
        <v>360</v>
      </c>
      <c r="B142" s="7" t="s">
        <v>327</v>
      </c>
      <c r="C142" s="7" t="s">
        <v>361</v>
      </c>
      <c r="D142" s="7" t="s">
        <v>328</v>
      </c>
      <c r="E142" s="8">
        <v>46</v>
      </c>
      <c r="F142" s="12">
        <v>1.1987000000000001</v>
      </c>
      <c r="G142" s="7">
        <v>15</v>
      </c>
      <c r="H142" s="7">
        <v>0</v>
      </c>
      <c r="I142" s="12">
        <f t="shared" si="8"/>
        <v>0.84738672835786799</v>
      </c>
      <c r="J142" s="10">
        <f>I142*scaler_rd</f>
        <v>17.394841563602427</v>
      </c>
      <c r="K142" s="10">
        <f>I142*scaler_ss</f>
        <v>15.266726261638123</v>
      </c>
      <c r="L142" s="10">
        <f>I142*scaler_snook</f>
        <v>15.125125920077812</v>
      </c>
      <c r="M142" s="11">
        <f t="shared" si="9"/>
        <v>15.928897915106122</v>
      </c>
      <c r="N142" s="10">
        <f t="shared" si="10"/>
        <v>0.42906319957521588</v>
      </c>
      <c r="O142" s="15">
        <f t="shared" si="11"/>
        <v>2.6936151004415383E-2</v>
      </c>
    </row>
    <row r="143" spans="1:15" x14ac:dyDescent="0.2">
      <c r="A143" s="7" t="s">
        <v>362</v>
      </c>
      <c r="B143" s="7" t="s">
        <v>327</v>
      </c>
      <c r="C143" s="7" t="s">
        <v>363</v>
      </c>
      <c r="D143" s="7" t="s">
        <v>328</v>
      </c>
      <c r="E143" s="8">
        <v>46</v>
      </c>
      <c r="F143" s="12">
        <v>2.73664</v>
      </c>
      <c r="G143" s="7">
        <v>50</v>
      </c>
      <c r="H143" s="7">
        <v>0</v>
      </c>
      <c r="I143" s="12">
        <f t="shared" si="8"/>
        <v>2.380927222007553</v>
      </c>
      <c r="J143" s="10">
        <f>I143*scaler_rd</f>
        <v>48.87479401706976</v>
      </c>
      <c r="K143" s="10">
        <f>I143*scaler_ss</f>
        <v>42.895366343194524</v>
      </c>
      <c r="L143" s="10">
        <f>I143*scaler_snook</f>
        <v>42.497507730846593</v>
      </c>
      <c r="M143" s="11">
        <f t="shared" si="9"/>
        <v>44.755889363703623</v>
      </c>
      <c r="N143" s="10">
        <f t="shared" si="10"/>
        <v>1.2055513942376266</v>
      </c>
      <c r="O143" s="15">
        <f t="shared" si="11"/>
        <v>2.6936151004415328E-2</v>
      </c>
    </row>
    <row r="144" spans="1:15" x14ac:dyDescent="0.2">
      <c r="A144" s="7" t="s">
        <v>364</v>
      </c>
      <c r="B144" s="7" t="s">
        <v>327</v>
      </c>
      <c r="C144" s="7" t="s">
        <v>365</v>
      </c>
      <c r="D144" s="7" t="s">
        <v>328</v>
      </c>
      <c r="E144" s="8">
        <v>46</v>
      </c>
      <c r="F144" s="12">
        <v>2.1025499999999999</v>
      </c>
      <c r="G144" s="7">
        <v>18</v>
      </c>
      <c r="H144" s="7">
        <v>0</v>
      </c>
      <c r="I144" s="12">
        <f t="shared" si="8"/>
        <v>1.1535011147702043</v>
      </c>
      <c r="J144" s="10">
        <f>I144*scaler_rd</f>
        <v>23.678644547277656</v>
      </c>
      <c r="K144" s="10">
        <f>I144*scaler_ss</f>
        <v>20.781757811828751</v>
      </c>
      <c r="L144" s="10">
        <f>I144*scaler_snook</f>
        <v>20.589005026853954</v>
      </c>
      <c r="M144" s="11">
        <f t="shared" si="9"/>
        <v>21.683135795320123</v>
      </c>
      <c r="N144" s="10">
        <f t="shared" si="10"/>
        <v>0.58406022003198743</v>
      </c>
      <c r="O144" s="15">
        <f t="shared" si="11"/>
        <v>2.693615100441539E-2</v>
      </c>
    </row>
    <row r="145" spans="1:15" x14ac:dyDescent="0.2">
      <c r="A145" s="7" t="s">
        <v>366</v>
      </c>
      <c r="B145" s="7" t="s">
        <v>327</v>
      </c>
      <c r="C145" s="7" t="s">
        <v>367</v>
      </c>
      <c r="D145" s="7" t="s">
        <v>328</v>
      </c>
      <c r="E145" s="8">
        <v>46</v>
      </c>
      <c r="F145" s="12">
        <v>2.5580750000000001</v>
      </c>
      <c r="G145" s="7">
        <v>30</v>
      </c>
      <c r="H145" s="7">
        <v>0</v>
      </c>
      <c r="I145" s="12">
        <f t="shared" si="8"/>
        <v>1.6947145803969956</v>
      </c>
      <c r="J145" s="10">
        <f>I145*scaler_rd</f>
        <v>34.788474535894579</v>
      </c>
      <c r="K145" s="10">
        <f>I145*scaler_ss</f>
        <v>30.532391793138022</v>
      </c>
      <c r="L145" s="10">
        <f>I145*scaler_snook</f>
        <v>30.249200948390556</v>
      </c>
      <c r="M145" s="11">
        <f t="shared" si="9"/>
        <v>31.856689092474383</v>
      </c>
      <c r="N145" s="10">
        <f t="shared" si="10"/>
        <v>0.8580965878956005</v>
      </c>
      <c r="O145" s="15">
        <f t="shared" si="11"/>
        <v>2.6936151004415324E-2</v>
      </c>
    </row>
    <row r="146" spans="1:15" x14ac:dyDescent="0.2">
      <c r="A146" s="7" t="s">
        <v>368</v>
      </c>
      <c r="B146" s="7" t="s">
        <v>327</v>
      </c>
      <c r="C146" s="7" t="s">
        <v>369</v>
      </c>
      <c r="D146" s="7" t="s">
        <v>328</v>
      </c>
      <c r="E146" s="8">
        <v>46</v>
      </c>
      <c r="F146" s="12">
        <v>2.6700699999999999</v>
      </c>
      <c r="G146" s="7">
        <v>20</v>
      </c>
      <c r="H146" s="7">
        <v>0</v>
      </c>
      <c r="I146" s="12">
        <f t="shared" si="8"/>
        <v>1.3380204835003509</v>
      </c>
      <c r="J146" s="10">
        <f>I146*scaler_rd</f>
        <v>27.466389949777426</v>
      </c>
      <c r="K146" s="10">
        <f>I146*scaler_ss</f>
        <v>24.106103825404428</v>
      </c>
      <c r="L146" s="10">
        <f>I146*scaler_snook</f>
        <v>23.882517414220601</v>
      </c>
      <c r="M146" s="11">
        <f t="shared" si="9"/>
        <v>25.151670396467484</v>
      </c>
      <c r="N146" s="10">
        <f t="shared" si="10"/>
        <v>0.67748919181253064</v>
      </c>
      <c r="O146" s="15">
        <f t="shared" si="11"/>
        <v>2.6936151004415317E-2</v>
      </c>
    </row>
    <row r="147" spans="1:15" x14ac:dyDescent="0.2">
      <c r="A147" s="7" t="s">
        <v>370</v>
      </c>
      <c r="B147" s="7" t="s">
        <v>327</v>
      </c>
      <c r="C147" s="7" t="s">
        <v>371</v>
      </c>
      <c r="D147" s="7" t="s">
        <v>328</v>
      </c>
      <c r="E147" s="8">
        <v>46</v>
      </c>
      <c r="F147" s="12">
        <v>1.4482299999999999</v>
      </c>
      <c r="G147" s="7">
        <v>17</v>
      </c>
      <c r="H147" s="7">
        <v>0</v>
      </c>
      <c r="I147" s="12">
        <f t="shared" si="8"/>
        <v>0.9779698092676995</v>
      </c>
      <c r="J147" s="10">
        <f>I147*scaler_rd</f>
        <v>20.075402784705606</v>
      </c>
      <c r="K147" s="10">
        <f>I147*scaler_ss</f>
        <v>17.619342940583575</v>
      </c>
      <c r="L147" s="10">
        <f>I147*scaler_snook</f>
        <v>17.455921855034671</v>
      </c>
      <c r="M147" s="11">
        <f t="shared" si="9"/>
        <v>18.383555860107951</v>
      </c>
      <c r="N147" s="10">
        <f t="shared" si="10"/>
        <v>0.49518223664597216</v>
      </c>
      <c r="O147" s="15">
        <f t="shared" si="11"/>
        <v>2.6936151004415335E-2</v>
      </c>
    </row>
    <row r="148" spans="1:15" x14ac:dyDescent="0.2">
      <c r="A148" s="7" t="s">
        <v>372</v>
      </c>
      <c r="B148" s="7" t="s">
        <v>327</v>
      </c>
      <c r="C148" s="7" t="s">
        <v>373</v>
      </c>
      <c r="D148" s="7" t="s">
        <v>328</v>
      </c>
      <c r="E148" s="8">
        <v>46</v>
      </c>
      <c r="F148" s="12">
        <v>2.3104829169999999</v>
      </c>
      <c r="G148" s="7">
        <v>17</v>
      </c>
      <c r="H148" s="7">
        <v>0</v>
      </c>
      <c r="I148" s="12">
        <f t="shared" si="8"/>
        <v>1.1504876796377124</v>
      </c>
      <c r="J148" s="10">
        <f>I148*scaler_rd</f>
        <v>23.616785864650574</v>
      </c>
      <c r="K148" s="10">
        <f>I148*scaler_ss</f>
        <v>20.727467028488171</v>
      </c>
      <c r="L148" s="10">
        <f>I148*scaler_snook</f>
        <v>20.535217795704778</v>
      </c>
      <c r="M148" s="11">
        <f t="shared" si="9"/>
        <v>21.626490229614507</v>
      </c>
      <c r="N148" s="10">
        <f t="shared" si="10"/>
        <v>0.58253440652040944</v>
      </c>
      <c r="O148" s="15">
        <f t="shared" si="11"/>
        <v>2.6936151004415345E-2</v>
      </c>
    </row>
    <row r="149" spans="1:15" x14ac:dyDescent="0.2">
      <c r="A149" s="7" t="s">
        <v>374</v>
      </c>
      <c r="B149" s="7" t="s">
        <v>327</v>
      </c>
      <c r="C149" s="7" t="s">
        <v>375</v>
      </c>
      <c r="D149" s="7" t="s">
        <v>328</v>
      </c>
      <c r="E149" s="8">
        <v>46</v>
      </c>
      <c r="F149" s="12">
        <v>2.1559599999999999</v>
      </c>
      <c r="G149" s="7">
        <v>25</v>
      </c>
      <c r="H149" s="7">
        <v>0</v>
      </c>
      <c r="I149" s="12">
        <f t="shared" si="8"/>
        <v>1.4262769527780361</v>
      </c>
      <c r="J149" s="10">
        <f>I149*scaler_rd</f>
        <v>29.27808613131112</v>
      </c>
      <c r="K149" s="10">
        <f>I149*scaler_ss</f>
        <v>25.696153931442989</v>
      </c>
      <c r="L149" s="10">
        <f>I149*scaler_snook</f>
        <v>25.457819653935072</v>
      </c>
      <c r="M149" s="11">
        <f t="shared" si="9"/>
        <v>26.810686572229727</v>
      </c>
      <c r="N149" s="10">
        <f t="shared" si="10"/>
        <v>0.72217670204163065</v>
      </c>
      <c r="O149" s="15">
        <f t="shared" si="11"/>
        <v>2.6936151004415342E-2</v>
      </c>
    </row>
    <row r="150" spans="1:15" x14ac:dyDescent="0.2">
      <c r="A150" s="7" t="s">
        <v>376</v>
      </c>
      <c r="B150" s="7" t="s">
        <v>327</v>
      </c>
      <c r="C150" s="7" t="s">
        <v>377</v>
      </c>
      <c r="D150" s="7" t="s">
        <v>328</v>
      </c>
      <c r="E150" s="8">
        <v>46</v>
      </c>
      <c r="F150" s="12">
        <v>1.7354099999999999</v>
      </c>
      <c r="G150" s="7">
        <v>25</v>
      </c>
      <c r="H150" s="7">
        <v>0</v>
      </c>
      <c r="I150" s="12">
        <f t="shared" si="8"/>
        <v>1.3225974414994022</v>
      </c>
      <c r="J150" s="10">
        <f>I150*scaler_rd</f>
        <v>27.14979144397455</v>
      </c>
      <c r="K150" s="10">
        <f>I150*scaler_ss</f>
        <v>23.828238533831453</v>
      </c>
      <c r="L150" s="10">
        <f>I150*scaler_snook</f>
        <v>23.607229349717798</v>
      </c>
      <c r="M150" s="11">
        <f t="shared" si="9"/>
        <v>24.8617531091746</v>
      </c>
      <c r="N150" s="10">
        <f t="shared" si="10"/>
        <v>0.66967993598322006</v>
      </c>
      <c r="O150" s="15">
        <f t="shared" si="11"/>
        <v>2.6936151004415359E-2</v>
      </c>
    </row>
    <row r="151" spans="1:15" x14ac:dyDescent="0.2">
      <c r="A151" s="7" t="s">
        <v>378</v>
      </c>
      <c r="B151" s="7" t="s">
        <v>327</v>
      </c>
      <c r="C151" s="7" t="s">
        <v>379</v>
      </c>
      <c r="D151" s="7" t="s">
        <v>328</v>
      </c>
      <c r="E151" s="8">
        <v>46</v>
      </c>
      <c r="F151" s="12">
        <v>2.2749199999999998</v>
      </c>
      <c r="G151" s="7">
        <v>30</v>
      </c>
      <c r="H151" s="7">
        <v>0</v>
      </c>
      <c r="I151" s="12">
        <f t="shared" si="8"/>
        <v>1.6269610242548422</v>
      </c>
      <c r="J151" s="10">
        <f>I151*scaler_rd</f>
        <v>33.397654577282161</v>
      </c>
      <c r="K151" s="10">
        <f>I151*scaler_ss</f>
        <v>29.311727177727676</v>
      </c>
      <c r="L151" s="10">
        <f>I151*scaler_snook</f>
        <v>29.039858113662625</v>
      </c>
      <c r="M151" s="11">
        <f t="shared" si="9"/>
        <v>30.583079956224154</v>
      </c>
      <c r="N151" s="10">
        <f t="shared" si="10"/>
        <v>0.82379045988096211</v>
      </c>
      <c r="O151" s="15">
        <f t="shared" si="11"/>
        <v>2.6936151004415348E-2</v>
      </c>
    </row>
    <row r="152" spans="1:15" x14ac:dyDescent="0.2">
      <c r="A152" s="7" t="s">
        <v>380</v>
      </c>
      <c r="B152" s="7" t="s">
        <v>327</v>
      </c>
      <c r="C152" s="7" t="s">
        <v>381</v>
      </c>
      <c r="D152" s="7" t="s">
        <v>328</v>
      </c>
      <c r="E152" s="8">
        <v>46</v>
      </c>
      <c r="F152" s="12">
        <v>2.99803</v>
      </c>
      <c r="G152" s="7">
        <v>30</v>
      </c>
      <c r="H152" s="7">
        <v>0</v>
      </c>
      <c r="I152" s="12">
        <f t="shared" si="8"/>
        <v>1.7908857520142616</v>
      </c>
      <c r="J152" s="10">
        <f>I152*scaler_rd</f>
        <v>36.762640801762586</v>
      </c>
      <c r="K152" s="10">
        <f>I152*scaler_ss</f>
        <v>32.265035109592894</v>
      </c>
      <c r="L152" s="10">
        <f>I152*scaler_snook</f>
        <v>31.965773832900325</v>
      </c>
      <c r="M152" s="11">
        <f t="shared" si="9"/>
        <v>33.664483248085268</v>
      </c>
      <c r="N152" s="10">
        <f t="shared" si="10"/>
        <v>0.90679160425603589</v>
      </c>
      <c r="O152" s="15">
        <f t="shared" si="11"/>
        <v>2.6936151004415355E-2</v>
      </c>
    </row>
    <row r="153" spans="1:15" x14ac:dyDescent="0.2">
      <c r="A153" s="7" t="s">
        <v>382</v>
      </c>
      <c r="B153" s="7" t="s">
        <v>327</v>
      </c>
      <c r="C153" s="7" t="s">
        <v>383</v>
      </c>
      <c r="D153" s="7" t="s">
        <v>328</v>
      </c>
      <c r="E153" s="8">
        <v>46</v>
      </c>
      <c r="F153" s="12">
        <v>2.4678</v>
      </c>
      <c r="G153" s="7">
        <v>25</v>
      </c>
      <c r="H153" s="7">
        <v>0</v>
      </c>
      <c r="I153" s="12">
        <f t="shared" si="8"/>
        <v>1.4948893002776076</v>
      </c>
      <c r="J153" s="10">
        <f>I153*scaler_rd</f>
        <v>30.686535041497308</v>
      </c>
      <c r="K153" s="10">
        <f>I153*scaler_ss</f>
        <v>26.932290741697557</v>
      </c>
      <c r="L153" s="10">
        <f>I153*scaler_snook</f>
        <v>26.682491177424975</v>
      </c>
      <c r="M153" s="11">
        <f t="shared" si="9"/>
        <v>28.100438986873282</v>
      </c>
      <c r="N153" s="10">
        <f t="shared" si="10"/>
        <v>0.75691766784077996</v>
      </c>
      <c r="O153" s="15">
        <f t="shared" si="11"/>
        <v>2.6936151004415383E-2</v>
      </c>
    </row>
    <row r="154" spans="1:15" x14ac:dyDescent="0.2">
      <c r="A154" s="7" t="s">
        <v>384</v>
      </c>
      <c r="B154" s="7" t="s">
        <v>327</v>
      </c>
      <c r="C154" s="7" t="s">
        <v>385</v>
      </c>
      <c r="D154" s="7" t="s">
        <v>328</v>
      </c>
      <c r="E154" s="8">
        <v>46</v>
      </c>
      <c r="F154" s="12">
        <v>2.7520799999999999</v>
      </c>
      <c r="G154" s="7">
        <v>17</v>
      </c>
      <c r="H154" s="7">
        <v>0</v>
      </c>
      <c r="I154" s="12">
        <f t="shared" si="8"/>
        <v>1.2226446908625046</v>
      </c>
      <c r="J154" s="10">
        <f>I154*scaler_rd</f>
        <v>25.097998321672044</v>
      </c>
      <c r="K154" s="10">
        <f>I154*scaler_ss</f>
        <v>22.027465366155816</v>
      </c>
      <c r="L154" s="10">
        <f>I154*scaler_snook</f>
        <v>21.823158524852637</v>
      </c>
      <c r="M154" s="11">
        <f t="shared" si="9"/>
        <v>22.982874070893502</v>
      </c>
      <c r="N154" s="10">
        <f t="shared" si="10"/>
        <v>0.61907016648905056</v>
      </c>
      <c r="O154" s="15">
        <f t="shared" si="11"/>
        <v>2.6936151004415397E-2</v>
      </c>
    </row>
    <row r="155" spans="1:15" x14ac:dyDescent="0.2">
      <c r="A155" s="7" t="s">
        <v>386</v>
      </c>
      <c r="B155" s="7" t="s">
        <v>327</v>
      </c>
      <c r="C155" s="7" t="s">
        <v>387</v>
      </c>
      <c r="D155" s="7" t="s">
        <v>328</v>
      </c>
      <c r="E155" s="8">
        <v>46</v>
      </c>
      <c r="F155" s="12">
        <v>1.4958400000000001</v>
      </c>
      <c r="G155" s="7">
        <v>40</v>
      </c>
      <c r="H155" s="7">
        <v>0</v>
      </c>
      <c r="I155" s="12">
        <f t="shared" si="8"/>
        <v>1.6805886383688848</v>
      </c>
      <c r="J155" s="10">
        <f>I155*scaler_rd</f>
        <v>34.498502418922918</v>
      </c>
      <c r="K155" s="10">
        <f>I155*scaler_ss</f>
        <v>30.277895371476031</v>
      </c>
      <c r="L155" s="10">
        <f>I155*scaler_snook</f>
        <v>29.997065005302403</v>
      </c>
      <c r="M155" s="11">
        <f t="shared" si="9"/>
        <v>31.591154265233783</v>
      </c>
      <c r="N155" s="10">
        <f t="shared" si="10"/>
        <v>0.85094410169211687</v>
      </c>
      <c r="O155" s="15">
        <f t="shared" si="11"/>
        <v>2.6936151004415338E-2</v>
      </c>
    </row>
    <row r="156" spans="1:15" x14ac:dyDescent="0.2">
      <c r="A156" s="7" t="s">
        <v>388</v>
      </c>
      <c r="B156" s="7" t="s">
        <v>327</v>
      </c>
      <c r="C156" s="7" t="s">
        <v>389</v>
      </c>
      <c r="D156" s="7" t="s">
        <v>328</v>
      </c>
      <c r="E156" s="8">
        <v>46</v>
      </c>
      <c r="F156" s="12">
        <v>1.2559929999999999</v>
      </c>
      <c r="G156" s="7">
        <v>35</v>
      </c>
      <c r="H156" s="7">
        <v>0</v>
      </c>
      <c r="I156" s="12">
        <f t="shared" si="8"/>
        <v>1.4559025779466963</v>
      </c>
      <c r="J156" s="10">
        <f>I156*scaler_rd</f>
        <v>29.886230015072634</v>
      </c>
      <c r="K156" s="10">
        <f>I156*scaler_ss</f>
        <v>26.229896430167635</v>
      </c>
      <c r="L156" s="10">
        <f>I156*scaler_snook</f>
        <v>25.986611640098648</v>
      </c>
      <c r="M156" s="11">
        <f t="shared" si="9"/>
        <v>27.367579361779637</v>
      </c>
      <c r="N156" s="10">
        <f t="shared" si="10"/>
        <v>0.7371772503142161</v>
      </c>
      <c r="O156" s="15">
        <f t="shared" si="11"/>
        <v>2.6936151004415303E-2</v>
      </c>
    </row>
    <row r="157" spans="1:15" x14ac:dyDescent="0.2">
      <c r="A157" s="7" t="s">
        <v>390</v>
      </c>
      <c r="B157" s="7" t="s">
        <v>327</v>
      </c>
      <c r="C157" s="7" t="s">
        <v>391</v>
      </c>
      <c r="D157" s="7" t="s">
        <v>328</v>
      </c>
      <c r="E157" s="8">
        <v>46</v>
      </c>
      <c r="F157" s="12">
        <v>1.83525</v>
      </c>
      <c r="G157" s="7">
        <v>20</v>
      </c>
      <c r="H157" s="7">
        <v>0</v>
      </c>
      <c r="I157" s="12">
        <f t="shared" si="8"/>
        <v>1.1744414951664652</v>
      </c>
      <c r="J157" s="10">
        <f>I157*scaler_rd</f>
        <v>24.108500936438254</v>
      </c>
      <c r="K157" s="10">
        <f>I157*scaler_ss</f>
        <v>21.15902481947213</v>
      </c>
      <c r="L157" s="10">
        <f>I157*scaler_snook</f>
        <v>20.962772847033943</v>
      </c>
      <c r="M157" s="11">
        <f t="shared" si="9"/>
        <v>22.076766200981442</v>
      </c>
      <c r="N157" s="10">
        <f t="shared" si="10"/>
        <v>0.59466310807880951</v>
      </c>
      <c r="O157" s="15">
        <f t="shared" si="11"/>
        <v>2.6936151004415366E-2</v>
      </c>
    </row>
    <row r="158" spans="1:15" x14ac:dyDescent="0.2">
      <c r="A158" s="7" t="s">
        <v>392</v>
      </c>
      <c r="B158" s="7" t="s">
        <v>327</v>
      </c>
      <c r="C158" s="7" t="s">
        <v>393</v>
      </c>
      <c r="D158" s="7" t="s">
        <v>328</v>
      </c>
      <c r="E158" s="8">
        <v>46</v>
      </c>
      <c r="F158" s="12">
        <v>3.9567000000000001</v>
      </c>
      <c r="G158" s="7">
        <v>35</v>
      </c>
      <c r="H158" s="7">
        <v>0</v>
      </c>
      <c r="I158" s="12">
        <f t="shared" si="8"/>
        <v>2.1699864422527679</v>
      </c>
      <c r="J158" s="10">
        <f>I158*scaler_rd</f>
        <v>44.544679654471871</v>
      </c>
      <c r="K158" s="10">
        <f>I158*scaler_ss</f>
        <v>39.095005735501864</v>
      </c>
      <c r="L158" s="10">
        <f>I158*scaler_snook</f>
        <v>38.732395830105197</v>
      </c>
      <c r="M158" s="11">
        <f t="shared" si="9"/>
        <v>40.790693740026313</v>
      </c>
      <c r="N158" s="10">
        <f t="shared" si="10"/>
        <v>1.0987442861562102</v>
      </c>
      <c r="O158" s="15">
        <f t="shared" si="11"/>
        <v>2.6936151004415387E-2</v>
      </c>
    </row>
    <row r="159" spans="1:15" x14ac:dyDescent="0.2">
      <c r="A159" s="7" t="s">
        <v>394</v>
      </c>
      <c r="B159" s="7" t="s">
        <v>327</v>
      </c>
      <c r="C159" s="7" t="s">
        <v>395</v>
      </c>
      <c r="D159" s="7" t="s">
        <v>328</v>
      </c>
      <c r="E159" s="8">
        <v>46</v>
      </c>
      <c r="F159" s="12">
        <v>1.7755700000000001</v>
      </c>
      <c r="G159" s="7">
        <v>35</v>
      </c>
      <c r="H159" s="7">
        <v>0</v>
      </c>
      <c r="I159" s="12">
        <f t="shared" si="8"/>
        <v>1.6421931892516195</v>
      </c>
      <c r="J159" s="10">
        <f>I159*scaler_rd</f>
        <v>33.710334830491995</v>
      </c>
      <c r="K159" s="10">
        <f>I159*scaler_ss</f>
        <v>29.586153582574198</v>
      </c>
      <c r="L159" s="10">
        <f>I159*scaler_snook</f>
        <v>29.311739187441209</v>
      </c>
      <c r="M159" s="11">
        <f t="shared" si="9"/>
        <v>30.869409200169134</v>
      </c>
      <c r="N159" s="10">
        <f t="shared" si="10"/>
        <v>0.83150306763284398</v>
      </c>
      <c r="O159" s="15">
        <f t="shared" si="11"/>
        <v>2.6936151004415342E-2</v>
      </c>
    </row>
    <row r="160" spans="1:15" x14ac:dyDescent="0.2">
      <c r="A160" s="7" t="s">
        <v>396</v>
      </c>
      <c r="B160" s="7" t="s">
        <v>327</v>
      </c>
      <c r="C160" s="7" t="s">
        <v>397</v>
      </c>
      <c r="D160" s="7" t="s">
        <v>328</v>
      </c>
      <c r="E160" s="8">
        <v>46</v>
      </c>
      <c r="F160" s="12">
        <v>1.4635899999999999</v>
      </c>
      <c r="G160" s="7">
        <v>25</v>
      </c>
      <c r="H160" s="7">
        <v>0</v>
      </c>
      <c r="I160" s="12">
        <f t="shared" si="8"/>
        <v>1.2465121279869573</v>
      </c>
      <c r="J160" s="10">
        <f>I160*scaler_rd</f>
        <v>25.587940249501912</v>
      </c>
      <c r="K160" s="10">
        <f>I160*scaler_ss</f>
        <v>22.457466942711065</v>
      </c>
      <c r="L160" s="10">
        <f>I160*scaler_snook</f>
        <v>22.249171795790282</v>
      </c>
      <c r="M160" s="11">
        <f t="shared" si="9"/>
        <v>23.431526329334417</v>
      </c>
      <c r="N160" s="10">
        <f t="shared" si="10"/>
        <v>0.63115513147088509</v>
      </c>
      <c r="O160" s="15">
        <f t="shared" si="11"/>
        <v>2.693615100441531E-2</v>
      </c>
    </row>
    <row r="161" spans="1:15" x14ac:dyDescent="0.2">
      <c r="A161" s="7" t="s">
        <v>398</v>
      </c>
      <c r="B161" s="7" t="s">
        <v>327</v>
      </c>
      <c r="C161" s="7" t="s">
        <v>399</v>
      </c>
      <c r="D161" s="7" t="s">
        <v>328</v>
      </c>
      <c r="E161" s="8">
        <v>46</v>
      </c>
      <c r="F161" s="12">
        <v>1.5627800000000001</v>
      </c>
      <c r="G161" s="7">
        <v>23.9</v>
      </c>
      <c r="H161" s="7">
        <v>0</v>
      </c>
      <c r="I161" s="12">
        <f t="shared" si="8"/>
        <v>1.2402036631784286</v>
      </c>
      <c r="J161" s="10">
        <f>I161*scaler_rd</f>
        <v>25.458442415535863</v>
      </c>
      <c r="K161" s="10">
        <f>I161*scaler_ss</f>
        <v>22.343812099957486</v>
      </c>
      <c r="L161" s="10">
        <f>I161*scaler_snook</f>
        <v>22.13657111253875</v>
      </c>
      <c r="M161" s="11">
        <f t="shared" si="9"/>
        <v>23.312941876010697</v>
      </c>
      <c r="N161" s="10">
        <f t="shared" si="10"/>
        <v>0.62796092272938098</v>
      </c>
      <c r="O161" s="15">
        <f t="shared" si="11"/>
        <v>2.6936151004415296E-2</v>
      </c>
    </row>
    <row r="162" spans="1:15" x14ac:dyDescent="0.2">
      <c r="A162" s="7" t="s">
        <v>400</v>
      </c>
      <c r="B162" s="7" t="s">
        <v>327</v>
      </c>
      <c r="C162" s="7" t="s">
        <v>401</v>
      </c>
      <c r="D162" s="7" t="s">
        <v>328</v>
      </c>
      <c r="E162" s="8">
        <v>46</v>
      </c>
      <c r="F162" s="12">
        <v>1.7369600000000001</v>
      </c>
      <c r="G162" s="7">
        <v>40</v>
      </c>
      <c r="H162" s="7">
        <v>0</v>
      </c>
      <c r="I162" s="12">
        <f t="shared" si="8"/>
        <v>1.7702527148315368</v>
      </c>
      <c r="J162" s="10">
        <f>I162*scaler_rd</f>
        <v>36.339093440494679</v>
      </c>
      <c r="K162" s="10">
        <f>I162*scaler_ss</f>
        <v>31.893305272349288</v>
      </c>
      <c r="L162" s="10">
        <f>I162*scaler_snook</f>
        <v>31.597491825336757</v>
      </c>
      <c r="M162" s="11">
        <f t="shared" si="9"/>
        <v>33.276630179393578</v>
      </c>
      <c r="N162" s="10">
        <f t="shared" si="10"/>
        <v>0.89634433543023151</v>
      </c>
      <c r="O162" s="15">
        <f t="shared" si="11"/>
        <v>2.693615100441538E-2</v>
      </c>
    </row>
    <row r="163" spans="1:15" x14ac:dyDescent="0.2">
      <c r="A163" s="7" t="s">
        <v>402</v>
      </c>
      <c r="B163" s="7" t="s">
        <v>327</v>
      </c>
      <c r="C163" s="7" t="s">
        <v>403</v>
      </c>
      <c r="D163" s="7" t="s">
        <v>328</v>
      </c>
      <c r="E163" s="8">
        <v>46</v>
      </c>
      <c r="F163" s="12">
        <v>2.5524100000000001</v>
      </c>
      <c r="G163" s="7">
        <v>20</v>
      </c>
      <c r="H163" s="7">
        <v>0</v>
      </c>
      <c r="I163" s="12">
        <f t="shared" si="8"/>
        <v>1.3172116024241021</v>
      </c>
      <c r="J163" s="10">
        <f>I163*scaler_rd</f>
        <v>27.039232930055579</v>
      </c>
      <c r="K163" s="10">
        <f>I163*scaler_ss</f>
        <v>23.73120594162744</v>
      </c>
      <c r="L163" s="10">
        <f>I163*scaler_snook</f>
        <v>23.511096744057273</v>
      </c>
      <c r="M163" s="11">
        <f t="shared" si="9"/>
        <v>24.760511871913433</v>
      </c>
      <c r="N163" s="10">
        <f t="shared" si="10"/>
        <v>0.66695288672848074</v>
      </c>
      <c r="O163" s="15">
        <f t="shared" si="11"/>
        <v>2.6936151004415411E-2</v>
      </c>
    </row>
    <row r="164" spans="1:15" x14ac:dyDescent="0.2">
      <c r="A164" s="7" t="s">
        <v>404</v>
      </c>
      <c r="B164" s="7" t="s">
        <v>327</v>
      </c>
      <c r="C164" s="7" t="s">
        <v>405</v>
      </c>
      <c r="D164" s="7" t="s">
        <v>328</v>
      </c>
      <c r="E164" s="8">
        <v>46</v>
      </c>
      <c r="F164" s="12">
        <v>1.24935</v>
      </c>
      <c r="G164" s="7">
        <v>18</v>
      </c>
      <c r="H164" s="7">
        <v>0</v>
      </c>
      <c r="I164" s="12">
        <f t="shared" si="8"/>
        <v>0.96248413921042308</v>
      </c>
      <c r="J164" s="10">
        <f>I164*scaler_rd</f>
        <v>19.757518673309914</v>
      </c>
      <c r="K164" s="10">
        <f>I164*scaler_ss</f>
        <v>17.340349326651683</v>
      </c>
      <c r="L164" s="10">
        <f>I164*scaler_snook</f>
        <v>17.179515933470405</v>
      </c>
      <c r="M164" s="11">
        <f t="shared" si="9"/>
        <v>18.092461311144</v>
      </c>
      <c r="N164" s="10">
        <f t="shared" si="10"/>
        <v>0.48734126991851678</v>
      </c>
      <c r="O164" s="15">
        <f t="shared" si="11"/>
        <v>2.6936151004415321E-2</v>
      </c>
    </row>
    <row r="165" spans="1:15" x14ac:dyDescent="0.2">
      <c r="A165" s="7" t="s">
        <v>406</v>
      </c>
      <c r="B165" s="7" t="s">
        <v>327</v>
      </c>
      <c r="C165" s="7" t="s">
        <v>407</v>
      </c>
      <c r="D165" s="7" t="s">
        <v>328</v>
      </c>
      <c r="E165" s="8">
        <v>46</v>
      </c>
      <c r="F165" s="12">
        <v>1.2694099999999999</v>
      </c>
      <c r="G165" s="7">
        <v>15</v>
      </c>
      <c r="H165" s="7">
        <v>0</v>
      </c>
      <c r="I165" s="12">
        <f t="shared" si="8"/>
        <v>0.86444803259853875</v>
      </c>
      <c r="J165" s="10">
        <f>I165*scaler_rd</f>
        <v>17.745069711156738</v>
      </c>
      <c r="K165" s="10">
        <f>I165*scaler_ss</f>
        <v>15.574106885846867</v>
      </c>
      <c r="L165" s="10">
        <f>I165*scaler_snook</f>
        <v>15.429655559692277</v>
      </c>
      <c r="M165" s="11">
        <f t="shared" si="9"/>
        <v>16.249610718898627</v>
      </c>
      <c r="N165" s="10">
        <f t="shared" si="10"/>
        <v>0.43770196808721912</v>
      </c>
      <c r="O165" s="15">
        <f t="shared" si="11"/>
        <v>2.6936151004415317E-2</v>
      </c>
    </row>
    <row r="166" spans="1:15" x14ac:dyDescent="0.2">
      <c r="A166" s="7" t="s">
        <v>408</v>
      </c>
      <c r="B166" s="7" t="s">
        <v>327</v>
      </c>
      <c r="C166" s="7" t="s">
        <v>409</v>
      </c>
      <c r="D166" s="7" t="s">
        <v>328</v>
      </c>
      <c r="E166" s="8">
        <v>46</v>
      </c>
      <c r="F166" s="12">
        <v>1.72994</v>
      </c>
      <c r="G166" s="7">
        <v>25</v>
      </c>
      <c r="H166" s="7">
        <v>0</v>
      </c>
      <c r="I166" s="12">
        <f t="shared" si="8"/>
        <v>1.3211460337782674</v>
      </c>
      <c r="J166" s="10">
        <f>I166*scaler_rd</f>
        <v>27.119997482718802</v>
      </c>
      <c r="K166" s="10">
        <f>I166*scaler_ss</f>
        <v>23.802089617839421</v>
      </c>
      <c r="L166" s="10">
        <f>I166*scaler_snook</f>
        <v>23.581322967414554</v>
      </c>
      <c r="M166" s="11">
        <f t="shared" si="9"/>
        <v>24.834470022657595</v>
      </c>
      <c r="N166" s="10">
        <f t="shared" si="10"/>
        <v>0.66894503464493194</v>
      </c>
      <c r="O166" s="15">
        <f t="shared" si="11"/>
        <v>2.6936151004415376E-2</v>
      </c>
    </row>
    <row r="167" spans="1:15" x14ac:dyDescent="0.2">
      <c r="A167" s="7" t="s">
        <v>410</v>
      </c>
      <c r="B167" s="7" t="s">
        <v>327</v>
      </c>
      <c r="C167" s="7" t="s">
        <v>411</v>
      </c>
      <c r="D167" s="7" t="s">
        <v>328</v>
      </c>
      <c r="E167" s="8">
        <v>46</v>
      </c>
      <c r="F167" s="12">
        <v>1.4369400000000001</v>
      </c>
      <c r="G167" s="7">
        <v>20</v>
      </c>
      <c r="H167" s="7">
        <v>0</v>
      </c>
      <c r="I167" s="12">
        <f t="shared" si="8"/>
        <v>1.0786370713623556</v>
      </c>
      <c r="J167" s="10">
        <f>I167*scaler_rd</f>
        <v>22.141863134127863</v>
      </c>
      <c r="K167" s="10">
        <f>I167*scaler_ss</f>
        <v>19.432988921192621</v>
      </c>
      <c r="L167" s="10">
        <f>I167*scaler_snook</f>
        <v>19.25274609626603</v>
      </c>
      <c r="M167" s="11">
        <f t="shared" si="9"/>
        <v>20.275866050528837</v>
      </c>
      <c r="N167" s="10">
        <f t="shared" si="10"/>
        <v>0.54615378968234241</v>
      </c>
      <c r="O167" s="15">
        <f t="shared" si="11"/>
        <v>2.69361510044153E-2</v>
      </c>
    </row>
    <row r="168" spans="1:15" x14ac:dyDescent="0.2">
      <c r="A168" s="7" t="s">
        <v>412</v>
      </c>
      <c r="B168" s="7" t="s">
        <v>327</v>
      </c>
      <c r="C168" s="7" t="s">
        <v>359</v>
      </c>
      <c r="D168" s="7" t="s">
        <v>328</v>
      </c>
      <c r="E168" s="8">
        <v>46</v>
      </c>
      <c r="F168" s="12">
        <v>2.04264</v>
      </c>
      <c r="G168" s="7">
        <v>35</v>
      </c>
      <c r="H168" s="7">
        <v>0</v>
      </c>
      <c r="I168" s="12">
        <f t="shared" si="8"/>
        <v>1.72420650612535</v>
      </c>
      <c r="J168" s="10">
        <f>I168*scaler_rd</f>
        <v>35.393873886961117</v>
      </c>
      <c r="K168" s="10">
        <f>I168*scaler_ss</f>
        <v>31.063725530091713</v>
      </c>
      <c r="L168" s="10">
        <f>I168*scaler_snook</f>
        <v>30.775606514278248</v>
      </c>
      <c r="M168" s="11">
        <f t="shared" si="9"/>
        <v>32.411068643777028</v>
      </c>
      <c r="N168" s="10">
        <f t="shared" si="10"/>
        <v>0.87302943920324982</v>
      </c>
      <c r="O168" s="15">
        <f t="shared" si="11"/>
        <v>2.6936151004415362E-2</v>
      </c>
    </row>
    <row r="169" spans="1:15" x14ac:dyDescent="0.2">
      <c r="A169" s="7" t="s">
        <v>413</v>
      </c>
      <c r="B169" s="7" t="s">
        <v>327</v>
      </c>
      <c r="C169" s="7" t="s">
        <v>414</v>
      </c>
      <c r="D169" s="7" t="s">
        <v>328</v>
      </c>
      <c r="E169" s="8">
        <v>46</v>
      </c>
      <c r="F169" s="12">
        <v>1.25797</v>
      </c>
      <c r="G169" s="7">
        <v>20</v>
      </c>
      <c r="H169" s="7">
        <v>0</v>
      </c>
      <c r="I169" s="12">
        <f t="shared" si="8"/>
        <v>1.0298726150944431</v>
      </c>
      <c r="J169" s="10">
        <f>I169*scaler_rd</f>
        <v>21.140844399317889</v>
      </c>
      <c r="K169" s="10">
        <f>I169*scaler_ss</f>
        <v>18.554436566965236</v>
      </c>
      <c r="L169" s="10">
        <f>I169*scaler_snook</f>
        <v>18.382342398882635</v>
      </c>
      <c r="M169" s="11">
        <f t="shared" si="9"/>
        <v>19.359207788388584</v>
      </c>
      <c r="N169" s="10">
        <f t="shared" si="10"/>
        <v>0.52146254431388772</v>
      </c>
      <c r="O169" s="15">
        <f t="shared" si="11"/>
        <v>2.6936151004415303E-2</v>
      </c>
    </row>
    <row r="170" spans="1:15" x14ac:dyDescent="0.2">
      <c r="A170" s="7" t="s">
        <v>415</v>
      </c>
      <c r="B170" s="7" t="s">
        <v>327</v>
      </c>
      <c r="C170" s="7" t="s">
        <v>416</v>
      </c>
      <c r="D170" s="7" t="s">
        <v>328</v>
      </c>
      <c r="E170" s="8">
        <v>46</v>
      </c>
      <c r="F170" s="12">
        <v>0.82269599999999998</v>
      </c>
      <c r="G170" s="7">
        <v>30</v>
      </c>
      <c r="H170" s="7">
        <v>0</v>
      </c>
      <c r="I170" s="12">
        <f t="shared" si="8"/>
        <v>1.1422063960965858</v>
      </c>
      <c r="J170" s="10">
        <f>I170*scaler_rd</f>
        <v>23.446790736900201</v>
      </c>
      <c r="K170" s="10">
        <f>I170*scaler_ss</f>
        <v>20.578269401611962</v>
      </c>
      <c r="L170" s="10">
        <f>I170*scaler_snook</f>
        <v>20.387403991041896</v>
      </c>
      <c r="M170" s="11">
        <f t="shared" si="9"/>
        <v>21.470821376518018</v>
      </c>
      <c r="N170" s="10">
        <f t="shared" si="10"/>
        <v>0.57834128678671692</v>
      </c>
      <c r="O170" s="15">
        <f t="shared" si="11"/>
        <v>2.6936151004415283E-2</v>
      </c>
    </row>
    <row r="171" spans="1:15" x14ac:dyDescent="0.2">
      <c r="A171" s="7" t="s">
        <v>417</v>
      </c>
      <c r="B171" s="7" t="s">
        <v>327</v>
      </c>
      <c r="C171" s="7" t="s">
        <v>418</v>
      </c>
      <c r="D171" s="7" t="s">
        <v>328</v>
      </c>
      <c r="E171" s="8">
        <v>46</v>
      </c>
      <c r="F171" s="12">
        <v>1.0386599999999999</v>
      </c>
      <c r="G171" s="7">
        <v>9</v>
      </c>
      <c r="H171" s="7">
        <v>0</v>
      </c>
      <c r="I171" s="12">
        <f t="shared" si="8"/>
        <v>0.58745974132544743</v>
      </c>
      <c r="J171" s="10">
        <f>I171*scaler_rd</f>
        <v>12.059156443426662</v>
      </c>
      <c r="K171" s="10">
        <f>I171*scaler_ss</f>
        <v>10.583818179367022</v>
      </c>
      <c r="L171" s="10">
        <f>I171*scaler_snook</f>
        <v>10.485652256724102</v>
      </c>
      <c r="M171" s="11">
        <f t="shared" si="9"/>
        <v>11.042875626505927</v>
      </c>
      <c r="N171" s="10">
        <f t="shared" si="10"/>
        <v>0.2974525653985402</v>
      </c>
      <c r="O171" s="15">
        <f t="shared" si="11"/>
        <v>2.6936151004415241E-2</v>
      </c>
    </row>
    <row r="172" spans="1:15" x14ac:dyDescent="0.2">
      <c r="A172" s="7" t="s">
        <v>419</v>
      </c>
      <c r="B172" s="7" t="s">
        <v>327</v>
      </c>
      <c r="C172" s="7" t="s">
        <v>420</v>
      </c>
      <c r="D172" s="7" t="s">
        <v>328</v>
      </c>
      <c r="E172" s="8">
        <v>46</v>
      </c>
      <c r="F172" s="12">
        <v>1.2557750000000001</v>
      </c>
      <c r="G172" s="7">
        <v>15</v>
      </c>
      <c r="H172" s="7">
        <v>0</v>
      </c>
      <c r="I172" s="12">
        <f t="shared" si="8"/>
        <v>0.86120725464549175</v>
      </c>
      <c r="J172" s="10">
        <f>I172*scaler_rd</f>
        <v>17.678544219135745</v>
      </c>
      <c r="K172" s="10">
        <f>I172*scaler_ss</f>
        <v>15.515720238725546</v>
      </c>
      <c r="L172" s="10">
        <f>I172*scaler_snook</f>
        <v>15.371810454289415</v>
      </c>
      <c r="M172" s="11">
        <f t="shared" si="9"/>
        <v>16.18869163738357</v>
      </c>
      <c r="N172" s="10">
        <f t="shared" si="10"/>
        <v>0.43606104250848071</v>
      </c>
      <c r="O172" s="15">
        <f t="shared" si="11"/>
        <v>2.6936151004415404E-2</v>
      </c>
    </row>
    <row r="173" spans="1:15" x14ac:dyDescent="0.2">
      <c r="A173" s="7" t="s">
        <v>421</v>
      </c>
      <c r="B173" s="7" t="s">
        <v>327</v>
      </c>
      <c r="C173" s="7" t="s">
        <v>422</v>
      </c>
      <c r="D173" s="7" t="s">
        <v>328</v>
      </c>
      <c r="E173" s="8">
        <v>46</v>
      </c>
      <c r="F173" s="12">
        <v>1.3704799999999999</v>
      </c>
      <c r="G173" s="7">
        <v>20</v>
      </c>
      <c r="H173" s="7">
        <v>0</v>
      </c>
      <c r="I173" s="12">
        <f t="shared" si="8"/>
        <v>1.0610174121837344</v>
      </c>
      <c r="J173" s="10">
        <f>I173*scaler_rd</f>
        <v>21.780173282776602</v>
      </c>
      <c r="K173" s="10">
        <f>I173*scaler_ss</f>
        <v>19.115548838050596</v>
      </c>
      <c r="L173" s="10">
        <f>I173*scaler_snook</f>
        <v>18.938250300158927</v>
      </c>
      <c r="M173" s="11">
        <f t="shared" si="9"/>
        <v>19.944657473662044</v>
      </c>
      <c r="N173" s="10">
        <f t="shared" si="10"/>
        <v>0.53723230544190304</v>
      </c>
      <c r="O173" s="15">
        <f t="shared" si="11"/>
        <v>2.6936151004415404E-2</v>
      </c>
    </row>
    <row r="174" spans="1:15" x14ac:dyDescent="0.2">
      <c r="A174" s="7" t="s">
        <v>423</v>
      </c>
      <c r="B174" s="7" t="s">
        <v>424</v>
      </c>
      <c r="C174" s="7" t="s">
        <v>425</v>
      </c>
      <c r="D174" s="7" t="s">
        <v>426</v>
      </c>
      <c r="E174" s="8">
        <v>47</v>
      </c>
      <c r="F174" s="12">
        <v>4.40876</v>
      </c>
      <c r="G174" s="7">
        <v>100</v>
      </c>
      <c r="H174" s="7">
        <v>0</v>
      </c>
      <c r="I174" s="12">
        <f t="shared" si="8"/>
        <v>4.3181056510272828</v>
      </c>
      <c r="J174" s="10">
        <f>I174*scaler_rd</f>
        <v>88.640476822283091</v>
      </c>
      <c r="K174" s="10">
        <f>I174*scaler_ss</f>
        <v>77.796046051862987</v>
      </c>
      <c r="L174" s="10">
        <f>I174*scaler_snook</f>
        <v>77.074480307891648</v>
      </c>
      <c r="M174" s="11">
        <f t="shared" si="9"/>
        <v>81.170334394012571</v>
      </c>
      <c r="N174" s="10">
        <f t="shared" si="10"/>
        <v>2.1864163843160096</v>
      </c>
      <c r="O174" s="15">
        <f t="shared" si="11"/>
        <v>2.6936151004415328E-2</v>
      </c>
    </row>
    <row r="175" spans="1:15" x14ac:dyDescent="0.2">
      <c r="A175" s="7" t="s">
        <v>427</v>
      </c>
      <c r="B175" s="7" t="s">
        <v>424</v>
      </c>
      <c r="C175" s="7" t="s">
        <v>428</v>
      </c>
      <c r="D175" s="7" t="s">
        <v>426</v>
      </c>
      <c r="E175" s="8">
        <v>47</v>
      </c>
      <c r="F175" s="12">
        <v>1.87561</v>
      </c>
      <c r="G175" s="7">
        <v>25</v>
      </c>
      <c r="H175" s="7">
        <v>0</v>
      </c>
      <c r="I175" s="12">
        <f t="shared" si="8"/>
        <v>1.3588221093009769</v>
      </c>
      <c r="J175" s="10">
        <f>I175*scaler_rd</f>
        <v>27.893398035882853</v>
      </c>
      <c r="K175" s="10">
        <f>I175*scaler_ss</f>
        <v>24.480870996363791</v>
      </c>
      <c r="L175" s="10">
        <f>I175*scaler_snook</f>
        <v>24.253808583940142</v>
      </c>
      <c r="M175" s="11">
        <f t="shared" si="9"/>
        <v>25.542692538728929</v>
      </c>
      <c r="N175" s="10">
        <f t="shared" si="10"/>
        <v>0.68802182328255534</v>
      </c>
      <c r="O175" s="15">
        <f t="shared" si="11"/>
        <v>2.6936151004415335E-2</v>
      </c>
    </row>
    <row r="176" spans="1:15" x14ac:dyDescent="0.2">
      <c r="A176" s="7" t="s">
        <v>429</v>
      </c>
      <c r="B176" s="7" t="s">
        <v>424</v>
      </c>
      <c r="C176" s="7" t="s">
        <v>430</v>
      </c>
      <c r="D176" s="7" t="s">
        <v>426</v>
      </c>
      <c r="E176" s="8">
        <v>47</v>
      </c>
      <c r="F176" s="12">
        <v>2.4799899999999999</v>
      </c>
      <c r="G176" s="7">
        <v>50</v>
      </c>
      <c r="H176" s="7">
        <v>0</v>
      </c>
      <c r="I176" s="12">
        <f t="shared" si="8"/>
        <v>2.300760963639906</v>
      </c>
      <c r="J176" s="10">
        <f>I176*scaler_rd</f>
        <v>47.22917069493635</v>
      </c>
      <c r="K176" s="10">
        <f>I176*scaler_ss</f>
        <v>41.451071452843401</v>
      </c>
      <c r="L176" s="10">
        <f>I176*scaler_snook</f>
        <v>41.066608813298195</v>
      </c>
      <c r="M176" s="11">
        <f t="shared" si="9"/>
        <v>43.248950320359313</v>
      </c>
      <c r="N176" s="10">
        <f t="shared" si="10"/>
        <v>1.1649602566116548</v>
      </c>
      <c r="O176" s="15">
        <f t="shared" si="11"/>
        <v>2.6936151004415321E-2</v>
      </c>
    </row>
    <row r="177" spans="1:15" x14ac:dyDescent="0.2">
      <c r="A177" s="7" t="s">
        <v>431</v>
      </c>
      <c r="B177" s="7" t="s">
        <v>424</v>
      </c>
      <c r="C177" s="7" t="s">
        <v>432</v>
      </c>
      <c r="D177" s="7" t="s">
        <v>426</v>
      </c>
      <c r="E177" s="8">
        <v>47</v>
      </c>
      <c r="F177" s="12">
        <v>1.56165</v>
      </c>
      <c r="G177" s="7">
        <v>20</v>
      </c>
      <c r="H177" s="7">
        <v>0</v>
      </c>
      <c r="I177" s="12">
        <f t="shared" si="8"/>
        <v>1.110315999792675</v>
      </c>
      <c r="J177" s="10">
        <f>I177*scaler_rd</f>
        <v>22.792156468339002</v>
      </c>
      <c r="K177" s="10">
        <f>I177*scaler_ss</f>
        <v>20.003724232972797</v>
      </c>
      <c r="L177" s="10">
        <f>I177*scaler_snook</f>
        <v>19.818187783617262</v>
      </c>
      <c r="M177" s="11">
        <f t="shared" si="9"/>
        <v>20.871356161643021</v>
      </c>
      <c r="N177" s="10">
        <f t="shared" si="10"/>
        <v>0.56219400123695162</v>
      </c>
      <c r="O177" s="15">
        <f t="shared" si="11"/>
        <v>2.6936151004415373E-2</v>
      </c>
    </row>
    <row r="178" spans="1:15" x14ac:dyDescent="0.2">
      <c r="A178" s="7" t="s">
        <v>433</v>
      </c>
      <c r="B178" s="7" t="s">
        <v>424</v>
      </c>
      <c r="C178" s="7" t="s">
        <v>434</v>
      </c>
      <c r="D178" s="7" t="s">
        <v>426</v>
      </c>
      <c r="E178" s="8">
        <v>47</v>
      </c>
      <c r="F178" s="12">
        <v>1.9221999999999999</v>
      </c>
      <c r="G178" s="7">
        <v>20</v>
      </c>
      <c r="H178" s="7">
        <v>0</v>
      </c>
      <c r="I178" s="12">
        <f t="shared" si="8"/>
        <v>1.19350248879765</v>
      </c>
      <c r="J178" s="10">
        <f>I178*scaler_rd</f>
        <v>24.499777968711136</v>
      </c>
      <c r="K178" s="10">
        <f>I178*scaler_ss</f>
        <v>21.502432336139339</v>
      </c>
      <c r="L178" s="10">
        <f>I178*scaler_snook</f>
        <v>21.302995226244626</v>
      </c>
      <c r="M178" s="11">
        <f t="shared" si="9"/>
        <v>22.435068510365038</v>
      </c>
      <c r="N178" s="10">
        <f t="shared" si="10"/>
        <v>0.60431439318959923</v>
      </c>
      <c r="O178" s="15">
        <f t="shared" si="11"/>
        <v>2.6936151004415477E-2</v>
      </c>
    </row>
    <row r="179" spans="1:15" x14ac:dyDescent="0.2">
      <c r="A179" s="7" t="s">
        <v>435</v>
      </c>
      <c r="B179" s="7" t="s">
        <v>424</v>
      </c>
      <c r="C179" s="7" t="s">
        <v>436</v>
      </c>
      <c r="D179" s="7" t="s">
        <v>426</v>
      </c>
      <c r="E179" s="8">
        <v>47</v>
      </c>
      <c r="F179" s="12">
        <v>3.2417899999999999</v>
      </c>
      <c r="G179" s="7">
        <v>25</v>
      </c>
      <c r="H179" s="7">
        <v>0</v>
      </c>
      <c r="I179" s="12">
        <f t="shared" si="8"/>
        <v>1.6436699298875994</v>
      </c>
      <c r="J179" s="10">
        <f>I179*scaler_rd</f>
        <v>33.740648816460578</v>
      </c>
      <c r="K179" s="10">
        <f>I179*scaler_ss</f>
        <v>29.612758902547323</v>
      </c>
      <c r="L179" s="10">
        <f>I179*scaler_snook</f>
        <v>29.338097740535115</v>
      </c>
      <c r="M179" s="11">
        <f t="shared" si="9"/>
        <v>30.897168486514342</v>
      </c>
      <c r="N179" s="10">
        <f t="shared" si="10"/>
        <v>0.832250795961615</v>
      </c>
      <c r="O179" s="15">
        <f t="shared" si="11"/>
        <v>2.6936151004415394E-2</v>
      </c>
    </row>
    <row r="180" spans="1:15" x14ac:dyDescent="0.2">
      <c r="A180" s="7" t="s">
        <v>437</v>
      </c>
      <c r="B180" s="7" t="s">
        <v>424</v>
      </c>
      <c r="C180" s="7" t="s">
        <v>438</v>
      </c>
      <c r="D180" s="7" t="s">
        <v>426</v>
      </c>
      <c r="E180" s="8">
        <v>47</v>
      </c>
      <c r="F180" s="12">
        <v>1.2561450000000001</v>
      </c>
      <c r="G180" s="7">
        <v>25</v>
      </c>
      <c r="H180" s="7">
        <v>0</v>
      </c>
      <c r="I180" s="12">
        <f t="shared" si="8"/>
        <v>1.1819787337942436</v>
      </c>
      <c r="J180" s="10">
        <f>I180*scaler_rd</f>
        <v>24.263222585208162</v>
      </c>
      <c r="K180" s="10">
        <f>I180*scaler_ss</f>
        <v>21.294817551465854</v>
      </c>
      <c r="L180" s="10">
        <f>I180*scaler_snook</f>
        <v>21.097306088492356</v>
      </c>
      <c r="M180" s="11">
        <f t="shared" si="9"/>
        <v>22.218448741722124</v>
      </c>
      <c r="N180" s="10">
        <f t="shared" si="10"/>
        <v>0.59847949039088899</v>
      </c>
      <c r="O180" s="15">
        <f t="shared" si="11"/>
        <v>2.6936151004415335E-2</v>
      </c>
    </row>
    <row r="181" spans="1:15" x14ac:dyDescent="0.2">
      <c r="A181" s="7" t="s">
        <v>439</v>
      </c>
      <c r="B181" s="7" t="s">
        <v>424</v>
      </c>
      <c r="C181" s="7" t="s">
        <v>440</v>
      </c>
      <c r="D181" s="7" t="s">
        <v>426</v>
      </c>
      <c r="E181" s="8">
        <v>47</v>
      </c>
      <c r="F181" s="12">
        <v>1.3319799999999999</v>
      </c>
      <c r="G181" s="7">
        <v>20</v>
      </c>
      <c r="H181" s="7">
        <v>0</v>
      </c>
      <c r="I181" s="12">
        <f t="shared" si="8"/>
        <v>1.0505542564835477</v>
      </c>
      <c r="J181" s="10">
        <f>I181*scaler_rd</f>
        <v>21.565389489770126</v>
      </c>
      <c r="K181" s="10">
        <f>I181*scaler_ss</f>
        <v>18.927042069461947</v>
      </c>
      <c r="L181" s="10">
        <f>I181*scaler_snook</f>
        <v>18.751491949820604</v>
      </c>
      <c r="M181" s="11">
        <f t="shared" si="9"/>
        <v>19.747974503017559</v>
      </c>
      <c r="N181" s="10">
        <f t="shared" si="10"/>
        <v>0.53193442324462514</v>
      </c>
      <c r="O181" s="15">
        <f t="shared" si="11"/>
        <v>2.6936151004415348E-2</v>
      </c>
    </row>
    <row r="182" spans="1:15" x14ac:dyDescent="0.2">
      <c r="A182" s="7" t="s">
        <v>441</v>
      </c>
      <c r="B182" s="7" t="s">
        <v>424</v>
      </c>
      <c r="C182" s="7" t="s">
        <v>442</v>
      </c>
      <c r="D182" s="7" t="s">
        <v>426</v>
      </c>
      <c r="E182" s="8">
        <v>47</v>
      </c>
      <c r="F182" s="12">
        <v>0.81782699999999997</v>
      </c>
      <c r="G182" s="7">
        <v>30</v>
      </c>
      <c r="H182" s="7">
        <v>0</v>
      </c>
      <c r="I182" s="12">
        <f t="shared" si="8"/>
        <v>1.1398507249612002</v>
      </c>
      <c r="J182" s="10">
        <f>I182*scaler_rd</f>
        <v>23.3984343904946</v>
      </c>
      <c r="K182" s="10">
        <f>I182*scaler_ss</f>
        <v>20.535829055093831</v>
      </c>
      <c r="L182" s="10">
        <f>I182*scaler_snook</f>
        <v>20.345357282783855</v>
      </c>
      <c r="M182" s="11">
        <f t="shared" si="9"/>
        <v>21.426540242790761</v>
      </c>
      <c r="N182" s="10">
        <f t="shared" si="10"/>
        <v>0.57714852348199386</v>
      </c>
      <c r="O182" s="15">
        <f t="shared" si="11"/>
        <v>2.6936151004415331E-2</v>
      </c>
    </row>
    <row r="183" spans="1:15" x14ac:dyDescent="0.2">
      <c r="A183" s="7" t="s">
        <v>443</v>
      </c>
      <c r="B183" s="7" t="s">
        <v>424</v>
      </c>
      <c r="C183" s="7" t="s">
        <v>444</v>
      </c>
      <c r="D183" s="7" t="s">
        <v>426</v>
      </c>
      <c r="E183" s="8">
        <v>47</v>
      </c>
      <c r="F183" s="12">
        <v>2.3529900000000001</v>
      </c>
      <c r="G183" s="7">
        <v>15</v>
      </c>
      <c r="H183" s="7">
        <v>0</v>
      </c>
      <c r="I183" s="12">
        <f t="shared" si="8"/>
        <v>1.0714097851326749</v>
      </c>
      <c r="J183" s="10">
        <f>I183*scaler_rd</f>
        <v>21.993504073626969</v>
      </c>
      <c r="K183" s="10">
        <f>I183*scaler_ss</f>
        <v>19.302780367304997</v>
      </c>
      <c r="L183" s="10">
        <f>I183*scaler_snook</f>
        <v>19.123745239129406</v>
      </c>
      <c r="M183" s="11">
        <f t="shared" si="9"/>
        <v>20.140009893353792</v>
      </c>
      <c r="N183" s="10">
        <f t="shared" si="10"/>
        <v>0.54249434771779748</v>
      </c>
      <c r="O183" s="15">
        <f t="shared" si="11"/>
        <v>2.6936151004415383E-2</v>
      </c>
    </row>
    <row r="184" spans="1:15" x14ac:dyDescent="0.2">
      <c r="A184" s="7" t="s">
        <v>445</v>
      </c>
      <c r="B184" s="7" t="s">
        <v>424</v>
      </c>
      <c r="C184" s="7" t="s">
        <v>446</v>
      </c>
      <c r="D184" s="7" t="s">
        <v>426</v>
      </c>
      <c r="E184" s="8">
        <v>47</v>
      </c>
      <c r="F184" s="12">
        <v>2.1315400000000002</v>
      </c>
      <c r="G184" s="7">
        <v>15</v>
      </c>
      <c r="H184" s="7">
        <v>0</v>
      </c>
      <c r="I184" s="12">
        <f t="shared" si="8"/>
        <v>1.0352035171594067</v>
      </c>
      <c r="J184" s="10">
        <f>I184*scaler_rd</f>
        <v>21.25027518659352</v>
      </c>
      <c r="K184" s="10">
        <f>I184*scaler_ss</f>
        <v>18.650479400573357</v>
      </c>
      <c r="L184" s="10">
        <f>I184*scaler_snook</f>
        <v>18.477494426052605</v>
      </c>
      <c r="M184" s="11">
        <f t="shared" si="9"/>
        <v>19.459416337739825</v>
      </c>
      <c r="N184" s="10">
        <f t="shared" si="10"/>
        <v>0.52416177693114552</v>
      </c>
      <c r="O184" s="15">
        <f t="shared" si="11"/>
        <v>2.6936151004415272E-2</v>
      </c>
    </row>
    <row r="185" spans="1:15" x14ac:dyDescent="0.2">
      <c r="A185" s="7" t="s">
        <v>447</v>
      </c>
      <c r="B185" s="7" t="s">
        <v>424</v>
      </c>
      <c r="C185" s="7" t="s">
        <v>448</v>
      </c>
      <c r="D185" s="7" t="s">
        <v>426</v>
      </c>
      <c r="E185" s="8">
        <v>47</v>
      </c>
      <c r="F185" s="12">
        <v>1.90184</v>
      </c>
      <c r="G185" s="7">
        <v>14</v>
      </c>
      <c r="H185" s="7">
        <v>0</v>
      </c>
      <c r="I185" s="12">
        <f t="shared" si="8"/>
        <v>0.95331766422253172</v>
      </c>
      <c r="J185" s="10">
        <f>I185*scaler_rd</f>
        <v>19.569352662709193</v>
      </c>
      <c r="K185" s="10">
        <f>I185*scaler_ss</f>
        <v>17.175203874473691</v>
      </c>
      <c r="L185" s="10">
        <f>I185*scaler_snook</f>
        <v>17.015902221105833</v>
      </c>
      <c r="M185" s="11">
        <f t="shared" si="9"/>
        <v>17.920152919429572</v>
      </c>
      <c r="N185" s="10">
        <f t="shared" si="10"/>
        <v>0.4826999450599691</v>
      </c>
      <c r="O185" s="15">
        <f t="shared" si="11"/>
        <v>2.6936151004415324E-2</v>
      </c>
    </row>
    <row r="186" spans="1:15" x14ac:dyDescent="0.2">
      <c r="A186" s="7" t="s">
        <v>449</v>
      </c>
      <c r="B186" s="7" t="s">
        <v>424</v>
      </c>
      <c r="C186" s="7" t="s">
        <v>450</v>
      </c>
      <c r="D186" s="7" t="s">
        <v>426</v>
      </c>
      <c r="E186" s="8">
        <v>47</v>
      </c>
      <c r="F186" s="12">
        <v>0.91678199999999999</v>
      </c>
      <c r="G186" s="7">
        <v>30</v>
      </c>
      <c r="H186" s="7">
        <v>0</v>
      </c>
      <c r="I186" s="12">
        <f t="shared" si="8"/>
        <v>1.1860431000198821</v>
      </c>
      <c r="J186" s="10">
        <f>I186*scaler_rd</f>
        <v>24.346654392888752</v>
      </c>
      <c r="K186" s="10">
        <f>I186*scaler_ss</f>
        <v>21.368042166057251</v>
      </c>
      <c r="L186" s="10">
        <f>I186*scaler_snook</f>
        <v>21.169851537802405</v>
      </c>
      <c r="M186" s="11">
        <f t="shared" si="9"/>
        <v>22.294849365582802</v>
      </c>
      <c r="N186" s="10">
        <f t="shared" si="10"/>
        <v>0.60053742913203167</v>
      </c>
      <c r="O186" s="15">
        <f t="shared" si="11"/>
        <v>2.6936151004415331E-2</v>
      </c>
    </row>
    <row r="187" spans="1:15" x14ac:dyDescent="0.2">
      <c r="A187" s="7" t="s">
        <v>451</v>
      </c>
      <c r="B187" s="7" t="s">
        <v>424</v>
      </c>
      <c r="C187" s="7" t="s">
        <v>452</v>
      </c>
      <c r="D187" s="7" t="s">
        <v>426</v>
      </c>
      <c r="E187" s="8">
        <v>47</v>
      </c>
      <c r="F187" s="12">
        <v>1.85501</v>
      </c>
      <c r="G187" s="7">
        <v>35</v>
      </c>
      <c r="H187" s="7">
        <v>0</v>
      </c>
      <c r="I187" s="12">
        <f t="shared" si="8"/>
        <v>1.6673830711778528</v>
      </c>
      <c r="J187" s="10">
        <f>I187*scaler_rd</f>
        <v>34.227423416434107</v>
      </c>
      <c r="K187" s="10">
        <f>I187*scaler_ss</f>
        <v>30.039980647668823</v>
      </c>
      <c r="L187" s="10">
        <f>I187*scaler_snook</f>
        <v>29.76135696324058</v>
      </c>
      <c r="M187" s="11">
        <f t="shared" si="9"/>
        <v>31.342920342447837</v>
      </c>
      <c r="N187" s="10">
        <f t="shared" si="10"/>
        <v>0.84425763526353681</v>
      </c>
      <c r="O187" s="15">
        <f t="shared" si="11"/>
        <v>2.6936151004415355E-2</v>
      </c>
    </row>
    <row r="188" spans="1:15" x14ac:dyDescent="0.2">
      <c r="A188" s="7" t="s">
        <v>453</v>
      </c>
      <c r="B188" s="7" t="s">
        <v>424</v>
      </c>
      <c r="C188" s="7" t="s">
        <v>454</v>
      </c>
      <c r="D188" s="7" t="s">
        <v>426</v>
      </c>
      <c r="E188" s="8">
        <v>47</v>
      </c>
      <c r="F188" s="12">
        <v>2.4553400000000001</v>
      </c>
      <c r="G188" s="7">
        <v>30</v>
      </c>
      <c r="H188" s="7">
        <v>0</v>
      </c>
      <c r="I188" s="12">
        <f t="shared" si="8"/>
        <v>1.6707257163547196</v>
      </c>
      <c r="J188" s="10">
        <f>I188*scaler_rd</f>
        <v>34.296040001175307</v>
      </c>
      <c r="K188" s="10">
        <f>I188*scaler_ss</f>
        <v>30.100202559574267</v>
      </c>
      <c r="L188" s="10">
        <f>I188*scaler_snook</f>
        <v>29.821020311171726</v>
      </c>
      <c r="M188" s="11">
        <f t="shared" si="9"/>
        <v>31.405754290640431</v>
      </c>
      <c r="N188" s="10">
        <f t="shared" si="10"/>
        <v>0.84595013998025448</v>
      </c>
      <c r="O188" s="15">
        <f t="shared" si="11"/>
        <v>2.6936151004415303E-2</v>
      </c>
    </row>
    <row r="189" spans="1:15" x14ac:dyDescent="0.2">
      <c r="A189" s="7" t="s">
        <v>455</v>
      </c>
      <c r="B189" s="7" t="s">
        <v>424</v>
      </c>
      <c r="C189" s="7" t="s">
        <v>456</v>
      </c>
      <c r="D189" s="7" t="s">
        <v>426</v>
      </c>
      <c r="E189" s="8">
        <v>47</v>
      </c>
      <c r="F189" s="12">
        <v>1.36443</v>
      </c>
      <c r="G189" s="7">
        <v>16</v>
      </c>
      <c r="H189" s="7">
        <v>0</v>
      </c>
      <c r="I189" s="12">
        <f t="shared" si="8"/>
        <v>0.92259009865635766</v>
      </c>
      <c r="J189" s="10">
        <f>I189*scaler_rd</f>
        <v>18.93858855374728</v>
      </c>
      <c r="K189" s="10">
        <f>I189*scaler_ss</f>
        <v>16.621608548412361</v>
      </c>
      <c r="L189" s="10">
        <f>I189*scaler_snook</f>
        <v>16.467441544471829</v>
      </c>
      <c r="M189" s="11">
        <f t="shared" si="9"/>
        <v>17.342546215543823</v>
      </c>
      <c r="N189" s="10">
        <f t="shared" si="10"/>
        <v>0.46714144366294086</v>
      </c>
      <c r="O189" s="15">
        <f t="shared" si="11"/>
        <v>2.6936151004415376E-2</v>
      </c>
    </row>
    <row r="190" spans="1:15" x14ac:dyDescent="0.2">
      <c r="A190" s="7" t="s">
        <v>457</v>
      </c>
      <c r="B190" s="7" t="s">
        <v>424</v>
      </c>
      <c r="C190" s="7" t="s">
        <v>458</v>
      </c>
      <c r="D190" s="7" t="s">
        <v>426</v>
      </c>
      <c r="E190" s="8">
        <v>47</v>
      </c>
      <c r="F190" s="12">
        <v>1.5411600000000001</v>
      </c>
      <c r="G190" s="7">
        <v>25</v>
      </c>
      <c r="H190" s="7">
        <v>0</v>
      </c>
      <c r="I190" s="12">
        <f t="shared" si="8"/>
        <v>1.2691035805053166</v>
      </c>
      <c r="J190" s="10">
        <f>I190*scaler_rd</f>
        <v>26.051689236944803</v>
      </c>
      <c r="K190" s="10">
        <f>I190*scaler_ss</f>
        <v>22.864480068959757</v>
      </c>
      <c r="L190" s="10">
        <f>I190*scaler_snook</f>
        <v>22.652409836489614</v>
      </c>
      <c r="M190" s="11">
        <f t="shared" si="9"/>
        <v>23.856193047464725</v>
      </c>
      <c r="N190" s="10">
        <f t="shared" si="10"/>
        <v>0.64259401831699337</v>
      </c>
      <c r="O190" s="15">
        <f t="shared" si="11"/>
        <v>2.6936151004415348E-2</v>
      </c>
    </row>
    <row r="191" spans="1:15" x14ac:dyDescent="0.2">
      <c r="A191" s="7" t="s">
        <v>459</v>
      </c>
      <c r="B191" s="7" t="s">
        <v>424</v>
      </c>
      <c r="C191" s="7" t="s">
        <v>460</v>
      </c>
      <c r="D191" s="7" t="s">
        <v>426</v>
      </c>
      <c r="E191" s="8">
        <v>47</v>
      </c>
      <c r="F191" s="12">
        <v>1.29627</v>
      </c>
      <c r="G191" s="7">
        <v>30</v>
      </c>
      <c r="H191" s="7">
        <v>0</v>
      </c>
      <c r="I191" s="12">
        <f t="shared" si="8"/>
        <v>1.3378881710470196</v>
      </c>
      <c r="J191" s="10">
        <f>I191*scaler_rd</f>
        <v>27.463673888638436</v>
      </c>
      <c r="K191" s="10">
        <f>I191*scaler_ss</f>
        <v>24.103720051929564</v>
      </c>
      <c r="L191" s="10">
        <f>I191*scaler_snook</f>
        <v>23.880155750471975</v>
      </c>
      <c r="M191" s="11">
        <f t="shared" si="9"/>
        <v>25.149183230346654</v>
      </c>
      <c r="N191" s="10">
        <f t="shared" si="10"/>
        <v>0.67742219713032559</v>
      </c>
      <c r="O191" s="15">
        <f t="shared" si="11"/>
        <v>2.6936151004415265E-2</v>
      </c>
    </row>
    <row r="192" spans="1:15" x14ac:dyDescent="0.2">
      <c r="A192" s="7" t="s">
        <v>461</v>
      </c>
      <c r="B192" s="7" t="s">
        <v>424</v>
      </c>
      <c r="C192" s="7" t="s">
        <v>462</v>
      </c>
      <c r="D192" s="7" t="s">
        <v>426</v>
      </c>
      <c r="E192" s="8">
        <v>47</v>
      </c>
      <c r="F192" s="12">
        <v>1.05793</v>
      </c>
      <c r="G192" s="7">
        <v>30</v>
      </c>
      <c r="H192" s="7">
        <v>0</v>
      </c>
      <c r="I192" s="12">
        <f t="shared" si="8"/>
        <v>1.2466095529216783</v>
      </c>
      <c r="J192" s="10">
        <f>I192*scaler_rd</f>
        <v>25.589940152553378</v>
      </c>
      <c r="K192" s="10">
        <f>I192*scaler_ss</f>
        <v>22.459222174129813</v>
      </c>
      <c r="L192" s="10">
        <f>I192*scaler_snook</f>
        <v>22.250910747270282</v>
      </c>
      <c r="M192" s="11">
        <f t="shared" si="9"/>
        <v>23.433357691317823</v>
      </c>
      <c r="N192" s="10">
        <f t="shared" si="10"/>
        <v>0.63120446131381425</v>
      </c>
      <c r="O192" s="15">
        <f t="shared" si="11"/>
        <v>2.6936151004415328E-2</v>
      </c>
    </row>
    <row r="193" spans="1:15" x14ac:dyDescent="0.2">
      <c r="A193" s="7" t="s">
        <v>463</v>
      </c>
      <c r="B193" s="7" t="s">
        <v>424</v>
      </c>
      <c r="C193" s="7" t="s">
        <v>464</v>
      </c>
      <c r="D193" s="7" t="s">
        <v>426</v>
      </c>
      <c r="E193" s="8">
        <v>47</v>
      </c>
      <c r="F193" s="12">
        <v>1.28396</v>
      </c>
      <c r="G193" s="7">
        <v>30</v>
      </c>
      <c r="H193" s="7">
        <v>0</v>
      </c>
      <c r="I193" s="12">
        <f t="shared" si="8"/>
        <v>1.3334555370123622</v>
      </c>
      <c r="J193" s="10">
        <f>I193*scaler_rd</f>
        <v>27.372682415486953</v>
      </c>
      <c r="K193" s="10">
        <f>I193*scaler_ss</f>
        <v>24.023860634546104</v>
      </c>
      <c r="L193" s="10">
        <f>I193*scaler_snook</f>
        <v>23.801037036798302</v>
      </c>
      <c r="M193" s="11">
        <f t="shared" si="9"/>
        <v>25.065860028943789</v>
      </c>
      <c r="N193" s="10">
        <f t="shared" si="10"/>
        <v>0.67517779079516982</v>
      </c>
      <c r="O193" s="15">
        <f t="shared" si="11"/>
        <v>2.693615100441539E-2</v>
      </c>
    </row>
    <row r="194" spans="1:15" x14ac:dyDescent="0.2">
      <c r="A194" s="7" t="s">
        <v>465</v>
      </c>
      <c r="B194" s="7" t="s">
        <v>424</v>
      </c>
      <c r="C194" s="7" t="s">
        <v>466</v>
      </c>
      <c r="D194" s="7" t="s">
        <v>426</v>
      </c>
      <c r="E194" s="8">
        <v>47</v>
      </c>
      <c r="F194" s="12">
        <v>1.7904100000000001</v>
      </c>
      <c r="G194" s="7">
        <v>45</v>
      </c>
      <c r="H194" s="7">
        <v>0</v>
      </c>
      <c r="I194" s="12">
        <f t="shared" si="8"/>
        <v>1.9244531872430426</v>
      </c>
      <c r="J194" s="10">
        <f>I194*scaler_rd</f>
        <v>39.504463745300782</v>
      </c>
      <c r="K194" s="10">
        <f>I194*scaler_ss</f>
        <v>34.67141864483952</v>
      </c>
      <c r="L194" s="10">
        <f>I194*scaler_snook</f>
        <v>34.349837931440192</v>
      </c>
      <c r="M194" s="11">
        <f t="shared" si="9"/>
        <v>36.175240107193495</v>
      </c>
      <c r="N194" s="10">
        <f t="shared" si="10"/>
        <v>0.97442173014834521</v>
      </c>
      <c r="O194" s="15">
        <f t="shared" si="11"/>
        <v>2.6936151004415314E-2</v>
      </c>
    </row>
    <row r="195" spans="1:15" x14ac:dyDescent="0.2">
      <c r="A195" s="7" t="s">
        <v>467</v>
      </c>
      <c r="B195" s="7" t="s">
        <v>424</v>
      </c>
      <c r="C195" s="7" t="s">
        <v>468</v>
      </c>
      <c r="D195" s="7" t="s">
        <v>426</v>
      </c>
      <c r="E195" s="8">
        <v>47</v>
      </c>
      <c r="F195" s="12">
        <v>1.2581500000000001</v>
      </c>
      <c r="G195" s="7">
        <v>30</v>
      </c>
      <c r="H195" s="7">
        <v>0</v>
      </c>
      <c r="I195" s="12">
        <f t="shared" ref="I195:I258" si="12">10^(-0.828+0.6196*LOG10($G195)+0.3478*LOG10($F195)+0.7261*$H195)</f>
        <v>1.3240709758877749</v>
      </c>
      <c r="J195" s="10">
        <f>I195*scaler_rd</f>
        <v>27.180039613277287</v>
      </c>
      <c r="K195" s="10">
        <f>I195*scaler_ss</f>
        <v>23.854786089264604</v>
      </c>
      <c r="L195" s="10">
        <f>I195*scaler_snook</f>
        <v>23.633530674043342</v>
      </c>
      <c r="M195" s="11">
        <f t="shared" ref="M195:M258" si="13">AVERAGE(J195:L195)</f>
        <v>24.889452125528411</v>
      </c>
      <c r="N195" s="10">
        <f t="shared" ref="N195:N258" si="14">_xlfn.STDEV.S(K195:M195)</f>
        <v>0.6704260408703997</v>
      </c>
      <c r="O195" s="15">
        <f t="shared" ref="O195:O258" si="15">N195/M195</f>
        <v>2.6936151004415342E-2</v>
      </c>
    </row>
    <row r="196" spans="1:15" x14ac:dyDescent="0.2">
      <c r="A196" s="7" t="s">
        <v>469</v>
      </c>
      <c r="B196" s="7" t="s">
        <v>424</v>
      </c>
      <c r="C196" s="7" t="s">
        <v>470</v>
      </c>
      <c r="D196" s="7" t="s">
        <v>426</v>
      </c>
      <c r="E196" s="8">
        <v>47</v>
      </c>
      <c r="F196" s="12">
        <v>2.2571099999999999</v>
      </c>
      <c r="G196" s="7">
        <v>28</v>
      </c>
      <c r="H196" s="7">
        <v>0</v>
      </c>
      <c r="I196" s="12">
        <f t="shared" si="12"/>
        <v>1.5546218019336575</v>
      </c>
      <c r="J196" s="10">
        <f>I196*scaler_rd</f>
        <v>31.912701758219594</v>
      </c>
      <c r="K196" s="10">
        <f>I196*scaler_ss</f>
        <v>28.008446080444656</v>
      </c>
      <c r="L196" s="10">
        <f>I196*scaler_snook</f>
        <v>27.748665072807793</v>
      </c>
      <c r="M196" s="11">
        <f t="shared" si="13"/>
        <v>29.223270970490685</v>
      </c>
      <c r="N196" s="10">
        <f t="shared" si="14"/>
        <v>0.78716243970408639</v>
      </c>
      <c r="O196" s="15">
        <f t="shared" si="15"/>
        <v>2.6936151004415411E-2</v>
      </c>
    </row>
    <row r="197" spans="1:15" x14ac:dyDescent="0.2">
      <c r="A197" s="7" t="s">
        <v>471</v>
      </c>
      <c r="B197" s="7" t="s">
        <v>424</v>
      </c>
      <c r="C197" s="7" t="s">
        <v>472</v>
      </c>
      <c r="D197" s="7" t="s">
        <v>426</v>
      </c>
      <c r="E197" s="8">
        <v>47</v>
      </c>
      <c r="F197" s="12">
        <v>3.3526099999999999</v>
      </c>
      <c r="G197" s="7">
        <v>27</v>
      </c>
      <c r="H197" s="7">
        <v>0</v>
      </c>
      <c r="I197" s="12">
        <f t="shared" si="12"/>
        <v>1.7442197840193923</v>
      </c>
      <c r="J197" s="10">
        <f>I197*scaler_rd</f>
        <v>35.804699058615441</v>
      </c>
      <c r="K197" s="10">
        <f>I197*scaler_ss</f>
        <v>31.424289632622006</v>
      </c>
      <c r="L197" s="10">
        <f>I197*scaler_snook</f>
        <v>31.13282635038248</v>
      </c>
      <c r="M197" s="11">
        <f t="shared" si="13"/>
        <v>32.78727168053998</v>
      </c>
      <c r="N197" s="10">
        <f t="shared" si="14"/>
        <v>0.88316290100981876</v>
      </c>
      <c r="O197" s="15">
        <f t="shared" si="15"/>
        <v>2.6936151004415435E-2</v>
      </c>
    </row>
    <row r="198" spans="1:15" x14ac:dyDescent="0.2">
      <c r="A198" s="7" t="s">
        <v>473</v>
      </c>
      <c r="B198" s="7" t="s">
        <v>424</v>
      </c>
      <c r="C198" s="7" t="s">
        <v>474</v>
      </c>
      <c r="D198" s="7" t="s">
        <v>426</v>
      </c>
      <c r="E198" s="8">
        <v>47</v>
      </c>
      <c r="F198" s="12">
        <v>1.8251900000000001</v>
      </c>
      <c r="G198" s="7">
        <v>30</v>
      </c>
      <c r="H198" s="7">
        <v>0</v>
      </c>
      <c r="I198" s="12">
        <f t="shared" si="12"/>
        <v>1.5069792758112244</v>
      </c>
      <c r="J198" s="10">
        <f>I198*scaler_rd</f>
        <v>30.934713590767998</v>
      </c>
      <c r="K198" s="10">
        <f>I198*scaler_ss</f>
        <v>27.150106693735548</v>
      </c>
      <c r="L198" s="10">
        <f>I198*scaler_snook</f>
        <v>26.898286865741898</v>
      </c>
      <c r="M198" s="11">
        <f t="shared" si="13"/>
        <v>28.327702383415147</v>
      </c>
      <c r="N198" s="10">
        <f t="shared" si="14"/>
        <v>0.76303926900780628</v>
      </c>
      <c r="O198" s="15">
        <f t="shared" si="15"/>
        <v>2.6936151004415324E-2</v>
      </c>
    </row>
    <row r="199" spans="1:15" x14ac:dyDescent="0.2">
      <c r="A199" s="7" t="s">
        <v>475</v>
      </c>
      <c r="B199" s="7" t="s">
        <v>424</v>
      </c>
      <c r="C199" s="7" t="s">
        <v>476</v>
      </c>
      <c r="D199" s="7" t="s">
        <v>426</v>
      </c>
      <c r="E199" s="8">
        <v>47</v>
      </c>
      <c r="F199" s="12">
        <v>2.0197099999999999</v>
      </c>
      <c r="G199" s="7">
        <v>35</v>
      </c>
      <c r="H199" s="7">
        <v>0</v>
      </c>
      <c r="I199" s="12">
        <f t="shared" si="12"/>
        <v>1.7174499115383555</v>
      </c>
      <c r="J199" s="10">
        <f>I199*scaler_rd</f>
        <v>35.255177010532549</v>
      </c>
      <c r="K199" s="10">
        <f>I199*scaler_ss</f>
        <v>30.941997071799232</v>
      </c>
      <c r="L199" s="10">
        <f>I199*scaler_snook</f>
        <v>30.655007099041654</v>
      </c>
      <c r="M199" s="11">
        <f t="shared" si="13"/>
        <v>32.284060393791144</v>
      </c>
      <c r="N199" s="10">
        <f t="shared" si="14"/>
        <v>0.86960832580282266</v>
      </c>
      <c r="O199" s="15">
        <f t="shared" si="15"/>
        <v>2.6936151004415335E-2</v>
      </c>
    </row>
    <row r="200" spans="1:15" x14ac:dyDescent="0.2">
      <c r="A200" s="7" t="s">
        <v>477</v>
      </c>
      <c r="B200" s="7" t="s">
        <v>424</v>
      </c>
      <c r="C200" s="7" t="s">
        <v>478</v>
      </c>
      <c r="D200" s="7" t="s">
        <v>426</v>
      </c>
      <c r="E200" s="8">
        <v>47</v>
      </c>
      <c r="F200" s="12">
        <v>1.2473099999999999</v>
      </c>
      <c r="G200" s="7">
        <v>50</v>
      </c>
      <c r="H200" s="7">
        <v>0</v>
      </c>
      <c r="I200" s="12">
        <f t="shared" si="12"/>
        <v>1.8115974990971817</v>
      </c>
      <c r="J200" s="10">
        <f>I200*scaler_rd</f>
        <v>37.187803890770333</v>
      </c>
      <c r="K200" s="10">
        <f>I200*scaler_ss</f>
        <v>32.638183003622316</v>
      </c>
      <c r="L200" s="10">
        <f>I200*scaler_snook</f>
        <v>32.335460744637835</v>
      </c>
      <c r="M200" s="11">
        <f t="shared" si="13"/>
        <v>34.053815879676826</v>
      </c>
      <c r="N200" s="10">
        <f t="shared" si="14"/>
        <v>0.91727872681153066</v>
      </c>
      <c r="O200" s="15">
        <f t="shared" si="15"/>
        <v>2.69361510044153E-2</v>
      </c>
    </row>
    <row r="201" spans="1:15" x14ac:dyDescent="0.2">
      <c r="A201" s="7" t="s">
        <v>479</v>
      </c>
      <c r="B201" s="7" t="s">
        <v>424</v>
      </c>
      <c r="C201" s="7" t="s">
        <v>480</v>
      </c>
      <c r="D201" s="7" t="s">
        <v>426</v>
      </c>
      <c r="E201" s="8">
        <v>47</v>
      </c>
      <c r="F201" s="12">
        <v>0.40723599999999999</v>
      </c>
      <c r="G201" s="7">
        <v>20</v>
      </c>
      <c r="H201" s="7">
        <v>0</v>
      </c>
      <c r="I201" s="12">
        <f t="shared" si="12"/>
        <v>0.69570108521918017</v>
      </c>
      <c r="J201" s="10">
        <f>I201*scaler_rd</f>
        <v>14.281094744621917</v>
      </c>
      <c r="K201" s="10">
        <f>I201*scaler_ss</f>
        <v>12.533920667542377</v>
      </c>
      <c r="L201" s="10">
        <f>I201*scaler_snook</f>
        <v>12.417667358404744</v>
      </c>
      <c r="M201" s="11">
        <f t="shared" si="13"/>
        <v>13.077560923523011</v>
      </c>
      <c r="N201" s="10">
        <f t="shared" si="14"/>
        <v>0.35225915580545619</v>
      </c>
      <c r="O201" s="15">
        <f t="shared" si="15"/>
        <v>2.6936151004415265E-2</v>
      </c>
    </row>
    <row r="202" spans="1:15" x14ac:dyDescent="0.2">
      <c r="A202" s="7" t="s">
        <v>481</v>
      </c>
      <c r="B202" s="7" t="s">
        <v>424</v>
      </c>
      <c r="C202" s="7" t="s">
        <v>482</v>
      </c>
      <c r="D202" s="7" t="s">
        <v>426</v>
      </c>
      <c r="E202" s="8">
        <v>47</v>
      </c>
      <c r="F202" s="12">
        <v>2.2061500000000001</v>
      </c>
      <c r="G202" s="7">
        <v>22</v>
      </c>
      <c r="H202" s="7">
        <v>0</v>
      </c>
      <c r="I202" s="12">
        <f t="shared" si="12"/>
        <v>1.3282546931839863</v>
      </c>
      <c r="J202" s="10">
        <f>I202*scaler_rd</f>
        <v>27.265921415622163</v>
      </c>
      <c r="K202" s="10">
        <f>I202*scaler_ss</f>
        <v>23.930160961893439</v>
      </c>
      <c r="L202" s="10">
        <f>I202*scaler_snook</f>
        <v>23.708206437542533</v>
      </c>
      <c r="M202" s="11">
        <f t="shared" si="13"/>
        <v>24.968096271686047</v>
      </c>
      <c r="N202" s="10">
        <f t="shared" si="14"/>
        <v>0.67254441146691668</v>
      </c>
      <c r="O202" s="15">
        <f t="shared" si="15"/>
        <v>2.6936151004415407E-2</v>
      </c>
    </row>
    <row r="203" spans="1:15" x14ac:dyDescent="0.2">
      <c r="A203" s="7" t="s">
        <v>483</v>
      </c>
      <c r="B203" s="7" t="s">
        <v>424</v>
      </c>
      <c r="C203" s="7" t="s">
        <v>484</v>
      </c>
      <c r="D203" s="7" t="s">
        <v>426</v>
      </c>
      <c r="E203" s="8">
        <v>47</v>
      </c>
      <c r="F203" s="12">
        <v>3.5314800000000002</v>
      </c>
      <c r="G203" s="7">
        <v>25</v>
      </c>
      <c r="H203" s="7">
        <v>0</v>
      </c>
      <c r="I203" s="12">
        <f t="shared" si="12"/>
        <v>1.6933353991197027</v>
      </c>
      <c r="J203" s="10">
        <f>I203*scaler_rd</f>
        <v>34.760163212382949</v>
      </c>
      <c r="K203" s="10">
        <f>I203*scaler_ss</f>
        <v>30.507544126398642</v>
      </c>
      <c r="L203" s="10">
        <f>I203*scaler_snook</f>
        <v>30.224583746129088</v>
      </c>
      <c r="M203" s="11">
        <f t="shared" si="13"/>
        <v>31.830763694970226</v>
      </c>
      <c r="N203" s="10">
        <f t="shared" si="14"/>
        <v>0.85739825747357934</v>
      </c>
      <c r="O203" s="15">
        <f t="shared" si="15"/>
        <v>2.6936151004415331E-2</v>
      </c>
    </row>
    <row r="204" spans="1:15" x14ac:dyDescent="0.2">
      <c r="A204" s="7" t="s">
        <v>485</v>
      </c>
      <c r="B204" s="7" t="s">
        <v>424</v>
      </c>
      <c r="C204" s="7" t="s">
        <v>486</v>
      </c>
      <c r="D204" s="7" t="s">
        <v>426</v>
      </c>
      <c r="E204" s="8">
        <v>47</v>
      </c>
      <c r="F204" s="12">
        <v>3.7130800000000002</v>
      </c>
      <c r="G204" s="7">
        <v>35</v>
      </c>
      <c r="H204" s="7">
        <v>0</v>
      </c>
      <c r="I204" s="12">
        <f t="shared" si="12"/>
        <v>2.1225510875329192</v>
      </c>
      <c r="J204" s="10">
        <f>I204*scaler_rd</f>
        <v>43.57094422500149</v>
      </c>
      <c r="K204" s="10">
        <f>I204*scaler_ss</f>
        <v>38.240398799380728</v>
      </c>
      <c r="L204" s="10">
        <f>I204*scaler_snook</f>
        <v>37.885715454792233</v>
      </c>
      <c r="M204" s="11">
        <f t="shared" si="13"/>
        <v>39.899019493058148</v>
      </c>
      <c r="N204" s="10">
        <f t="shared" si="14"/>
        <v>1.0747260139931238</v>
      </c>
      <c r="O204" s="15">
        <f t="shared" si="15"/>
        <v>2.69361510044153E-2</v>
      </c>
    </row>
    <row r="205" spans="1:15" x14ac:dyDescent="0.2">
      <c r="A205" s="7" t="s">
        <v>487</v>
      </c>
      <c r="B205" s="7" t="s">
        <v>424</v>
      </c>
      <c r="C205" s="7" t="s">
        <v>488</v>
      </c>
      <c r="D205" s="7" t="s">
        <v>426</v>
      </c>
      <c r="E205" s="8">
        <v>47</v>
      </c>
      <c r="F205" s="12">
        <v>1.3670683640000001</v>
      </c>
      <c r="G205" s="7">
        <v>13</v>
      </c>
      <c r="H205" s="7">
        <v>0</v>
      </c>
      <c r="I205" s="12">
        <f t="shared" si="12"/>
        <v>0.8117590594995141</v>
      </c>
      <c r="J205" s="10">
        <f>I205*scaler_rd</f>
        <v>16.663489945348346</v>
      </c>
      <c r="K205" s="10">
        <f>I205*scaler_ss</f>
        <v>14.624849477876328</v>
      </c>
      <c r="L205" s="10">
        <f>I205*scaler_snook</f>
        <v>14.489202604680003</v>
      </c>
      <c r="M205" s="11">
        <f t="shared" si="13"/>
        <v>15.259180675968224</v>
      </c>
      <c r="N205" s="10">
        <f t="shared" si="14"/>
        <v>0.41102359489153623</v>
      </c>
      <c r="O205" s="15">
        <f t="shared" si="15"/>
        <v>2.6936151004415314E-2</v>
      </c>
    </row>
    <row r="206" spans="1:15" x14ac:dyDescent="0.2">
      <c r="A206" s="7" t="s">
        <v>489</v>
      </c>
      <c r="B206" s="7" t="s">
        <v>424</v>
      </c>
      <c r="C206" s="7" t="s">
        <v>490</v>
      </c>
      <c r="D206" s="7" t="s">
        <v>426</v>
      </c>
      <c r="E206" s="8">
        <v>47</v>
      </c>
      <c r="F206" s="12">
        <v>2.1459299999999999</v>
      </c>
      <c r="G206" s="7">
        <v>15</v>
      </c>
      <c r="H206" s="7">
        <v>0</v>
      </c>
      <c r="I206" s="12">
        <f t="shared" si="12"/>
        <v>1.0376288369927453</v>
      </c>
      <c r="J206" s="10">
        <f>I206*scaler_rd</f>
        <v>21.30006125572838</v>
      </c>
      <c r="K206" s="10">
        <f>I206*scaler_ss</f>
        <v>18.694174555044626</v>
      </c>
      <c r="L206" s="10">
        <f>I206*scaler_snook</f>
        <v>18.52078430380039</v>
      </c>
      <c r="M206" s="11">
        <f t="shared" si="13"/>
        <v>19.505006704857799</v>
      </c>
      <c r="N206" s="10">
        <f t="shared" si="14"/>
        <v>0.5253898059441835</v>
      </c>
      <c r="O206" s="15">
        <f t="shared" si="15"/>
        <v>2.6936151004415348E-2</v>
      </c>
    </row>
    <row r="207" spans="1:15" x14ac:dyDescent="0.2">
      <c r="A207" s="7" t="s">
        <v>491</v>
      </c>
      <c r="B207" s="7" t="s">
        <v>424</v>
      </c>
      <c r="C207" s="7" t="s">
        <v>492</v>
      </c>
      <c r="D207" s="7" t="s">
        <v>426</v>
      </c>
      <c r="E207" s="8">
        <v>47</v>
      </c>
      <c r="F207" s="12">
        <v>1.43279</v>
      </c>
      <c r="G207" s="7">
        <v>20</v>
      </c>
      <c r="H207" s="7">
        <v>0</v>
      </c>
      <c r="I207" s="12">
        <f t="shared" si="12"/>
        <v>1.077552585584179</v>
      </c>
      <c r="J207" s="10">
        <f>I207*scaler_rd</f>
        <v>22.119601210901948</v>
      </c>
      <c r="K207" s="10">
        <f>I207*scaler_ss</f>
        <v>19.413450560540987</v>
      </c>
      <c r="L207" s="10">
        <f>I207*scaler_snook</f>
        <v>19.23338895577217</v>
      </c>
      <c r="M207" s="11">
        <f t="shared" si="13"/>
        <v>20.255480242405035</v>
      </c>
      <c r="N207" s="10">
        <f t="shared" si="14"/>
        <v>0.5456046744763734</v>
      </c>
      <c r="O207" s="15">
        <f t="shared" si="15"/>
        <v>2.6936151004415338E-2</v>
      </c>
    </row>
    <row r="208" spans="1:15" x14ac:dyDescent="0.2">
      <c r="A208" s="7" t="s">
        <v>493</v>
      </c>
      <c r="B208" s="7" t="s">
        <v>424</v>
      </c>
      <c r="C208" s="7" t="s">
        <v>494</v>
      </c>
      <c r="D208" s="7" t="s">
        <v>426</v>
      </c>
      <c r="E208" s="8">
        <v>47</v>
      </c>
      <c r="F208" s="12">
        <v>2.5481799999999999</v>
      </c>
      <c r="G208" s="7">
        <v>40</v>
      </c>
      <c r="H208" s="7">
        <v>1</v>
      </c>
      <c r="I208" s="12">
        <f t="shared" si="12"/>
        <v>10.765227207873956</v>
      </c>
      <c r="J208" s="10">
        <f>I208*scaler_rd</f>
        <v>220.98460526994029</v>
      </c>
      <c r="K208" s="10">
        <f>I208*scaler_ss</f>
        <v>193.94896264830624</v>
      </c>
      <c r="L208" s="10">
        <f>I208*scaler_snook</f>
        <v>192.15006752923429</v>
      </c>
      <c r="M208" s="11">
        <f t="shared" si="13"/>
        <v>202.36121181582692</v>
      </c>
      <c r="N208" s="10">
        <f t="shared" si="14"/>
        <v>5.4508321589075823</v>
      </c>
      <c r="O208" s="15">
        <f t="shared" si="15"/>
        <v>2.6936151004415293E-2</v>
      </c>
    </row>
    <row r="209" spans="1:15" x14ac:dyDescent="0.2">
      <c r="A209" s="7" t="s">
        <v>495</v>
      </c>
      <c r="B209" s="7" t="s">
        <v>424</v>
      </c>
      <c r="C209" s="7" t="s">
        <v>496</v>
      </c>
      <c r="D209" s="7" t="s">
        <v>426</v>
      </c>
      <c r="E209" s="8">
        <v>47</v>
      </c>
      <c r="F209" s="12">
        <v>2.86958</v>
      </c>
      <c r="G209" s="7">
        <v>94</v>
      </c>
      <c r="H209" s="7">
        <v>1</v>
      </c>
      <c r="I209" s="12">
        <f t="shared" si="12"/>
        <v>19.049309396957856</v>
      </c>
      <c r="J209" s="10">
        <f>I209*scaler_rd</f>
        <v>391.03718263119305</v>
      </c>
      <c r="K209" s="10">
        <f>I209*scaler_ss</f>
        <v>343.19701064964892</v>
      </c>
      <c r="L209" s="10">
        <f>I209*scaler_snook</f>
        <v>340.01382565650596</v>
      </c>
      <c r="M209" s="11">
        <f t="shared" si="13"/>
        <v>358.08267297911601</v>
      </c>
      <c r="N209" s="10">
        <f t="shared" si="14"/>
        <v>9.6453689514301697</v>
      </c>
      <c r="O209" s="15">
        <f t="shared" si="15"/>
        <v>2.6936151004415407E-2</v>
      </c>
    </row>
    <row r="210" spans="1:15" x14ac:dyDescent="0.2">
      <c r="A210" s="7" t="s">
        <v>497</v>
      </c>
      <c r="B210" s="7" t="s">
        <v>424</v>
      </c>
      <c r="C210" s="7" t="s">
        <v>498</v>
      </c>
      <c r="D210" s="7" t="s">
        <v>426</v>
      </c>
      <c r="E210" s="8">
        <v>47</v>
      </c>
      <c r="F210" s="12">
        <v>2.3932500000000001</v>
      </c>
      <c r="G210" s="7">
        <v>35</v>
      </c>
      <c r="H210" s="7">
        <v>1</v>
      </c>
      <c r="I210" s="12">
        <f t="shared" si="12"/>
        <v>9.6965359106610158</v>
      </c>
      <c r="J210" s="10">
        <f>I210*scaler_rd</f>
        <v>199.04690531157013</v>
      </c>
      <c r="K210" s="10">
        <f>I210*scaler_ss</f>
        <v>174.69515922331965</v>
      </c>
      <c r="L210" s="10">
        <f>I210*scaler_snook</f>
        <v>173.07484496661399</v>
      </c>
      <c r="M210" s="11">
        <f t="shared" si="13"/>
        <v>182.27230316716793</v>
      </c>
      <c r="N210" s="10">
        <f t="shared" si="14"/>
        <v>4.9097142820334128</v>
      </c>
      <c r="O210" s="15">
        <f t="shared" si="15"/>
        <v>2.6936151004415366E-2</v>
      </c>
    </row>
    <row r="211" spans="1:15" x14ac:dyDescent="0.2">
      <c r="A211" s="7" t="s">
        <v>499</v>
      </c>
      <c r="B211" s="7" t="s">
        <v>424</v>
      </c>
      <c r="C211" s="7" t="s">
        <v>500</v>
      </c>
      <c r="D211" s="7" t="s">
        <v>426</v>
      </c>
      <c r="E211" s="8">
        <v>47</v>
      </c>
      <c r="F211" s="12">
        <v>2.1756799999999998</v>
      </c>
      <c r="G211" s="7">
        <v>25</v>
      </c>
      <c r="H211" s="7">
        <v>0</v>
      </c>
      <c r="I211" s="12">
        <f t="shared" si="12"/>
        <v>1.4308008093902596</v>
      </c>
      <c r="J211" s="10">
        <f>I211*scaler_rd</f>
        <v>29.370950187818799</v>
      </c>
      <c r="K211" s="10">
        <f>I211*scaler_ss</f>
        <v>25.777656837063844</v>
      </c>
      <c r="L211" s="10">
        <f>I211*scaler_snook</f>
        <v>25.538566612336052</v>
      </c>
      <c r="M211" s="11">
        <f t="shared" si="13"/>
        <v>26.895724545739565</v>
      </c>
      <c r="N211" s="10">
        <f t="shared" si="14"/>
        <v>0.72446729773720153</v>
      </c>
      <c r="O211" s="15">
        <f t="shared" si="15"/>
        <v>2.6936151004415355E-2</v>
      </c>
    </row>
    <row r="212" spans="1:15" x14ac:dyDescent="0.2">
      <c r="A212" s="7" t="s">
        <v>501</v>
      </c>
      <c r="B212" s="7" t="s">
        <v>424</v>
      </c>
      <c r="C212" s="7" t="s">
        <v>502</v>
      </c>
      <c r="D212" s="7" t="s">
        <v>426</v>
      </c>
      <c r="E212" s="8">
        <v>47</v>
      </c>
      <c r="F212" s="12">
        <v>2.0375200000000002</v>
      </c>
      <c r="G212" s="7">
        <v>20</v>
      </c>
      <c r="H212" s="7">
        <v>0</v>
      </c>
      <c r="I212" s="12">
        <f t="shared" si="12"/>
        <v>1.2179341818857481</v>
      </c>
      <c r="J212" s="10">
        <f>I212*scaler_rd</f>
        <v>25.001302734412384</v>
      </c>
      <c r="K212" s="10">
        <f>I212*scaler_ss</f>
        <v>21.942599685948043</v>
      </c>
      <c r="L212" s="10">
        <f>I212*scaler_snook</f>
        <v>21.739079981919627</v>
      </c>
      <c r="M212" s="11">
        <f t="shared" si="13"/>
        <v>22.894327467426688</v>
      </c>
      <c r="N212" s="10">
        <f t="shared" si="14"/>
        <v>0.61668506180714122</v>
      </c>
      <c r="O212" s="15">
        <f t="shared" si="15"/>
        <v>2.6936151004415432E-2</v>
      </c>
    </row>
    <row r="213" spans="1:15" x14ac:dyDescent="0.2">
      <c r="A213" s="7" t="s">
        <v>503</v>
      </c>
      <c r="B213" s="7" t="s">
        <v>504</v>
      </c>
      <c r="C213" s="7" t="s">
        <v>505</v>
      </c>
      <c r="D213" s="7" t="s">
        <v>506</v>
      </c>
      <c r="E213" s="8">
        <v>48</v>
      </c>
      <c r="F213" s="12">
        <v>1.48766</v>
      </c>
      <c r="G213" s="7">
        <v>100</v>
      </c>
      <c r="H213" s="7">
        <v>0</v>
      </c>
      <c r="I213" s="12">
        <f t="shared" si="12"/>
        <v>2.9593530670279478</v>
      </c>
      <c r="J213" s="13">
        <f>I213*scaler_rd</f>
        <v>60.748505976095622</v>
      </c>
      <c r="K213" s="10">
        <f>I213*scaler_ss</f>
        <v>53.316427640314252</v>
      </c>
      <c r="L213" s="10">
        <f>I213*scaler_snook</f>
        <v>52.821912690922993</v>
      </c>
      <c r="M213" s="11">
        <f t="shared" si="13"/>
        <v>55.628948769110956</v>
      </c>
      <c r="N213" s="10">
        <f t="shared" si="14"/>
        <v>1.4984297642616573</v>
      </c>
      <c r="O213" s="15">
        <f t="shared" si="15"/>
        <v>2.6936151004415335E-2</v>
      </c>
    </row>
    <row r="214" spans="1:15" x14ac:dyDescent="0.2">
      <c r="A214" s="7" t="s">
        <v>507</v>
      </c>
      <c r="B214" s="7" t="s">
        <v>508</v>
      </c>
      <c r="C214" s="7" t="s">
        <v>509</v>
      </c>
      <c r="D214" s="7" t="s">
        <v>510</v>
      </c>
      <c r="E214" s="8">
        <v>49</v>
      </c>
      <c r="F214" s="12">
        <v>1.2139899999999999</v>
      </c>
      <c r="G214" s="7">
        <v>17</v>
      </c>
      <c r="H214" s="7">
        <v>0</v>
      </c>
      <c r="I214" s="12">
        <f t="shared" si="12"/>
        <v>0.91976349094915566</v>
      </c>
      <c r="J214" s="10">
        <f>I214*scaler_rd</f>
        <v>18.880564995454694</v>
      </c>
      <c r="K214" s="10">
        <f>I214*scaler_ss</f>
        <v>16.570683693596056</v>
      </c>
      <c r="L214" s="10">
        <f>I214*scaler_snook</f>
        <v>16.416989022538967</v>
      </c>
      <c r="M214" s="11">
        <f t="shared" si="13"/>
        <v>17.289412570529905</v>
      </c>
      <c r="N214" s="10">
        <f t="shared" si="14"/>
        <v>0.46571022777742987</v>
      </c>
      <c r="O214" s="15">
        <f t="shared" si="15"/>
        <v>2.6936151004415317E-2</v>
      </c>
    </row>
    <row r="215" spans="1:15" x14ac:dyDescent="0.2">
      <c r="A215" s="7" t="s">
        <v>511</v>
      </c>
      <c r="B215" s="7" t="s">
        <v>508</v>
      </c>
      <c r="C215" s="7" t="s">
        <v>512</v>
      </c>
      <c r="D215" s="7" t="s">
        <v>510</v>
      </c>
      <c r="E215" s="8">
        <v>49</v>
      </c>
      <c r="F215" s="12">
        <v>1.0434699999999999</v>
      </c>
      <c r="G215" s="7">
        <v>12</v>
      </c>
      <c r="H215" s="7">
        <v>0</v>
      </c>
      <c r="I215" s="12">
        <f t="shared" si="12"/>
        <v>0.70321484913052612</v>
      </c>
      <c r="J215" s="10">
        <f>I215*scaler_rd</f>
        <v>14.435334513089213</v>
      </c>
      <c r="K215" s="10">
        <f>I215*scaler_ss</f>
        <v>12.669290473311449</v>
      </c>
      <c r="L215" s="10">
        <f>I215*scaler_snook</f>
        <v>12.551781596319559</v>
      </c>
      <c r="M215" s="11">
        <f t="shared" si="13"/>
        <v>13.218802194240075</v>
      </c>
      <c r="N215" s="10">
        <f t="shared" si="14"/>
        <v>0.3560636520015481</v>
      </c>
      <c r="O215" s="15">
        <f t="shared" si="15"/>
        <v>2.6936151004415387E-2</v>
      </c>
    </row>
    <row r="216" spans="1:15" x14ac:dyDescent="0.2">
      <c r="A216" s="7" t="s">
        <v>513</v>
      </c>
      <c r="B216" s="7" t="s">
        <v>508</v>
      </c>
      <c r="C216" s="7" t="s">
        <v>514</v>
      </c>
      <c r="D216" s="7" t="s">
        <v>510</v>
      </c>
      <c r="E216" s="8">
        <v>49</v>
      </c>
      <c r="F216" s="12">
        <v>1.0817319999999999</v>
      </c>
      <c r="G216" s="7">
        <v>50</v>
      </c>
      <c r="H216" s="7">
        <v>0</v>
      </c>
      <c r="I216" s="12">
        <f t="shared" si="12"/>
        <v>1.7240451631992448</v>
      </c>
      <c r="J216" s="10">
        <f>I216*scaler_rd</f>
        <v>35.390561899006755</v>
      </c>
      <c r="K216" s="10">
        <f>I216*scaler_ss</f>
        <v>31.060818736529022</v>
      </c>
      <c r="L216" s="10">
        <f>I216*scaler_snook</f>
        <v>30.772726681502977</v>
      </c>
      <c r="M216" s="11">
        <f t="shared" si="13"/>
        <v>32.408035772346246</v>
      </c>
      <c r="N216" s="10">
        <f t="shared" si="14"/>
        <v>0.87294774532040897</v>
      </c>
      <c r="O216" s="15">
        <f t="shared" si="15"/>
        <v>2.6936151004415227E-2</v>
      </c>
    </row>
    <row r="217" spans="1:15" x14ac:dyDescent="0.2">
      <c r="A217" s="7" t="s">
        <v>515</v>
      </c>
      <c r="B217" s="7" t="s">
        <v>508</v>
      </c>
      <c r="C217" s="7" t="s">
        <v>516</v>
      </c>
      <c r="D217" s="7" t="s">
        <v>510</v>
      </c>
      <c r="E217" s="8">
        <v>49</v>
      </c>
      <c r="F217" s="12">
        <v>1.2796700000000001</v>
      </c>
      <c r="G217" s="7">
        <v>15</v>
      </c>
      <c r="H217" s="7">
        <v>0</v>
      </c>
      <c r="I217" s="12">
        <f t="shared" si="12"/>
        <v>0.86687169883648518</v>
      </c>
      <c r="J217" s="10">
        <f>I217*scaler_rd</f>
        <v>17.794821835896563</v>
      </c>
      <c r="K217" s="10">
        <f>I217*scaler_ss</f>
        <v>15.617772248739682</v>
      </c>
      <c r="L217" s="10">
        <f>I217*scaler_snook</f>
        <v>15.47291592218134</v>
      </c>
      <c r="M217" s="11">
        <f t="shared" si="13"/>
        <v>16.295170002272528</v>
      </c>
      <c r="N217" s="10">
        <f t="shared" si="14"/>
        <v>0.43892915982383174</v>
      </c>
      <c r="O217" s="15">
        <f t="shared" si="15"/>
        <v>2.6936151004415331E-2</v>
      </c>
    </row>
    <row r="218" spans="1:15" x14ac:dyDescent="0.2">
      <c r="A218" s="7" t="s">
        <v>517</v>
      </c>
      <c r="B218" s="7" t="s">
        <v>508</v>
      </c>
      <c r="C218" s="7" t="s">
        <v>518</v>
      </c>
      <c r="D218" s="7" t="s">
        <v>510</v>
      </c>
      <c r="E218" s="8">
        <v>49</v>
      </c>
      <c r="F218" s="12">
        <v>0.42897000000000002</v>
      </c>
      <c r="G218" s="7">
        <v>4</v>
      </c>
      <c r="H218" s="7">
        <v>0</v>
      </c>
      <c r="I218" s="12">
        <f t="shared" si="12"/>
        <v>0.26133312016252952</v>
      </c>
      <c r="J218" s="10">
        <f>I218*scaler_rd</f>
        <v>5.3645497013605281</v>
      </c>
      <c r="K218" s="10">
        <f>I218*scaler_ss</f>
        <v>4.7082413201734639</v>
      </c>
      <c r="L218" s="10">
        <f>I218*scaler_snook</f>
        <v>4.6645719330593334</v>
      </c>
      <c r="M218" s="11">
        <f t="shared" si="13"/>
        <v>4.9124543181977751</v>
      </c>
      <c r="N218" s="10">
        <f t="shared" si="14"/>
        <v>0.1323226113172675</v>
      </c>
      <c r="O218" s="15">
        <f t="shared" si="15"/>
        <v>2.6936151004415345E-2</v>
      </c>
    </row>
    <row r="219" spans="1:15" x14ac:dyDescent="0.2">
      <c r="A219" s="7" t="s">
        <v>519</v>
      </c>
      <c r="B219" s="7" t="s">
        <v>508</v>
      </c>
      <c r="C219" s="7" t="s">
        <v>520</v>
      </c>
      <c r="D219" s="7" t="s">
        <v>510</v>
      </c>
      <c r="E219" s="8">
        <v>49</v>
      </c>
      <c r="F219" s="12">
        <v>1.47427</v>
      </c>
      <c r="G219" s="7">
        <v>38</v>
      </c>
      <c r="H219" s="7">
        <v>0</v>
      </c>
      <c r="I219" s="12">
        <f t="shared" si="12"/>
        <v>1.6198134726607079</v>
      </c>
      <c r="J219" s="10">
        <f>I219*scaler_rd</f>
        <v>33.250932279909648</v>
      </c>
      <c r="K219" s="10">
        <f>I219*scaler_ss</f>
        <v>29.182955142508238</v>
      </c>
      <c r="L219" s="10">
        <f>I219*scaler_snook</f>
        <v>28.912280451346582</v>
      </c>
      <c r="M219" s="11">
        <f t="shared" si="13"/>
        <v>30.448722624588157</v>
      </c>
      <c r="N219" s="10">
        <f t="shared" si="14"/>
        <v>0.82017139050746479</v>
      </c>
      <c r="O219" s="15">
        <f t="shared" si="15"/>
        <v>2.6936151004415352E-2</v>
      </c>
    </row>
    <row r="220" spans="1:15" x14ac:dyDescent="0.2">
      <c r="A220" s="7" t="s">
        <v>521</v>
      </c>
      <c r="B220" s="7" t="s">
        <v>508</v>
      </c>
      <c r="C220" s="7" t="s">
        <v>522</v>
      </c>
      <c r="D220" s="7" t="s">
        <v>510</v>
      </c>
      <c r="E220" s="8">
        <v>49</v>
      </c>
      <c r="F220" s="12">
        <v>1.4157</v>
      </c>
      <c r="G220" s="7">
        <v>12</v>
      </c>
      <c r="H220" s="7">
        <v>0</v>
      </c>
      <c r="I220" s="12">
        <f t="shared" si="12"/>
        <v>0.7819311139597046</v>
      </c>
      <c r="J220" s="10">
        <f>I220*scaler_rd</f>
        <v>16.051192903785964</v>
      </c>
      <c r="K220" s="10">
        <f>I220*scaler_ss</f>
        <v>14.087461925930851</v>
      </c>
      <c r="L220" s="10">
        <f>I220*scaler_snook</f>
        <v>13.956799373511728</v>
      </c>
      <c r="M220" s="11">
        <f t="shared" si="13"/>
        <v>14.698484734409513</v>
      </c>
      <c r="N220" s="10">
        <f t="shared" si="14"/>
        <v>0.39592060434214776</v>
      </c>
      <c r="O220" s="15">
        <f t="shared" si="15"/>
        <v>2.69361510044153E-2</v>
      </c>
    </row>
    <row r="221" spans="1:15" x14ac:dyDescent="0.2">
      <c r="A221" s="7" t="s">
        <v>523</v>
      </c>
      <c r="B221" s="7" t="s">
        <v>508</v>
      </c>
      <c r="C221" s="7" t="s">
        <v>524</v>
      </c>
      <c r="D221" s="7" t="s">
        <v>510</v>
      </c>
      <c r="E221" s="8">
        <v>49</v>
      </c>
      <c r="F221" s="12">
        <v>1.8793150000000001</v>
      </c>
      <c r="G221" s="7">
        <v>16</v>
      </c>
      <c r="H221" s="7">
        <v>0</v>
      </c>
      <c r="I221" s="12">
        <f t="shared" si="12"/>
        <v>1.0312638523865723</v>
      </c>
      <c r="J221" s="10">
        <f>I221*scaler_rd</f>
        <v>21.169403204246141</v>
      </c>
      <c r="K221" s="10">
        <f>I221*scaler_ss</f>
        <v>18.579501437812436</v>
      </c>
      <c r="L221" s="10">
        <f>I221*scaler_snook</f>
        <v>18.407174790663117</v>
      </c>
      <c r="M221" s="11">
        <f t="shared" si="13"/>
        <v>19.385359810907232</v>
      </c>
      <c r="N221" s="10">
        <f t="shared" si="14"/>
        <v>0.52216697914152255</v>
      </c>
      <c r="O221" s="15">
        <f t="shared" si="15"/>
        <v>2.6936151004415387E-2</v>
      </c>
    </row>
    <row r="222" spans="1:15" x14ac:dyDescent="0.2">
      <c r="A222" s="7" t="s">
        <v>525</v>
      </c>
      <c r="B222" s="7" t="s">
        <v>508</v>
      </c>
      <c r="C222" s="7" t="s">
        <v>526</v>
      </c>
      <c r="D222" s="7" t="s">
        <v>510</v>
      </c>
      <c r="E222" s="8">
        <v>49</v>
      </c>
      <c r="F222" s="12">
        <v>1.2909999999999999</v>
      </c>
      <c r="G222" s="7">
        <v>15</v>
      </c>
      <c r="H222" s="7">
        <v>0</v>
      </c>
      <c r="I222" s="12">
        <f t="shared" si="12"/>
        <v>0.86953344535044952</v>
      </c>
      <c r="J222" s="10">
        <f>I222*scaler_rd</f>
        <v>17.849461184547451</v>
      </c>
      <c r="K222" s="10">
        <f>I222*scaler_ss</f>
        <v>15.665726924033349</v>
      </c>
      <c r="L222" s="10">
        <f>I222*scaler_snook</f>
        <v>15.520425813289801</v>
      </c>
      <c r="M222" s="11">
        <f t="shared" si="13"/>
        <v>16.345204640623535</v>
      </c>
      <c r="N222" s="10">
        <f t="shared" si="14"/>
        <v>0.44027690039790723</v>
      </c>
      <c r="O222" s="15">
        <f t="shared" si="15"/>
        <v>2.6936151004415421E-2</v>
      </c>
    </row>
    <row r="223" spans="1:15" x14ac:dyDescent="0.2">
      <c r="A223" s="7" t="s">
        <v>527</v>
      </c>
      <c r="B223" s="7" t="s">
        <v>508</v>
      </c>
      <c r="C223" s="7" t="s">
        <v>528</v>
      </c>
      <c r="D223" s="7" t="s">
        <v>510</v>
      </c>
      <c r="E223" s="8">
        <v>49</v>
      </c>
      <c r="F223" s="12">
        <v>0.73035899999999998</v>
      </c>
      <c r="G223" s="7">
        <v>2.9</v>
      </c>
      <c r="H223" s="7">
        <v>0</v>
      </c>
      <c r="I223" s="12">
        <f t="shared" si="12"/>
        <v>0.25765569982734343</v>
      </c>
      <c r="J223" s="10">
        <f>I223*scaler_rd</f>
        <v>5.2890609759030331</v>
      </c>
      <c r="K223" s="10">
        <f>I223*scaler_ss</f>
        <v>4.6419880172511201</v>
      </c>
      <c r="L223" s="10">
        <f>I223*scaler_snook</f>
        <v>4.598933135837985</v>
      </c>
      <c r="M223" s="11">
        <f t="shared" si="13"/>
        <v>4.8433273763307128</v>
      </c>
      <c r="N223" s="10">
        <f t="shared" si="14"/>
        <v>0.13046059757266273</v>
      </c>
      <c r="O223" s="15">
        <f t="shared" si="15"/>
        <v>2.6936151004415317E-2</v>
      </c>
    </row>
    <row r="224" spans="1:15" x14ac:dyDescent="0.2">
      <c r="A224" s="7" t="s">
        <v>529</v>
      </c>
      <c r="B224" s="7" t="s">
        <v>508</v>
      </c>
      <c r="C224" s="7" t="s">
        <v>530</v>
      </c>
      <c r="D224" s="7" t="s">
        <v>510</v>
      </c>
      <c r="E224" s="8">
        <v>49</v>
      </c>
      <c r="F224" s="12">
        <v>1.0817319999999999</v>
      </c>
      <c r="G224" s="7">
        <v>22</v>
      </c>
      <c r="H224" s="7">
        <v>0</v>
      </c>
      <c r="I224" s="12">
        <f t="shared" si="12"/>
        <v>1.0366494385130181</v>
      </c>
      <c r="J224" s="10">
        <f>I224*scaler_rd</f>
        <v>21.279956525724522</v>
      </c>
      <c r="K224" s="10">
        <f>I224*scaler_ss</f>
        <v>18.676529472828108</v>
      </c>
      <c r="L224" s="10">
        <f>I224*scaler_snook</f>
        <v>18.503302881403659</v>
      </c>
      <c r="M224" s="11">
        <f t="shared" si="13"/>
        <v>19.486596293318765</v>
      </c>
      <c r="N224" s="10">
        <f t="shared" si="14"/>
        <v>0.52489390031891636</v>
      </c>
      <c r="O224" s="15">
        <f t="shared" si="15"/>
        <v>2.6936151004415435E-2</v>
      </c>
    </row>
    <row r="225" spans="1:15" x14ac:dyDescent="0.2">
      <c r="A225" s="7" t="s">
        <v>531</v>
      </c>
      <c r="B225" s="7" t="s">
        <v>508</v>
      </c>
      <c r="C225" s="7" t="s">
        <v>532</v>
      </c>
      <c r="D225" s="7" t="s">
        <v>510</v>
      </c>
      <c r="E225" s="8">
        <v>49</v>
      </c>
      <c r="F225" s="12">
        <v>0.436166</v>
      </c>
      <c r="G225" s="7">
        <v>5.35</v>
      </c>
      <c r="H225" s="7">
        <v>0</v>
      </c>
      <c r="I225" s="12">
        <f t="shared" si="12"/>
        <v>0.31474504539184966</v>
      </c>
      <c r="J225" s="10">
        <f>I225*scaler_rd</f>
        <v>6.4609699612948202</v>
      </c>
      <c r="K225" s="10">
        <f>I225*scaler_ss</f>
        <v>5.6705236102953638</v>
      </c>
      <c r="L225" s="10">
        <f>I225*scaler_snook</f>
        <v>5.6179289631992626</v>
      </c>
      <c r="M225" s="11">
        <f t="shared" si="13"/>
        <v>5.9164741782631483</v>
      </c>
      <c r="N225" s="10">
        <f t="shared" si="14"/>
        <v>0.15936704187942002</v>
      </c>
      <c r="O225" s="15">
        <f t="shared" si="15"/>
        <v>2.693615100441529E-2</v>
      </c>
    </row>
    <row r="226" spans="1:15" x14ac:dyDescent="0.2">
      <c r="A226" s="7" t="s">
        <v>533</v>
      </c>
      <c r="B226" s="7" t="s">
        <v>508</v>
      </c>
      <c r="C226" s="7" t="s">
        <v>534</v>
      </c>
      <c r="D226" s="7" t="s">
        <v>510</v>
      </c>
      <c r="E226" s="8">
        <v>49</v>
      </c>
      <c r="F226" s="12">
        <v>2.62913</v>
      </c>
      <c r="G226" s="7">
        <v>25</v>
      </c>
      <c r="H226" s="7">
        <v>0</v>
      </c>
      <c r="I226" s="12">
        <f t="shared" si="12"/>
        <v>1.5281791292370117</v>
      </c>
      <c r="J226" s="10">
        <f>I226*scaler_rd</f>
        <v>31.369896346376873</v>
      </c>
      <c r="K226" s="10">
        <f>I226*scaler_ss</f>
        <v>27.532048430851901</v>
      </c>
      <c r="L226" s="10">
        <f>I226*scaler_snook</f>
        <v>27.276686056833324</v>
      </c>
      <c r="M226" s="11">
        <f t="shared" si="13"/>
        <v>28.726210278020702</v>
      </c>
      <c r="N226" s="10">
        <f t="shared" si="14"/>
        <v>0.77377353783335512</v>
      </c>
      <c r="O226" s="15">
        <f t="shared" si="15"/>
        <v>2.6936151004415394E-2</v>
      </c>
    </row>
    <row r="227" spans="1:15" x14ac:dyDescent="0.2">
      <c r="A227" s="7" t="s">
        <v>535</v>
      </c>
      <c r="B227" s="7" t="s">
        <v>508</v>
      </c>
      <c r="C227" s="7" t="s">
        <v>536</v>
      </c>
      <c r="D227" s="7" t="s">
        <v>510</v>
      </c>
      <c r="E227" s="8">
        <v>49</v>
      </c>
      <c r="F227" s="12">
        <v>0.85451999999999995</v>
      </c>
      <c r="G227" s="7">
        <v>20</v>
      </c>
      <c r="H227" s="7">
        <v>0</v>
      </c>
      <c r="I227" s="12">
        <f t="shared" si="12"/>
        <v>0.90026668182733394</v>
      </c>
      <c r="J227" s="10">
        <f>I227*scaler_rd</f>
        <v>18.480341703868444</v>
      </c>
      <c r="K227" s="10">
        <f>I227*scaler_ss</f>
        <v>16.219424418607083</v>
      </c>
      <c r="L227" s="10">
        <f>I227*scaler_snook</f>
        <v>16.068987710813516</v>
      </c>
      <c r="M227" s="11">
        <f t="shared" si="13"/>
        <v>16.922917944429681</v>
      </c>
      <c r="N227" s="10">
        <f t="shared" si="14"/>
        <v>0.45583827318648784</v>
      </c>
      <c r="O227" s="15">
        <f t="shared" si="15"/>
        <v>2.6936151004415335E-2</v>
      </c>
    </row>
    <row r="228" spans="1:15" x14ac:dyDescent="0.2">
      <c r="A228" s="7" t="s">
        <v>537</v>
      </c>
      <c r="B228" s="7" t="s">
        <v>508</v>
      </c>
      <c r="C228" s="7" t="s">
        <v>538</v>
      </c>
      <c r="D228" s="7" t="s">
        <v>510</v>
      </c>
      <c r="E228" s="8">
        <v>49</v>
      </c>
      <c r="F228" s="12">
        <v>1.03634</v>
      </c>
      <c r="G228" s="7">
        <v>20</v>
      </c>
      <c r="H228" s="7">
        <v>0</v>
      </c>
      <c r="I228" s="12">
        <f t="shared" si="12"/>
        <v>0.9627418963169887</v>
      </c>
      <c r="J228" s="10">
        <f>I228*scaler_rd</f>
        <v>19.762809815925859</v>
      </c>
      <c r="K228" s="10">
        <f>I228*scaler_ss</f>
        <v>17.344993141637499</v>
      </c>
      <c r="L228" s="10">
        <f>I228*scaler_snook</f>
        <v>17.1841166766295</v>
      </c>
      <c r="M228" s="11">
        <f t="shared" si="13"/>
        <v>18.097306544730952</v>
      </c>
      <c r="N228" s="10">
        <f t="shared" si="14"/>
        <v>0.4874717818620663</v>
      </c>
      <c r="O228" s="15">
        <f t="shared" si="15"/>
        <v>2.6936151004415307E-2</v>
      </c>
    </row>
    <row r="229" spans="1:15" x14ac:dyDescent="0.2">
      <c r="A229" s="7" t="s">
        <v>539</v>
      </c>
      <c r="B229" s="7" t="s">
        <v>508</v>
      </c>
      <c r="C229" s="7" t="s">
        <v>540</v>
      </c>
      <c r="D229" s="7" t="s">
        <v>510</v>
      </c>
      <c r="E229" s="8">
        <v>49</v>
      </c>
      <c r="F229" s="12">
        <v>1.5205500000000001</v>
      </c>
      <c r="G229" s="7">
        <v>15</v>
      </c>
      <c r="H229" s="7">
        <v>0</v>
      </c>
      <c r="I229" s="12">
        <f t="shared" si="12"/>
        <v>0.92046226607034154</v>
      </c>
      <c r="J229" s="10">
        <f>I229*scaler_rd</f>
        <v>18.894909192873467</v>
      </c>
      <c r="K229" s="10">
        <f>I229*scaler_ss</f>
        <v>16.583272996846368</v>
      </c>
      <c r="L229" s="10">
        <f>I229*scaler_snook</f>
        <v>16.429461558801407</v>
      </c>
      <c r="M229" s="11">
        <f t="shared" si="13"/>
        <v>17.302547916173747</v>
      </c>
      <c r="N229" s="10">
        <f t="shared" si="14"/>
        <v>0.46606404343118785</v>
      </c>
      <c r="O229" s="15">
        <f t="shared" si="15"/>
        <v>2.6936151004415331E-2</v>
      </c>
    </row>
    <row r="230" spans="1:15" x14ac:dyDescent="0.2">
      <c r="A230" s="7" t="s">
        <v>541</v>
      </c>
      <c r="B230" s="7" t="s">
        <v>508</v>
      </c>
      <c r="C230" s="7" t="s">
        <v>542</v>
      </c>
      <c r="D230" s="7" t="s">
        <v>510</v>
      </c>
      <c r="E230" s="8">
        <v>49</v>
      </c>
      <c r="F230" s="12">
        <v>1.4472</v>
      </c>
      <c r="G230" s="7">
        <v>20</v>
      </c>
      <c r="H230" s="7">
        <v>0</v>
      </c>
      <c r="I230" s="12">
        <f t="shared" si="12"/>
        <v>1.0813094944709898</v>
      </c>
      <c r="J230" s="10">
        <f>I230*scaler_rd</f>
        <v>22.19672164796804</v>
      </c>
      <c r="K230" s="10">
        <f>I230*scaler_ss</f>
        <v>19.481135948623482</v>
      </c>
      <c r="L230" s="10">
        <f>I230*scaler_snook</f>
        <v>19.300446555427278</v>
      </c>
      <c r="M230" s="11">
        <f t="shared" si="13"/>
        <v>20.326101384006268</v>
      </c>
      <c r="N230" s="10">
        <f t="shared" si="14"/>
        <v>0.54750693621064905</v>
      </c>
      <c r="O230" s="15">
        <f t="shared" si="15"/>
        <v>2.6936151004415369E-2</v>
      </c>
    </row>
    <row r="231" spans="1:15" x14ac:dyDescent="0.2">
      <c r="A231" s="7" t="s">
        <v>543</v>
      </c>
      <c r="B231" s="7" t="s">
        <v>508</v>
      </c>
      <c r="C231" s="7" t="s">
        <v>544</v>
      </c>
      <c r="D231" s="7" t="s">
        <v>510</v>
      </c>
      <c r="E231" s="8">
        <v>49</v>
      </c>
      <c r="F231" s="12">
        <v>1.303895</v>
      </c>
      <c r="G231" s="7">
        <v>11</v>
      </c>
      <c r="H231" s="7">
        <v>0</v>
      </c>
      <c r="I231" s="12">
        <f t="shared" si="12"/>
        <v>0.71999302792096653</v>
      </c>
      <c r="J231" s="10">
        <f>I231*scaler_rd</f>
        <v>14.77975076604503</v>
      </c>
      <c r="K231" s="10">
        <f>I231*scaler_ss</f>
        <v>12.971570240259014</v>
      </c>
      <c r="L231" s="10">
        <f>I231*scaler_snook</f>
        <v>12.851257689610245</v>
      </c>
      <c r="M231" s="11">
        <f t="shared" si="13"/>
        <v>13.534192898638096</v>
      </c>
      <c r="N231" s="10">
        <f t="shared" si="14"/>
        <v>0.36455906364060164</v>
      </c>
      <c r="O231" s="15">
        <f t="shared" si="15"/>
        <v>2.6936151004415348E-2</v>
      </c>
    </row>
    <row r="232" spans="1:15" x14ac:dyDescent="0.2">
      <c r="A232" s="7" t="s">
        <v>545</v>
      </c>
      <c r="B232" s="7" t="s">
        <v>508</v>
      </c>
      <c r="C232" s="7" t="s">
        <v>546</v>
      </c>
      <c r="D232" s="7" t="s">
        <v>510</v>
      </c>
      <c r="E232" s="8">
        <v>49</v>
      </c>
      <c r="F232" s="12">
        <v>0.86119100000000004</v>
      </c>
      <c r="G232" s="7">
        <v>40</v>
      </c>
      <c r="H232" s="7">
        <v>0</v>
      </c>
      <c r="I232" s="12">
        <f t="shared" si="12"/>
        <v>1.3869601100790967</v>
      </c>
      <c r="J232" s="10">
        <f>I232*scaler_rd</f>
        <v>28.471004515984827</v>
      </c>
      <c r="K232" s="10">
        <f>I232*scaler_ss</f>
        <v>24.987812090734927</v>
      </c>
      <c r="L232" s="10">
        <f>I232*scaler_snook</f>
        <v>24.756047751330751</v>
      </c>
      <c r="M232" s="11">
        <f t="shared" si="13"/>
        <v>26.071621452683502</v>
      </c>
      <c r="N232" s="10">
        <f t="shared" si="14"/>
        <v>0.70226913237943744</v>
      </c>
      <c r="O232" s="15">
        <f t="shared" si="15"/>
        <v>2.6936151004415348E-2</v>
      </c>
    </row>
    <row r="233" spans="1:15" x14ac:dyDescent="0.2">
      <c r="A233" s="7" t="s">
        <v>547</v>
      </c>
      <c r="B233" s="7" t="s">
        <v>508</v>
      </c>
      <c r="C233" s="7" t="s">
        <v>548</v>
      </c>
      <c r="D233" s="7" t="s">
        <v>510</v>
      </c>
      <c r="E233" s="8">
        <v>49</v>
      </c>
      <c r="F233" s="12">
        <v>0.59073399999999998</v>
      </c>
      <c r="G233" s="7">
        <v>25</v>
      </c>
      <c r="H233" s="7">
        <v>0</v>
      </c>
      <c r="I233" s="12">
        <f t="shared" si="12"/>
        <v>0.90918812706529617</v>
      </c>
      <c r="J233" s="10">
        <f>I233*scaler_rd</f>
        <v>18.663477834326191</v>
      </c>
      <c r="K233" s="10">
        <f>I233*scaler_ss</f>
        <v>16.38015535496492</v>
      </c>
      <c r="L233" s="10">
        <f>I233*scaler_snook</f>
        <v>16.228227852413035</v>
      </c>
      <c r="M233" s="11">
        <f t="shared" si="13"/>
        <v>17.090620347234715</v>
      </c>
      <c r="N233" s="10">
        <f t="shared" si="14"/>
        <v>0.46035553043224742</v>
      </c>
      <c r="O233" s="15">
        <f t="shared" si="15"/>
        <v>2.6936151004415328E-2</v>
      </c>
    </row>
    <row r="234" spans="1:15" x14ac:dyDescent="0.2">
      <c r="A234" s="7" t="s">
        <v>549</v>
      </c>
      <c r="B234" s="7" t="s">
        <v>508</v>
      </c>
      <c r="C234" s="7" t="s">
        <v>550</v>
      </c>
      <c r="D234" s="7" t="s">
        <v>510</v>
      </c>
      <c r="E234" s="8">
        <v>49</v>
      </c>
      <c r="F234" s="12">
        <v>0.85943899999999995</v>
      </c>
      <c r="G234" s="7">
        <v>17</v>
      </c>
      <c r="H234" s="7">
        <v>0</v>
      </c>
      <c r="I234" s="12">
        <f t="shared" si="12"/>
        <v>0.81565433491350625</v>
      </c>
      <c r="J234" s="10">
        <f>I234*scaler_rd</f>
        <v>16.743450719343823</v>
      </c>
      <c r="K234" s="10">
        <f>I234*scaler_ss</f>
        <v>14.695027711106803</v>
      </c>
      <c r="L234" s="10">
        <f>I234*scaler_snook</f>
        <v>14.558729928106684</v>
      </c>
      <c r="M234" s="11">
        <f t="shared" si="13"/>
        <v>15.332402786185769</v>
      </c>
      <c r="N234" s="10">
        <f t="shared" si="14"/>
        <v>0.41299591670921798</v>
      </c>
      <c r="O234" s="15">
        <f t="shared" si="15"/>
        <v>2.6936151004415314E-2</v>
      </c>
    </row>
    <row r="235" spans="1:15" x14ac:dyDescent="0.2">
      <c r="A235" s="7" t="s">
        <v>551</v>
      </c>
      <c r="B235" s="7" t="s">
        <v>552</v>
      </c>
      <c r="C235" s="7" t="s">
        <v>553</v>
      </c>
      <c r="D235" s="7" t="s">
        <v>554</v>
      </c>
      <c r="E235" s="8">
        <v>50</v>
      </c>
      <c r="F235" s="12">
        <v>2.01309</v>
      </c>
      <c r="G235" s="7">
        <v>44</v>
      </c>
      <c r="H235" s="7">
        <v>0</v>
      </c>
      <c r="I235" s="12">
        <f t="shared" si="12"/>
        <v>1.9768189533919509</v>
      </c>
      <c r="J235" s="10">
        <f>I235*scaler_rd</f>
        <v>40.579408838295237</v>
      </c>
      <c r="K235" s="10">
        <f>I235*scaler_ss</f>
        <v>35.614853077457532</v>
      </c>
      <c r="L235" s="10">
        <f>I235*scaler_snook</f>
        <v>35.284521919751484</v>
      </c>
      <c r="M235" s="11">
        <f t="shared" si="13"/>
        <v>37.159594611834756</v>
      </c>
      <c r="N235" s="10">
        <f t="shared" si="14"/>
        <v>1.0009364517272417</v>
      </c>
      <c r="O235" s="15">
        <f t="shared" si="15"/>
        <v>2.6936151004415394E-2</v>
      </c>
    </row>
    <row r="236" spans="1:15" x14ac:dyDescent="0.2">
      <c r="A236" s="7" t="s">
        <v>555</v>
      </c>
      <c r="B236" s="7" t="s">
        <v>552</v>
      </c>
      <c r="C236" s="7" t="s">
        <v>556</v>
      </c>
      <c r="D236" s="7" t="s">
        <v>554</v>
      </c>
      <c r="E236" s="8">
        <v>50</v>
      </c>
      <c r="F236" s="12">
        <v>1.7919</v>
      </c>
      <c r="G236" s="7">
        <v>30</v>
      </c>
      <c r="H236" s="7">
        <v>0</v>
      </c>
      <c r="I236" s="12">
        <f t="shared" si="12"/>
        <v>1.497362175917287</v>
      </c>
      <c r="J236" s="10">
        <f>I236*scaler_rd</f>
        <v>30.737297318647997</v>
      </c>
      <c r="K236" s="10">
        <f>I236*scaler_ss</f>
        <v>26.97684267319077</v>
      </c>
      <c r="L236" s="10">
        <f>I236*scaler_snook</f>
        <v>26.726629885506142</v>
      </c>
      <c r="M236" s="11">
        <f t="shared" si="13"/>
        <v>28.146923292448303</v>
      </c>
      <c r="N236" s="10">
        <f t="shared" si="14"/>
        <v>0.75816977611508352</v>
      </c>
      <c r="O236" s="15">
        <f t="shared" si="15"/>
        <v>2.6936151004415362E-2</v>
      </c>
    </row>
    <row r="237" spans="1:15" x14ac:dyDescent="0.2">
      <c r="A237" s="7" t="s">
        <v>557</v>
      </c>
      <c r="B237" s="7" t="s">
        <v>552</v>
      </c>
      <c r="C237" s="7" t="s">
        <v>558</v>
      </c>
      <c r="D237" s="7" t="s">
        <v>554</v>
      </c>
      <c r="E237" s="8">
        <v>50</v>
      </c>
      <c r="F237" s="12">
        <v>1.9509399999999999</v>
      </c>
      <c r="G237" s="7">
        <v>55</v>
      </c>
      <c r="H237" s="7">
        <v>0</v>
      </c>
      <c r="I237" s="12">
        <f t="shared" si="12"/>
        <v>2.245306095629326</v>
      </c>
      <c r="J237" s="10">
        <f>I237*scaler_rd</f>
        <v>46.090813660664814</v>
      </c>
      <c r="K237" s="10">
        <f>I237*scaler_ss</f>
        <v>40.451983006611265</v>
      </c>
      <c r="L237" s="10">
        <f>I237*scaler_snook</f>
        <v>40.076787007654943</v>
      </c>
      <c r="M237" s="11">
        <f t="shared" si="13"/>
        <v>42.206527891643674</v>
      </c>
      <c r="N237" s="10">
        <f t="shared" si="14"/>
        <v>1.1368814086613817</v>
      </c>
      <c r="O237" s="15">
        <f t="shared" si="15"/>
        <v>2.6936151004415335E-2</v>
      </c>
    </row>
    <row r="238" spans="1:15" x14ac:dyDescent="0.2">
      <c r="A238" s="7" t="s">
        <v>559</v>
      </c>
      <c r="B238" s="7" t="s">
        <v>552</v>
      </c>
      <c r="C238" s="7" t="s">
        <v>560</v>
      </c>
      <c r="D238" s="7" t="s">
        <v>554</v>
      </c>
      <c r="E238" s="8">
        <v>50</v>
      </c>
      <c r="F238" s="12">
        <v>1.2767500000000001</v>
      </c>
      <c r="G238" s="7">
        <v>90</v>
      </c>
      <c r="H238" s="7">
        <v>0</v>
      </c>
      <c r="I238" s="12">
        <f t="shared" si="12"/>
        <v>2.6287681196769945</v>
      </c>
      <c r="J238" s="10">
        <f>I238*scaler_rd</f>
        <v>53.962380361849348</v>
      </c>
      <c r="K238" s="10">
        <f>I238*scaler_ss</f>
        <v>47.360528487626993</v>
      </c>
      <c r="L238" s="10">
        <f>I238*scaler_snook</f>
        <v>46.921255070694365</v>
      </c>
      <c r="M238" s="11">
        <f t="shared" si="13"/>
        <v>49.414721306723571</v>
      </c>
      <c r="N238" s="10">
        <f t="shared" si="14"/>
        <v>1.331042394959008</v>
      </c>
      <c r="O238" s="15">
        <f t="shared" si="15"/>
        <v>2.6936151004415376E-2</v>
      </c>
    </row>
    <row r="239" spans="1:15" x14ac:dyDescent="0.2">
      <c r="A239" s="7" t="s">
        <v>561</v>
      </c>
      <c r="B239" s="7" t="s">
        <v>552</v>
      </c>
      <c r="C239" s="7" t="s">
        <v>562</v>
      </c>
      <c r="D239" s="7" t="s">
        <v>554</v>
      </c>
      <c r="E239" s="8">
        <v>50</v>
      </c>
      <c r="F239" s="12">
        <v>1.2495799999999999</v>
      </c>
      <c r="G239" s="7">
        <v>50</v>
      </c>
      <c r="H239" s="7">
        <v>0</v>
      </c>
      <c r="I239" s="12">
        <f t="shared" si="12"/>
        <v>1.8127435005863459</v>
      </c>
      <c r="J239" s="10">
        <f>I239*scaler_rd</f>
        <v>37.21132858577505</v>
      </c>
      <c r="K239" s="10">
        <f>I239*scaler_ss</f>
        <v>32.658829646347542</v>
      </c>
      <c r="L239" s="10">
        <f>I239*scaler_snook</f>
        <v>32.355915887783389</v>
      </c>
      <c r="M239" s="11">
        <f t="shared" si="13"/>
        <v>34.075358039968656</v>
      </c>
      <c r="N239" s="10">
        <f t="shared" si="14"/>
        <v>0.91785898969411195</v>
      </c>
      <c r="O239" s="15">
        <f t="shared" si="15"/>
        <v>2.6936151004415279E-2</v>
      </c>
    </row>
    <row r="240" spans="1:15" x14ac:dyDescent="0.2">
      <c r="A240" s="7" t="s">
        <v>563</v>
      </c>
      <c r="B240" s="7" t="s">
        <v>564</v>
      </c>
      <c r="C240" s="7" t="s">
        <v>565</v>
      </c>
      <c r="D240" s="7" t="s">
        <v>566</v>
      </c>
      <c r="E240" s="8">
        <v>51</v>
      </c>
      <c r="F240" s="12">
        <v>1.602070667</v>
      </c>
      <c r="G240" s="7">
        <v>44</v>
      </c>
      <c r="H240" s="7">
        <v>0</v>
      </c>
      <c r="I240" s="12">
        <f t="shared" si="12"/>
        <v>1.8258771882580145</v>
      </c>
      <c r="J240" s="10">
        <f>I240*scaler_rd</f>
        <v>37.480932072057207</v>
      </c>
      <c r="K240" s="10">
        <f>I240*scaler_ss</f>
        <v>32.895449371178231</v>
      </c>
      <c r="L240" s="10">
        <f>I240*scaler_snook</f>
        <v>32.590340942107666</v>
      </c>
      <c r="M240" s="11">
        <f t="shared" si="13"/>
        <v>34.322240795114368</v>
      </c>
      <c r="N240" s="10">
        <f t="shared" si="14"/>
        <v>0.9245090608671046</v>
      </c>
      <c r="O240" s="15">
        <f t="shared" si="15"/>
        <v>2.6936151004415328E-2</v>
      </c>
    </row>
    <row r="241" spans="1:15" x14ac:dyDescent="0.2">
      <c r="A241" s="7" t="s">
        <v>567</v>
      </c>
      <c r="B241" s="7" t="s">
        <v>568</v>
      </c>
      <c r="C241" s="7" t="s">
        <v>569</v>
      </c>
      <c r="D241" s="7" t="s">
        <v>570</v>
      </c>
      <c r="E241" s="8">
        <v>52</v>
      </c>
      <c r="F241" s="12">
        <v>0.37506899999999999</v>
      </c>
      <c r="G241" s="7">
        <v>25</v>
      </c>
      <c r="H241" s="7">
        <v>0</v>
      </c>
      <c r="I241" s="12">
        <f t="shared" si="12"/>
        <v>0.77631771131222493</v>
      </c>
      <c r="J241" s="10">
        <f>I241*scaler_rd</f>
        <v>15.935963048965323</v>
      </c>
      <c r="K241" s="10">
        <f>I241*scaler_ss</f>
        <v>13.986329492830913</v>
      </c>
      <c r="L241" s="10">
        <f>I241*scaler_snook</f>
        <v>13.856604953370454</v>
      </c>
      <c r="M241" s="11">
        <f t="shared" si="13"/>
        <v>14.59296583172223</v>
      </c>
      <c r="N241" s="10">
        <f t="shared" si="14"/>
        <v>0.39307833124554381</v>
      </c>
      <c r="O241" s="15">
        <f t="shared" si="15"/>
        <v>2.6936151004415362E-2</v>
      </c>
    </row>
    <row r="242" spans="1:15" x14ac:dyDescent="0.2">
      <c r="A242" s="7" t="s">
        <v>571</v>
      </c>
      <c r="B242" s="7" t="s">
        <v>568</v>
      </c>
      <c r="C242" s="7" t="s">
        <v>572</v>
      </c>
      <c r="D242" s="7" t="s">
        <v>570</v>
      </c>
      <c r="E242" s="8">
        <v>52</v>
      </c>
      <c r="F242" s="12">
        <v>1.3695900000000001</v>
      </c>
      <c r="G242" s="7">
        <v>20</v>
      </c>
      <c r="H242" s="7">
        <v>0</v>
      </c>
      <c r="I242" s="12">
        <f t="shared" si="12"/>
        <v>1.0607777158519525</v>
      </c>
      <c r="J242" s="10">
        <f>I242*scaler_rd</f>
        <v>21.77525288507011</v>
      </c>
      <c r="K242" s="10">
        <f>I242*scaler_ss</f>
        <v>19.111230410394398</v>
      </c>
      <c r="L242" s="10">
        <f>I242*scaler_snook</f>
        <v>18.933971926330948</v>
      </c>
      <c r="M242" s="11">
        <f t="shared" si="13"/>
        <v>19.940151740598484</v>
      </c>
      <c r="N242" s="10">
        <f t="shared" si="14"/>
        <v>0.53711093833571566</v>
      </c>
      <c r="O242" s="15">
        <f t="shared" si="15"/>
        <v>2.6936151004415317E-2</v>
      </c>
    </row>
    <row r="243" spans="1:15" x14ac:dyDescent="0.2">
      <c r="A243" s="7" t="s">
        <v>573</v>
      </c>
      <c r="B243" s="7" t="s">
        <v>568</v>
      </c>
      <c r="C243" s="7" t="s">
        <v>574</v>
      </c>
      <c r="D243" s="7" t="s">
        <v>570</v>
      </c>
      <c r="E243" s="8">
        <v>52</v>
      </c>
      <c r="F243" s="12">
        <v>1.5412650000000001</v>
      </c>
      <c r="G243" s="7">
        <v>40</v>
      </c>
      <c r="H243" s="7">
        <v>0</v>
      </c>
      <c r="I243" s="12">
        <f t="shared" si="12"/>
        <v>1.6981658430931488</v>
      </c>
      <c r="J243" s="10">
        <f>I243*scaler_rd</f>
        <v>34.859320780926396</v>
      </c>
      <c r="K243" s="10">
        <f>I243*scaler_ss</f>
        <v>30.594570584799389</v>
      </c>
      <c r="L243" s="10">
        <f>I243*scaler_snook</f>
        <v>30.31080302583133</v>
      </c>
      <c r="M243" s="11">
        <f t="shared" si="13"/>
        <v>31.921564797185706</v>
      </c>
      <c r="N243" s="10">
        <f t="shared" si="14"/>
        <v>0.8598440896742231</v>
      </c>
      <c r="O243" s="15">
        <f t="shared" si="15"/>
        <v>2.6936151004415338E-2</v>
      </c>
    </row>
    <row r="244" spans="1:15" x14ac:dyDescent="0.2">
      <c r="A244" s="7" t="s">
        <v>575</v>
      </c>
      <c r="B244" s="7" t="s">
        <v>568</v>
      </c>
      <c r="C244" s="7" t="s">
        <v>576</v>
      </c>
      <c r="D244" s="7" t="s">
        <v>570</v>
      </c>
      <c r="E244" s="8">
        <v>52</v>
      </c>
      <c r="F244" s="12">
        <v>0.66220500000000004</v>
      </c>
      <c r="G244" s="7">
        <v>40</v>
      </c>
      <c r="H244" s="7">
        <v>0</v>
      </c>
      <c r="I244" s="12">
        <f t="shared" si="12"/>
        <v>1.2658363030065387</v>
      </c>
      <c r="J244" s="10">
        <f>I244*scaler_rd</f>
        <v>25.984619772043338</v>
      </c>
      <c r="K244" s="10">
        <f>I244*scaler_ss</f>
        <v>22.805615999550369</v>
      </c>
      <c r="L244" s="10">
        <f>I244*scaler_snook</f>
        <v>22.594091736935923</v>
      </c>
      <c r="M244" s="11">
        <f t="shared" si="13"/>
        <v>23.794775836176541</v>
      </c>
      <c r="N244" s="10">
        <f t="shared" si="14"/>
        <v>0.64093967503946303</v>
      </c>
      <c r="O244" s="15">
        <f t="shared" si="15"/>
        <v>2.6936151004415276E-2</v>
      </c>
    </row>
    <row r="245" spans="1:15" x14ac:dyDescent="0.2">
      <c r="A245" s="7" t="s">
        <v>577</v>
      </c>
      <c r="B245" s="7" t="s">
        <v>568</v>
      </c>
      <c r="C245" s="7" t="s">
        <v>578</v>
      </c>
      <c r="D245" s="7" t="s">
        <v>570</v>
      </c>
      <c r="E245" s="8">
        <v>52</v>
      </c>
      <c r="F245" s="12">
        <v>0.86459699999999995</v>
      </c>
      <c r="G245" s="7">
        <v>55</v>
      </c>
      <c r="H245" s="7">
        <v>0</v>
      </c>
      <c r="I245" s="12">
        <f t="shared" si="12"/>
        <v>1.6918136931345824</v>
      </c>
      <c r="J245" s="10">
        <f>I245*scaler_rd</f>
        <v>34.728926194346514</v>
      </c>
      <c r="K245" s="10">
        <f>I245*scaler_ss</f>
        <v>30.48012869971318</v>
      </c>
      <c r="L245" s="10">
        <f>I245*scaler_snook</f>
        <v>30.197422600139838</v>
      </c>
      <c r="M245" s="11">
        <f t="shared" si="13"/>
        <v>31.802159164733173</v>
      </c>
      <c r="N245" s="10">
        <f t="shared" si="14"/>
        <v>0.85662776152770181</v>
      </c>
      <c r="O245" s="15">
        <f t="shared" si="15"/>
        <v>2.6936151004415272E-2</v>
      </c>
    </row>
    <row r="246" spans="1:15" x14ac:dyDescent="0.2">
      <c r="A246" s="7" t="s">
        <v>579</v>
      </c>
      <c r="B246" s="7" t="s">
        <v>568</v>
      </c>
      <c r="C246" s="7" t="s">
        <v>580</v>
      </c>
      <c r="D246" s="7" t="s">
        <v>570</v>
      </c>
      <c r="E246" s="8">
        <v>52</v>
      </c>
      <c r="F246" s="12">
        <v>2.0175900000000002</v>
      </c>
      <c r="G246" s="7">
        <v>14</v>
      </c>
      <c r="H246" s="7">
        <v>0</v>
      </c>
      <c r="I246" s="12">
        <f t="shared" si="12"/>
        <v>0.97310973963192238</v>
      </c>
      <c r="J246" s="10">
        <f>I246*scaler_rd</f>
        <v>19.975637071515543</v>
      </c>
      <c r="K246" s="10">
        <f>I246*scaler_ss</f>
        <v>17.531782739014577</v>
      </c>
      <c r="L246" s="10">
        <f>I246*scaler_snook</f>
        <v>17.36917378268295</v>
      </c>
      <c r="M246" s="11">
        <f t="shared" si="13"/>
        <v>18.292197864404358</v>
      </c>
      <c r="N246" s="10">
        <f t="shared" si="14"/>
        <v>0.49272140387824059</v>
      </c>
      <c r="O246" s="15">
        <f t="shared" si="15"/>
        <v>2.6936151004415397E-2</v>
      </c>
    </row>
    <row r="247" spans="1:15" x14ac:dyDescent="0.2">
      <c r="A247" s="7" t="s">
        <v>581</v>
      </c>
      <c r="B247" s="7" t="s">
        <v>568</v>
      </c>
      <c r="C247" s="7" t="s">
        <v>582</v>
      </c>
      <c r="D247" s="7" t="s">
        <v>570</v>
      </c>
      <c r="E247" s="8">
        <v>52</v>
      </c>
      <c r="F247" s="12">
        <v>3.2325900000000001</v>
      </c>
      <c r="G247" s="7">
        <v>50.4</v>
      </c>
      <c r="H247" s="7">
        <v>0</v>
      </c>
      <c r="I247" s="12">
        <f t="shared" si="12"/>
        <v>2.5354068993422136</v>
      </c>
      <c r="J247" s="10">
        <f>I247*scaler_rd</f>
        <v>52.045895737343592</v>
      </c>
      <c r="K247" s="10">
        <f>I247*scaler_ss</f>
        <v>45.678509939772603</v>
      </c>
      <c r="L247" s="10">
        <f>I247*scaler_snook</f>
        <v>45.2548374052299</v>
      </c>
      <c r="M247" s="11">
        <f t="shared" si="13"/>
        <v>47.659747694115367</v>
      </c>
      <c r="N247" s="10">
        <f t="shared" si="14"/>
        <v>1.283770160721029</v>
      </c>
      <c r="O247" s="15">
        <f t="shared" si="15"/>
        <v>2.6936151004415376E-2</v>
      </c>
    </row>
    <row r="248" spans="1:15" x14ac:dyDescent="0.2">
      <c r="A248" s="7" t="s">
        <v>583</v>
      </c>
      <c r="B248" s="7" t="s">
        <v>568</v>
      </c>
      <c r="C248" s="7" t="s">
        <v>584</v>
      </c>
      <c r="D248" s="7" t="s">
        <v>570</v>
      </c>
      <c r="E248" s="8">
        <v>52</v>
      </c>
      <c r="F248" s="12">
        <v>0.78704499999999999</v>
      </c>
      <c r="G248" s="7">
        <v>15</v>
      </c>
      <c r="H248" s="7">
        <v>0</v>
      </c>
      <c r="I248" s="12">
        <f t="shared" si="12"/>
        <v>0.73203996663529336</v>
      </c>
      <c r="J248" s="10">
        <f>I248*scaler_rd</f>
        <v>15.027045871395847</v>
      </c>
      <c r="K248" s="10">
        <f>I248*scaler_ss</f>
        <v>13.188610830449479</v>
      </c>
      <c r="L248" s="10">
        <f>I248*scaler_snook</f>
        <v>13.066285207634698</v>
      </c>
      <c r="M248" s="11">
        <f t="shared" si="13"/>
        <v>13.760647303160008</v>
      </c>
      <c r="N248" s="10">
        <f t="shared" si="14"/>
        <v>0.37065887367641875</v>
      </c>
      <c r="O248" s="15">
        <f t="shared" si="15"/>
        <v>2.6936151004415345E-2</v>
      </c>
    </row>
    <row r="249" spans="1:15" x14ac:dyDescent="0.2">
      <c r="A249" s="7" t="s">
        <v>585</v>
      </c>
      <c r="B249" s="7" t="s">
        <v>568</v>
      </c>
      <c r="C249" s="7" t="s">
        <v>586</v>
      </c>
      <c r="D249" s="7" t="s">
        <v>570</v>
      </c>
      <c r="E249" s="8">
        <v>52</v>
      </c>
      <c r="F249" s="12">
        <v>1.5326500000000001</v>
      </c>
      <c r="G249" s="7">
        <v>40</v>
      </c>
      <c r="H249" s="7">
        <v>0</v>
      </c>
      <c r="I249" s="12">
        <f t="shared" si="12"/>
        <v>1.6948584868327927</v>
      </c>
      <c r="J249" s="10">
        <f>I249*scaler_rd</f>
        <v>34.791428594020459</v>
      </c>
      <c r="K249" s="10">
        <f>I249*scaler_ss</f>
        <v>30.534984446632677</v>
      </c>
      <c r="L249" s="10">
        <f>I249*scaler_snook</f>
        <v>30.251769554776875</v>
      </c>
      <c r="M249" s="11">
        <f t="shared" si="13"/>
        <v>31.859394198476668</v>
      </c>
      <c r="N249" s="10">
        <f t="shared" si="14"/>
        <v>0.85816945303935965</v>
      </c>
      <c r="O249" s="15">
        <f t="shared" si="15"/>
        <v>2.6936151004415279E-2</v>
      </c>
    </row>
    <row r="250" spans="1:15" x14ac:dyDescent="0.2">
      <c r="A250" s="7" t="s">
        <v>587</v>
      </c>
      <c r="B250" s="7" t="s">
        <v>568</v>
      </c>
      <c r="C250" s="7" t="s">
        <v>588</v>
      </c>
      <c r="D250" s="7" t="s">
        <v>570</v>
      </c>
      <c r="E250" s="8">
        <v>52</v>
      </c>
      <c r="F250" s="12">
        <v>1.352806</v>
      </c>
      <c r="G250" s="7">
        <v>20</v>
      </c>
      <c r="H250" s="7">
        <v>0</v>
      </c>
      <c r="I250" s="12">
        <f t="shared" si="12"/>
        <v>1.0562382712016158</v>
      </c>
      <c r="J250" s="10">
        <f>I250*scaler_rd</f>
        <v>21.68206884307742</v>
      </c>
      <c r="K250" s="10">
        <f>I250*scaler_ss</f>
        <v>19.029446666871717</v>
      </c>
      <c r="L250" s="10">
        <f>I250*scaler_snook</f>
        <v>18.852946734826453</v>
      </c>
      <c r="M250" s="11">
        <f t="shared" si="13"/>
        <v>19.854820748258529</v>
      </c>
      <c r="N250" s="10">
        <f t="shared" si="14"/>
        <v>0.53481244984068976</v>
      </c>
      <c r="O250" s="15">
        <f t="shared" si="15"/>
        <v>2.6936151004415303E-2</v>
      </c>
    </row>
    <row r="251" spans="1:15" x14ac:dyDescent="0.2">
      <c r="A251" s="7" t="s">
        <v>589</v>
      </c>
      <c r="B251" s="7" t="s">
        <v>568</v>
      </c>
      <c r="C251" s="7" t="s">
        <v>590</v>
      </c>
      <c r="D251" s="7" t="s">
        <v>570</v>
      </c>
      <c r="E251" s="8">
        <v>52</v>
      </c>
      <c r="F251" s="12">
        <v>1.2715000000000001</v>
      </c>
      <c r="G251" s="7">
        <v>30</v>
      </c>
      <c r="H251" s="7">
        <v>0</v>
      </c>
      <c r="I251" s="12">
        <f t="shared" si="12"/>
        <v>1.3289405736753177</v>
      </c>
      <c r="J251" s="10">
        <f>I251*scaler_rd</f>
        <v>27.280000916845172</v>
      </c>
      <c r="K251" s="10">
        <f>I251*scaler_ss</f>
        <v>23.942517952342943</v>
      </c>
      <c r="L251" s="10">
        <f>I251*scaler_snook</f>
        <v>23.72044881572754</v>
      </c>
      <c r="M251" s="11">
        <f t="shared" si="13"/>
        <v>24.980989228305219</v>
      </c>
      <c r="N251" s="10">
        <f t="shared" si="14"/>
        <v>0.67289169809330329</v>
      </c>
      <c r="O251" s="15">
        <f t="shared" si="15"/>
        <v>2.6936151004415376E-2</v>
      </c>
    </row>
    <row r="252" spans="1:15" x14ac:dyDescent="0.2">
      <c r="A252" s="7" t="s">
        <v>591</v>
      </c>
      <c r="B252" s="7" t="s">
        <v>568</v>
      </c>
      <c r="C252" s="7" t="s">
        <v>592</v>
      </c>
      <c r="D252" s="7" t="s">
        <v>570</v>
      </c>
      <c r="E252" s="8">
        <v>52</v>
      </c>
      <c r="F252" s="12">
        <v>1.7767299999999999</v>
      </c>
      <c r="G252" s="7">
        <v>60</v>
      </c>
      <c r="H252" s="7">
        <v>0</v>
      </c>
      <c r="I252" s="12">
        <f t="shared" si="12"/>
        <v>2.2938280013852159</v>
      </c>
      <c r="J252" s="10">
        <f>I252*scaler_rd</f>
        <v>47.086853408211226</v>
      </c>
      <c r="K252" s="10">
        <f>I252*scaler_ss</f>
        <v>41.326165511574139</v>
      </c>
      <c r="L252" s="10">
        <f>I252*scaler_snook</f>
        <v>40.942861386542361</v>
      </c>
      <c r="M252" s="11">
        <f t="shared" si="13"/>
        <v>43.118626768775904</v>
      </c>
      <c r="N252" s="10">
        <f t="shared" si="14"/>
        <v>1.16144984174677</v>
      </c>
      <c r="O252" s="15">
        <f t="shared" si="15"/>
        <v>2.6936151004415265E-2</v>
      </c>
    </row>
    <row r="253" spans="1:15" x14ac:dyDescent="0.2">
      <c r="A253" s="7" t="s">
        <v>593</v>
      </c>
      <c r="B253" s="7" t="s">
        <v>568</v>
      </c>
      <c r="C253" s="7" t="s">
        <v>594</v>
      </c>
      <c r="D253" s="7" t="s">
        <v>570</v>
      </c>
      <c r="E253" s="8">
        <v>52</v>
      </c>
      <c r="F253" s="12">
        <v>2.2199300000000002</v>
      </c>
      <c r="G253" s="7">
        <v>18</v>
      </c>
      <c r="H253" s="7">
        <v>0</v>
      </c>
      <c r="I253" s="12">
        <f t="shared" si="12"/>
        <v>1.1755027401928582</v>
      </c>
      <c r="J253" s="10">
        <f>I253*scaler_rd</f>
        <v>24.130285782101389</v>
      </c>
      <c r="K253" s="10">
        <f>I253*scaler_ss</f>
        <v>21.178144469063366</v>
      </c>
      <c r="L253" s="10">
        <f>I253*scaler_snook</f>
        <v>20.98171516005241</v>
      </c>
      <c r="M253" s="11">
        <f t="shared" si="13"/>
        <v>22.09671513707239</v>
      </c>
      <c r="N253" s="10">
        <f t="shared" si="14"/>
        <v>0.59520045563373369</v>
      </c>
      <c r="O253" s="15">
        <f t="shared" si="15"/>
        <v>2.6936151004415411E-2</v>
      </c>
    </row>
    <row r="254" spans="1:15" x14ac:dyDescent="0.2">
      <c r="A254" s="7" t="s">
        <v>595</v>
      </c>
      <c r="B254" s="7" t="s">
        <v>568</v>
      </c>
      <c r="C254" s="7" t="s">
        <v>596</v>
      </c>
      <c r="D254" s="7" t="s">
        <v>570</v>
      </c>
      <c r="E254" s="8">
        <v>52</v>
      </c>
      <c r="F254" s="12">
        <v>1.45086</v>
      </c>
      <c r="G254" s="7">
        <v>10</v>
      </c>
      <c r="H254" s="7">
        <v>0</v>
      </c>
      <c r="I254" s="12">
        <f t="shared" si="12"/>
        <v>0.70439027521774922</v>
      </c>
      <c r="J254" s="10">
        <f>I254*scaler_rd</f>
        <v>14.459463225367482</v>
      </c>
      <c r="K254" s="10">
        <f>I254*scaler_ss</f>
        <v>12.690467236781888</v>
      </c>
      <c r="L254" s="10">
        <f>I254*scaler_snook</f>
        <v>12.57276194328988</v>
      </c>
      <c r="M254" s="11">
        <f t="shared" si="13"/>
        <v>13.24089746847975</v>
      </c>
      <c r="N254" s="10">
        <f t="shared" si="14"/>
        <v>0.35665881364495117</v>
      </c>
      <c r="O254" s="15">
        <f t="shared" si="15"/>
        <v>2.6936151004415328E-2</v>
      </c>
    </row>
    <row r="255" spans="1:15" x14ac:dyDescent="0.2">
      <c r="A255" s="7" t="s">
        <v>597</v>
      </c>
      <c r="B255" s="7" t="s">
        <v>568</v>
      </c>
      <c r="C255" s="7" t="s">
        <v>598</v>
      </c>
      <c r="D255" s="7" t="s">
        <v>570</v>
      </c>
      <c r="E255" s="8">
        <v>52</v>
      </c>
      <c r="F255" s="12">
        <v>1.697195</v>
      </c>
      <c r="G255" s="7">
        <v>18</v>
      </c>
      <c r="H255" s="7">
        <v>0</v>
      </c>
      <c r="I255" s="12">
        <f t="shared" si="12"/>
        <v>1.0706993637544311</v>
      </c>
      <c r="J255" s="10">
        <f>I255*scaler_rd</f>
        <v>21.978920806147791</v>
      </c>
      <c r="K255" s="10">
        <f>I255*scaler_ss</f>
        <v>19.289981242243076</v>
      </c>
      <c r="L255" s="10">
        <f>I255*scaler_snook</f>
        <v>19.111064827172665</v>
      </c>
      <c r="M255" s="11">
        <f t="shared" si="13"/>
        <v>20.126655625187848</v>
      </c>
      <c r="N255" s="10">
        <f t="shared" si="14"/>
        <v>0.5421346351339269</v>
      </c>
      <c r="O255" s="15">
        <f t="shared" si="15"/>
        <v>2.6936151004415421E-2</v>
      </c>
    </row>
    <row r="256" spans="1:15" x14ac:dyDescent="0.2">
      <c r="A256" s="7" t="s">
        <v>599</v>
      </c>
      <c r="B256" s="7" t="s">
        <v>568</v>
      </c>
      <c r="C256" s="7" t="s">
        <v>600</v>
      </c>
      <c r="D256" s="7" t="s">
        <v>570</v>
      </c>
      <c r="E256" s="8">
        <v>52</v>
      </c>
      <c r="F256" s="12">
        <v>1.697195</v>
      </c>
      <c r="G256" s="7">
        <v>20</v>
      </c>
      <c r="H256" s="7">
        <v>0</v>
      </c>
      <c r="I256" s="12">
        <f t="shared" si="12"/>
        <v>1.1429280351423183</v>
      </c>
      <c r="J256" s="10">
        <f>I256*scaler_rd</f>
        <v>23.461604276511512</v>
      </c>
      <c r="K256" s="10">
        <f>I256*scaler_ss</f>
        <v>20.591270626911133</v>
      </c>
      <c r="L256" s="10">
        <f>I256*scaler_snook</f>
        <v>20.40028462873692</v>
      </c>
      <c r="M256" s="11">
        <f t="shared" si="13"/>
        <v>21.484386510719855</v>
      </c>
      <c r="N256" s="10">
        <f t="shared" si="14"/>
        <v>0.57870667928997466</v>
      </c>
      <c r="O256" s="15">
        <f t="shared" si="15"/>
        <v>2.6936151004415369E-2</v>
      </c>
    </row>
    <row r="257" spans="1:15" x14ac:dyDescent="0.2">
      <c r="A257" s="7" t="s">
        <v>601</v>
      </c>
      <c r="B257" s="7" t="s">
        <v>568</v>
      </c>
      <c r="C257" s="7" t="s">
        <v>602</v>
      </c>
      <c r="D257" s="7" t="s">
        <v>570</v>
      </c>
      <c r="E257" s="8">
        <v>52</v>
      </c>
      <c r="F257" s="12">
        <v>1.9722500000000001</v>
      </c>
      <c r="G257" s="7">
        <v>12</v>
      </c>
      <c r="H257" s="7">
        <v>0</v>
      </c>
      <c r="I257" s="12">
        <f t="shared" si="12"/>
        <v>0.87750272012143149</v>
      </c>
      <c r="J257" s="10">
        <f>I257*scaler_rd</f>
        <v>18.01305151158347</v>
      </c>
      <c r="K257" s="10">
        <f>I257*scaler_ss</f>
        <v>15.809303324702416</v>
      </c>
      <c r="L257" s="10">
        <f>I257*scaler_snook</f>
        <v>15.662670529154523</v>
      </c>
      <c r="M257" s="11">
        <f t="shared" si="13"/>
        <v>16.495008455146802</v>
      </c>
      <c r="N257" s="10">
        <f t="shared" si="14"/>
        <v>0.44431203856694229</v>
      </c>
      <c r="O257" s="15">
        <f t="shared" si="15"/>
        <v>2.6936151004415352E-2</v>
      </c>
    </row>
    <row r="258" spans="1:15" x14ac:dyDescent="0.2">
      <c r="A258" s="7" t="s">
        <v>603</v>
      </c>
      <c r="B258" s="7" t="s">
        <v>568</v>
      </c>
      <c r="C258" s="7" t="s">
        <v>604</v>
      </c>
      <c r="D258" s="7" t="s">
        <v>570</v>
      </c>
      <c r="E258" s="8">
        <v>52</v>
      </c>
      <c r="F258" s="12">
        <v>1.42214</v>
      </c>
      <c r="G258" s="7">
        <v>20</v>
      </c>
      <c r="H258" s="7">
        <v>0</v>
      </c>
      <c r="I258" s="12">
        <f t="shared" si="12"/>
        <v>1.0747601005290039</v>
      </c>
      <c r="J258" s="10">
        <f>I258*scaler_rd</f>
        <v>22.06227810979836</v>
      </c>
      <c r="K258" s="10">
        <f>I258*scaler_ss</f>
        <v>19.363140467757628</v>
      </c>
      <c r="L258" s="10">
        <f>I258*scaler_snook</f>
        <v>19.183545493895789</v>
      </c>
      <c r="M258" s="11">
        <f t="shared" si="13"/>
        <v>20.202988023817259</v>
      </c>
      <c r="N258" s="10">
        <f t="shared" si="14"/>
        <v>0.54419073614993618</v>
      </c>
      <c r="O258" s="15">
        <f t="shared" si="15"/>
        <v>2.6936151004415331E-2</v>
      </c>
    </row>
    <row r="259" spans="1:15" x14ac:dyDescent="0.2">
      <c r="A259" s="7" t="s">
        <v>605</v>
      </c>
      <c r="B259" s="7" t="s">
        <v>568</v>
      </c>
      <c r="C259" s="7" t="s">
        <v>606</v>
      </c>
      <c r="D259" s="7" t="s">
        <v>570</v>
      </c>
      <c r="E259" s="8">
        <v>52</v>
      </c>
      <c r="F259" s="12">
        <v>0.80884999999999996</v>
      </c>
      <c r="G259" s="7">
        <v>10</v>
      </c>
      <c r="H259" s="7">
        <v>0</v>
      </c>
      <c r="I259" s="12">
        <f t="shared" ref="I259:I322" si="16">10^(-0.828+0.6196*LOG10($G259)+0.3478*LOG10($F259)+0.7261*$H259)</f>
        <v>0.5748525826489006</v>
      </c>
      <c r="J259" s="10">
        <f>I259*scaler_rd</f>
        <v>11.800361349750009</v>
      </c>
      <c r="K259" s="10">
        <f>I259*scaler_ss</f>
        <v>10.356684529510527</v>
      </c>
      <c r="L259" s="10">
        <f>I259*scaler_snook</f>
        <v>10.260625293124262</v>
      </c>
      <c r="M259" s="11">
        <f t="shared" ref="M259:M322" si="17">AVERAGE(J259:L259)</f>
        <v>10.805890390794934</v>
      </c>
      <c r="N259" s="10">
        <f t="shared" ref="N259:N322" si="18">_xlfn.STDEV.S(K259:M259)</f>
        <v>0.29106909530361386</v>
      </c>
      <c r="O259" s="15">
        <f t="shared" ref="O259:O322" si="19">N259/M259</f>
        <v>2.6936151004415418E-2</v>
      </c>
    </row>
    <row r="260" spans="1:15" x14ac:dyDescent="0.2">
      <c r="A260" s="7" t="s">
        <v>607</v>
      </c>
      <c r="B260" s="7" t="s">
        <v>608</v>
      </c>
      <c r="C260" s="7" t="s">
        <v>609</v>
      </c>
      <c r="D260" s="7" t="s">
        <v>610</v>
      </c>
      <c r="E260" s="8">
        <v>53</v>
      </c>
      <c r="F260" s="12">
        <v>1.5388299999999999</v>
      </c>
      <c r="G260" s="7">
        <v>15</v>
      </c>
      <c r="H260" s="7">
        <v>0</v>
      </c>
      <c r="I260" s="12">
        <f t="shared" si="16"/>
        <v>0.92429595033526091</v>
      </c>
      <c r="J260" s="10">
        <f>I260*scaler_rd</f>
        <v>18.973605646525012</v>
      </c>
      <c r="K260" s="10">
        <f>I260*scaler_ss</f>
        <v>16.652341588892284</v>
      </c>
      <c r="L260" s="10">
        <f>I260*scaler_snook</f>
        <v>16.497889533071305</v>
      </c>
      <c r="M260" s="11">
        <f t="shared" si="17"/>
        <v>17.374612256162866</v>
      </c>
      <c r="N260" s="10">
        <f t="shared" si="18"/>
        <v>0.46800517937516817</v>
      </c>
      <c r="O260" s="15">
        <f t="shared" si="19"/>
        <v>2.6936151004415324E-2</v>
      </c>
    </row>
    <row r="261" spans="1:15" x14ac:dyDescent="0.2">
      <c r="A261" s="7" t="s">
        <v>611</v>
      </c>
      <c r="B261" s="7" t="s">
        <v>608</v>
      </c>
      <c r="C261" s="7" t="s">
        <v>612</v>
      </c>
      <c r="D261" s="7" t="s">
        <v>610</v>
      </c>
      <c r="E261" s="8">
        <v>53</v>
      </c>
      <c r="F261" s="12">
        <v>1.45573</v>
      </c>
      <c r="G261" s="7">
        <v>20</v>
      </c>
      <c r="H261" s="7">
        <v>0</v>
      </c>
      <c r="I261" s="12">
        <f t="shared" si="16"/>
        <v>1.0835219126789426</v>
      </c>
      <c r="J261" s="10">
        <f>I261*scaler_rd</f>
        <v>22.242137351225921</v>
      </c>
      <c r="K261" s="10">
        <f>I261*scaler_ss</f>
        <v>19.52099541541326</v>
      </c>
      <c r="L261" s="10">
        <f>I261*scaler_snook</f>
        <v>19.339936321862499</v>
      </c>
      <c r="M261" s="11">
        <f t="shared" si="17"/>
        <v>20.367689696167229</v>
      </c>
      <c r="N261" s="10">
        <f t="shared" si="18"/>
        <v>0.54862716526703614</v>
      </c>
      <c r="O261" s="15">
        <f t="shared" si="19"/>
        <v>2.6936151004415401E-2</v>
      </c>
    </row>
    <row r="262" spans="1:15" x14ac:dyDescent="0.2">
      <c r="A262" s="7" t="s">
        <v>613</v>
      </c>
      <c r="B262" s="7" t="s">
        <v>608</v>
      </c>
      <c r="C262" s="7" t="s">
        <v>614</v>
      </c>
      <c r="D262" s="7" t="s">
        <v>610</v>
      </c>
      <c r="E262" s="8">
        <v>53</v>
      </c>
      <c r="F262" s="12">
        <v>2.4285100000000002</v>
      </c>
      <c r="G262" s="7">
        <v>25</v>
      </c>
      <c r="H262" s="7">
        <v>0</v>
      </c>
      <c r="I262" s="12">
        <f t="shared" si="16"/>
        <v>1.4865682236642481</v>
      </c>
      <c r="J262" s="10">
        <f>I262*scaler_rd</f>
        <v>30.515723056267753</v>
      </c>
      <c r="K262" s="10">
        <f>I262*scaler_ss</f>
        <v>26.782376193113041</v>
      </c>
      <c r="L262" s="10">
        <f>I262*scaler_snook</f>
        <v>26.533967100570983</v>
      </c>
      <c r="M262" s="11">
        <f t="shared" si="17"/>
        <v>27.944022116650597</v>
      </c>
      <c r="N262" s="10">
        <f t="shared" si="18"/>
        <v>0.75270439940482503</v>
      </c>
      <c r="O262" s="15">
        <f t="shared" si="19"/>
        <v>2.6936151004415432E-2</v>
      </c>
    </row>
    <row r="263" spans="1:15" x14ac:dyDescent="0.2">
      <c r="A263" s="7" t="s">
        <v>615</v>
      </c>
      <c r="B263" s="7" t="s">
        <v>608</v>
      </c>
      <c r="C263" s="7" t="s">
        <v>616</v>
      </c>
      <c r="D263" s="7" t="s">
        <v>610</v>
      </c>
      <c r="E263" s="8">
        <v>53</v>
      </c>
      <c r="F263" s="12">
        <v>1.867165</v>
      </c>
      <c r="G263" s="7">
        <v>35</v>
      </c>
      <c r="H263" s="7">
        <v>0</v>
      </c>
      <c r="I263" s="12">
        <f t="shared" si="16"/>
        <v>1.6711748939549955</v>
      </c>
      <c r="J263" s="10">
        <f>I263*scaler_rd</f>
        <v>34.305260552936673</v>
      </c>
      <c r="K263" s="10">
        <f>I263*scaler_ss</f>
        <v>30.108295052926817</v>
      </c>
      <c r="L263" s="10">
        <f>I263*scaler_snook</f>
        <v>29.829037745876914</v>
      </c>
      <c r="M263" s="11">
        <f t="shared" si="17"/>
        <v>31.414197783913469</v>
      </c>
      <c r="N263" s="10">
        <f t="shared" si="18"/>
        <v>0.84617757519006354</v>
      </c>
      <c r="O263" s="15">
        <f t="shared" si="19"/>
        <v>2.6936151004415359E-2</v>
      </c>
    </row>
    <row r="264" spans="1:15" x14ac:dyDescent="0.2">
      <c r="A264" s="7" t="s">
        <v>617</v>
      </c>
      <c r="B264" s="7" t="s">
        <v>608</v>
      </c>
      <c r="C264" s="7" t="s">
        <v>618</v>
      </c>
      <c r="D264" s="7" t="s">
        <v>610</v>
      </c>
      <c r="E264" s="8">
        <v>53</v>
      </c>
      <c r="F264" s="12">
        <v>3.48929</v>
      </c>
      <c r="G264" s="7">
        <v>25</v>
      </c>
      <c r="H264" s="7">
        <v>0</v>
      </c>
      <c r="I264" s="12">
        <f t="shared" si="16"/>
        <v>1.6862718140320319</v>
      </c>
      <c r="J264" s="10">
        <f>I264*scaler_rd</f>
        <v>34.615164548420907</v>
      </c>
      <c r="K264" s="10">
        <f>I264*scaler_ss</f>
        <v>30.380284852267412</v>
      </c>
      <c r="L264" s="10">
        <f>I264*scaler_snook</f>
        <v>30.098504813897939</v>
      </c>
      <c r="M264" s="11">
        <f t="shared" si="17"/>
        <v>31.697984738195419</v>
      </c>
      <c r="N264" s="10">
        <f t="shared" si="18"/>
        <v>0.85382170344368513</v>
      </c>
      <c r="O264" s="15">
        <f t="shared" si="19"/>
        <v>2.6936151004415355E-2</v>
      </c>
    </row>
    <row r="265" spans="1:15" x14ac:dyDescent="0.2">
      <c r="A265" s="7" t="s">
        <v>619</v>
      </c>
      <c r="B265" s="7" t="s">
        <v>608</v>
      </c>
      <c r="C265" s="7" t="s">
        <v>620</v>
      </c>
      <c r="D265" s="7" t="s">
        <v>610</v>
      </c>
      <c r="E265" s="8">
        <v>53</v>
      </c>
      <c r="F265" s="12">
        <v>2.785615</v>
      </c>
      <c r="G265" s="7">
        <v>30</v>
      </c>
      <c r="H265" s="7">
        <v>0</v>
      </c>
      <c r="I265" s="12">
        <f t="shared" si="16"/>
        <v>1.7456930598861815</v>
      </c>
      <c r="J265" s="10">
        <f>I265*scaler_rd</f>
        <v>35.83494192108266</v>
      </c>
      <c r="K265" s="10">
        <f>I265*scaler_ss</f>
        <v>31.450832530467167</v>
      </c>
      <c r="L265" s="10">
        <f>I265*scaler_snook</f>
        <v>31.159123060319608</v>
      </c>
      <c r="M265" s="11">
        <f t="shared" si="17"/>
        <v>32.814965837289812</v>
      </c>
      <c r="N265" s="10">
        <f t="shared" si="18"/>
        <v>0.88390887499796877</v>
      </c>
      <c r="O265" s="15">
        <f t="shared" si="19"/>
        <v>2.6936151004415331E-2</v>
      </c>
    </row>
    <row r="266" spans="1:15" x14ac:dyDescent="0.2">
      <c r="A266" s="7" t="s">
        <v>621</v>
      </c>
      <c r="B266" s="7" t="s">
        <v>608</v>
      </c>
      <c r="C266" s="7" t="s">
        <v>622</v>
      </c>
      <c r="D266" s="7" t="s">
        <v>610</v>
      </c>
      <c r="E266" s="8">
        <v>53</v>
      </c>
      <c r="F266" s="12">
        <v>1.5626800000000001</v>
      </c>
      <c r="G266" s="7">
        <v>12</v>
      </c>
      <c r="H266" s="7">
        <v>0</v>
      </c>
      <c r="I266" s="12">
        <f t="shared" si="16"/>
        <v>0.80926117414600873</v>
      </c>
      <c r="J266" s="10">
        <f>I266*scaler_rd</f>
        <v>16.612214278035889</v>
      </c>
      <c r="K266" s="10">
        <f>I266*scaler_ss</f>
        <v>14.579846965270518</v>
      </c>
      <c r="L266" s="10">
        <f>I266*scaler_snook</f>
        <v>14.444617494669016</v>
      </c>
      <c r="M266" s="11">
        <f t="shared" si="17"/>
        <v>15.212226245991808</v>
      </c>
      <c r="N266" s="10">
        <f t="shared" si="18"/>
        <v>0.40975882327536561</v>
      </c>
      <c r="O266" s="15">
        <f t="shared" si="19"/>
        <v>2.6936151004415338E-2</v>
      </c>
    </row>
    <row r="267" spans="1:15" x14ac:dyDescent="0.2">
      <c r="A267" s="7" t="s">
        <v>623</v>
      </c>
      <c r="B267" s="7" t="s">
        <v>608</v>
      </c>
      <c r="C267" s="7" t="s">
        <v>624</v>
      </c>
      <c r="D267" s="7" t="s">
        <v>610</v>
      </c>
      <c r="E267" s="8">
        <v>53</v>
      </c>
      <c r="F267" s="12">
        <v>1.1906600000000001</v>
      </c>
      <c r="G267" s="7">
        <v>35</v>
      </c>
      <c r="H267" s="7">
        <v>0</v>
      </c>
      <c r="I267" s="12">
        <f t="shared" si="16"/>
        <v>1.4291030448692486</v>
      </c>
      <c r="J267" s="10">
        <f>I267*scaler_rd</f>
        <v>29.336099105229245</v>
      </c>
      <c r="K267" s="10">
        <f>I267*scaler_ss</f>
        <v>25.747069496795696</v>
      </c>
      <c r="L267" s="10">
        <f>I267*scaler_snook</f>
        <v>25.508262972564996</v>
      </c>
      <c r="M267" s="11">
        <f t="shared" si="17"/>
        <v>26.863810524863311</v>
      </c>
      <c r="N267" s="10">
        <f t="shared" si="18"/>
        <v>0.72360765685171957</v>
      </c>
      <c r="O267" s="15">
        <f t="shared" si="19"/>
        <v>2.6936151004415314E-2</v>
      </c>
    </row>
    <row r="268" spans="1:15" x14ac:dyDescent="0.2">
      <c r="A268" s="7" t="s">
        <v>625</v>
      </c>
      <c r="B268" s="7" t="s">
        <v>608</v>
      </c>
      <c r="C268" s="7" t="s">
        <v>626</v>
      </c>
      <c r="D268" s="7" t="s">
        <v>610</v>
      </c>
      <c r="E268" s="8">
        <v>53</v>
      </c>
      <c r="F268" s="12">
        <v>0.80296199999999995</v>
      </c>
      <c r="G268" s="7">
        <v>30</v>
      </c>
      <c r="H268" s="7">
        <v>0</v>
      </c>
      <c r="I268" s="12">
        <f t="shared" si="16"/>
        <v>1.1326018011671777</v>
      </c>
      <c r="J268" s="10">
        <f>I268*scaler_rd</f>
        <v>23.249631162070187</v>
      </c>
      <c r="K268" s="10">
        <f>I268*scaler_ss</f>
        <v>20.405230673562322</v>
      </c>
      <c r="L268" s="10">
        <f>I268*scaler_snook</f>
        <v>20.215970213691907</v>
      </c>
      <c r="M268" s="11">
        <f t="shared" si="17"/>
        <v>21.290277349774808</v>
      </c>
      <c r="N268" s="10">
        <f t="shared" si="18"/>
        <v>0.57347812561941913</v>
      </c>
      <c r="O268" s="15">
        <f t="shared" si="19"/>
        <v>2.6936151004415401E-2</v>
      </c>
    </row>
    <row r="269" spans="1:15" x14ac:dyDescent="0.2">
      <c r="A269" s="7" t="s">
        <v>627</v>
      </c>
      <c r="B269" s="7" t="s">
        <v>608</v>
      </c>
      <c r="C269" s="7" t="s">
        <v>628</v>
      </c>
      <c r="D269" s="7" t="s">
        <v>610</v>
      </c>
      <c r="E269" s="8">
        <v>53</v>
      </c>
      <c r="F269" s="12">
        <v>1.1003799999999999</v>
      </c>
      <c r="G269" s="7">
        <v>30</v>
      </c>
      <c r="H269" s="7">
        <v>0</v>
      </c>
      <c r="I269" s="12">
        <f t="shared" si="16"/>
        <v>1.2637840688906135</v>
      </c>
      <c r="J269" s="10">
        <f>I269*scaler_rd</f>
        <v>25.942492268622182</v>
      </c>
      <c r="K269" s="10">
        <f>I269*scaler_ss</f>
        <v>22.768642448485508</v>
      </c>
      <c r="L269" s="10">
        <f>I269*scaler_snook</f>
        <v>22.557461119082134</v>
      </c>
      <c r="M269" s="11">
        <f t="shared" si="17"/>
        <v>23.756198612063276</v>
      </c>
      <c r="N269" s="10">
        <f t="shared" si="18"/>
        <v>0.63990055310541916</v>
      </c>
      <c r="O269" s="15">
        <f t="shared" si="19"/>
        <v>2.6936151004415366E-2</v>
      </c>
    </row>
    <row r="270" spans="1:15" x14ac:dyDescent="0.2">
      <c r="A270" s="7" t="s">
        <v>629</v>
      </c>
      <c r="B270" s="7" t="s">
        <v>608</v>
      </c>
      <c r="C270" s="7" t="s">
        <v>630</v>
      </c>
      <c r="D270" s="7" t="s">
        <v>610</v>
      </c>
      <c r="E270" s="8">
        <v>53</v>
      </c>
      <c r="F270" s="12">
        <v>2.8680750000000002</v>
      </c>
      <c r="G270" s="7">
        <v>45</v>
      </c>
      <c r="H270" s="7">
        <v>0</v>
      </c>
      <c r="I270" s="12">
        <f t="shared" si="16"/>
        <v>2.2671510219937896</v>
      </c>
      <c r="J270" s="10">
        <f>I270*scaler_rd</f>
        <v>46.539238235138356</v>
      </c>
      <c r="K270" s="10">
        <f>I270*scaler_ss</f>
        <v>40.845546535341754</v>
      </c>
      <c r="L270" s="10">
        <f>I270*scaler_snook</f>
        <v>40.466700197135296</v>
      </c>
      <c r="M270" s="11">
        <f t="shared" si="17"/>
        <v>42.617161655871804</v>
      </c>
      <c r="N270" s="10">
        <f t="shared" si="18"/>
        <v>1.1479423017421433</v>
      </c>
      <c r="O270" s="15">
        <f t="shared" si="19"/>
        <v>2.6936151004415366E-2</v>
      </c>
    </row>
    <row r="271" spans="1:15" x14ac:dyDescent="0.2">
      <c r="A271" s="7" t="s">
        <v>631</v>
      </c>
      <c r="B271" s="7" t="s">
        <v>608</v>
      </c>
      <c r="C271" s="7" t="s">
        <v>632</v>
      </c>
      <c r="D271" s="7" t="s">
        <v>610</v>
      </c>
      <c r="E271" s="8">
        <v>53</v>
      </c>
      <c r="F271" s="12">
        <v>2.7147000000000001</v>
      </c>
      <c r="G271" s="7">
        <v>50</v>
      </c>
      <c r="H271" s="7">
        <v>0</v>
      </c>
      <c r="I271" s="12">
        <f t="shared" si="16"/>
        <v>2.3742709109386939</v>
      </c>
      <c r="J271" s="10">
        <f>I271*scaler_rd</f>
        <v>48.738155723636446</v>
      </c>
      <c r="K271" s="10">
        <f>I271*scaler_ss</f>
        <v>42.775444617257762</v>
      </c>
      <c r="L271" s="10">
        <f>I271*scaler_snook</f>
        <v>42.378698290350869</v>
      </c>
      <c r="M271" s="11">
        <f t="shared" si="17"/>
        <v>44.630766210415025</v>
      </c>
      <c r="N271" s="10">
        <f t="shared" si="18"/>
        <v>1.2021810580864969</v>
      </c>
      <c r="O271" s="15">
        <f t="shared" si="19"/>
        <v>2.6936151004415338E-2</v>
      </c>
    </row>
    <row r="272" spans="1:15" x14ac:dyDescent="0.2">
      <c r="A272" s="7" t="s">
        <v>633</v>
      </c>
      <c r="B272" s="7" t="s">
        <v>608</v>
      </c>
      <c r="C272" s="7" t="s">
        <v>634</v>
      </c>
      <c r="D272" s="7" t="s">
        <v>610</v>
      </c>
      <c r="E272" s="8">
        <v>53</v>
      </c>
      <c r="F272" s="12">
        <v>2.2771149999999998</v>
      </c>
      <c r="G272" s="7">
        <v>30</v>
      </c>
      <c r="H272" s="7">
        <v>0</v>
      </c>
      <c r="I272" s="12">
        <f t="shared" si="16"/>
        <v>1.627506830531253</v>
      </c>
      <c r="J272" s="10">
        <f>I272*scaler_rd</f>
        <v>33.408858686793039</v>
      </c>
      <c r="K272" s="10">
        <f>I272*scaler_ss</f>
        <v>29.321560556909805</v>
      </c>
      <c r="L272" s="10">
        <f>I272*scaler_snook</f>
        <v>29.049600287315357</v>
      </c>
      <c r="M272" s="11">
        <f t="shared" si="17"/>
        <v>30.593339843672734</v>
      </c>
      <c r="N272" s="10">
        <f t="shared" si="18"/>
        <v>0.82406682175856527</v>
      </c>
      <c r="O272" s="15">
        <f t="shared" si="19"/>
        <v>2.6936151004415345E-2</v>
      </c>
    </row>
    <row r="273" spans="1:15" x14ac:dyDescent="0.2">
      <c r="A273" s="7" t="s">
        <v>635</v>
      </c>
      <c r="B273" s="7" t="s">
        <v>608</v>
      </c>
      <c r="C273" s="7" t="s">
        <v>636</v>
      </c>
      <c r="D273" s="7" t="s">
        <v>610</v>
      </c>
      <c r="E273" s="8">
        <v>53</v>
      </c>
      <c r="F273" s="12">
        <v>1.0870500000000001</v>
      </c>
      <c r="G273" s="7">
        <v>15</v>
      </c>
      <c r="H273" s="7">
        <v>0</v>
      </c>
      <c r="I273" s="12">
        <f t="shared" si="16"/>
        <v>0.81905624744094974</v>
      </c>
      <c r="J273" s="10">
        <f>I273*scaler_rd</f>
        <v>16.813283922352309</v>
      </c>
      <c r="K273" s="10">
        <f>I273*scaler_ss</f>
        <v>14.756317398075542</v>
      </c>
      <c r="L273" s="10">
        <f>I273*scaler_snook</f>
        <v>14.619451147385615</v>
      </c>
      <c r="M273" s="11">
        <f t="shared" si="17"/>
        <v>15.396350822604489</v>
      </c>
      <c r="N273" s="10">
        <f t="shared" si="18"/>
        <v>0.41471843067462921</v>
      </c>
      <c r="O273" s="15">
        <f t="shared" si="19"/>
        <v>2.6936151004415362E-2</v>
      </c>
    </row>
    <row r="274" spans="1:15" x14ac:dyDescent="0.2">
      <c r="A274" s="7" t="s">
        <v>637</v>
      </c>
      <c r="B274" s="7" t="s">
        <v>608</v>
      </c>
      <c r="C274" s="7" t="s">
        <v>638</v>
      </c>
      <c r="D274" s="7" t="s">
        <v>610</v>
      </c>
      <c r="E274" s="8">
        <v>53</v>
      </c>
      <c r="F274" s="12">
        <v>2.0631300000000001</v>
      </c>
      <c r="G274" s="7">
        <v>45</v>
      </c>
      <c r="H274" s="7">
        <v>0</v>
      </c>
      <c r="I274" s="12">
        <f t="shared" si="16"/>
        <v>2.0217284519410006</v>
      </c>
      <c r="J274" s="10">
        <f>I274*scaler_rd</f>
        <v>41.501294425853835</v>
      </c>
      <c r="K274" s="10">
        <f>I274*scaler_ss</f>
        <v>36.42395357189698</v>
      </c>
      <c r="L274" s="10">
        <f>I274*scaler_snook</f>
        <v>36.086117929967806</v>
      </c>
      <c r="M274" s="11">
        <f t="shared" si="17"/>
        <v>38.003788642572879</v>
      </c>
      <c r="N274" s="10">
        <f t="shared" si="18"/>
        <v>1.0236757896162294</v>
      </c>
      <c r="O274" s="15">
        <f t="shared" si="19"/>
        <v>2.6936151004415383E-2</v>
      </c>
    </row>
    <row r="275" spans="1:15" x14ac:dyDescent="0.2">
      <c r="A275" s="7" t="s">
        <v>639</v>
      </c>
      <c r="B275" s="7" t="s">
        <v>608</v>
      </c>
      <c r="C275" s="7" t="s">
        <v>640</v>
      </c>
      <c r="D275" s="7" t="s">
        <v>610</v>
      </c>
      <c r="E275" s="8">
        <v>53</v>
      </c>
      <c r="F275" s="12">
        <v>1.8270599999999999</v>
      </c>
      <c r="G275" s="7">
        <v>28</v>
      </c>
      <c r="H275" s="7">
        <v>0</v>
      </c>
      <c r="I275" s="12">
        <f t="shared" si="16"/>
        <v>1.444430809927066</v>
      </c>
      <c r="J275" s="10">
        <f>I275*scaler_rd</f>
        <v>29.650741801158105</v>
      </c>
      <c r="K275" s="10">
        <f>I275*scaler_ss</f>
        <v>26.023218255691024</v>
      </c>
      <c r="L275" s="10">
        <f>I275*scaler_snook</f>
        <v>25.781850425394381</v>
      </c>
      <c r="M275" s="11">
        <f t="shared" si="17"/>
        <v>27.151936827414502</v>
      </c>
      <c r="N275" s="10">
        <f t="shared" si="18"/>
        <v>0.73136867044558296</v>
      </c>
      <c r="O275" s="15">
        <f t="shared" si="19"/>
        <v>2.6936151004415338E-2</v>
      </c>
    </row>
    <row r="276" spans="1:15" x14ac:dyDescent="0.2">
      <c r="A276" s="7" t="s">
        <v>641</v>
      </c>
      <c r="B276" s="7" t="s">
        <v>608</v>
      </c>
      <c r="C276" s="7" t="s">
        <v>642</v>
      </c>
      <c r="D276" s="7" t="s">
        <v>610</v>
      </c>
      <c r="E276" s="8">
        <v>53</v>
      </c>
      <c r="F276" s="12">
        <v>1.3165500000000001</v>
      </c>
      <c r="G276" s="7">
        <v>18</v>
      </c>
      <c r="H276" s="7">
        <v>0</v>
      </c>
      <c r="I276" s="12">
        <f t="shared" si="16"/>
        <v>0.98018297991608028</v>
      </c>
      <c r="J276" s="10">
        <f>I276*scaler_rd</f>
        <v>20.120833933782489</v>
      </c>
      <c r="K276" s="10">
        <f>I276*scaler_ss</f>
        <v>17.659215963523881</v>
      </c>
      <c r="L276" s="10">
        <f>I276*scaler_snook</f>
        <v>17.495425051885828</v>
      </c>
      <c r="M276" s="11">
        <f t="shared" si="17"/>
        <v>18.4251583163974</v>
      </c>
      <c r="N276" s="10">
        <f t="shared" si="18"/>
        <v>0.49630284669073998</v>
      </c>
      <c r="O276" s="15">
        <f t="shared" si="19"/>
        <v>2.6936151004415366E-2</v>
      </c>
    </row>
    <row r="277" spans="1:15" x14ac:dyDescent="0.2">
      <c r="A277" s="7" t="s">
        <v>643</v>
      </c>
      <c r="B277" s="7" t="s">
        <v>608</v>
      </c>
      <c r="C277" s="7" t="s">
        <v>644</v>
      </c>
      <c r="D277" s="7" t="s">
        <v>610</v>
      </c>
      <c r="E277" s="8">
        <v>53</v>
      </c>
      <c r="F277" s="12">
        <v>1.0536799999999999</v>
      </c>
      <c r="G277" s="7">
        <v>22</v>
      </c>
      <c r="H277" s="7">
        <v>0</v>
      </c>
      <c r="I277" s="12">
        <f t="shared" si="16"/>
        <v>1.0272193498969249</v>
      </c>
      <c r="J277" s="10">
        <f>I277*scaler_rd</f>
        <v>21.08637915199629</v>
      </c>
      <c r="K277" s="10">
        <f>I277*scaler_ss</f>
        <v>18.506634693140121</v>
      </c>
      <c r="L277" s="10">
        <f>I277*scaler_snook</f>
        <v>18.334983891994533</v>
      </c>
      <c r="M277" s="11">
        <f t="shared" si="17"/>
        <v>19.309332579043648</v>
      </c>
      <c r="N277" s="10">
        <f t="shared" si="18"/>
        <v>0.52011909814359647</v>
      </c>
      <c r="O277" s="15">
        <f t="shared" si="19"/>
        <v>2.6936151004415342E-2</v>
      </c>
    </row>
    <row r="278" spans="1:15" x14ac:dyDescent="0.2">
      <c r="A278" s="7" t="s">
        <v>645</v>
      </c>
      <c r="B278" s="7" t="s">
        <v>608</v>
      </c>
      <c r="C278" s="7" t="s">
        <v>646</v>
      </c>
      <c r="D278" s="7" t="s">
        <v>610</v>
      </c>
      <c r="E278" s="8">
        <v>53</v>
      </c>
      <c r="F278" s="12">
        <v>1.2014766670000001</v>
      </c>
      <c r="G278" s="7">
        <v>20</v>
      </c>
      <c r="H278" s="7">
        <v>0</v>
      </c>
      <c r="I278" s="12">
        <f t="shared" si="16"/>
        <v>1.0135453393705891</v>
      </c>
      <c r="J278" s="10">
        <f>I278*scaler_rd</f>
        <v>20.805684117858124</v>
      </c>
      <c r="K278" s="10">
        <f>I278*scaler_ss</f>
        <v>18.260280379792693</v>
      </c>
      <c r="L278" s="10">
        <f>I278*scaler_snook</f>
        <v>18.090914538390081</v>
      </c>
      <c r="M278" s="11">
        <f t="shared" si="17"/>
        <v>19.052293012013632</v>
      </c>
      <c r="N278" s="10">
        <f t="shared" si="18"/>
        <v>0.51319544155196573</v>
      </c>
      <c r="O278" s="15">
        <f t="shared" si="19"/>
        <v>2.6936151004415307E-2</v>
      </c>
    </row>
    <row r="279" spans="1:15" x14ac:dyDescent="0.2">
      <c r="A279" s="7" t="s">
        <v>647</v>
      </c>
      <c r="B279" s="7" t="s">
        <v>608</v>
      </c>
      <c r="C279" s="7" t="s">
        <v>648</v>
      </c>
      <c r="D279" s="7" t="s">
        <v>610</v>
      </c>
      <c r="E279" s="8">
        <v>53</v>
      </c>
      <c r="F279" s="12">
        <v>1.35053</v>
      </c>
      <c r="G279" s="7">
        <v>25</v>
      </c>
      <c r="H279" s="7">
        <v>0</v>
      </c>
      <c r="I279" s="12">
        <f t="shared" si="16"/>
        <v>1.2121406130082704</v>
      </c>
      <c r="J279" s="10">
        <f>I279*scaler_rd</f>
        <v>24.882374493812204</v>
      </c>
      <c r="K279" s="10">
        <f>I279*scaler_ss</f>
        <v>21.838221334045127</v>
      </c>
      <c r="L279" s="10">
        <f>I279*scaler_snook</f>
        <v>21.635669749181726</v>
      </c>
      <c r="M279" s="11">
        <f t="shared" si="17"/>
        <v>22.785421859013017</v>
      </c>
      <c r="N279" s="10">
        <f t="shared" si="18"/>
        <v>0.61375156389367957</v>
      </c>
      <c r="O279" s="15">
        <f t="shared" si="19"/>
        <v>2.693615100441529E-2</v>
      </c>
    </row>
    <row r="280" spans="1:15" x14ac:dyDescent="0.2">
      <c r="A280" s="7" t="s">
        <v>649</v>
      </c>
      <c r="B280" s="7" t="s">
        <v>608</v>
      </c>
      <c r="C280" s="7" t="s">
        <v>650</v>
      </c>
      <c r="D280" s="7" t="s">
        <v>610</v>
      </c>
      <c r="E280" s="8">
        <v>53</v>
      </c>
      <c r="F280" s="12">
        <v>1.12435</v>
      </c>
      <c r="G280" s="7">
        <v>15</v>
      </c>
      <c r="H280" s="7">
        <v>0</v>
      </c>
      <c r="I280" s="12">
        <f t="shared" si="16"/>
        <v>0.82872357630861371</v>
      </c>
      <c r="J280" s="10">
        <f>I280*scaler_rd</f>
        <v>17.01173127628023</v>
      </c>
      <c r="K280" s="10">
        <f>I280*scaler_ss</f>
        <v>14.930486356078774</v>
      </c>
      <c r="L280" s="10">
        <f>I280*scaler_snook</f>
        <v>14.792004671698624</v>
      </c>
      <c r="M280" s="11">
        <f t="shared" si="17"/>
        <v>15.578074101352541</v>
      </c>
      <c r="N280" s="10">
        <f t="shared" si="18"/>
        <v>0.41961335635200336</v>
      </c>
      <c r="O280" s="15">
        <f t="shared" si="19"/>
        <v>2.6936151004415307E-2</v>
      </c>
    </row>
    <row r="281" spans="1:15" x14ac:dyDescent="0.2">
      <c r="A281" s="7" t="s">
        <v>651</v>
      </c>
      <c r="B281" s="7" t="s">
        <v>608</v>
      </c>
      <c r="C281" s="7" t="s">
        <v>652</v>
      </c>
      <c r="D281" s="7" t="s">
        <v>610</v>
      </c>
      <c r="E281" s="8">
        <v>53</v>
      </c>
      <c r="F281" s="12">
        <v>1.1295500000000001</v>
      </c>
      <c r="G281" s="7">
        <v>38</v>
      </c>
      <c r="H281" s="7">
        <v>0</v>
      </c>
      <c r="I281" s="12">
        <f t="shared" si="16"/>
        <v>1.4765033457773526</v>
      </c>
      <c r="J281" s="10">
        <f>I281*scaler_rd</f>
        <v>30.309114963008103</v>
      </c>
      <c r="K281" s="10">
        <f>I281*scaler_ss</f>
        <v>26.601044894882993</v>
      </c>
      <c r="L281" s="10">
        <f>I281*scaler_snook</f>
        <v>26.354317667419593</v>
      </c>
      <c r="M281" s="11">
        <f t="shared" si="17"/>
        <v>27.754825841770231</v>
      </c>
      <c r="N281" s="10">
        <f t="shared" si="18"/>
        <v>0.74760817997517293</v>
      </c>
      <c r="O281" s="15">
        <f t="shared" si="19"/>
        <v>2.6936151004415373E-2</v>
      </c>
    </row>
    <row r="282" spans="1:15" x14ac:dyDescent="0.2">
      <c r="A282" s="7" t="s">
        <v>653</v>
      </c>
      <c r="B282" s="7" t="s">
        <v>654</v>
      </c>
      <c r="C282" s="7" t="s">
        <v>655</v>
      </c>
      <c r="D282" s="7" t="s">
        <v>656</v>
      </c>
      <c r="E282" s="8">
        <v>54</v>
      </c>
      <c r="F282" s="12">
        <v>2.4933200000000002</v>
      </c>
      <c r="G282" s="7">
        <v>25</v>
      </c>
      <c r="H282" s="7">
        <v>0</v>
      </c>
      <c r="I282" s="12">
        <f t="shared" si="16"/>
        <v>1.5002478911868584</v>
      </c>
      <c r="J282" s="10">
        <f>I282*scaler_rd</f>
        <v>30.796534215134606</v>
      </c>
      <c r="K282" s="10">
        <f>I282*scaler_ss</f>
        <v>27.028832424287003</v>
      </c>
      <c r="L282" s="10">
        <f>I282*scaler_snook</f>
        <v>26.778137426704411</v>
      </c>
      <c r="M282" s="11">
        <f t="shared" si="17"/>
        <v>28.201168022042008</v>
      </c>
      <c r="N282" s="10">
        <f t="shared" si="18"/>
        <v>0.75963092034261348</v>
      </c>
      <c r="O282" s="15">
        <f t="shared" si="19"/>
        <v>2.6936151004415369E-2</v>
      </c>
    </row>
    <row r="283" spans="1:15" x14ac:dyDescent="0.2">
      <c r="A283" s="7" t="s">
        <v>657</v>
      </c>
      <c r="B283" s="7" t="s">
        <v>654</v>
      </c>
      <c r="C283" s="7" t="s">
        <v>658</v>
      </c>
      <c r="D283" s="7" t="s">
        <v>656</v>
      </c>
      <c r="E283" s="8">
        <v>54</v>
      </c>
      <c r="F283" s="12">
        <v>2.8807749999999999</v>
      </c>
      <c r="G283" s="7">
        <v>25</v>
      </c>
      <c r="H283" s="7">
        <v>1</v>
      </c>
      <c r="I283" s="12">
        <f t="shared" si="16"/>
        <v>8.3961652507070994</v>
      </c>
      <c r="J283" s="10">
        <f>I283*scaler_rd</f>
        <v>172.35337702409058</v>
      </c>
      <c r="K283" s="10">
        <f>I283*scaler_ss</f>
        <v>151.26736381442331</v>
      </c>
      <c r="L283" s="10">
        <f>I283*scaler_snook</f>
        <v>149.86434459367047</v>
      </c>
      <c r="M283" s="11">
        <f t="shared" si="17"/>
        <v>157.82836181072813</v>
      </c>
      <c r="N283" s="10">
        <f t="shared" si="18"/>
        <v>4.2512885865132821</v>
      </c>
      <c r="O283" s="15">
        <f t="shared" si="19"/>
        <v>2.6936151004415404E-2</v>
      </c>
    </row>
    <row r="284" spans="1:15" x14ac:dyDescent="0.2">
      <c r="A284" s="7" t="s">
        <v>659</v>
      </c>
      <c r="B284" s="7" t="s">
        <v>654</v>
      </c>
      <c r="C284" s="7" t="s">
        <v>660</v>
      </c>
      <c r="D284" s="7" t="s">
        <v>656</v>
      </c>
      <c r="E284" s="8">
        <v>54</v>
      </c>
      <c r="F284" s="12">
        <v>3.467285</v>
      </c>
      <c r="G284" s="7">
        <v>15</v>
      </c>
      <c r="H284" s="7">
        <v>1</v>
      </c>
      <c r="I284" s="12">
        <f t="shared" si="16"/>
        <v>6.5255107039795757</v>
      </c>
      <c r="J284" s="10">
        <f>I284*scaler_rd</f>
        <v>133.95327188718829</v>
      </c>
      <c r="K284" s="10">
        <f>I284*scaler_ss</f>
        <v>117.56519461675218</v>
      </c>
      <c r="L284" s="10">
        <f>I284*scaler_snook</f>
        <v>116.47476622837088</v>
      </c>
      <c r="M284" s="11">
        <f t="shared" si="17"/>
        <v>122.66441091077046</v>
      </c>
      <c r="N284" s="10">
        <f t="shared" si="18"/>
        <v>3.3041070951601696</v>
      </c>
      <c r="O284" s="15">
        <f t="shared" si="19"/>
        <v>2.6936151004415373E-2</v>
      </c>
    </row>
    <row r="285" spans="1:15" x14ac:dyDescent="0.2">
      <c r="A285" s="7" t="s">
        <v>661</v>
      </c>
      <c r="B285" s="7" t="s">
        <v>654</v>
      </c>
      <c r="C285" s="7" t="s">
        <v>662</v>
      </c>
      <c r="D285" s="7" t="s">
        <v>656</v>
      </c>
      <c r="E285" s="8">
        <v>54</v>
      </c>
      <c r="F285" s="12">
        <v>2.0637400000000001</v>
      </c>
      <c r="G285" s="7">
        <v>20</v>
      </c>
      <c r="H285" s="7">
        <v>1</v>
      </c>
      <c r="I285" s="12">
        <f t="shared" si="16"/>
        <v>6.5111123319315194</v>
      </c>
      <c r="J285" s="10">
        <f>I285*scaler_rd</f>
        <v>133.65770742745795</v>
      </c>
      <c r="K285" s="10">
        <f>I285*scaler_ss</f>
        <v>117.30579002931326</v>
      </c>
      <c r="L285" s="10">
        <f>I285*scaler_snook</f>
        <v>116.21776764321129</v>
      </c>
      <c r="M285" s="11">
        <f t="shared" si="17"/>
        <v>122.39375503332751</v>
      </c>
      <c r="N285" s="10">
        <f t="shared" si="18"/>
        <v>3.2968166675751349</v>
      </c>
      <c r="O285" s="15">
        <f t="shared" si="19"/>
        <v>2.6936151004415383E-2</v>
      </c>
    </row>
    <row r="286" spans="1:15" x14ac:dyDescent="0.2">
      <c r="A286" s="7" t="s">
        <v>663</v>
      </c>
      <c r="B286" s="7" t="s">
        <v>654</v>
      </c>
      <c r="C286" s="7" t="s">
        <v>664</v>
      </c>
      <c r="D286" s="7" t="s">
        <v>656</v>
      </c>
      <c r="E286" s="8">
        <v>54</v>
      </c>
      <c r="F286" s="12">
        <v>1.7983750000000001</v>
      </c>
      <c r="G286" s="7">
        <v>20</v>
      </c>
      <c r="H286" s="7">
        <v>1</v>
      </c>
      <c r="I286" s="12">
        <f t="shared" si="16"/>
        <v>6.2067683740599389</v>
      </c>
      <c r="J286" s="10">
        <f>I286*scaler_rd</f>
        <v>127.41024714651282</v>
      </c>
      <c r="K286" s="10">
        <f>I286*scaler_ss</f>
        <v>111.82265495211777</v>
      </c>
      <c r="L286" s="10">
        <f>I286*scaler_snook</f>
        <v>110.78548916660236</v>
      </c>
      <c r="M286" s="11">
        <f t="shared" si="17"/>
        <v>116.67279708841097</v>
      </c>
      <c r="N286" s="10">
        <f t="shared" si="18"/>
        <v>3.1427160804809438</v>
      </c>
      <c r="O286" s="15">
        <f t="shared" si="19"/>
        <v>2.69361510044153E-2</v>
      </c>
    </row>
    <row r="287" spans="1:15" x14ac:dyDescent="0.2">
      <c r="A287" s="7" t="s">
        <v>665</v>
      </c>
      <c r="B287" s="7" t="s">
        <v>654</v>
      </c>
      <c r="C287" s="7" t="s">
        <v>666</v>
      </c>
      <c r="D287" s="7" t="s">
        <v>656</v>
      </c>
      <c r="E287" s="8">
        <v>54</v>
      </c>
      <c r="F287" s="12">
        <v>2.62357</v>
      </c>
      <c r="G287" s="7">
        <v>35</v>
      </c>
      <c r="H287" s="7">
        <v>1</v>
      </c>
      <c r="I287" s="12">
        <f t="shared" si="16"/>
        <v>10.011414116709494</v>
      </c>
      <c r="J287" s="10">
        <f>I287*scaler_rd</f>
        <v>205.51060874560773</v>
      </c>
      <c r="K287" s="10">
        <f>I287*scaler_ss</f>
        <v>180.36808188852766</v>
      </c>
      <c r="L287" s="10">
        <f>I287*scaler_snook</f>
        <v>178.69515073326284</v>
      </c>
      <c r="M287" s="11">
        <f t="shared" si="17"/>
        <v>188.19128045579941</v>
      </c>
      <c r="N287" s="10">
        <f t="shared" si="18"/>
        <v>5.069148748071699</v>
      </c>
      <c r="O287" s="15">
        <f t="shared" si="19"/>
        <v>2.6936151004415387E-2</v>
      </c>
    </row>
    <row r="288" spans="1:15" x14ac:dyDescent="0.2">
      <c r="A288" s="7" t="s">
        <v>667</v>
      </c>
      <c r="B288" s="7" t="s">
        <v>654</v>
      </c>
      <c r="C288" s="7" t="s">
        <v>668</v>
      </c>
      <c r="D288" s="7" t="s">
        <v>656</v>
      </c>
      <c r="E288" s="8">
        <v>54</v>
      </c>
      <c r="F288" s="12">
        <v>2.34456</v>
      </c>
      <c r="G288" s="7">
        <v>35</v>
      </c>
      <c r="H288" s="7">
        <v>1</v>
      </c>
      <c r="I288" s="12">
        <f t="shared" si="16"/>
        <v>9.6274638875490286</v>
      </c>
      <c r="J288" s="10">
        <f>I288*scaler_rd</f>
        <v>197.62902035030945</v>
      </c>
      <c r="K288" s="10">
        <f>I288*scaler_ss</f>
        <v>173.45074078496182</v>
      </c>
      <c r="L288" s="10">
        <f>I288*scaler_snook</f>
        <v>171.84196862791103</v>
      </c>
      <c r="M288" s="11">
        <f t="shared" si="17"/>
        <v>180.97390992106077</v>
      </c>
      <c r="N288" s="10">
        <f t="shared" si="18"/>
        <v>4.8747405654931502</v>
      </c>
      <c r="O288" s="15">
        <f t="shared" si="19"/>
        <v>2.6936151004415328E-2</v>
      </c>
    </row>
    <row r="289" spans="1:15" x14ac:dyDescent="0.2">
      <c r="A289" s="7" t="s">
        <v>669</v>
      </c>
      <c r="B289" s="7" t="s">
        <v>654</v>
      </c>
      <c r="C289" s="7" t="s">
        <v>670</v>
      </c>
      <c r="D289" s="7" t="s">
        <v>656</v>
      </c>
      <c r="E289" s="8">
        <v>54</v>
      </c>
      <c r="F289" s="12">
        <v>3.0370349999999999</v>
      </c>
      <c r="G289" s="7">
        <v>24</v>
      </c>
      <c r="H289" s="7">
        <v>1</v>
      </c>
      <c r="I289" s="12">
        <f t="shared" si="16"/>
        <v>8.3382502418977129</v>
      </c>
      <c r="J289" s="10">
        <f>I289*scaler_rd</f>
        <v>171.16451912877497</v>
      </c>
      <c r="K289" s="10">
        <f>I289*scaler_ss</f>
        <v>150.22395287070145</v>
      </c>
      <c r="L289" s="10">
        <f>I289*scaler_snook</f>
        <v>148.83061138592728</v>
      </c>
      <c r="M289" s="11">
        <f t="shared" si="17"/>
        <v>156.73969446180124</v>
      </c>
      <c r="N289" s="10">
        <f t="shared" si="18"/>
        <v>4.2219640784090045</v>
      </c>
      <c r="O289" s="15">
        <f t="shared" si="19"/>
        <v>2.6936151004415362E-2</v>
      </c>
    </row>
    <row r="290" spans="1:15" x14ac:dyDescent="0.2">
      <c r="A290" s="7" t="s">
        <v>671</v>
      </c>
      <c r="B290" s="7" t="s">
        <v>654</v>
      </c>
      <c r="C290" s="7" t="s">
        <v>672</v>
      </c>
      <c r="D290" s="7" t="s">
        <v>656</v>
      </c>
      <c r="E290" s="8">
        <v>54</v>
      </c>
      <c r="F290" s="12">
        <v>2.9134466670000001</v>
      </c>
      <c r="G290" s="7">
        <v>20</v>
      </c>
      <c r="H290" s="7">
        <v>1</v>
      </c>
      <c r="I290" s="12">
        <f t="shared" si="16"/>
        <v>7.3407251750667815</v>
      </c>
      <c r="J290" s="10">
        <f>I290*scaler_rd</f>
        <v>150.68769324448053</v>
      </c>
      <c r="K290" s="10">
        <f>I290*scaler_ss</f>
        <v>132.25229763373315</v>
      </c>
      <c r="L290" s="10">
        <f>I290*scaler_snook</f>
        <v>131.02564496464527</v>
      </c>
      <c r="M290" s="11">
        <f t="shared" si="17"/>
        <v>137.98854528095299</v>
      </c>
      <c r="N290" s="10">
        <f t="shared" si="18"/>
        <v>3.7168802925673612</v>
      </c>
      <c r="O290" s="15">
        <f t="shared" si="19"/>
        <v>2.6936151004415397E-2</v>
      </c>
    </row>
    <row r="291" spans="1:15" x14ac:dyDescent="0.2">
      <c r="A291" s="7" t="s">
        <v>673</v>
      </c>
      <c r="B291" s="7" t="s">
        <v>654</v>
      </c>
      <c r="C291" s="7" t="s">
        <v>674</v>
      </c>
      <c r="D291" s="7" t="s">
        <v>656</v>
      </c>
      <c r="E291" s="8">
        <v>54</v>
      </c>
      <c r="F291" s="12">
        <v>2.0737000000000001</v>
      </c>
      <c r="G291" s="7">
        <v>20</v>
      </c>
      <c r="H291" s="7">
        <v>1</v>
      </c>
      <c r="I291" s="12">
        <f t="shared" si="16"/>
        <v>6.5220243957203623</v>
      </c>
      <c r="J291" s="10">
        <f>I291*scaler_rd</f>
        <v>133.88170623979087</v>
      </c>
      <c r="K291" s="10">
        <f>I291*scaler_ss</f>
        <v>117.50238443566728</v>
      </c>
      <c r="L291" s="10">
        <f>I291*scaler_snook</f>
        <v>116.41253861770367</v>
      </c>
      <c r="M291" s="11">
        <f t="shared" si="17"/>
        <v>122.59887643105394</v>
      </c>
      <c r="N291" s="10">
        <f t="shared" si="18"/>
        <v>3.3023418485185214</v>
      </c>
      <c r="O291" s="15">
        <f t="shared" si="19"/>
        <v>2.6936151004415307E-2</v>
      </c>
    </row>
    <row r="292" spans="1:15" x14ac:dyDescent="0.2">
      <c r="A292" s="7" t="s">
        <v>675</v>
      </c>
      <c r="B292" s="7" t="s">
        <v>654</v>
      </c>
      <c r="C292" s="7" t="s">
        <v>676</v>
      </c>
      <c r="D292" s="7" t="s">
        <v>656</v>
      </c>
      <c r="E292" s="8">
        <v>54</v>
      </c>
      <c r="F292" s="12">
        <v>3.0075400000000001</v>
      </c>
      <c r="G292" s="7">
        <v>16</v>
      </c>
      <c r="H292" s="7">
        <v>1</v>
      </c>
      <c r="I292" s="12">
        <f t="shared" si="16"/>
        <v>6.4639006153087806</v>
      </c>
      <c r="J292" s="10">
        <f>I292*scaler_rd</f>
        <v>132.68856275818789</v>
      </c>
      <c r="K292" s="10">
        <f>I292*scaler_ss</f>
        <v>116.45521221177043</v>
      </c>
      <c r="L292" s="10">
        <f>I292*scaler_snook</f>
        <v>115.37507901601771</v>
      </c>
      <c r="M292" s="11">
        <f t="shared" si="17"/>
        <v>121.50628466199201</v>
      </c>
      <c r="N292" s="10">
        <f t="shared" si="18"/>
        <v>3.2729116316408962</v>
      </c>
      <c r="O292" s="15">
        <f t="shared" si="19"/>
        <v>2.6936151004415373E-2</v>
      </c>
    </row>
    <row r="293" spans="1:15" x14ac:dyDescent="0.2">
      <c r="A293" s="7" t="s">
        <v>677</v>
      </c>
      <c r="B293" s="7" t="s">
        <v>654</v>
      </c>
      <c r="C293" s="7" t="s">
        <v>678</v>
      </c>
      <c r="D293" s="7" t="s">
        <v>656</v>
      </c>
      <c r="E293" s="8">
        <v>54</v>
      </c>
      <c r="F293" s="12">
        <v>2.1675300000000002</v>
      </c>
      <c r="G293" s="7">
        <v>32</v>
      </c>
      <c r="H293" s="7">
        <v>1</v>
      </c>
      <c r="I293" s="12">
        <f t="shared" si="16"/>
        <v>8.8621601561222363</v>
      </c>
      <c r="J293" s="10">
        <f>I293*scaler_rd</f>
        <v>181.91914820963942</v>
      </c>
      <c r="K293" s="10">
        <f>I293*scaler_ss</f>
        <v>159.66284184377281</v>
      </c>
      <c r="L293" s="10">
        <f>I293*scaler_snook</f>
        <v>158.18195376389824</v>
      </c>
      <c r="M293" s="11">
        <f t="shared" si="17"/>
        <v>166.58798127243685</v>
      </c>
      <c r="N293" s="10">
        <f t="shared" si="18"/>
        <v>4.4872390190750888</v>
      </c>
      <c r="O293" s="15">
        <f t="shared" si="19"/>
        <v>2.6936151004415432E-2</v>
      </c>
    </row>
    <row r="294" spans="1:15" x14ac:dyDescent="0.2">
      <c r="A294" s="7" t="s">
        <v>679</v>
      </c>
      <c r="B294" s="7" t="s">
        <v>680</v>
      </c>
      <c r="C294" s="7" t="s">
        <v>681</v>
      </c>
      <c r="D294" s="7" t="s">
        <v>682</v>
      </c>
      <c r="E294" s="8">
        <v>55</v>
      </c>
      <c r="F294" s="12">
        <v>3.1620900000000001</v>
      </c>
      <c r="G294" s="7">
        <v>700</v>
      </c>
      <c r="H294" s="7">
        <v>1</v>
      </c>
      <c r="I294" s="12">
        <f t="shared" si="16"/>
        <v>68.361846005340922</v>
      </c>
      <c r="J294" s="10">
        <f>I294*scaler_rd</f>
        <v>1403.3067080985652</v>
      </c>
      <c r="K294" s="10">
        <f>I294*scaler_ss</f>
        <v>1231.6237141526728</v>
      </c>
      <c r="L294" s="10">
        <f>I294*scaler_snook</f>
        <v>1220.2002867846181</v>
      </c>
      <c r="M294" s="11">
        <f t="shared" si="17"/>
        <v>1285.0435696786187</v>
      </c>
      <c r="N294" s="10">
        <f t="shared" si="18"/>
        <v>34.614127640116209</v>
      </c>
      <c r="O294" s="15">
        <f t="shared" si="19"/>
        <v>2.6936151004415348E-2</v>
      </c>
    </row>
    <row r="295" spans="1:15" x14ac:dyDescent="0.2">
      <c r="A295" s="7" t="s">
        <v>683</v>
      </c>
      <c r="B295" s="7" t="s">
        <v>684</v>
      </c>
      <c r="C295" s="7" t="s">
        <v>685</v>
      </c>
      <c r="D295" s="7" t="s">
        <v>686</v>
      </c>
      <c r="E295" s="8">
        <v>57</v>
      </c>
      <c r="F295" s="12">
        <v>3.3692099999999998</v>
      </c>
      <c r="G295" s="7">
        <v>37.5</v>
      </c>
      <c r="H295" s="7">
        <v>1</v>
      </c>
      <c r="I295" s="12">
        <f t="shared" si="16"/>
        <v>11.39840384814811</v>
      </c>
      <c r="J295" s="10">
        <f>I295*scaler_rd</f>
        <v>233.98222131791263</v>
      </c>
      <c r="K295" s="10">
        <f>I295*scaler_ss</f>
        <v>205.35642764491033</v>
      </c>
      <c r="L295" s="10">
        <f>I295*scaler_snook</f>
        <v>203.45172720044158</v>
      </c>
      <c r="M295" s="11">
        <f t="shared" si="17"/>
        <v>214.2634587210882</v>
      </c>
      <c r="N295" s="10">
        <f t="shared" si="18"/>
        <v>5.7714328788395548</v>
      </c>
      <c r="O295" s="15">
        <f t="shared" si="19"/>
        <v>2.6936151004415387E-2</v>
      </c>
    </row>
    <row r="296" spans="1:15" x14ac:dyDescent="0.2">
      <c r="A296" s="7" t="s">
        <v>687</v>
      </c>
      <c r="B296" s="7" t="s">
        <v>684</v>
      </c>
      <c r="C296" s="7" t="s">
        <v>688</v>
      </c>
      <c r="D296" s="7" t="s">
        <v>686</v>
      </c>
      <c r="E296" s="8">
        <v>57</v>
      </c>
      <c r="F296" s="12">
        <v>4.4389000000000003</v>
      </c>
      <c r="G296" s="7">
        <v>30</v>
      </c>
      <c r="H296" s="7">
        <v>1</v>
      </c>
      <c r="I296" s="12">
        <f t="shared" si="16"/>
        <v>10.925635312740633</v>
      </c>
      <c r="J296" s="10">
        <f>I296*scaler_rd</f>
        <v>224.27740355943061</v>
      </c>
      <c r="K296" s="10">
        <f>I296*scaler_ss</f>
        <v>196.83891424324494</v>
      </c>
      <c r="L296" s="10">
        <f>I296*scaler_snook</f>
        <v>195.01321454761069</v>
      </c>
      <c r="M296" s="11">
        <f t="shared" si="17"/>
        <v>205.37651078342876</v>
      </c>
      <c r="N296" s="10">
        <f t="shared" si="18"/>
        <v>5.5320527072223769</v>
      </c>
      <c r="O296" s="15">
        <f t="shared" si="19"/>
        <v>2.6936151004415362E-2</v>
      </c>
    </row>
    <row r="297" spans="1:15" x14ac:dyDescent="0.2">
      <c r="A297" s="7" t="s">
        <v>689</v>
      </c>
      <c r="B297" s="7" t="s">
        <v>684</v>
      </c>
      <c r="C297" s="7" t="s">
        <v>690</v>
      </c>
      <c r="D297" s="7" t="s">
        <v>686</v>
      </c>
      <c r="E297" s="8">
        <v>57</v>
      </c>
      <c r="F297" s="12">
        <v>2.6869299999999998</v>
      </c>
      <c r="G297" s="7">
        <v>18</v>
      </c>
      <c r="H297" s="7">
        <v>1</v>
      </c>
      <c r="I297" s="12">
        <f t="shared" si="16"/>
        <v>6.6859358219588021</v>
      </c>
      <c r="J297" s="10">
        <f>I297*scaler_rd</f>
        <v>137.2464194155649</v>
      </c>
      <c r="K297" s="10">
        <f>I297*scaler_ss</f>
        <v>120.45545272408179</v>
      </c>
      <c r="L297" s="10">
        <f>I297*scaler_snook</f>
        <v>119.33821691620653</v>
      </c>
      <c r="M297" s="11">
        <f t="shared" si="17"/>
        <v>125.68002968528441</v>
      </c>
      <c r="N297" s="10">
        <f t="shared" si="18"/>
        <v>3.385336257842221</v>
      </c>
      <c r="O297" s="15">
        <f t="shared" si="19"/>
        <v>2.6936151004415321E-2</v>
      </c>
    </row>
    <row r="298" spans="1:15" x14ac:dyDescent="0.2">
      <c r="A298" s="7" t="s">
        <v>691</v>
      </c>
      <c r="B298" s="7" t="s">
        <v>684</v>
      </c>
      <c r="C298" s="7" t="s">
        <v>692</v>
      </c>
      <c r="D298" s="7" t="s">
        <v>686</v>
      </c>
      <c r="E298" s="8">
        <v>57</v>
      </c>
      <c r="F298" s="12">
        <v>4.1345599999999996</v>
      </c>
      <c r="G298" s="7">
        <v>25</v>
      </c>
      <c r="H298" s="7">
        <v>1</v>
      </c>
      <c r="I298" s="12">
        <f t="shared" si="16"/>
        <v>9.5204557641124765</v>
      </c>
      <c r="J298" s="10">
        <f>I298*scaler_rd</f>
        <v>195.43239714285801</v>
      </c>
      <c r="K298" s="10">
        <f>I298*scaler_ss</f>
        <v>171.52285629774161</v>
      </c>
      <c r="L298" s="10">
        <f>I298*scaler_snook</f>
        <v>169.93196545310846</v>
      </c>
      <c r="M298" s="11">
        <f t="shared" si="17"/>
        <v>178.9624062979027</v>
      </c>
      <c r="N298" s="10">
        <f t="shared" si="18"/>
        <v>4.8205584001538417</v>
      </c>
      <c r="O298" s="15">
        <f t="shared" si="19"/>
        <v>2.6936151004415359E-2</v>
      </c>
    </row>
    <row r="299" spans="1:15" x14ac:dyDescent="0.2">
      <c r="A299" s="7" t="s">
        <v>693</v>
      </c>
      <c r="B299" s="7" t="s">
        <v>684</v>
      </c>
      <c r="C299" s="7" t="s">
        <v>694</v>
      </c>
      <c r="D299" s="7" t="s">
        <v>686</v>
      </c>
      <c r="E299" s="8">
        <v>57</v>
      </c>
      <c r="F299" s="12">
        <v>2.2203499999999998</v>
      </c>
      <c r="G299" s="7">
        <v>35</v>
      </c>
      <c r="H299" s="7">
        <v>1</v>
      </c>
      <c r="I299" s="12">
        <f t="shared" si="16"/>
        <v>9.4469134552543235</v>
      </c>
      <c r="J299" s="10">
        <f>I299*scaler_rd</f>
        <v>193.92274780802819</v>
      </c>
      <c r="K299" s="10">
        <f>I299*scaler_ss</f>
        <v>170.19790009956981</v>
      </c>
      <c r="L299" s="10">
        <f>I299*scaler_snook</f>
        <v>168.61929834999205</v>
      </c>
      <c r="M299" s="11">
        <f t="shared" si="17"/>
        <v>177.57998208586335</v>
      </c>
      <c r="N299" s="10">
        <f t="shared" si="18"/>
        <v>4.7833212128261886</v>
      </c>
      <c r="O299" s="15">
        <f t="shared" si="19"/>
        <v>2.6936151004415355E-2</v>
      </c>
    </row>
    <row r="300" spans="1:15" x14ac:dyDescent="0.2">
      <c r="A300" s="7" t="s">
        <v>695</v>
      </c>
      <c r="B300" s="7" t="s">
        <v>684</v>
      </c>
      <c r="C300" s="7" t="s">
        <v>696</v>
      </c>
      <c r="D300" s="7" t="s">
        <v>686</v>
      </c>
      <c r="E300" s="8">
        <v>57</v>
      </c>
      <c r="F300" s="12">
        <v>2.9023750000000001</v>
      </c>
      <c r="G300" s="7">
        <v>10</v>
      </c>
      <c r="H300" s="7">
        <v>1</v>
      </c>
      <c r="I300" s="12">
        <f t="shared" si="16"/>
        <v>4.7713983477529531</v>
      </c>
      <c r="J300" s="10">
        <f>I300*scaler_rd</f>
        <v>97.945501762620779</v>
      </c>
      <c r="K300" s="10">
        <f>I300*scaler_ss</f>
        <v>85.962677987108464</v>
      </c>
      <c r="L300" s="10">
        <f>I300*scaler_snook</f>
        <v>85.165365953355689</v>
      </c>
      <c r="M300" s="11">
        <f t="shared" si="17"/>
        <v>89.691181901028315</v>
      </c>
      <c r="N300" s="10">
        <f t="shared" si="18"/>
        <v>2.4159352194505863</v>
      </c>
      <c r="O300" s="15">
        <f t="shared" si="19"/>
        <v>2.693615100441538E-2</v>
      </c>
    </row>
    <row r="301" spans="1:15" x14ac:dyDescent="0.2">
      <c r="A301" s="7" t="s">
        <v>697</v>
      </c>
      <c r="B301" s="7" t="s">
        <v>684</v>
      </c>
      <c r="C301" s="7" t="s">
        <v>698</v>
      </c>
      <c r="D301" s="7" t="s">
        <v>686</v>
      </c>
      <c r="E301" s="8">
        <v>57</v>
      </c>
      <c r="F301" s="12">
        <v>1.9722500000000001</v>
      </c>
      <c r="G301" s="7">
        <v>25</v>
      </c>
      <c r="H301" s="7">
        <v>1</v>
      </c>
      <c r="I301" s="12">
        <f t="shared" si="16"/>
        <v>7.3595523811239101</v>
      </c>
      <c r="J301" s="10">
        <f>I301*scaler_rd</f>
        <v>151.07417117184161</v>
      </c>
      <c r="K301" s="10">
        <f>I301*scaler_ss</f>
        <v>132.5914931763665</v>
      </c>
      <c r="L301" s="10">
        <f>I301*scaler_snook</f>
        <v>131.36169443628279</v>
      </c>
      <c r="M301" s="11">
        <f t="shared" si="17"/>
        <v>138.34245292816362</v>
      </c>
      <c r="N301" s="10">
        <f t="shared" si="18"/>
        <v>3.7264132023942347</v>
      </c>
      <c r="O301" s="15">
        <f t="shared" si="19"/>
        <v>2.6936151004415328E-2</v>
      </c>
    </row>
    <row r="302" spans="1:15" x14ac:dyDescent="0.2">
      <c r="A302" s="7" t="s">
        <v>699</v>
      </c>
      <c r="B302" s="7" t="s">
        <v>684</v>
      </c>
      <c r="C302" s="7" t="s">
        <v>700</v>
      </c>
      <c r="D302" s="7" t="s">
        <v>686</v>
      </c>
      <c r="E302" s="8">
        <v>57</v>
      </c>
      <c r="F302" s="12">
        <v>1.63819</v>
      </c>
      <c r="G302" s="7">
        <v>10</v>
      </c>
      <c r="H302" s="7">
        <v>1</v>
      </c>
      <c r="I302" s="12">
        <f t="shared" si="16"/>
        <v>3.9107125339346482</v>
      </c>
      <c r="J302" s="10">
        <f>I302*scaler_rd</f>
        <v>80.277661488059763</v>
      </c>
      <c r="K302" s="10">
        <f>I302*scaler_ss</f>
        <v>70.456352153680882</v>
      </c>
      <c r="L302" s="10">
        <f>I302*scaler_snook</f>
        <v>69.802862770359454</v>
      </c>
      <c r="M302" s="11">
        <f t="shared" si="17"/>
        <v>73.512292137366714</v>
      </c>
      <c r="N302" s="10">
        <f t="shared" si="18"/>
        <v>1.9801382016928122</v>
      </c>
      <c r="O302" s="15">
        <f t="shared" si="19"/>
        <v>2.6936151004415446E-2</v>
      </c>
    </row>
    <row r="303" spans="1:15" x14ac:dyDescent="0.2">
      <c r="A303" s="7" t="s">
        <v>701</v>
      </c>
      <c r="B303" s="7" t="s">
        <v>684</v>
      </c>
      <c r="C303" s="7" t="s">
        <v>702</v>
      </c>
      <c r="D303" s="7" t="s">
        <v>686</v>
      </c>
      <c r="E303" s="8">
        <v>57</v>
      </c>
      <c r="F303" s="12">
        <v>2.5458599999999998</v>
      </c>
      <c r="G303" s="7">
        <v>15</v>
      </c>
      <c r="H303" s="7">
        <v>1</v>
      </c>
      <c r="I303" s="12">
        <f t="shared" si="16"/>
        <v>5.860779595682609</v>
      </c>
      <c r="J303" s="10">
        <f>I303*scaler_rd</f>
        <v>120.30791738224926</v>
      </c>
      <c r="K303" s="10">
        <f>I303*scaler_ss</f>
        <v>105.58923661746746</v>
      </c>
      <c r="L303" s="10">
        <f>I303*scaler_snook</f>
        <v>104.60988638128123</v>
      </c>
      <c r="M303" s="11">
        <f t="shared" si="17"/>
        <v>110.16901346033266</v>
      </c>
      <c r="N303" s="10">
        <f t="shared" si="18"/>
        <v>2.9675291825749954</v>
      </c>
      <c r="O303" s="15">
        <f t="shared" si="19"/>
        <v>2.6936151004415418E-2</v>
      </c>
    </row>
    <row r="304" spans="1:15" x14ac:dyDescent="0.2">
      <c r="A304" s="7" t="s">
        <v>703</v>
      </c>
      <c r="B304" s="7" t="s">
        <v>684</v>
      </c>
      <c r="C304" s="7" t="s">
        <v>704</v>
      </c>
      <c r="D304" s="7" t="s">
        <v>686</v>
      </c>
      <c r="E304" s="8">
        <v>57</v>
      </c>
      <c r="F304" s="12">
        <v>3.39567</v>
      </c>
      <c r="G304" s="7">
        <v>12</v>
      </c>
      <c r="H304" s="7">
        <v>1</v>
      </c>
      <c r="I304" s="12">
        <f t="shared" si="16"/>
        <v>5.6417856416837271</v>
      </c>
      <c r="J304" s="10">
        <f>I304*scaler_rd</f>
        <v>115.81249043524069</v>
      </c>
      <c r="K304" s="10">
        <f>I304*scaler_ss</f>
        <v>101.64378805570671</v>
      </c>
      <c r="L304" s="10">
        <f>I304*scaler_snook</f>
        <v>100.70103223107796</v>
      </c>
      <c r="M304" s="11">
        <f t="shared" si="17"/>
        <v>106.0524369073418</v>
      </c>
      <c r="N304" s="10">
        <f t="shared" si="18"/>
        <v>2.856644454922399</v>
      </c>
      <c r="O304" s="15">
        <f t="shared" si="19"/>
        <v>2.6936151004415432E-2</v>
      </c>
    </row>
    <row r="305" spans="1:15" x14ac:dyDescent="0.2">
      <c r="A305" s="7" t="s">
        <v>705</v>
      </c>
      <c r="B305" s="7" t="s">
        <v>684</v>
      </c>
      <c r="C305" s="7" t="s">
        <v>706</v>
      </c>
      <c r="D305" s="7" t="s">
        <v>686</v>
      </c>
      <c r="E305" s="8">
        <v>57</v>
      </c>
      <c r="F305" s="12">
        <v>1.1929000000000001</v>
      </c>
      <c r="G305" s="7">
        <v>20</v>
      </c>
      <c r="H305" s="7">
        <v>1</v>
      </c>
      <c r="I305" s="12">
        <f t="shared" si="16"/>
        <v>5.3809761846594366</v>
      </c>
      <c r="J305" s="10">
        <f>I305*scaler_rd</f>
        <v>110.4586902972348</v>
      </c>
      <c r="K305" s="10">
        <f>I305*scaler_ss</f>
        <v>96.944981178529886</v>
      </c>
      <c r="L305" s="10">
        <f>I305*scaler_snook</f>
        <v>96.045807235657023</v>
      </c>
      <c r="M305" s="11">
        <f t="shared" si="17"/>
        <v>101.14982623714057</v>
      </c>
      <c r="N305" s="10">
        <f t="shared" si="18"/>
        <v>2.724586993593995</v>
      </c>
      <c r="O305" s="15">
        <f t="shared" si="19"/>
        <v>2.693615100441538E-2</v>
      </c>
    </row>
    <row r="306" spans="1:15" x14ac:dyDescent="0.2">
      <c r="A306" s="7" t="s">
        <v>707</v>
      </c>
      <c r="B306" s="7" t="s">
        <v>684</v>
      </c>
      <c r="C306" s="7" t="s">
        <v>708</v>
      </c>
      <c r="D306" s="7" t="s">
        <v>686</v>
      </c>
      <c r="E306" s="8">
        <v>57</v>
      </c>
      <c r="F306" s="12">
        <v>1.5911599999999999</v>
      </c>
      <c r="G306" s="7">
        <v>25</v>
      </c>
      <c r="H306" s="7">
        <v>1</v>
      </c>
      <c r="I306" s="12">
        <f t="shared" si="16"/>
        <v>6.8299843302291032</v>
      </c>
      <c r="J306" s="10">
        <f>I306*scaler_rd</f>
        <v>140.20339395267018</v>
      </c>
      <c r="K306" s="10">
        <f>I306*scaler_ss</f>
        <v>123.05066583111463</v>
      </c>
      <c r="L306" s="10">
        <f>I306*scaler_snook</f>
        <v>121.90935917425183</v>
      </c>
      <c r="M306" s="11">
        <f t="shared" si="17"/>
        <v>128.38780631934554</v>
      </c>
      <c r="N306" s="10">
        <f t="shared" si="18"/>
        <v>3.4582733381435187</v>
      </c>
      <c r="O306" s="15">
        <f t="shared" si="19"/>
        <v>2.6936151004415317E-2</v>
      </c>
    </row>
    <row r="307" spans="1:15" x14ac:dyDescent="0.2">
      <c r="A307" s="7" t="s">
        <v>709</v>
      </c>
      <c r="B307" s="7" t="s">
        <v>684</v>
      </c>
      <c r="C307" s="7" t="s">
        <v>710</v>
      </c>
      <c r="D307" s="7" t="s">
        <v>686</v>
      </c>
      <c r="E307" s="8">
        <v>57</v>
      </c>
      <c r="F307" s="12">
        <v>1.06558</v>
      </c>
      <c r="G307" s="7">
        <v>20</v>
      </c>
      <c r="H307" s="7">
        <v>1</v>
      </c>
      <c r="I307" s="12">
        <f t="shared" si="16"/>
        <v>5.173835509516957</v>
      </c>
      <c r="J307" s="10">
        <f>I307*scaler_rd</f>
        <v>106.20658307759071</v>
      </c>
      <c r="K307" s="10">
        <f>I307*scaler_ss</f>
        <v>93.213084183660243</v>
      </c>
      <c r="L307" s="10">
        <f>I307*scaler_snook</f>
        <v>92.3485239412026</v>
      </c>
      <c r="M307" s="11">
        <f t="shared" si="17"/>
        <v>97.256063734151169</v>
      </c>
      <c r="N307" s="10">
        <f t="shared" si="18"/>
        <v>2.6197040188381306</v>
      </c>
      <c r="O307" s="15">
        <f t="shared" si="19"/>
        <v>2.6936151004415262E-2</v>
      </c>
    </row>
    <row r="308" spans="1:15" x14ac:dyDescent="0.2">
      <c r="A308" s="7" t="s">
        <v>711</v>
      </c>
      <c r="B308" s="7" t="s">
        <v>684</v>
      </c>
      <c r="C308" s="7" t="s">
        <v>712</v>
      </c>
      <c r="D308" s="7" t="s">
        <v>686</v>
      </c>
      <c r="E308" s="8">
        <v>57</v>
      </c>
      <c r="F308" s="12">
        <v>1.8552299999999999</v>
      </c>
      <c r="G308" s="7">
        <v>30</v>
      </c>
      <c r="H308" s="7">
        <v>1</v>
      </c>
      <c r="I308" s="12">
        <f t="shared" si="16"/>
        <v>8.0662758483416308</v>
      </c>
      <c r="J308" s="10">
        <f>I308*scaler_rd</f>
        <v>165.58152930023127</v>
      </c>
      <c r="K308" s="10">
        <f>I308*scaler_ss</f>
        <v>145.32399577007266</v>
      </c>
      <c r="L308" s="10">
        <f>I308*scaler_snook</f>
        <v>143.97610185455395</v>
      </c>
      <c r="M308" s="11">
        <f t="shared" si="17"/>
        <v>151.62720897495262</v>
      </c>
      <c r="N308" s="10">
        <f t="shared" si="18"/>
        <v>4.0842533973273678</v>
      </c>
      <c r="O308" s="15">
        <f t="shared" si="19"/>
        <v>2.6936151004415359E-2</v>
      </c>
    </row>
    <row r="309" spans="1:15" x14ac:dyDescent="0.2">
      <c r="A309" s="7" t="s">
        <v>716</v>
      </c>
      <c r="B309" s="7" t="s">
        <v>713</v>
      </c>
      <c r="C309" s="7" t="s">
        <v>717</v>
      </c>
      <c r="D309" s="7" t="s">
        <v>714</v>
      </c>
      <c r="E309" s="8" t="s">
        <v>715</v>
      </c>
      <c r="F309" s="12">
        <v>1.5192099999999999</v>
      </c>
      <c r="G309" s="7">
        <v>20</v>
      </c>
      <c r="H309" s="7">
        <v>1</v>
      </c>
      <c r="I309" s="12">
        <f t="shared" si="16"/>
        <v>5.8530853865725527</v>
      </c>
      <c r="J309" s="10">
        <f>I309*scaler_rd</f>
        <v>120.1499735014358</v>
      </c>
      <c r="K309" s="10">
        <f>I309*scaler_ss</f>
        <v>105.45061586692695</v>
      </c>
      <c r="L309" s="10">
        <f>I309*scaler_snook</f>
        <v>104.47255135141766</v>
      </c>
      <c r="M309" s="11">
        <f t="shared" si="17"/>
        <v>110.02438023992681</v>
      </c>
      <c r="N309" s="10">
        <f t="shared" si="18"/>
        <v>2.9636333203098855</v>
      </c>
      <c r="O309" s="15">
        <f t="shared" si="19"/>
        <v>2.693615100441539E-2</v>
      </c>
    </row>
    <row r="310" spans="1:15" x14ac:dyDescent="0.2">
      <c r="A310" s="7" t="s">
        <v>720</v>
      </c>
      <c r="B310" s="7" t="s">
        <v>718</v>
      </c>
      <c r="C310" s="7" t="s">
        <v>721</v>
      </c>
      <c r="D310" s="7" t="s">
        <v>719</v>
      </c>
      <c r="E310" s="8">
        <v>63</v>
      </c>
      <c r="F310" s="12">
        <v>1.37548</v>
      </c>
      <c r="G310" s="7">
        <v>8</v>
      </c>
      <c r="H310" s="7">
        <v>1</v>
      </c>
      <c r="I310" s="12">
        <f t="shared" si="16"/>
        <v>3.2048592016417636</v>
      </c>
      <c r="J310" s="10">
        <f>I310*scaler_rd</f>
        <v>65.788165167803243</v>
      </c>
      <c r="K310" s="10">
        <f>I310*scaler_ss</f>
        <v>57.739526123300074</v>
      </c>
      <c r="L310" s="10">
        <f>I310*scaler_snook</f>
        <v>57.203986513794263</v>
      </c>
      <c r="M310" s="11">
        <f t="shared" si="17"/>
        <v>60.243892601632524</v>
      </c>
      <c r="N310" s="10">
        <f t="shared" si="18"/>
        <v>1.6227385882113525</v>
      </c>
      <c r="O310" s="15">
        <f t="shared" si="19"/>
        <v>2.6936151004415321E-2</v>
      </c>
    </row>
    <row r="311" spans="1:15" x14ac:dyDescent="0.2">
      <c r="A311" s="7" t="s">
        <v>722</v>
      </c>
      <c r="B311" s="7" t="s">
        <v>718</v>
      </c>
      <c r="C311" s="7" t="s">
        <v>723</v>
      </c>
      <c r="D311" s="7" t="s">
        <v>719</v>
      </c>
      <c r="E311" s="8">
        <v>63</v>
      </c>
      <c r="F311" s="12">
        <v>2.8800300000000001</v>
      </c>
      <c r="G311" s="7">
        <v>11</v>
      </c>
      <c r="H311" s="7">
        <v>1</v>
      </c>
      <c r="I311" s="12">
        <f t="shared" si="16"/>
        <v>5.0480679062198091</v>
      </c>
      <c r="J311" s="10">
        <f>I311*scaler_rd</f>
        <v>103.62487220110884</v>
      </c>
      <c r="K311" s="10">
        <f>I311*scaler_ss</f>
        <v>90.947224325504692</v>
      </c>
      <c r="L311" s="10">
        <f>I311*scaler_snook</f>
        <v>90.103680149251687</v>
      </c>
      <c r="M311" s="11">
        <f t="shared" si="17"/>
        <v>94.891925558621736</v>
      </c>
      <c r="N311" s="10">
        <f t="shared" si="18"/>
        <v>2.5560232359467716</v>
      </c>
      <c r="O311" s="15">
        <f t="shared" si="19"/>
        <v>2.693615100441531E-2</v>
      </c>
    </row>
    <row r="312" spans="1:15" x14ac:dyDescent="0.2">
      <c r="A312" s="7" t="s">
        <v>724</v>
      </c>
      <c r="B312" s="7" t="s">
        <v>718</v>
      </c>
      <c r="C312" s="7" t="s">
        <v>725</v>
      </c>
      <c r="D312" s="7" t="s">
        <v>719</v>
      </c>
      <c r="E312" s="8">
        <v>63</v>
      </c>
      <c r="F312" s="12">
        <v>1.0396300000000001</v>
      </c>
      <c r="G312" s="7">
        <v>9</v>
      </c>
      <c r="H312" s="7">
        <v>1</v>
      </c>
      <c r="I312" s="12">
        <f t="shared" si="16"/>
        <v>3.1276569083050507</v>
      </c>
      <c r="J312" s="10">
        <f>I312*scaler_rd</f>
        <v>64.203385024336399</v>
      </c>
      <c r="K312" s="10">
        <f>I312*scaler_ss</f>
        <v>56.34863075085741</v>
      </c>
      <c r="L312" s="10">
        <f>I312*scaler_snook</f>
        <v>55.825991828534775</v>
      </c>
      <c r="M312" s="11">
        <f t="shared" si="17"/>
        <v>58.792669201242859</v>
      </c>
      <c r="N312" s="10">
        <f t="shared" si="18"/>
        <v>1.5836482155573151</v>
      </c>
      <c r="O312" s="15">
        <f t="shared" si="19"/>
        <v>2.6936151004415314E-2</v>
      </c>
    </row>
    <row r="313" spans="1:15" x14ac:dyDescent="0.2">
      <c r="A313" s="7" t="s">
        <v>726</v>
      </c>
      <c r="B313" s="7" t="s">
        <v>718</v>
      </c>
      <c r="C313" s="7" t="s">
        <v>727</v>
      </c>
      <c r="D313" s="7" t="s">
        <v>719</v>
      </c>
      <c r="E313" s="8">
        <v>63</v>
      </c>
      <c r="F313" s="12">
        <v>3.39229</v>
      </c>
      <c r="G313" s="7">
        <v>5.95</v>
      </c>
      <c r="H313" s="7">
        <v>1</v>
      </c>
      <c r="I313" s="12">
        <f t="shared" si="16"/>
        <v>3.6517090487649218</v>
      </c>
      <c r="J313" s="10">
        <f>I313*scaler_rd</f>
        <v>74.960933672792933</v>
      </c>
      <c r="K313" s="10">
        <f>I313*scaler_ss</f>
        <v>65.79008210652178</v>
      </c>
      <c r="L313" s="10">
        <f>I313*scaler_snook</f>
        <v>65.179872822755868</v>
      </c>
      <c r="M313" s="11">
        <f t="shared" si="17"/>
        <v>68.643629534023532</v>
      </c>
      <c r="N313" s="10">
        <f t="shared" si="18"/>
        <v>1.8489951706196057</v>
      </c>
      <c r="O313" s="15">
        <f t="shared" si="19"/>
        <v>2.6936151004415387E-2</v>
      </c>
    </row>
    <row r="314" spans="1:15" x14ac:dyDescent="0.2">
      <c r="A314" s="7" t="s">
        <v>728</v>
      </c>
      <c r="B314" s="7" t="s">
        <v>718</v>
      </c>
      <c r="C314" s="7" t="s">
        <v>729</v>
      </c>
      <c r="D314" s="7" t="s">
        <v>719</v>
      </c>
      <c r="E314" s="8">
        <v>63</v>
      </c>
      <c r="F314" s="12">
        <v>2.5691099999999998</v>
      </c>
      <c r="G314" s="7">
        <v>7.5</v>
      </c>
      <c r="H314" s="7">
        <v>1</v>
      </c>
      <c r="I314" s="12">
        <f t="shared" si="16"/>
        <v>3.8265763383115101</v>
      </c>
      <c r="J314" s="10">
        <f>I314*scaler_rd</f>
        <v>78.550544761243785</v>
      </c>
      <c r="K314" s="10">
        <f>I314*scaler_ss</f>
        <v>68.940533904127619</v>
      </c>
      <c r="L314" s="10">
        <f>I314*scaler_snook</f>
        <v>68.301103879584346</v>
      </c>
      <c r="M314" s="11">
        <f t="shared" si="17"/>
        <v>71.930727514985236</v>
      </c>
      <c r="N314" s="10">
        <f t="shared" si="18"/>
        <v>1.9375369382010885</v>
      </c>
      <c r="O314" s="15">
        <f t="shared" si="19"/>
        <v>2.6936151004415241E-2</v>
      </c>
    </row>
    <row r="315" spans="1:15" x14ac:dyDescent="0.2">
      <c r="A315" s="7" t="s">
        <v>730</v>
      </c>
      <c r="B315" s="7" t="s">
        <v>718</v>
      </c>
      <c r="C315" s="7" t="s">
        <v>731</v>
      </c>
      <c r="D315" s="7" t="s">
        <v>719</v>
      </c>
      <c r="E315" s="8">
        <v>63</v>
      </c>
      <c r="F315" s="12">
        <v>1.40865</v>
      </c>
      <c r="G315" s="7">
        <v>3</v>
      </c>
      <c r="H315" s="7">
        <v>1</v>
      </c>
      <c r="I315" s="12">
        <f t="shared" si="16"/>
        <v>1.759859704908826</v>
      </c>
      <c r="J315" s="10">
        <f>I315*scaler_rd</f>
        <v>36.125749574082185</v>
      </c>
      <c r="K315" s="10">
        <f>I315*scaler_ss</f>
        <v>31.70606226721987</v>
      </c>
      <c r="L315" s="10">
        <f>I315*scaler_snook</f>
        <v>31.411985516931097</v>
      </c>
      <c r="M315" s="11">
        <f t="shared" si="17"/>
        <v>33.081265786077715</v>
      </c>
      <c r="N315" s="10">
        <f t="shared" si="18"/>
        <v>0.89108197063098626</v>
      </c>
      <c r="O315" s="15">
        <f t="shared" si="19"/>
        <v>2.6936151004415286E-2</v>
      </c>
    </row>
    <row r="316" spans="1:15" x14ac:dyDescent="0.2">
      <c r="A316" s="7" t="s">
        <v>732</v>
      </c>
      <c r="B316" s="7" t="s">
        <v>718</v>
      </c>
      <c r="C316" s="7" t="s">
        <v>733</v>
      </c>
      <c r="D316" s="7" t="s">
        <v>719</v>
      </c>
      <c r="E316" s="8">
        <v>63</v>
      </c>
      <c r="F316" s="12">
        <v>0.84164700000000003</v>
      </c>
      <c r="G316" s="7">
        <v>14.5</v>
      </c>
      <c r="H316" s="7">
        <v>1</v>
      </c>
      <c r="I316" s="12">
        <f t="shared" si="16"/>
        <v>3.9052048602203469</v>
      </c>
      <c r="J316" s="10">
        <f>I316*scaler_rd</f>
        <v>80.164601997701752</v>
      </c>
      <c r="K316" s="10">
        <f>I316*scaler_ss</f>
        <v>70.357124558864044</v>
      </c>
      <c r="L316" s="10">
        <f>I316*scaler_snook</f>
        <v>69.704555520944609</v>
      </c>
      <c r="M316" s="11">
        <f t="shared" si="17"/>
        <v>73.408760692503463</v>
      </c>
      <c r="N316" s="10">
        <f t="shared" si="18"/>
        <v>1.9773494630602606</v>
      </c>
      <c r="O316" s="15">
        <f t="shared" si="19"/>
        <v>2.6936151004415314E-2</v>
      </c>
    </row>
    <row r="317" spans="1:15" x14ac:dyDescent="0.2">
      <c r="A317" s="7" t="s">
        <v>734</v>
      </c>
      <c r="B317" s="7" t="s">
        <v>718</v>
      </c>
      <c r="C317" s="7" t="s">
        <v>735</v>
      </c>
      <c r="D317" s="7" t="s">
        <v>719</v>
      </c>
      <c r="E317" s="8">
        <v>63</v>
      </c>
      <c r="F317" s="12">
        <v>1.2675399999999999</v>
      </c>
      <c r="G317" s="7">
        <v>10.4</v>
      </c>
      <c r="H317" s="7">
        <v>1</v>
      </c>
      <c r="I317" s="12">
        <f t="shared" si="16"/>
        <v>3.6649151727341946</v>
      </c>
      <c r="J317" s="10">
        <f>I317*scaler_rd</f>
        <v>75.232024104619683</v>
      </c>
      <c r="K317" s="10">
        <f>I317*scaler_ss</f>
        <v>66.028006861381755</v>
      </c>
      <c r="L317" s="10">
        <f>I317*scaler_snook</f>
        <v>65.415590802831488</v>
      </c>
      <c r="M317" s="11">
        <f t="shared" si="17"/>
        <v>68.891873922944299</v>
      </c>
      <c r="N317" s="10">
        <f t="shared" si="18"/>
        <v>1.8556819189655673</v>
      </c>
      <c r="O317" s="15">
        <f t="shared" si="19"/>
        <v>2.6936151004415286E-2</v>
      </c>
    </row>
    <row r="318" spans="1:15" x14ac:dyDescent="0.2">
      <c r="A318" s="7" t="s">
        <v>736</v>
      </c>
      <c r="B318" s="7" t="s">
        <v>718</v>
      </c>
      <c r="C318" s="7" t="s">
        <v>737</v>
      </c>
      <c r="D318" s="7" t="s">
        <v>719</v>
      </c>
      <c r="E318" s="8">
        <v>63</v>
      </c>
      <c r="F318" s="12">
        <v>1.3589899999999999</v>
      </c>
      <c r="G318" s="7">
        <v>6</v>
      </c>
      <c r="H318" s="7">
        <v>1</v>
      </c>
      <c r="I318" s="12">
        <f t="shared" si="16"/>
        <v>2.6703926889883789</v>
      </c>
      <c r="J318" s="10">
        <f>I318*scaler_rd</f>
        <v>54.816834136134723</v>
      </c>
      <c r="K318" s="10">
        <f>I318*scaler_ss</f>
        <v>48.110446894618036</v>
      </c>
      <c r="L318" s="10">
        <f>I318*scaler_snook</f>
        <v>47.664217912965611</v>
      </c>
      <c r="M318" s="11">
        <f t="shared" si="17"/>
        <v>50.19716631457279</v>
      </c>
      <c r="N318" s="10">
        <f t="shared" si="18"/>
        <v>1.3521184518430838</v>
      </c>
      <c r="O318" s="15">
        <f t="shared" si="19"/>
        <v>2.6936151004415342E-2</v>
      </c>
    </row>
    <row r="319" spans="1:15" x14ac:dyDescent="0.2">
      <c r="A319" s="7" t="s">
        <v>738</v>
      </c>
      <c r="B319" s="7" t="s">
        <v>718</v>
      </c>
      <c r="C319" s="7" t="s">
        <v>739</v>
      </c>
      <c r="D319" s="7" t="s">
        <v>719</v>
      </c>
      <c r="E319" s="8">
        <v>63</v>
      </c>
      <c r="F319" s="12">
        <v>1.56345</v>
      </c>
      <c r="G319" s="7">
        <v>3.65</v>
      </c>
      <c r="H319" s="7">
        <v>1</v>
      </c>
      <c r="I319" s="12">
        <f t="shared" si="16"/>
        <v>2.0606255144498875</v>
      </c>
      <c r="J319" s="10">
        <f>I319*scaler_rd</f>
        <v>42.29975894859048</v>
      </c>
      <c r="K319" s="10">
        <f>I319*scaler_ss</f>
        <v>37.124732550175025</v>
      </c>
      <c r="L319" s="10">
        <f>I319*scaler_snook</f>
        <v>36.780397116412168</v>
      </c>
      <c r="M319" s="11">
        <f t="shared" si="17"/>
        <v>38.734962871725891</v>
      </c>
      <c r="N319" s="10">
        <f t="shared" si="18"/>
        <v>1.0433708090632308</v>
      </c>
      <c r="O319" s="15">
        <f t="shared" si="19"/>
        <v>2.6936151004415352E-2</v>
      </c>
    </row>
    <row r="320" spans="1:15" x14ac:dyDescent="0.2">
      <c r="A320" s="7" t="s">
        <v>740</v>
      </c>
      <c r="B320" s="7" t="s">
        <v>718</v>
      </c>
      <c r="C320" s="7" t="s">
        <v>741</v>
      </c>
      <c r="D320" s="7" t="s">
        <v>719</v>
      </c>
      <c r="E320" s="8">
        <v>63</v>
      </c>
      <c r="F320" s="12">
        <v>1.3888</v>
      </c>
      <c r="G320" s="7">
        <v>7.75</v>
      </c>
      <c r="H320" s="7">
        <v>1</v>
      </c>
      <c r="I320" s="12">
        <f t="shared" si="16"/>
        <v>3.1529815196610622</v>
      </c>
      <c r="J320" s="10">
        <f>I320*scaler_rd</f>
        <v>64.723239286216682</v>
      </c>
      <c r="K320" s="10">
        <f>I320*scaler_ss</f>
        <v>56.804885134264893</v>
      </c>
      <c r="L320" s="10">
        <f>I320*scaler_snook</f>
        <v>56.278014409038235</v>
      </c>
      <c r="M320" s="11">
        <f t="shared" si="17"/>
        <v>59.268712943173263</v>
      </c>
      <c r="N320" s="10">
        <f t="shared" si="18"/>
        <v>1.5964710016746566</v>
      </c>
      <c r="O320" s="15">
        <f t="shared" si="19"/>
        <v>2.6936151004415265E-2</v>
      </c>
    </row>
    <row r="321" spans="1:15" x14ac:dyDescent="0.2">
      <c r="A321" s="7" t="s">
        <v>742</v>
      </c>
      <c r="B321" s="7" t="s">
        <v>743</v>
      </c>
      <c r="C321" s="7" t="s">
        <v>744</v>
      </c>
      <c r="D321" s="7" t="s">
        <v>745</v>
      </c>
      <c r="E321" s="8">
        <v>64</v>
      </c>
      <c r="F321" s="12">
        <v>2.2794949999999998</v>
      </c>
      <c r="G321" s="7">
        <v>50</v>
      </c>
      <c r="H321" s="7">
        <v>0</v>
      </c>
      <c r="I321" s="12">
        <f t="shared" si="16"/>
        <v>2.234282557207425</v>
      </c>
      <c r="J321" s="10">
        <f>I321*scaler_rd</f>
        <v>45.864526538265757</v>
      </c>
      <c r="K321" s="10">
        <f>I321*scaler_ss</f>
        <v>40.253380246041779</v>
      </c>
      <c r="L321" s="10">
        <f>I321*scaler_snook</f>
        <v>39.880026306623925</v>
      </c>
      <c r="M321" s="11">
        <f t="shared" si="17"/>
        <v>41.999311030310487</v>
      </c>
      <c r="N321" s="10">
        <f t="shared" si="18"/>
        <v>1.131299783993851</v>
      </c>
      <c r="O321" s="15">
        <f t="shared" si="19"/>
        <v>2.6936151004415362E-2</v>
      </c>
    </row>
    <row r="322" spans="1:15" x14ac:dyDescent="0.2">
      <c r="A322" s="7" t="s">
        <v>746</v>
      </c>
      <c r="B322" s="7" t="s">
        <v>743</v>
      </c>
      <c r="C322" s="7" t="s">
        <v>747</v>
      </c>
      <c r="D322" s="7" t="s">
        <v>745</v>
      </c>
      <c r="E322" s="8">
        <v>64</v>
      </c>
      <c r="F322" s="12">
        <v>1.90961</v>
      </c>
      <c r="G322" s="7">
        <v>30</v>
      </c>
      <c r="H322" s="7">
        <v>0</v>
      </c>
      <c r="I322" s="12">
        <f t="shared" si="16"/>
        <v>1.530864983367821</v>
      </c>
      <c r="J322" s="10">
        <f>I322*scaler_rd</f>
        <v>31.425030567276121</v>
      </c>
      <c r="K322" s="10">
        <f>I322*scaler_ss</f>
        <v>27.580437434858627</v>
      </c>
      <c r="L322" s="10">
        <f>I322*scaler_snook</f>
        <v>27.324626248214628</v>
      </c>
      <c r="M322" s="11">
        <f t="shared" si="17"/>
        <v>28.776698083449791</v>
      </c>
      <c r="N322" s="10">
        <f t="shared" si="18"/>
        <v>0.77513348498427204</v>
      </c>
      <c r="O322" s="15">
        <f t="shared" si="19"/>
        <v>2.6936151004415303E-2</v>
      </c>
    </row>
    <row r="323" spans="1:15" x14ac:dyDescent="0.2">
      <c r="A323" s="7" t="s">
        <v>748</v>
      </c>
      <c r="B323" s="7" t="s">
        <v>743</v>
      </c>
      <c r="C323" s="7" t="s">
        <v>749</v>
      </c>
      <c r="D323" s="7" t="s">
        <v>745</v>
      </c>
      <c r="E323" s="8">
        <v>64</v>
      </c>
      <c r="F323" s="12">
        <v>1.9161699999999999</v>
      </c>
      <c r="G323" s="7">
        <v>15</v>
      </c>
      <c r="H323" s="7">
        <v>0</v>
      </c>
      <c r="I323" s="12">
        <f t="shared" ref="I323:I325" si="20">10^(-0.828+0.6196*LOG10($G323)+0.3478*LOG10($F323)+0.7261*$H323)</f>
        <v>0.99755466058887221</v>
      </c>
      <c r="J323" s="10">
        <f>I323*scaler_rd</f>
        <v>20.477433374019526</v>
      </c>
      <c r="K323" s="10">
        <f>I323*scaler_ss</f>
        <v>17.972188405339256</v>
      </c>
      <c r="L323" s="10">
        <f>I323*scaler_snook</f>
        <v>17.805494644465519</v>
      </c>
      <c r="M323" s="11">
        <f t="shared" ref="M323:M325" si="21">AVERAGE(J323:L323)</f>
        <v>18.751705474608098</v>
      </c>
      <c r="N323" s="10">
        <f t="shared" ref="N323:N325" si="22">_xlfn.STDEV.S(K323:M323)</f>
        <v>0.50509877025436389</v>
      </c>
      <c r="O323" s="15">
        <f t="shared" ref="O323:O325" si="23">N323/M323</f>
        <v>2.6936151004415251E-2</v>
      </c>
    </row>
    <row r="324" spans="1:15" x14ac:dyDescent="0.2">
      <c r="A324" s="7" t="s">
        <v>752</v>
      </c>
      <c r="B324" s="7" t="s">
        <v>750</v>
      </c>
      <c r="C324" s="7" t="s">
        <v>753</v>
      </c>
      <c r="D324" s="7" t="s">
        <v>751</v>
      </c>
      <c r="E324" s="8">
        <v>65</v>
      </c>
      <c r="F324" s="12">
        <v>2.3991150000000001</v>
      </c>
      <c r="G324" s="7">
        <v>18</v>
      </c>
      <c r="H324" s="7">
        <v>0</v>
      </c>
      <c r="I324" s="12">
        <f t="shared" si="20"/>
        <v>1.2076709090840705</v>
      </c>
      <c r="J324" s="10">
        <f>I324*scaler_rd</f>
        <v>24.790622063669314</v>
      </c>
      <c r="K324" s="10">
        <f>I324*scaler_ss</f>
        <v>21.757694056477813</v>
      </c>
      <c r="L324" s="10">
        <f>I324*scaler_snook</f>
        <v>21.555889369791082</v>
      </c>
      <c r="M324" s="11">
        <f t="shared" si="21"/>
        <v>22.701401829979403</v>
      </c>
      <c r="N324" s="10">
        <f t="shared" si="22"/>
        <v>0.6114883877042363</v>
      </c>
      <c r="O324" s="15">
        <f t="shared" si="23"/>
        <v>2.6936151004415355E-2</v>
      </c>
    </row>
    <row r="325" spans="1:15" x14ac:dyDescent="0.2">
      <c r="A325" s="7" t="s">
        <v>754</v>
      </c>
      <c r="B325" s="7" t="s">
        <v>750</v>
      </c>
      <c r="C325" s="7" t="s">
        <v>755</v>
      </c>
      <c r="D325" s="7" t="s">
        <v>751</v>
      </c>
      <c r="E325" s="8">
        <v>65</v>
      </c>
      <c r="F325" s="12">
        <v>2.8335699999999999</v>
      </c>
      <c r="G325" s="7">
        <v>20</v>
      </c>
      <c r="H325" s="7">
        <v>0</v>
      </c>
      <c r="I325" s="12">
        <f t="shared" si="20"/>
        <v>1.3659661325367818</v>
      </c>
      <c r="J325" s="10">
        <f>I325*scaler_rd</f>
        <v>28.040047904419666</v>
      </c>
      <c r="K325" s="10">
        <f>I325*scaler_ss</f>
        <v>24.609579463817809</v>
      </c>
      <c r="L325" s="10">
        <f>I325*scaler_snook</f>
        <v>24.381323268087847</v>
      </c>
      <c r="M325" s="11">
        <f t="shared" si="21"/>
        <v>25.676983545441772</v>
      </c>
      <c r="N325" s="10">
        <f t="shared" si="22"/>
        <v>0.69163910611790624</v>
      </c>
      <c r="O325" s="15">
        <f t="shared" si="23"/>
        <v>2.693615100441529E-2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"/>
  <sheetViews>
    <sheetView workbookViewId="0">
      <selection activeCell="B16" sqref="B16"/>
    </sheetView>
  </sheetViews>
  <sheetFormatPr defaultRowHeight="15" x14ac:dyDescent="0.25"/>
  <cols>
    <col min="1" max="1" width="14.5703125" style="1" customWidth="1"/>
    <col min="2" max="3" width="9.140625" style="1"/>
    <col min="4" max="4" width="14" style="2" customWidth="1"/>
    <col min="5" max="6" width="9.140625" style="1"/>
    <col min="7" max="7" width="24.28515625" style="1" customWidth="1"/>
    <col min="8" max="16384" width="9.140625" style="1"/>
  </cols>
  <sheetData>
    <row r="1" spans="1:9" x14ac:dyDescent="0.25">
      <c r="A1" s="4" t="s">
        <v>767</v>
      </c>
      <c r="B1" s="4" t="s">
        <v>761</v>
      </c>
      <c r="C1" s="4" t="s">
        <v>762</v>
      </c>
      <c r="D1" s="5" t="s">
        <v>763</v>
      </c>
      <c r="E1" s="4" t="s">
        <v>7</v>
      </c>
      <c r="F1" s="4" t="s">
        <v>773</v>
      </c>
      <c r="G1" s="4" t="s">
        <v>765</v>
      </c>
      <c r="H1" s="4" t="s">
        <v>769</v>
      </c>
      <c r="I1" s="3"/>
    </row>
    <row r="2" spans="1:9" x14ac:dyDescent="0.25">
      <c r="A2" s="4" t="s">
        <v>506</v>
      </c>
      <c r="B2" s="4">
        <v>100.4</v>
      </c>
      <c r="C2" s="4">
        <v>16.71</v>
      </c>
      <c r="D2" s="5">
        <f>C2*365/B2</f>
        <v>60.748505976095622</v>
      </c>
      <c r="E2" s="4">
        <v>2.9593530670279478</v>
      </c>
      <c r="F2" s="4">
        <f>D2/E2</f>
        <v>20.527630397647961</v>
      </c>
      <c r="G2" s="4" t="s">
        <v>771</v>
      </c>
      <c r="H2" s="6" t="s">
        <v>772</v>
      </c>
      <c r="I2" s="3"/>
    </row>
    <row r="3" spans="1:9" x14ac:dyDescent="0.25">
      <c r="A3" s="4" t="s">
        <v>764</v>
      </c>
      <c r="B3" s="4">
        <v>121.4</v>
      </c>
      <c r="C3" s="4">
        <v>9.4</v>
      </c>
      <c r="D3" s="5">
        <f>C3*365/B3</f>
        <v>28.261943986820427</v>
      </c>
      <c r="E3" s="4">
        <v>1.5686923209072703</v>
      </c>
      <c r="F3" s="4">
        <f>D3/E3</f>
        <v>18.016244237413506</v>
      </c>
      <c r="G3" s="4" t="s">
        <v>771</v>
      </c>
      <c r="H3" s="6" t="s">
        <v>772</v>
      </c>
      <c r="I3" s="3"/>
    </row>
    <row r="4" spans="1:9" x14ac:dyDescent="0.25">
      <c r="A4" s="4" t="s">
        <v>766</v>
      </c>
      <c r="B4" s="4" t="s">
        <v>52</v>
      </c>
      <c r="C4" s="4" t="s">
        <v>52</v>
      </c>
      <c r="D4" s="5">
        <v>37.479999999999997</v>
      </c>
      <c r="E4" s="4">
        <v>2.0998208376363388</v>
      </c>
      <c r="F4" s="4">
        <f>D4/E4</f>
        <v>17.84914185449713</v>
      </c>
      <c r="G4" s="4" t="s">
        <v>768</v>
      </c>
      <c r="H4" s="6" t="s">
        <v>770</v>
      </c>
      <c r="I4" s="3"/>
    </row>
  </sheetData>
  <hyperlinks>
    <hyperlink ref="H4" r:id="rId1" xr:uid="{00000000-0004-0000-0100-000000000000}"/>
    <hyperlink ref="H2" r:id="rId2" xr:uid="{00000000-0004-0000-0100-000001000000}"/>
    <hyperlink ref="H3" r:id="rId3" xr:uid="{00000000-0004-0000-0100-000002000000}"/>
  </hyperlinks>
  <pageMargins left="0.7" right="0.7" top="0.75" bottom="0.75" header="0.3" footer="0.3"/>
  <pageSetup orientation="portrait" horizontalDpi="1200" verticalDpi="120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5"/>
  <sheetViews>
    <sheetView workbookViewId="0">
      <selection activeCell="R20" sqref="R20"/>
    </sheetView>
  </sheetViews>
  <sheetFormatPr defaultRowHeight="15" x14ac:dyDescent="0.25"/>
  <cols>
    <col min="1" max="2" width="9.140625" customWidth="1"/>
    <col min="4" max="4" width="9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8</v>
      </c>
      <c r="B2" t="s">
        <v>9</v>
      </c>
      <c r="C2" t="s">
        <v>10</v>
      </c>
      <c r="D2" t="s">
        <v>11</v>
      </c>
      <c r="E2">
        <v>6</v>
      </c>
      <c r="F2">
        <v>2.0004550000000001</v>
      </c>
      <c r="G2">
        <v>150</v>
      </c>
    </row>
    <row r="3" spans="1:7" x14ac:dyDescent="0.25">
      <c r="A3" t="s">
        <v>12</v>
      </c>
      <c r="B3" t="s">
        <v>13</v>
      </c>
      <c r="C3" t="s">
        <v>14</v>
      </c>
      <c r="D3" t="s">
        <v>15</v>
      </c>
      <c r="E3">
        <v>7</v>
      </c>
      <c r="F3">
        <v>3.3602099999999999</v>
      </c>
      <c r="G3">
        <v>250</v>
      </c>
    </row>
    <row r="4" spans="1:7" x14ac:dyDescent="0.25">
      <c r="A4" t="s">
        <v>16</v>
      </c>
      <c r="B4" t="s">
        <v>17</v>
      </c>
      <c r="C4" t="s">
        <v>18</v>
      </c>
      <c r="D4" t="s">
        <v>19</v>
      </c>
      <c r="E4">
        <v>8</v>
      </c>
      <c r="F4">
        <v>3.1782750000000002</v>
      </c>
      <c r="G4">
        <v>200</v>
      </c>
    </row>
    <row r="5" spans="1:7" x14ac:dyDescent="0.25">
      <c r="A5" t="s">
        <v>20</v>
      </c>
      <c r="B5" t="s">
        <v>21</v>
      </c>
      <c r="C5" t="s">
        <v>22</v>
      </c>
      <c r="D5" t="s">
        <v>23</v>
      </c>
      <c r="E5">
        <v>9</v>
      </c>
      <c r="F5">
        <v>2.5196049999999999</v>
      </c>
      <c r="G5">
        <v>250</v>
      </c>
    </row>
    <row r="6" spans="1:7" x14ac:dyDescent="0.25">
      <c r="A6" t="s">
        <v>24</v>
      </c>
      <c r="B6" t="s">
        <v>21</v>
      </c>
      <c r="C6" t="s">
        <v>25</v>
      </c>
      <c r="D6" t="s">
        <v>23</v>
      </c>
      <c r="E6">
        <v>9</v>
      </c>
      <c r="F6">
        <v>5.8793899999999999</v>
      </c>
      <c r="G6">
        <v>250</v>
      </c>
    </row>
    <row r="7" spans="1:7" x14ac:dyDescent="0.25">
      <c r="A7" t="s">
        <v>26</v>
      </c>
      <c r="B7" t="s">
        <v>21</v>
      </c>
      <c r="C7" t="s">
        <v>27</v>
      </c>
      <c r="D7" t="s">
        <v>23</v>
      </c>
      <c r="E7">
        <v>9</v>
      </c>
      <c r="F7">
        <v>2.0262899999999999</v>
      </c>
      <c r="G7">
        <v>250</v>
      </c>
    </row>
    <row r="8" spans="1:7" x14ac:dyDescent="0.25">
      <c r="A8" t="s">
        <v>28</v>
      </c>
      <c r="B8" t="s">
        <v>21</v>
      </c>
      <c r="C8" t="s">
        <v>29</v>
      </c>
      <c r="D8" t="s">
        <v>23</v>
      </c>
      <c r="E8">
        <v>9</v>
      </c>
      <c r="F8">
        <v>1.4435500000000001</v>
      </c>
      <c r="G8">
        <v>260</v>
      </c>
    </row>
    <row r="9" spans="1:7" x14ac:dyDescent="0.25">
      <c r="A9" t="s">
        <v>30</v>
      </c>
      <c r="B9" t="s">
        <v>21</v>
      </c>
      <c r="C9" t="s">
        <v>31</v>
      </c>
      <c r="D9" t="s">
        <v>23</v>
      </c>
      <c r="E9">
        <v>9</v>
      </c>
      <c r="F9">
        <v>1.6379300000000001</v>
      </c>
      <c r="G9">
        <v>200</v>
      </c>
    </row>
    <row r="10" spans="1:7" x14ac:dyDescent="0.25">
      <c r="A10" t="s">
        <v>32</v>
      </c>
      <c r="B10" t="s">
        <v>21</v>
      </c>
      <c r="C10" t="s">
        <v>33</v>
      </c>
      <c r="D10" t="s">
        <v>23</v>
      </c>
      <c r="E10">
        <v>9</v>
      </c>
      <c r="F10">
        <v>1.6142650000000001</v>
      </c>
      <c r="G10">
        <v>250</v>
      </c>
    </row>
    <row r="11" spans="1:7" x14ac:dyDescent="0.25">
      <c r="A11" t="s">
        <v>34</v>
      </c>
      <c r="B11" t="s">
        <v>21</v>
      </c>
      <c r="C11" t="s">
        <v>35</v>
      </c>
      <c r="D11" t="s">
        <v>23</v>
      </c>
      <c r="E11">
        <v>9</v>
      </c>
      <c r="F11">
        <v>1.3859440000000001</v>
      </c>
      <c r="G11">
        <v>500</v>
      </c>
    </row>
    <row r="12" spans="1:7" x14ac:dyDescent="0.25">
      <c r="A12" t="s">
        <v>36</v>
      </c>
      <c r="B12" t="s">
        <v>21</v>
      </c>
      <c r="C12" t="s">
        <v>37</v>
      </c>
      <c r="D12" t="s">
        <v>23</v>
      </c>
      <c r="E12">
        <v>9</v>
      </c>
      <c r="F12">
        <v>1.5699765000000001</v>
      </c>
      <c r="G12">
        <v>300</v>
      </c>
    </row>
    <row r="13" spans="1:7" x14ac:dyDescent="0.25">
      <c r="A13" t="s">
        <v>38</v>
      </c>
      <c r="B13" t="s">
        <v>21</v>
      </c>
      <c r="C13" t="s">
        <v>39</v>
      </c>
      <c r="D13" t="s">
        <v>23</v>
      </c>
      <c r="E13">
        <v>9</v>
      </c>
      <c r="F13">
        <v>1.0734399999999999</v>
      </c>
      <c r="G13">
        <v>240</v>
      </c>
    </row>
    <row r="14" spans="1:7" x14ac:dyDescent="0.25">
      <c r="A14" t="s">
        <v>40</v>
      </c>
      <c r="B14" t="s">
        <v>21</v>
      </c>
      <c r="C14" t="s">
        <v>41</v>
      </c>
      <c r="D14" t="s">
        <v>23</v>
      </c>
      <c r="E14">
        <v>9</v>
      </c>
      <c r="F14">
        <v>1.80809</v>
      </c>
      <c r="G14">
        <v>360</v>
      </c>
    </row>
    <row r="15" spans="1:7" x14ac:dyDescent="0.25">
      <c r="A15" t="s">
        <v>42</v>
      </c>
      <c r="B15" t="s">
        <v>21</v>
      </c>
      <c r="C15" t="s">
        <v>43</v>
      </c>
      <c r="D15" t="s">
        <v>23</v>
      </c>
      <c r="E15">
        <v>9</v>
      </c>
      <c r="F15">
        <v>1.8535299999999999</v>
      </c>
      <c r="G15">
        <v>370</v>
      </c>
    </row>
    <row r="16" spans="1:7" x14ac:dyDescent="0.25">
      <c r="A16" t="s">
        <v>44</v>
      </c>
      <c r="B16" t="s">
        <v>45</v>
      </c>
      <c r="C16" t="s">
        <v>46</v>
      </c>
      <c r="D16" t="s">
        <v>47</v>
      </c>
      <c r="E16">
        <v>10</v>
      </c>
      <c r="F16">
        <v>2.4856799999999999</v>
      </c>
      <c r="G16">
        <v>350</v>
      </c>
    </row>
    <row r="17" spans="1:7" x14ac:dyDescent="0.25">
      <c r="A17" t="s">
        <v>48</v>
      </c>
      <c r="B17" t="s">
        <v>45</v>
      </c>
      <c r="C17" t="s">
        <v>49</v>
      </c>
      <c r="D17" t="s">
        <v>47</v>
      </c>
      <c r="E17">
        <v>10</v>
      </c>
      <c r="F17">
        <v>1.81491</v>
      </c>
      <c r="G17">
        <v>450</v>
      </c>
    </row>
    <row r="18" spans="1:7" x14ac:dyDescent="0.25">
      <c r="A18" t="s">
        <v>50</v>
      </c>
      <c r="B18" t="s">
        <v>45</v>
      </c>
      <c r="C18" t="s">
        <v>51</v>
      </c>
      <c r="D18" t="s">
        <v>47</v>
      </c>
      <c r="E18">
        <v>10</v>
      </c>
      <c r="F18">
        <v>2.47044</v>
      </c>
      <c r="G18">
        <v>270</v>
      </c>
    </row>
    <row r="19" spans="1:7" x14ac:dyDescent="0.25">
      <c r="A19" t="s">
        <v>53</v>
      </c>
      <c r="B19" t="s">
        <v>45</v>
      </c>
      <c r="C19" t="s">
        <v>54</v>
      </c>
      <c r="D19" t="s">
        <v>47</v>
      </c>
      <c r="E19">
        <v>10</v>
      </c>
      <c r="F19">
        <v>3.7613300000000001</v>
      </c>
      <c r="G19">
        <v>270</v>
      </c>
    </row>
    <row r="20" spans="1:7" x14ac:dyDescent="0.25">
      <c r="A20" t="s">
        <v>55</v>
      </c>
      <c r="B20" t="s">
        <v>45</v>
      </c>
      <c r="C20" t="s">
        <v>56</v>
      </c>
      <c r="D20" t="s">
        <v>47</v>
      </c>
      <c r="E20">
        <v>10</v>
      </c>
      <c r="F20">
        <v>2.0842433329999999</v>
      </c>
      <c r="G20">
        <v>335</v>
      </c>
    </row>
    <row r="21" spans="1:7" x14ac:dyDescent="0.25">
      <c r="A21" t="s">
        <v>57</v>
      </c>
      <c r="B21" t="s">
        <v>58</v>
      </c>
      <c r="C21" t="s">
        <v>59</v>
      </c>
      <c r="D21" t="s">
        <v>60</v>
      </c>
      <c r="E21">
        <v>11</v>
      </c>
      <c r="F21">
        <v>1.5508299999999999</v>
      </c>
      <c r="G21">
        <v>70</v>
      </c>
    </row>
    <row r="22" spans="1:7" x14ac:dyDescent="0.25">
      <c r="A22" t="s">
        <v>63</v>
      </c>
      <c r="B22" t="s">
        <v>61</v>
      </c>
      <c r="C22" t="s">
        <v>64</v>
      </c>
      <c r="D22" t="s">
        <v>62</v>
      </c>
      <c r="E22">
        <v>12</v>
      </c>
      <c r="F22">
        <v>2.0136599999999998</v>
      </c>
      <c r="G22">
        <v>90</v>
      </c>
    </row>
    <row r="23" spans="1:7" x14ac:dyDescent="0.25">
      <c r="A23" t="s">
        <v>65</v>
      </c>
      <c r="B23" t="s">
        <v>61</v>
      </c>
      <c r="C23" t="s">
        <v>66</v>
      </c>
      <c r="D23" t="s">
        <v>62</v>
      </c>
      <c r="E23">
        <v>12</v>
      </c>
      <c r="F23">
        <v>1.1266099999999999</v>
      </c>
      <c r="G23">
        <v>100</v>
      </c>
    </row>
    <row r="24" spans="1:7" x14ac:dyDescent="0.25">
      <c r="A24" t="s">
        <v>67</v>
      </c>
      <c r="B24" t="s">
        <v>61</v>
      </c>
      <c r="C24" t="s">
        <v>68</v>
      </c>
      <c r="D24" t="s">
        <v>62</v>
      </c>
      <c r="E24">
        <v>12</v>
      </c>
      <c r="F24">
        <v>0.89906699999999995</v>
      </c>
      <c r="G24">
        <v>80</v>
      </c>
    </row>
    <row r="25" spans="1:7" x14ac:dyDescent="0.25">
      <c r="A25" t="s">
        <v>69</v>
      </c>
      <c r="B25" t="s">
        <v>61</v>
      </c>
      <c r="C25" t="s">
        <v>70</v>
      </c>
      <c r="D25" t="s">
        <v>62</v>
      </c>
      <c r="E25">
        <v>12</v>
      </c>
      <c r="F25">
        <v>1.7744</v>
      </c>
      <c r="G25">
        <v>80</v>
      </c>
    </row>
    <row r="26" spans="1:7" x14ac:dyDescent="0.25">
      <c r="A26" t="s">
        <v>71</v>
      </c>
      <c r="B26" t="s">
        <v>72</v>
      </c>
      <c r="C26" t="s">
        <v>73</v>
      </c>
      <c r="D26" t="s">
        <v>74</v>
      </c>
      <c r="E26">
        <v>13</v>
      </c>
      <c r="F26">
        <v>6.01356</v>
      </c>
      <c r="G26">
        <v>150</v>
      </c>
    </row>
    <row r="27" spans="1:7" x14ac:dyDescent="0.25">
      <c r="A27" t="s">
        <v>75</v>
      </c>
      <c r="B27" t="s">
        <v>76</v>
      </c>
      <c r="C27" t="s">
        <v>77</v>
      </c>
      <c r="D27" t="s">
        <v>78</v>
      </c>
      <c r="E27">
        <v>14</v>
      </c>
      <c r="F27">
        <v>6.3419499999999998</v>
      </c>
      <c r="G27">
        <v>200</v>
      </c>
    </row>
    <row r="28" spans="1:7" x14ac:dyDescent="0.25">
      <c r="A28" t="s">
        <v>79</v>
      </c>
      <c r="B28" t="s">
        <v>80</v>
      </c>
      <c r="C28" t="s">
        <v>81</v>
      </c>
      <c r="D28" t="s">
        <v>82</v>
      </c>
      <c r="E28">
        <v>15</v>
      </c>
      <c r="F28">
        <v>6.4981400000000002</v>
      </c>
      <c r="G28">
        <v>80</v>
      </c>
    </row>
    <row r="29" spans="1:7" x14ac:dyDescent="0.25">
      <c r="A29" t="s">
        <v>83</v>
      </c>
      <c r="B29" t="s">
        <v>80</v>
      </c>
      <c r="C29" t="s">
        <v>84</v>
      </c>
      <c r="D29" t="s">
        <v>82</v>
      </c>
      <c r="E29">
        <v>15</v>
      </c>
      <c r="F29">
        <v>5.8081699999999996</v>
      </c>
      <c r="G29">
        <v>72</v>
      </c>
    </row>
    <row r="30" spans="1:7" x14ac:dyDescent="0.25">
      <c r="A30" t="s">
        <v>85</v>
      </c>
      <c r="B30" t="s">
        <v>86</v>
      </c>
      <c r="C30" t="s">
        <v>87</v>
      </c>
      <c r="D30" t="s">
        <v>88</v>
      </c>
      <c r="E30">
        <v>16</v>
      </c>
      <c r="F30">
        <v>8.5018999999999991</v>
      </c>
      <c r="G30">
        <v>240</v>
      </c>
    </row>
    <row r="31" spans="1:7" x14ac:dyDescent="0.25">
      <c r="A31" t="s">
        <v>89</v>
      </c>
      <c r="B31" t="s">
        <v>86</v>
      </c>
      <c r="C31" t="s">
        <v>90</v>
      </c>
      <c r="D31" t="s">
        <v>88</v>
      </c>
      <c r="E31">
        <v>16</v>
      </c>
      <c r="F31">
        <v>5.9213899999999997</v>
      </c>
      <c r="G31">
        <v>270</v>
      </c>
    </row>
    <row r="32" spans="1:7" x14ac:dyDescent="0.25">
      <c r="A32" t="s">
        <v>91</v>
      </c>
      <c r="B32" t="s">
        <v>86</v>
      </c>
      <c r="C32" t="s">
        <v>92</v>
      </c>
      <c r="D32" t="s">
        <v>88</v>
      </c>
      <c r="E32">
        <v>16</v>
      </c>
      <c r="F32">
        <v>7.8294449999999998</v>
      </c>
      <c r="G32">
        <v>290</v>
      </c>
    </row>
    <row r="33" spans="1:7" x14ac:dyDescent="0.25">
      <c r="A33" t="s">
        <v>93</v>
      </c>
      <c r="B33" t="s">
        <v>86</v>
      </c>
      <c r="C33" t="s">
        <v>94</v>
      </c>
      <c r="D33" t="s">
        <v>88</v>
      </c>
      <c r="E33">
        <v>16</v>
      </c>
      <c r="F33">
        <v>6.4198500000000003</v>
      </c>
      <c r="G33">
        <v>165</v>
      </c>
    </row>
    <row r="34" spans="1:7" x14ac:dyDescent="0.25">
      <c r="A34" t="s">
        <v>95</v>
      </c>
      <c r="B34" t="s">
        <v>96</v>
      </c>
      <c r="C34" t="s">
        <v>97</v>
      </c>
      <c r="D34" t="s">
        <v>98</v>
      </c>
      <c r="E34">
        <v>17</v>
      </c>
      <c r="F34">
        <v>7.0524149999999999</v>
      </c>
      <c r="G34">
        <v>300</v>
      </c>
    </row>
    <row r="35" spans="1:7" x14ac:dyDescent="0.25">
      <c r="A35" t="s">
        <v>99</v>
      </c>
      <c r="B35" t="s">
        <v>100</v>
      </c>
      <c r="C35" t="s">
        <v>101</v>
      </c>
      <c r="D35" t="s">
        <v>102</v>
      </c>
      <c r="E35">
        <v>18</v>
      </c>
      <c r="F35">
        <v>1.98231</v>
      </c>
      <c r="G35">
        <v>70</v>
      </c>
    </row>
    <row r="36" spans="1:7" x14ac:dyDescent="0.25">
      <c r="A36" t="s">
        <v>103</v>
      </c>
      <c r="B36" t="s">
        <v>100</v>
      </c>
      <c r="C36" t="s">
        <v>104</v>
      </c>
      <c r="D36" t="s">
        <v>102</v>
      </c>
      <c r="E36">
        <v>18</v>
      </c>
      <c r="F36">
        <v>5.6192700000000002</v>
      </c>
      <c r="G36">
        <v>170</v>
      </c>
    </row>
    <row r="37" spans="1:7" x14ac:dyDescent="0.25">
      <c r="A37" t="s">
        <v>106</v>
      </c>
      <c r="B37" t="s">
        <v>100</v>
      </c>
      <c r="C37" t="s">
        <v>107</v>
      </c>
      <c r="D37" t="s">
        <v>102</v>
      </c>
      <c r="E37">
        <v>18</v>
      </c>
      <c r="F37">
        <v>5.7991333330000003</v>
      </c>
      <c r="G37">
        <v>60</v>
      </c>
    </row>
    <row r="38" spans="1:7" x14ac:dyDescent="0.25">
      <c r="A38" t="s">
        <v>108</v>
      </c>
      <c r="B38" t="s">
        <v>100</v>
      </c>
      <c r="C38" t="s">
        <v>109</v>
      </c>
      <c r="D38" t="s">
        <v>102</v>
      </c>
      <c r="E38">
        <v>18</v>
      </c>
      <c r="F38">
        <v>3.6136499999999998</v>
      </c>
      <c r="G38">
        <v>50</v>
      </c>
    </row>
    <row r="39" spans="1:7" x14ac:dyDescent="0.25">
      <c r="A39" t="s">
        <v>110</v>
      </c>
      <c r="B39" t="s">
        <v>100</v>
      </c>
      <c r="C39" t="s">
        <v>111</v>
      </c>
      <c r="D39" t="s">
        <v>102</v>
      </c>
      <c r="E39">
        <v>18</v>
      </c>
      <c r="F39">
        <v>3.3622800000000002</v>
      </c>
      <c r="G39">
        <v>40</v>
      </c>
    </row>
    <row r="40" spans="1:7" x14ac:dyDescent="0.25">
      <c r="A40" t="s">
        <v>112</v>
      </c>
      <c r="B40" t="s">
        <v>100</v>
      </c>
      <c r="C40" t="s">
        <v>113</v>
      </c>
      <c r="D40" t="s">
        <v>102</v>
      </c>
      <c r="E40">
        <v>18</v>
      </c>
      <c r="F40">
        <v>3.4132799999999999</v>
      </c>
      <c r="G40">
        <v>75</v>
      </c>
    </row>
    <row r="41" spans="1:7" x14ac:dyDescent="0.25">
      <c r="A41" t="s">
        <v>114</v>
      </c>
      <c r="B41" t="s">
        <v>100</v>
      </c>
      <c r="C41" t="s">
        <v>115</v>
      </c>
      <c r="D41" t="s">
        <v>102</v>
      </c>
      <c r="E41">
        <v>18</v>
      </c>
      <c r="F41">
        <v>3.5335999999999999</v>
      </c>
      <c r="G41">
        <v>60</v>
      </c>
    </row>
    <row r="42" spans="1:7" x14ac:dyDescent="0.25">
      <c r="A42" t="s">
        <v>116</v>
      </c>
      <c r="B42" t="s">
        <v>100</v>
      </c>
      <c r="C42" t="s">
        <v>117</v>
      </c>
      <c r="D42" t="s">
        <v>102</v>
      </c>
      <c r="E42">
        <v>18</v>
      </c>
      <c r="F42">
        <v>6.2608699999999997</v>
      </c>
      <c r="G42">
        <v>70</v>
      </c>
    </row>
    <row r="43" spans="1:7" x14ac:dyDescent="0.25">
      <c r="A43" t="s">
        <v>118</v>
      </c>
      <c r="B43" t="s">
        <v>100</v>
      </c>
      <c r="C43" t="s">
        <v>119</v>
      </c>
      <c r="D43" t="s">
        <v>102</v>
      </c>
      <c r="E43">
        <v>18</v>
      </c>
      <c r="F43">
        <v>4.2282599999999997</v>
      </c>
      <c r="G43">
        <v>50</v>
      </c>
    </row>
    <row r="44" spans="1:7" x14ac:dyDescent="0.25">
      <c r="A44" t="s">
        <v>120</v>
      </c>
      <c r="B44" t="s">
        <v>105</v>
      </c>
      <c r="C44" t="s">
        <v>121</v>
      </c>
      <c r="D44" t="s">
        <v>102</v>
      </c>
      <c r="E44">
        <v>18</v>
      </c>
      <c r="F44">
        <v>1.05246</v>
      </c>
      <c r="G44">
        <v>40</v>
      </c>
    </row>
    <row r="45" spans="1:7" x14ac:dyDescent="0.25">
      <c r="A45" t="s">
        <v>122</v>
      </c>
      <c r="B45" t="s">
        <v>105</v>
      </c>
      <c r="C45" t="s">
        <v>123</v>
      </c>
      <c r="D45" t="s">
        <v>102</v>
      </c>
      <c r="E45">
        <v>18</v>
      </c>
      <c r="F45">
        <v>1.90693</v>
      </c>
      <c r="G45">
        <v>50</v>
      </c>
    </row>
    <row r="46" spans="1:7" x14ac:dyDescent="0.25">
      <c r="A46" t="s">
        <v>124</v>
      </c>
      <c r="B46" t="s">
        <v>100</v>
      </c>
      <c r="C46" t="s">
        <v>125</v>
      </c>
      <c r="D46" t="s">
        <v>102</v>
      </c>
      <c r="E46">
        <v>18</v>
      </c>
      <c r="F46">
        <v>3.913205</v>
      </c>
      <c r="G46">
        <v>50</v>
      </c>
    </row>
    <row r="47" spans="1:7" x14ac:dyDescent="0.25">
      <c r="A47" t="s">
        <v>126</v>
      </c>
      <c r="B47" t="s">
        <v>100</v>
      </c>
      <c r="C47" t="s">
        <v>127</v>
      </c>
      <c r="D47" t="s">
        <v>102</v>
      </c>
      <c r="E47">
        <v>18</v>
      </c>
      <c r="F47">
        <v>2.235185</v>
      </c>
      <c r="G47">
        <v>100</v>
      </c>
    </row>
    <row r="48" spans="1:7" x14ac:dyDescent="0.25">
      <c r="A48" t="s">
        <v>128</v>
      </c>
      <c r="B48" t="s">
        <v>100</v>
      </c>
      <c r="C48" t="s">
        <v>129</v>
      </c>
      <c r="D48" t="s">
        <v>102</v>
      </c>
      <c r="E48">
        <v>18</v>
      </c>
      <c r="F48">
        <v>0.27623999999999999</v>
      </c>
      <c r="G48">
        <v>50</v>
      </c>
    </row>
    <row r="49" spans="1:7" x14ac:dyDescent="0.25">
      <c r="A49" t="s">
        <v>130</v>
      </c>
      <c r="B49" t="s">
        <v>100</v>
      </c>
      <c r="C49" t="s">
        <v>131</v>
      </c>
      <c r="D49" t="s">
        <v>102</v>
      </c>
      <c r="E49">
        <v>18</v>
      </c>
      <c r="F49">
        <v>3.29454</v>
      </c>
      <c r="G49">
        <v>90</v>
      </c>
    </row>
    <row r="50" spans="1:7" x14ac:dyDescent="0.25">
      <c r="A50" t="s">
        <v>132</v>
      </c>
      <c r="B50" t="s">
        <v>105</v>
      </c>
      <c r="C50" t="s">
        <v>133</v>
      </c>
      <c r="D50" t="s">
        <v>102</v>
      </c>
      <c r="E50">
        <v>18</v>
      </c>
      <c r="F50">
        <v>0.89915100000000003</v>
      </c>
      <c r="G50">
        <v>60</v>
      </c>
    </row>
    <row r="51" spans="1:7" x14ac:dyDescent="0.25">
      <c r="A51" t="s">
        <v>134</v>
      </c>
      <c r="B51" t="s">
        <v>100</v>
      </c>
      <c r="C51" t="s">
        <v>135</v>
      </c>
      <c r="D51" t="s">
        <v>102</v>
      </c>
      <c r="E51">
        <v>18</v>
      </c>
      <c r="F51">
        <v>4.1835599999999999</v>
      </c>
      <c r="G51">
        <v>80</v>
      </c>
    </row>
    <row r="52" spans="1:7" x14ac:dyDescent="0.25">
      <c r="A52" t="s">
        <v>136</v>
      </c>
      <c r="B52" t="s">
        <v>100</v>
      </c>
      <c r="C52" t="s">
        <v>137</v>
      </c>
      <c r="D52" t="s">
        <v>102</v>
      </c>
      <c r="E52">
        <v>18</v>
      </c>
      <c r="F52">
        <v>2.6185299999999998</v>
      </c>
      <c r="G52">
        <v>25</v>
      </c>
    </row>
    <row r="53" spans="1:7" x14ac:dyDescent="0.25">
      <c r="A53" t="s">
        <v>138</v>
      </c>
      <c r="B53" t="s">
        <v>100</v>
      </c>
      <c r="C53" t="s">
        <v>139</v>
      </c>
      <c r="D53" t="s">
        <v>102</v>
      </c>
      <c r="E53">
        <v>18</v>
      </c>
      <c r="F53">
        <v>1.70522</v>
      </c>
      <c r="G53">
        <v>80</v>
      </c>
    </row>
    <row r="54" spans="1:7" x14ac:dyDescent="0.25">
      <c r="A54" t="s">
        <v>140</v>
      </c>
      <c r="B54" t="s">
        <v>105</v>
      </c>
      <c r="C54" t="s">
        <v>141</v>
      </c>
      <c r="D54" t="s">
        <v>102</v>
      </c>
      <c r="E54">
        <v>18</v>
      </c>
      <c r="F54">
        <v>1.9198500000000001</v>
      </c>
      <c r="G54">
        <v>130</v>
      </c>
    </row>
    <row r="55" spans="1:7" x14ac:dyDescent="0.25">
      <c r="A55" t="s">
        <v>142</v>
      </c>
      <c r="B55" t="s">
        <v>105</v>
      </c>
      <c r="C55" t="s">
        <v>143</v>
      </c>
      <c r="D55" t="s">
        <v>102</v>
      </c>
      <c r="E55">
        <v>18</v>
      </c>
      <c r="F55">
        <v>1.885946667</v>
      </c>
      <c r="G55">
        <v>120</v>
      </c>
    </row>
    <row r="56" spans="1:7" x14ac:dyDescent="0.25">
      <c r="A56" t="s">
        <v>144</v>
      </c>
      <c r="B56" t="s">
        <v>100</v>
      </c>
      <c r="C56" t="s">
        <v>145</v>
      </c>
      <c r="D56" t="s">
        <v>102</v>
      </c>
      <c r="E56">
        <v>18</v>
      </c>
      <c r="F56">
        <v>2.9723700000000002</v>
      </c>
      <c r="G56">
        <v>40</v>
      </c>
    </row>
    <row r="57" spans="1:7" x14ac:dyDescent="0.25">
      <c r="A57" t="s">
        <v>146</v>
      </c>
      <c r="B57" t="s">
        <v>100</v>
      </c>
      <c r="C57" t="s">
        <v>147</v>
      </c>
      <c r="D57" t="s">
        <v>102</v>
      </c>
      <c r="E57">
        <v>18</v>
      </c>
      <c r="F57">
        <v>2.3904749999999999</v>
      </c>
      <c r="G57">
        <v>60</v>
      </c>
    </row>
    <row r="58" spans="1:7" x14ac:dyDescent="0.25">
      <c r="A58" t="s">
        <v>148</v>
      </c>
      <c r="B58" t="s">
        <v>100</v>
      </c>
      <c r="C58" t="s">
        <v>149</v>
      </c>
      <c r="D58" t="s">
        <v>102</v>
      </c>
      <c r="E58">
        <v>18</v>
      </c>
      <c r="F58">
        <v>1.0561615</v>
      </c>
      <c r="G58">
        <v>25</v>
      </c>
    </row>
    <row r="59" spans="1:7" x14ac:dyDescent="0.25">
      <c r="A59" t="s">
        <v>150</v>
      </c>
      <c r="B59" t="s">
        <v>100</v>
      </c>
      <c r="C59" t="s">
        <v>151</v>
      </c>
      <c r="D59" t="s">
        <v>102</v>
      </c>
      <c r="E59">
        <v>18</v>
      </c>
      <c r="F59">
        <v>1.32447</v>
      </c>
      <c r="G59">
        <v>40</v>
      </c>
    </row>
    <row r="60" spans="1:7" x14ac:dyDescent="0.25">
      <c r="A60" t="s">
        <v>152</v>
      </c>
      <c r="B60" t="s">
        <v>100</v>
      </c>
      <c r="C60" t="s">
        <v>153</v>
      </c>
      <c r="D60" t="s">
        <v>102</v>
      </c>
      <c r="E60">
        <v>18</v>
      </c>
      <c r="F60">
        <v>5.7576299999999998</v>
      </c>
      <c r="G60">
        <v>50</v>
      </c>
    </row>
    <row r="61" spans="1:7" x14ac:dyDescent="0.25">
      <c r="A61" t="s">
        <v>154</v>
      </c>
      <c r="B61" t="s">
        <v>100</v>
      </c>
      <c r="C61" t="s">
        <v>155</v>
      </c>
      <c r="D61" t="s">
        <v>102</v>
      </c>
      <c r="E61">
        <v>18</v>
      </c>
      <c r="F61">
        <v>3.7442199999999999</v>
      </c>
      <c r="G61">
        <v>90</v>
      </c>
    </row>
    <row r="62" spans="1:7" x14ac:dyDescent="0.25">
      <c r="A62" t="s">
        <v>156</v>
      </c>
      <c r="B62" t="s">
        <v>100</v>
      </c>
      <c r="C62" t="s">
        <v>157</v>
      </c>
      <c r="D62" t="s">
        <v>102</v>
      </c>
      <c r="E62">
        <v>18</v>
      </c>
      <c r="F62">
        <v>2.3628499999999999</v>
      </c>
      <c r="G62">
        <v>50</v>
      </c>
    </row>
    <row r="63" spans="1:7" x14ac:dyDescent="0.25">
      <c r="A63" t="s">
        <v>158</v>
      </c>
      <c r="B63" t="s">
        <v>100</v>
      </c>
      <c r="C63" t="s">
        <v>159</v>
      </c>
      <c r="D63" t="s">
        <v>102</v>
      </c>
      <c r="E63">
        <v>18</v>
      </c>
      <c r="F63">
        <v>1.34209</v>
      </c>
      <c r="G63">
        <v>60</v>
      </c>
    </row>
    <row r="64" spans="1:7" x14ac:dyDescent="0.25">
      <c r="A64" t="s">
        <v>160</v>
      </c>
      <c r="B64" t="s">
        <v>100</v>
      </c>
      <c r="C64" t="s">
        <v>161</v>
      </c>
      <c r="D64" t="s">
        <v>102</v>
      </c>
      <c r="E64">
        <v>18</v>
      </c>
      <c r="F64">
        <v>0.477829</v>
      </c>
      <c r="G64">
        <v>35</v>
      </c>
    </row>
    <row r="65" spans="1:7" x14ac:dyDescent="0.25">
      <c r="A65" t="s">
        <v>162</v>
      </c>
      <c r="B65" t="s">
        <v>100</v>
      </c>
      <c r="C65" t="s">
        <v>163</v>
      </c>
      <c r="D65" t="s">
        <v>102</v>
      </c>
      <c r="E65">
        <v>18</v>
      </c>
      <c r="F65">
        <v>2.0564800000000001</v>
      </c>
      <c r="G65">
        <v>90</v>
      </c>
    </row>
    <row r="66" spans="1:7" x14ac:dyDescent="0.25">
      <c r="A66" t="s">
        <v>164</v>
      </c>
      <c r="B66" t="s">
        <v>165</v>
      </c>
      <c r="C66" t="s">
        <v>166</v>
      </c>
      <c r="D66" t="s">
        <v>167</v>
      </c>
      <c r="E66">
        <v>19</v>
      </c>
      <c r="F66">
        <v>2.8315700000000001</v>
      </c>
      <c r="G66">
        <v>100</v>
      </c>
    </row>
    <row r="67" spans="1:7" x14ac:dyDescent="0.25">
      <c r="A67" t="s">
        <v>168</v>
      </c>
      <c r="B67" t="s">
        <v>165</v>
      </c>
      <c r="C67" t="s">
        <v>169</v>
      </c>
      <c r="D67" t="s">
        <v>167</v>
      </c>
      <c r="E67">
        <v>19</v>
      </c>
      <c r="F67">
        <v>3.9027699999999999</v>
      </c>
      <c r="G67">
        <v>50</v>
      </c>
    </row>
    <row r="68" spans="1:7" x14ac:dyDescent="0.25">
      <c r="A68" t="s">
        <v>170</v>
      </c>
      <c r="B68" t="s">
        <v>171</v>
      </c>
      <c r="C68" t="s">
        <v>172</v>
      </c>
      <c r="D68" t="s">
        <v>173</v>
      </c>
      <c r="E68">
        <v>20</v>
      </c>
      <c r="F68">
        <v>0.98747600000000002</v>
      </c>
      <c r="G68">
        <v>110</v>
      </c>
    </row>
    <row r="69" spans="1:7" x14ac:dyDescent="0.25">
      <c r="A69" t="s">
        <v>174</v>
      </c>
      <c r="B69" t="s">
        <v>175</v>
      </c>
      <c r="C69" t="s">
        <v>176</v>
      </c>
      <c r="D69" t="s">
        <v>177</v>
      </c>
      <c r="E69" t="s">
        <v>178</v>
      </c>
      <c r="F69">
        <v>5.8150599999999999</v>
      </c>
      <c r="G69">
        <v>70</v>
      </c>
    </row>
    <row r="70" spans="1:7" x14ac:dyDescent="0.25">
      <c r="A70" t="s">
        <v>179</v>
      </c>
      <c r="B70" t="s">
        <v>180</v>
      </c>
      <c r="C70" t="s">
        <v>181</v>
      </c>
      <c r="D70" t="s">
        <v>182</v>
      </c>
      <c r="E70">
        <v>25</v>
      </c>
      <c r="F70">
        <v>1.11582</v>
      </c>
      <c r="G70">
        <v>550</v>
      </c>
    </row>
    <row r="71" spans="1:7" x14ac:dyDescent="0.25">
      <c r="A71" t="s">
        <v>183</v>
      </c>
      <c r="B71" t="s">
        <v>180</v>
      </c>
      <c r="C71" t="s">
        <v>184</v>
      </c>
      <c r="D71" t="s">
        <v>182</v>
      </c>
      <c r="E71">
        <v>25</v>
      </c>
      <c r="F71">
        <v>1.11582</v>
      </c>
      <c r="G71">
        <v>250</v>
      </c>
    </row>
    <row r="72" spans="1:7" x14ac:dyDescent="0.25">
      <c r="A72" t="s">
        <v>185</v>
      </c>
      <c r="B72" t="s">
        <v>186</v>
      </c>
      <c r="C72" t="s">
        <v>187</v>
      </c>
      <c r="D72" t="s">
        <v>188</v>
      </c>
      <c r="E72" t="s">
        <v>189</v>
      </c>
      <c r="F72">
        <v>1.4346300000000001</v>
      </c>
      <c r="G72">
        <v>50</v>
      </c>
    </row>
    <row r="73" spans="1:7" x14ac:dyDescent="0.25">
      <c r="A73" t="s">
        <v>190</v>
      </c>
      <c r="B73" t="s">
        <v>191</v>
      </c>
      <c r="C73" t="s">
        <v>192</v>
      </c>
      <c r="D73" t="s">
        <v>193</v>
      </c>
      <c r="E73" t="s">
        <v>194</v>
      </c>
      <c r="F73">
        <v>1.185605</v>
      </c>
      <c r="G73">
        <v>50</v>
      </c>
    </row>
    <row r="74" spans="1:7" x14ac:dyDescent="0.25">
      <c r="A74" t="s">
        <v>195</v>
      </c>
      <c r="B74" t="s">
        <v>196</v>
      </c>
      <c r="C74" t="s">
        <v>197</v>
      </c>
      <c r="D74" t="s">
        <v>198</v>
      </c>
      <c r="E74" t="s">
        <v>199</v>
      </c>
      <c r="F74">
        <v>1.242165</v>
      </c>
      <c r="G74">
        <v>50</v>
      </c>
    </row>
    <row r="75" spans="1:7" x14ac:dyDescent="0.25">
      <c r="A75" t="s">
        <v>200</v>
      </c>
      <c r="B75" t="s">
        <v>201</v>
      </c>
      <c r="C75" t="s">
        <v>202</v>
      </c>
      <c r="D75" t="s">
        <v>203</v>
      </c>
      <c r="E75">
        <v>32</v>
      </c>
      <c r="F75">
        <v>1.18781</v>
      </c>
      <c r="G75">
        <v>150</v>
      </c>
    </row>
    <row r="76" spans="1:7" x14ac:dyDescent="0.25">
      <c r="A76" t="s">
        <v>206</v>
      </c>
      <c r="B76" t="s">
        <v>204</v>
      </c>
      <c r="C76" t="s">
        <v>207</v>
      </c>
      <c r="D76" t="s">
        <v>205</v>
      </c>
      <c r="E76">
        <v>33</v>
      </c>
      <c r="F76">
        <v>1.2620279999999999</v>
      </c>
      <c r="G76">
        <v>60</v>
      </c>
    </row>
    <row r="77" spans="1:7" x14ac:dyDescent="0.25">
      <c r="A77" t="s">
        <v>208</v>
      </c>
      <c r="B77" t="s">
        <v>209</v>
      </c>
      <c r="C77" t="s">
        <v>210</v>
      </c>
      <c r="D77" t="s">
        <v>211</v>
      </c>
      <c r="E77">
        <v>34</v>
      </c>
      <c r="F77">
        <v>2.4293100000000001</v>
      </c>
      <c r="G77">
        <v>20</v>
      </c>
    </row>
    <row r="78" spans="1:7" x14ac:dyDescent="0.25">
      <c r="A78" t="s">
        <v>212</v>
      </c>
      <c r="B78" t="s">
        <v>209</v>
      </c>
      <c r="C78" t="s">
        <v>213</v>
      </c>
      <c r="D78" t="s">
        <v>211</v>
      </c>
      <c r="E78">
        <v>34</v>
      </c>
      <c r="F78">
        <v>1.1998225</v>
      </c>
      <c r="G78">
        <v>35</v>
      </c>
    </row>
    <row r="79" spans="1:7" x14ac:dyDescent="0.25">
      <c r="A79" t="s">
        <v>214</v>
      </c>
      <c r="B79" t="s">
        <v>209</v>
      </c>
      <c r="C79" t="s">
        <v>215</v>
      </c>
      <c r="D79" t="s">
        <v>211</v>
      </c>
      <c r="E79">
        <v>34</v>
      </c>
      <c r="F79">
        <v>0.97657499999999997</v>
      </c>
      <c r="G79">
        <v>40</v>
      </c>
    </row>
    <row r="80" spans="1:7" x14ac:dyDescent="0.25">
      <c r="A80" t="s">
        <v>216</v>
      </c>
      <c r="B80" t="s">
        <v>209</v>
      </c>
      <c r="C80" t="s">
        <v>217</v>
      </c>
      <c r="D80" t="s">
        <v>211</v>
      </c>
      <c r="E80">
        <v>34</v>
      </c>
      <c r="F80">
        <v>1.5244599999999999</v>
      </c>
      <c r="G80">
        <v>70</v>
      </c>
    </row>
    <row r="81" spans="1:7" x14ac:dyDescent="0.25">
      <c r="A81" t="s">
        <v>218</v>
      </c>
      <c r="B81" t="s">
        <v>209</v>
      </c>
      <c r="C81" t="s">
        <v>219</v>
      </c>
      <c r="D81" t="s">
        <v>211</v>
      </c>
      <c r="E81">
        <v>34</v>
      </c>
      <c r="F81">
        <v>1.275185</v>
      </c>
      <c r="G81">
        <v>40</v>
      </c>
    </row>
    <row r="82" spans="1:7" x14ac:dyDescent="0.25">
      <c r="A82" t="s">
        <v>220</v>
      </c>
      <c r="B82" t="s">
        <v>209</v>
      </c>
      <c r="C82" t="s">
        <v>221</v>
      </c>
      <c r="D82" t="s">
        <v>211</v>
      </c>
      <c r="E82">
        <v>34</v>
      </c>
      <c r="F82">
        <v>1.5080249999999999</v>
      </c>
      <c r="G82">
        <v>30</v>
      </c>
    </row>
    <row r="83" spans="1:7" x14ac:dyDescent="0.25">
      <c r="A83" t="s">
        <v>222</v>
      </c>
      <c r="B83" t="s">
        <v>209</v>
      </c>
      <c r="C83" t="s">
        <v>223</v>
      </c>
      <c r="D83" t="s">
        <v>211</v>
      </c>
      <c r="E83">
        <v>34</v>
      </c>
      <c r="F83">
        <v>1.3991400000000001</v>
      </c>
      <c r="G83">
        <v>40</v>
      </c>
    </row>
    <row r="84" spans="1:7" x14ac:dyDescent="0.25">
      <c r="A84" t="s">
        <v>224</v>
      </c>
      <c r="B84" t="s">
        <v>209</v>
      </c>
      <c r="C84" t="s">
        <v>225</v>
      </c>
      <c r="D84" t="s">
        <v>211</v>
      </c>
      <c r="E84">
        <v>34</v>
      </c>
      <c r="F84">
        <v>1.3252033329999999</v>
      </c>
      <c r="G84">
        <v>50</v>
      </c>
    </row>
    <row r="85" spans="1:7" x14ac:dyDescent="0.25">
      <c r="A85" t="s">
        <v>226</v>
      </c>
      <c r="B85" t="s">
        <v>227</v>
      </c>
      <c r="C85" t="s">
        <v>228</v>
      </c>
      <c r="D85" t="s">
        <v>229</v>
      </c>
      <c r="E85" t="s">
        <v>230</v>
      </c>
      <c r="F85">
        <v>1.43242</v>
      </c>
      <c r="G85">
        <v>60</v>
      </c>
    </row>
    <row r="86" spans="1:7" x14ac:dyDescent="0.25">
      <c r="A86" t="s">
        <v>231</v>
      </c>
      <c r="B86" t="s">
        <v>232</v>
      </c>
      <c r="C86" t="s">
        <v>233</v>
      </c>
      <c r="D86" t="s">
        <v>234</v>
      </c>
      <c r="E86">
        <v>38</v>
      </c>
      <c r="F86">
        <v>2.7719999999999998</v>
      </c>
      <c r="G86">
        <v>35</v>
      </c>
    </row>
    <row r="87" spans="1:7" x14ac:dyDescent="0.25">
      <c r="A87" t="s">
        <v>235</v>
      </c>
      <c r="B87" t="s">
        <v>236</v>
      </c>
      <c r="C87" t="s">
        <v>237</v>
      </c>
      <c r="D87" t="s">
        <v>238</v>
      </c>
      <c r="E87">
        <v>39</v>
      </c>
      <c r="F87">
        <v>1.6902999999999999</v>
      </c>
      <c r="G87">
        <v>50</v>
      </c>
    </row>
    <row r="88" spans="1:7" x14ac:dyDescent="0.25">
      <c r="A88" t="s">
        <v>239</v>
      </c>
      <c r="B88" t="s">
        <v>240</v>
      </c>
      <c r="C88" t="s">
        <v>241</v>
      </c>
      <c r="D88" t="s">
        <v>242</v>
      </c>
      <c r="E88">
        <v>40</v>
      </c>
      <c r="F88">
        <v>2.06907</v>
      </c>
      <c r="G88">
        <v>40</v>
      </c>
    </row>
    <row r="89" spans="1:7" x14ac:dyDescent="0.25">
      <c r="A89" t="s">
        <v>243</v>
      </c>
      <c r="B89" t="s">
        <v>240</v>
      </c>
      <c r="C89" t="s">
        <v>244</v>
      </c>
      <c r="D89" t="s">
        <v>242</v>
      </c>
      <c r="E89">
        <v>40</v>
      </c>
      <c r="F89">
        <v>1.458</v>
      </c>
      <c r="G89">
        <v>64</v>
      </c>
    </row>
    <row r="90" spans="1:7" x14ac:dyDescent="0.25">
      <c r="A90" t="s">
        <v>245</v>
      </c>
      <c r="B90" t="s">
        <v>240</v>
      </c>
      <c r="C90" t="s">
        <v>246</v>
      </c>
      <c r="D90" t="s">
        <v>242</v>
      </c>
      <c r="E90">
        <v>40</v>
      </c>
      <c r="F90">
        <v>1.0181</v>
      </c>
      <c r="G90">
        <v>50</v>
      </c>
    </row>
    <row r="91" spans="1:7" x14ac:dyDescent="0.25">
      <c r="A91" t="s">
        <v>247</v>
      </c>
      <c r="B91" t="s">
        <v>240</v>
      </c>
      <c r="C91" t="s">
        <v>248</v>
      </c>
      <c r="D91" t="s">
        <v>242</v>
      </c>
      <c r="E91">
        <v>40</v>
      </c>
      <c r="F91">
        <v>2.25197</v>
      </c>
      <c r="G91">
        <v>90</v>
      </c>
    </row>
    <row r="92" spans="1:7" x14ac:dyDescent="0.25">
      <c r="A92" t="s">
        <v>249</v>
      </c>
      <c r="B92" t="s">
        <v>240</v>
      </c>
      <c r="C92" t="s">
        <v>250</v>
      </c>
      <c r="D92" t="s">
        <v>242</v>
      </c>
      <c r="E92">
        <v>40</v>
      </c>
      <c r="F92">
        <v>1.7771699999999999</v>
      </c>
      <c r="G92">
        <v>40</v>
      </c>
    </row>
    <row r="93" spans="1:7" x14ac:dyDescent="0.25">
      <c r="A93" t="s">
        <v>251</v>
      </c>
      <c r="B93" t="s">
        <v>240</v>
      </c>
      <c r="C93" t="s">
        <v>252</v>
      </c>
      <c r="D93" t="s">
        <v>242</v>
      </c>
      <c r="E93">
        <v>40</v>
      </c>
      <c r="F93">
        <v>1.38693</v>
      </c>
      <c r="G93">
        <v>60</v>
      </c>
    </row>
    <row r="94" spans="1:7" x14ac:dyDescent="0.25">
      <c r="A94" t="s">
        <v>253</v>
      </c>
      <c r="B94" t="s">
        <v>240</v>
      </c>
      <c r="C94" t="s">
        <v>254</v>
      </c>
      <c r="D94" t="s">
        <v>242</v>
      </c>
      <c r="E94">
        <v>40</v>
      </c>
      <c r="F94">
        <v>2.0113799999999999</v>
      </c>
      <c r="G94">
        <v>38</v>
      </c>
    </row>
    <row r="95" spans="1:7" x14ac:dyDescent="0.25">
      <c r="A95" t="s">
        <v>255</v>
      </c>
      <c r="B95" t="s">
        <v>240</v>
      </c>
      <c r="C95" t="s">
        <v>256</v>
      </c>
      <c r="D95" t="s">
        <v>242</v>
      </c>
      <c r="E95">
        <v>40</v>
      </c>
      <c r="F95">
        <v>1.58402</v>
      </c>
      <c r="G95">
        <v>65</v>
      </c>
    </row>
    <row r="96" spans="1:7" x14ac:dyDescent="0.25">
      <c r="A96" t="s">
        <v>257</v>
      </c>
      <c r="B96" t="s">
        <v>240</v>
      </c>
      <c r="C96" t="s">
        <v>258</v>
      </c>
      <c r="D96" t="s">
        <v>242</v>
      </c>
      <c r="E96">
        <v>40</v>
      </c>
      <c r="F96">
        <v>0.59401099999999996</v>
      </c>
      <c r="G96">
        <v>45</v>
      </c>
    </row>
    <row r="97" spans="1:7" x14ac:dyDescent="0.25">
      <c r="A97" t="s">
        <v>259</v>
      </c>
      <c r="B97" t="s">
        <v>240</v>
      </c>
      <c r="C97" t="s">
        <v>260</v>
      </c>
      <c r="D97" t="s">
        <v>242</v>
      </c>
      <c r="E97">
        <v>40</v>
      </c>
      <c r="F97">
        <v>3.31596</v>
      </c>
      <c r="G97">
        <v>20</v>
      </c>
    </row>
    <row r="98" spans="1:7" x14ac:dyDescent="0.25">
      <c r="A98" t="s">
        <v>261</v>
      </c>
      <c r="B98" t="s">
        <v>262</v>
      </c>
      <c r="C98" t="s">
        <v>263</v>
      </c>
      <c r="D98" t="s">
        <v>264</v>
      </c>
      <c r="E98">
        <v>42</v>
      </c>
      <c r="F98">
        <v>1.1700999999999999</v>
      </c>
      <c r="G98">
        <v>35</v>
      </c>
    </row>
    <row r="99" spans="1:7" x14ac:dyDescent="0.25">
      <c r="A99" t="s">
        <v>265</v>
      </c>
      <c r="B99" t="s">
        <v>262</v>
      </c>
      <c r="C99" t="s">
        <v>266</v>
      </c>
      <c r="D99" t="s">
        <v>264</v>
      </c>
      <c r="E99">
        <v>42</v>
      </c>
      <c r="F99">
        <v>1.5320100000000001</v>
      </c>
      <c r="G99">
        <v>35</v>
      </c>
    </row>
    <row r="100" spans="1:7" x14ac:dyDescent="0.25">
      <c r="A100" t="s">
        <v>267</v>
      </c>
      <c r="B100" t="s">
        <v>262</v>
      </c>
      <c r="C100" t="s">
        <v>268</v>
      </c>
      <c r="D100" t="s">
        <v>264</v>
      </c>
      <c r="E100">
        <v>42</v>
      </c>
      <c r="F100">
        <v>1.4803500000000001</v>
      </c>
      <c r="G100">
        <v>36</v>
      </c>
    </row>
    <row r="101" spans="1:7" x14ac:dyDescent="0.25">
      <c r="A101" t="s">
        <v>269</v>
      </c>
      <c r="B101" t="s">
        <v>262</v>
      </c>
      <c r="C101" t="s">
        <v>270</v>
      </c>
      <c r="D101" t="s">
        <v>264</v>
      </c>
      <c r="E101">
        <v>42</v>
      </c>
      <c r="F101">
        <v>1.1462600000000001</v>
      </c>
      <c r="G101">
        <v>25</v>
      </c>
    </row>
    <row r="102" spans="1:7" x14ac:dyDescent="0.25">
      <c r="A102" t="s">
        <v>271</v>
      </c>
      <c r="B102" t="s">
        <v>262</v>
      </c>
      <c r="C102" t="s">
        <v>272</v>
      </c>
      <c r="D102" t="s">
        <v>264</v>
      </c>
      <c r="E102">
        <v>42</v>
      </c>
      <c r="F102">
        <v>1.4529000000000001</v>
      </c>
      <c r="G102">
        <v>50</v>
      </c>
    </row>
    <row r="103" spans="1:7" x14ac:dyDescent="0.25">
      <c r="A103" t="s">
        <v>273</v>
      </c>
      <c r="B103" t="s">
        <v>274</v>
      </c>
      <c r="C103" t="s">
        <v>275</v>
      </c>
      <c r="D103" t="s">
        <v>276</v>
      </c>
      <c r="E103">
        <v>43</v>
      </c>
      <c r="F103">
        <v>1.611065</v>
      </c>
      <c r="G103">
        <v>150</v>
      </c>
    </row>
    <row r="104" spans="1:7" x14ac:dyDescent="0.25">
      <c r="A104" t="s">
        <v>277</v>
      </c>
      <c r="B104" t="s">
        <v>274</v>
      </c>
      <c r="C104" t="s">
        <v>278</v>
      </c>
      <c r="D104" t="s">
        <v>276</v>
      </c>
      <c r="E104">
        <v>43</v>
      </c>
      <c r="F104">
        <v>0.49928600000000001</v>
      </c>
      <c r="G104">
        <v>21.8</v>
      </c>
    </row>
    <row r="105" spans="1:7" x14ac:dyDescent="0.25">
      <c r="A105" t="s">
        <v>279</v>
      </c>
      <c r="B105" t="s">
        <v>274</v>
      </c>
      <c r="C105" t="s">
        <v>280</v>
      </c>
      <c r="D105" t="s">
        <v>276</v>
      </c>
      <c r="E105">
        <v>43</v>
      </c>
      <c r="F105">
        <v>1.4749699999999999</v>
      </c>
      <c r="G105">
        <v>60</v>
      </c>
    </row>
    <row r="106" spans="1:7" x14ac:dyDescent="0.25">
      <c r="A106" t="s">
        <v>281</v>
      </c>
      <c r="B106" t="s">
        <v>274</v>
      </c>
      <c r="C106" t="s">
        <v>282</v>
      </c>
      <c r="D106" t="s">
        <v>276</v>
      </c>
      <c r="E106">
        <v>43</v>
      </c>
      <c r="F106">
        <v>5.26363</v>
      </c>
      <c r="G106">
        <v>150</v>
      </c>
    </row>
    <row r="107" spans="1:7" x14ac:dyDescent="0.25">
      <c r="A107" t="s">
        <v>283</v>
      </c>
      <c r="B107" t="s">
        <v>274</v>
      </c>
      <c r="C107" t="s">
        <v>284</v>
      </c>
      <c r="D107" t="s">
        <v>276</v>
      </c>
      <c r="E107">
        <v>43</v>
      </c>
      <c r="F107">
        <v>1.60087</v>
      </c>
      <c r="G107">
        <v>30</v>
      </c>
    </row>
    <row r="108" spans="1:7" x14ac:dyDescent="0.25">
      <c r="A108" t="s">
        <v>285</v>
      </c>
      <c r="B108" t="s">
        <v>274</v>
      </c>
      <c r="C108" t="s">
        <v>286</v>
      </c>
      <c r="D108" t="s">
        <v>276</v>
      </c>
      <c r="E108">
        <v>43</v>
      </c>
      <c r="F108">
        <v>2.1354600000000001</v>
      </c>
      <c r="G108">
        <v>150</v>
      </c>
    </row>
    <row r="109" spans="1:7" x14ac:dyDescent="0.25">
      <c r="A109" t="s">
        <v>287</v>
      </c>
      <c r="B109" t="s">
        <v>274</v>
      </c>
      <c r="C109" t="s">
        <v>288</v>
      </c>
      <c r="D109" t="s">
        <v>276</v>
      </c>
      <c r="E109">
        <v>43</v>
      </c>
      <c r="F109">
        <v>3.2019799999999998</v>
      </c>
      <c r="G109">
        <v>30</v>
      </c>
    </row>
    <row r="110" spans="1:7" x14ac:dyDescent="0.25">
      <c r="A110" t="s">
        <v>289</v>
      </c>
      <c r="B110" t="s">
        <v>274</v>
      </c>
      <c r="C110" t="s">
        <v>290</v>
      </c>
      <c r="D110" t="s">
        <v>276</v>
      </c>
      <c r="E110">
        <v>43</v>
      </c>
      <c r="F110">
        <v>1.3545</v>
      </c>
      <c r="G110">
        <v>100</v>
      </c>
    </row>
    <row r="111" spans="1:7" x14ac:dyDescent="0.25">
      <c r="A111" t="s">
        <v>293</v>
      </c>
      <c r="B111" t="s">
        <v>291</v>
      </c>
      <c r="C111" t="s">
        <v>294</v>
      </c>
      <c r="D111" t="s">
        <v>292</v>
      </c>
      <c r="E111">
        <v>44</v>
      </c>
      <c r="F111">
        <v>0.724885</v>
      </c>
      <c r="G111">
        <v>35</v>
      </c>
    </row>
    <row r="112" spans="1:7" x14ac:dyDescent="0.25">
      <c r="A112" t="s">
        <v>295</v>
      </c>
      <c r="B112" t="s">
        <v>291</v>
      </c>
      <c r="C112" t="s">
        <v>296</v>
      </c>
      <c r="D112" t="s">
        <v>292</v>
      </c>
      <c r="E112">
        <v>44</v>
      </c>
      <c r="F112">
        <v>1.2282900000000001</v>
      </c>
      <c r="G112">
        <v>25</v>
      </c>
    </row>
    <row r="113" spans="1:7" x14ac:dyDescent="0.25">
      <c r="A113" t="s">
        <v>297</v>
      </c>
      <c r="B113" t="s">
        <v>291</v>
      </c>
      <c r="C113" t="s">
        <v>298</v>
      </c>
      <c r="D113" t="s">
        <v>292</v>
      </c>
      <c r="E113">
        <v>44</v>
      </c>
      <c r="F113">
        <v>1.20408</v>
      </c>
      <c r="G113">
        <v>25</v>
      </c>
    </row>
    <row r="114" spans="1:7" x14ac:dyDescent="0.25">
      <c r="A114" t="s">
        <v>299</v>
      </c>
      <c r="B114" t="s">
        <v>291</v>
      </c>
      <c r="C114" t="s">
        <v>300</v>
      </c>
      <c r="D114" t="s">
        <v>292</v>
      </c>
      <c r="E114">
        <v>44</v>
      </c>
      <c r="F114">
        <v>1.475535</v>
      </c>
      <c r="G114">
        <v>35</v>
      </c>
    </row>
    <row r="115" spans="1:7" x14ac:dyDescent="0.25">
      <c r="A115" t="s">
        <v>301</v>
      </c>
      <c r="B115" t="s">
        <v>291</v>
      </c>
      <c r="C115" t="s">
        <v>302</v>
      </c>
      <c r="D115" t="s">
        <v>292</v>
      </c>
      <c r="E115">
        <v>44</v>
      </c>
      <c r="F115">
        <v>1.0975200000000001</v>
      </c>
      <c r="G115">
        <v>50</v>
      </c>
    </row>
    <row r="116" spans="1:7" x14ac:dyDescent="0.25">
      <c r="A116" t="s">
        <v>303</v>
      </c>
      <c r="B116" t="s">
        <v>291</v>
      </c>
      <c r="C116" t="s">
        <v>304</v>
      </c>
      <c r="D116" t="s">
        <v>292</v>
      </c>
      <c r="E116">
        <v>44</v>
      </c>
      <c r="F116">
        <v>1.58273</v>
      </c>
      <c r="G116">
        <v>15</v>
      </c>
    </row>
    <row r="117" spans="1:7" x14ac:dyDescent="0.25">
      <c r="A117" t="s">
        <v>305</v>
      </c>
      <c r="B117" t="s">
        <v>291</v>
      </c>
      <c r="C117" t="s">
        <v>306</v>
      </c>
      <c r="D117" t="s">
        <v>292</v>
      </c>
      <c r="E117">
        <v>44</v>
      </c>
      <c r="F117">
        <v>2.5407600000000001</v>
      </c>
      <c r="G117">
        <v>30</v>
      </c>
    </row>
    <row r="118" spans="1:7" x14ac:dyDescent="0.25">
      <c r="A118" t="s">
        <v>307</v>
      </c>
      <c r="B118" t="s">
        <v>291</v>
      </c>
      <c r="C118" t="s">
        <v>308</v>
      </c>
      <c r="D118" t="s">
        <v>292</v>
      </c>
      <c r="E118">
        <v>44</v>
      </c>
      <c r="F118">
        <v>1.8828100000000001</v>
      </c>
      <c r="G118">
        <v>30</v>
      </c>
    </row>
    <row r="119" spans="1:7" x14ac:dyDescent="0.25">
      <c r="A119" t="s">
        <v>309</v>
      </c>
      <c r="B119" t="s">
        <v>291</v>
      </c>
      <c r="C119" t="s">
        <v>310</v>
      </c>
      <c r="D119" t="s">
        <v>292</v>
      </c>
      <c r="E119">
        <v>44</v>
      </c>
      <c r="F119">
        <v>1.5607899999999999</v>
      </c>
      <c r="G119">
        <v>40</v>
      </c>
    </row>
    <row r="120" spans="1:7" x14ac:dyDescent="0.25">
      <c r="A120" t="s">
        <v>311</v>
      </c>
      <c r="B120" t="s">
        <v>291</v>
      </c>
      <c r="C120" t="s">
        <v>312</v>
      </c>
      <c r="D120" t="s">
        <v>292</v>
      </c>
      <c r="E120">
        <v>44</v>
      </c>
      <c r="F120">
        <v>1.82809</v>
      </c>
      <c r="G120">
        <v>20</v>
      </c>
    </row>
    <row r="121" spans="1:7" x14ac:dyDescent="0.25">
      <c r="A121" t="s">
        <v>313</v>
      </c>
      <c r="B121" t="s">
        <v>314</v>
      </c>
      <c r="C121" t="s">
        <v>315</v>
      </c>
      <c r="D121" t="s">
        <v>316</v>
      </c>
      <c r="E121">
        <v>45</v>
      </c>
      <c r="F121">
        <v>2.109165</v>
      </c>
      <c r="G121">
        <v>25</v>
      </c>
    </row>
    <row r="122" spans="1:7" x14ac:dyDescent="0.25">
      <c r="A122" t="s">
        <v>317</v>
      </c>
      <c r="B122" t="s">
        <v>314</v>
      </c>
      <c r="C122" t="s">
        <v>318</v>
      </c>
      <c r="D122" t="s">
        <v>316</v>
      </c>
      <c r="E122">
        <v>45</v>
      </c>
      <c r="F122">
        <v>2.3144900000000002</v>
      </c>
      <c r="G122">
        <v>25</v>
      </c>
    </row>
    <row r="123" spans="1:7" x14ac:dyDescent="0.25">
      <c r="A123" t="s">
        <v>319</v>
      </c>
      <c r="B123" t="s">
        <v>314</v>
      </c>
      <c r="C123" t="s">
        <v>320</v>
      </c>
      <c r="D123" t="s">
        <v>316</v>
      </c>
      <c r="E123">
        <v>45</v>
      </c>
      <c r="F123">
        <v>2.7684099999999998</v>
      </c>
      <c r="G123">
        <v>20</v>
      </c>
    </row>
    <row r="124" spans="1:7" x14ac:dyDescent="0.25">
      <c r="A124" t="s">
        <v>321</v>
      </c>
      <c r="B124" t="s">
        <v>314</v>
      </c>
      <c r="C124" t="s">
        <v>322</v>
      </c>
      <c r="D124" t="s">
        <v>316</v>
      </c>
      <c r="E124">
        <v>45</v>
      </c>
      <c r="F124">
        <v>2.4537100000000001</v>
      </c>
      <c r="G124">
        <v>140</v>
      </c>
    </row>
    <row r="125" spans="1:7" x14ac:dyDescent="0.25">
      <c r="A125" t="s">
        <v>323</v>
      </c>
      <c r="B125" t="s">
        <v>314</v>
      </c>
      <c r="C125" t="s">
        <v>324</v>
      </c>
      <c r="D125" t="s">
        <v>316</v>
      </c>
      <c r="E125">
        <v>45</v>
      </c>
      <c r="F125">
        <v>2.1864699999999999</v>
      </c>
      <c r="G125">
        <v>70</v>
      </c>
    </row>
    <row r="126" spans="1:7" x14ac:dyDescent="0.25">
      <c r="A126" t="s">
        <v>325</v>
      </c>
      <c r="B126" t="s">
        <v>314</v>
      </c>
      <c r="C126" t="s">
        <v>326</v>
      </c>
      <c r="D126" t="s">
        <v>316</v>
      </c>
      <c r="E126">
        <v>45</v>
      </c>
      <c r="F126">
        <v>1.84005</v>
      </c>
      <c r="G126">
        <v>36</v>
      </c>
    </row>
    <row r="127" spans="1:7" x14ac:dyDescent="0.25">
      <c r="A127" t="s">
        <v>329</v>
      </c>
      <c r="B127" t="s">
        <v>327</v>
      </c>
      <c r="C127" t="s">
        <v>330</v>
      </c>
      <c r="D127" t="s">
        <v>328</v>
      </c>
      <c r="E127">
        <v>46</v>
      </c>
      <c r="F127">
        <v>2.21793</v>
      </c>
      <c r="G127">
        <v>45</v>
      </c>
    </row>
    <row r="128" spans="1:7" x14ac:dyDescent="0.25">
      <c r="A128" t="s">
        <v>331</v>
      </c>
      <c r="B128" t="s">
        <v>327</v>
      </c>
      <c r="C128" t="s">
        <v>332</v>
      </c>
      <c r="D128" t="s">
        <v>328</v>
      </c>
      <c r="E128">
        <v>46</v>
      </c>
      <c r="F128">
        <v>1.77369</v>
      </c>
      <c r="G128">
        <v>25</v>
      </c>
    </row>
    <row r="129" spans="1:7" x14ac:dyDescent="0.25">
      <c r="A129" t="s">
        <v>333</v>
      </c>
      <c r="B129" t="s">
        <v>327</v>
      </c>
      <c r="C129" t="s">
        <v>334</v>
      </c>
      <c r="D129" t="s">
        <v>328</v>
      </c>
      <c r="E129">
        <v>46</v>
      </c>
      <c r="F129">
        <v>1.4406600000000001</v>
      </c>
      <c r="G129">
        <v>35</v>
      </c>
    </row>
    <row r="130" spans="1:7" x14ac:dyDescent="0.25">
      <c r="A130" t="s">
        <v>335</v>
      </c>
      <c r="B130" t="s">
        <v>327</v>
      </c>
      <c r="C130" t="s">
        <v>336</v>
      </c>
      <c r="D130" t="s">
        <v>328</v>
      </c>
      <c r="E130">
        <v>46</v>
      </c>
      <c r="F130">
        <v>2.3492700000000002</v>
      </c>
      <c r="G130">
        <v>20</v>
      </c>
    </row>
    <row r="131" spans="1:7" x14ac:dyDescent="0.25">
      <c r="A131" t="s">
        <v>337</v>
      </c>
      <c r="B131" t="s">
        <v>327</v>
      </c>
      <c r="C131" t="s">
        <v>338</v>
      </c>
      <c r="D131" t="s">
        <v>328</v>
      </c>
      <c r="E131">
        <v>46</v>
      </c>
      <c r="F131">
        <v>1.2398</v>
      </c>
      <c r="G131">
        <v>60</v>
      </c>
    </row>
    <row r="132" spans="1:7" x14ac:dyDescent="0.25">
      <c r="A132" t="s">
        <v>339</v>
      </c>
      <c r="B132" t="s">
        <v>327</v>
      </c>
      <c r="C132" t="s">
        <v>340</v>
      </c>
      <c r="D132" t="s">
        <v>328</v>
      </c>
      <c r="E132">
        <v>46</v>
      </c>
      <c r="F132">
        <v>1.4208000000000001</v>
      </c>
      <c r="G132">
        <v>18</v>
      </c>
    </row>
    <row r="133" spans="1:7" x14ac:dyDescent="0.25">
      <c r="A133" t="s">
        <v>341</v>
      </c>
      <c r="B133" t="s">
        <v>327</v>
      </c>
      <c r="C133" t="s">
        <v>342</v>
      </c>
      <c r="D133" t="s">
        <v>328</v>
      </c>
      <c r="E133">
        <v>46</v>
      </c>
      <c r="F133">
        <v>1.6154299999999999</v>
      </c>
      <c r="G133">
        <v>28</v>
      </c>
    </row>
    <row r="134" spans="1:7" x14ac:dyDescent="0.25">
      <c r="A134" t="s">
        <v>343</v>
      </c>
      <c r="B134" t="s">
        <v>327</v>
      </c>
      <c r="C134" t="s">
        <v>344</v>
      </c>
      <c r="D134" t="s">
        <v>328</v>
      </c>
      <c r="E134">
        <v>46</v>
      </c>
      <c r="F134">
        <v>2.7323300000000001</v>
      </c>
      <c r="G134">
        <v>54</v>
      </c>
    </row>
    <row r="135" spans="1:7" x14ac:dyDescent="0.25">
      <c r="A135" t="s">
        <v>345</v>
      </c>
      <c r="B135" t="s">
        <v>327</v>
      </c>
      <c r="C135" t="s">
        <v>346</v>
      </c>
      <c r="D135" t="s">
        <v>328</v>
      </c>
      <c r="E135">
        <v>46</v>
      </c>
      <c r="F135">
        <v>3.01125</v>
      </c>
      <c r="G135">
        <v>30</v>
      </c>
    </row>
    <row r="136" spans="1:7" x14ac:dyDescent="0.25">
      <c r="A136" t="s">
        <v>347</v>
      </c>
      <c r="B136" t="s">
        <v>327</v>
      </c>
      <c r="C136" t="s">
        <v>348</v>
      </c>
      <c r="D136" t="s">
        <v>328</v>
      </c>
      <c r="E136">
        <v>46</v>
      </c>
      <c r="F136">
        <v>2.5275500000000002</v>
      </c>
      <c r="G136">
        <v>30</v>
      </c>
    </row>
    <row r="137" spans="1:7" x14ac:dyDescent="0.25">
      <c r="A137" t="s">
        <v>349</v>
      </c>
      <c r="B137" t="s">
        <v>327</v>
      </c>
      <c r="C137" t="s">
        <v>350</v>
      </c>
      <c r="D137" t="s">
        <v>328</v>
      </c>
      <c r="E137">
        <v>46</v>
      </c>
      <c r="F137">
        <v>3.70011</v>
      </c>
      <c r="G137">
        <v>35</v>
      </c>
    </row>
    <row r="138" spans="1:7" x14ac:dyDescent="0.25">
      <c r="A138" t="s">
        <v>351</v>
      </c>
      <c r="B138" t="s">
        <v>327</v>
      </c>
      <c r="C138" t="s">
        <v>352</v>
      </c>
      <c r="D138" t="s">
        <v>328</v>
      </c>
      <c r="E138">
        <v>46</v>
      </c>
      <c r="F138">
        <v>3.7991600000000001</v>
      </c>
      <c r="G138">
        <v>30</v>
      </c>
    </row>
    <row r="139" spans="1:7" x14ac:dyDescent="0.25">
      <c r="A139" t="s">
        <v>353</v>
      </c>
      <c r="B139" t="s">
        <v>327</v>
      </c>
      <c r="C139" t="s">
        <v>354</v>
      </c>
      <c r="D139" t="s">
        <v>328</v>
      </c>
      <c r="E139">
        <v>46</v>
      </c>
      <c r="F139">
        <v>2.7568100000000002</v>
      </c>
      <c r="G139">
        <v>37</v>
      </c>
    </row>
    <row r="140" spans="1:7" x14ac:dyDescent="0.25">
      <c r="A140" t="s">
        <v>355</v>
      </c>
      <c r="B140" t="s">
        <v>327</v>
      </c>
      <c r="C140" t="s">
        <v>356</v>
      </c>
      <c r="D140" t="s">
        <v>328</v>
      </c>
      <c r="E140">
        <v>46</v>
      </c>
      <c r="F140">
        <v>1.0318845000000001</v>
      </c>
      <c r="G140">
        <v>30</v>
      </c>
    </row>
    <row r="141" spans="1:7" x14ac:dyDescent="0.25">
      <c r="A141" t="s">
        <v>357</v>
      </c>
      <c r="B141" t="s">
        <v>327</v>
      </c>
      <c r="C141" t="s">
        <v>358</v>
      </c>
      <c r="D141" t="s">
        <v>328</v>
      </c>
      <c r="E141">
        <v>46</v>
      </c>
      <c r="F141">
        <v>1.48092</v>
      </c>
      <c r="G141">
        <v>22</v>
      </c>
    </row>
    <row r="142" spans="1:7" x14ac:dyDescent="0.25">
      <c r="A142" t="s">
        <v>360</v>
      </c>
      <c r="B142" t="s">
        <v>327</v>
      </c>
      <c r="C142" t="s">
        <v>361</v>
      </c>
      <c r="D142" t="s">
        <v>328</v>
      </c>
      <c r="E142">
        <v>46</v>
      </c>
      <c r="F142">
        <v>1.1987000000000001</v>
      </c>
      <c r="G142">
        <v>15</v>
      </c>
    </row>
    <row r="143" spans="1:7" x14ac:dyDescent="0.25">
      <c r="A143" t="s">
        <v>362</v>
      </c>
      <c r="B143" t="s">
        <v>327</v>
      </c>
      <c r="C143" t="s">
        <v>363</v>
      </c>
      <c r="D143" t="s">
        <v>328</v>
      </c>
      <c r="E143">
        <v>46</v>
      </c>
      <c r="F143">
        <v>2.73664</v>
      </c>
      <c r="G143">
        <v>50</v>
      </c>
    </row>
    <row r="144" spans="1:7" x14ac:dyDescent="0.25">
      <c r="A144" t="s">
        <v>364</v>
      </c>
      <c r="B144" t="s">
        <v>327</v>
      </c>
      <c r="C144" t="s">
        <v>365</v>
      </c>
      <c r="D144" t="s">
        <v>328</v>
      </c>
      <c r="E144">
        <v>46</v>
      </c>
      <c r="F144">
        <v>2.1025499999999999</v>
      </c>
      <c r="G144">
        <v>18</v>
      </c>
    </row>
    <row r="145" spans="1:7" x14ac:dyDescent="0.25">
      <c r="A145" t="s">
        <v>366</v>
      </c>
      <c r="B145" t="s">
        <v>327</v>
      </c>
      <c r="C145" t="s">
        <v>367</v>
      </c>
      <c r="D145" t="s">
        <v>328</v>
      </c>
      <c r="E145">
        <v>46</v>
      </c>
      <c r="F145">
        <v>2.5580750000000001</v>
      </c>
      <c r="G145">
        <v>30</v>
      </c>
    </row>
    <row r="146" spans="1:7" x14ac:dyDescent="0.25">
      <c r="A146" t="s">
        <v>368</v>
      </c>
      <c r="B146" t="s">
        <v>327</v>
      </c>
      <c r="C146" t="s">
        <v>369</v>
      </c>
      <c r="D146" t="s">
        <v>328</v>
      </c>
      <c r="E146">
        <v>46</v>
      </c>
      <c r="F146">
        <v>2.6700699999999999</v>
      </c>
      <c r="G146">
        <v>20</v>
      </c>
    </row>
    <row r="147" spans="1:7" x14ac:dyDescent="0.25">
      <c r="A147" t="s">
        <v>370</v>
      </c>
      <c r="B147" t="s">
        <v>327</v>
      </c>
      <c r="C147" t="s">
        <v>371</v>
      </c>
      <c r="D147" t="s">
        <v>328</v>
      </c>
      <c r="E147">
        <v>46</v>
      </c>
      <c r="F147">
        <v>1.4482299999999999</v>
      </c>
      <c r="G147">
        <v>17</v>
      </c>
    </row>
    <row r="148" spans="1:7" x14ac:dyDescent="0.25">
      <c r="A148" t="s">
        <v>372</v>
      </c>
      <c r="B148" t="s">
        <v>327</v>
      </c>
      <c r="C148" t="s">
        <v>373</v>
      </c>
      <c r="D148" t="s">
        <v>328</v>
      </c>
      <c r="E148">
        <v>46</v>
      </c>
      <c r="F148">
        <v>2.3104829169999999</v>
      </c>
      <c r="G148">
        <v>17</v>
      </c>
    </row>
    <row r="149" spans="1:7" x14ac:dyDescent="0.25">
      <c r="A149" t="s">
        <v>374</v>
      </c>
      <c r="B149" t="s">
        <v>327</v>
      </c>
      <c r="C149" t="s">
        <v>375</v>
      </c>
      <c r="D149" t="s">
        <v>328</v>
      </c>
      <c r="E149">
        <v>46</v>
      </c>
      <c r="F149">
        <v>2.1559599999999999</v>
      </c>
      <c r="G149">
        <v>25</v>
      </c>
    </row>
    <row r="150" spans="1:7" x14ac:dyDescent="0.25">
      <c r="A150" t="s">
        <v>376</v>
      </c>
      <c r="B150" t="s">
        <v>327</v>
      </c>
      <c r="C150" t="s">
        <v>377</v>
      </c>
      <c r="D150" t="s">
        <v>328</v>
      </c>
      <c r="E150">
        <v>46</v>
      </c>
      <c r="F150">
        <v>1.7354099999999999</v>
      </c>
      <c r="G150">
        <v>25</v>
      </c>
    </row>
    <row r="151" spans="1:7" x14ac:dyDescent="0.25">
      <c r="A151" t="s">
        <v>378</v>
      </c>
      <c r="B151" t="s">
        <v>327</v>
      </c>
      <c r="C151" t="s">
        <v>379</v>
      </c>
      <c r="D151" t="s">
        <v>328</v>
      </c>
      <c r="E151">
        <v>46</v>
      </c>
      <c r="F151">
        <v>2.2749199999999998</v>
      </c>
      <c r="G151">
        <v>30</v>
      </c>
    </row>
    <row r="152" spans="1:7" x14ac:dyDescent="0.25">
      <c r="A152" t="s">
        <v>380</v>
      </c>
      <c r="B152" t="s">
        <v>327</v>
      </c>
      <c r="C152" t="s">
        <v>381</v>
      </c>
      <c r="D152" t="s">
        <v>328</v>
      </c>
      <c r="E152">
        <v>46</v>
      </c>
      <c r="F152">
        <v>2.99803</v>
      </c>
      <c r="G152">
        <v>30</v>
      </c>
    </row>
    <row r="153" spans="1:7" x14ac:dyDescent="0.25">
      <c r="A153" t="s">
        <v>382</v>
      </c>
      <c r="B153" t="s">
        <v>327</v>
      </c>
      <c r="C153" t="s">
        <v>383</v>
      </c>
      <c r="D153" t="s">
        <v>328</v>
      </c>
      <c r="E153">
        <v>46</v>
      </c>
      <c r="F153">
        <v>2.4678</v>
      </c>
      <c r="G153">
        <v>25</v>
      </c>
    </row>
    <row r="154" spans="1:7" x14ac:dyDescent="0.25">
      <c r="A154" t="s">
        <v>384</v>
      </c>
      <c r="B154" t="s">
        <v>327</v>
      </c>
      <c r="C154" t="s">
        <v>385</v>
      </c>
      <c r="D154" t="s">
        <v>328</v>
      </c>
      <c r="E154">
        <v>46</v>
      </c>
      <c r="F154">
        <v>2.7520799999999999</v>
      </c>
      <c r="G154">
        <v>17</v>
      </c>
    </row>
    <row r="155" spans="1:7" x14ac:dyDescent="0.25">
      <c r="A155" t="s">
        <v>386</v>
      </c>
      <c r="B155" t="s">
        <v>327</v>
      </c>
      <c r="C155" t="s">
        <v>387</v>
      </c>
      <c r="D155" t="s">
        <v>328</v>
      </c>
      <c r="E155">
        <v>46</v>
      </c>
      <c r="F155">
        <v>1.4958400000000001</v>
      </c>
      <c r="G155">
        <v>40</v>
      </c>
    </row>
    <row r="156" spans="1:7" x14ac:dyDescent="0.25">
      <c r="A156" t="s">
        <v>388</v>
      </c>
      <c r="B156" t="s">
        <v>327</v>
      </c>
      <c r="C156" t="s">
        <v>389</v>
      </c>
      <c r="D156" t="s">
        <v>328</v>
      </c>
      <c r="E156">
        <v>46</v>
      </c>
      <c r="F156">
        <v>1.2559929999999999</v>
      </c>
      <c r="G156">
        <v>35</v>
      </c>
    </row>
    <row r="157" spans="1:7" x14ac:dyDescent="0.25">
      <c r="A157" t="s">
        <v>390</v>
      </c>
      <c r="B157" t="s">
        <v>327</v>
      </c>
      <c r="C157" t="s">
        <v>391</v>
      </c>
      <c r="D157" t="s">
        <v>328</v>
      </c>
      <c r="E157">
        <v>46</v>
      </c>
      <c r="F157">
        <v>1.83525</v>
      </c>
      <c r="G157">
        <v>20</v>
      </c>
    </row>
    <row r="158" spans="1:7" x14ac:dyDescent="0.25">
      <c r="A158" t="s">
        <v>392</v>
      </c>
      <c r="B158" t="s">
        <v>327</v>
      </c>
      <c r="C158" t="s">
        <v>393</v>
      </c>
      <c r="D158" t="s">
        <v>328</v>
      </c>
      <c r="E158">
        <v>46</v>
      </c>
      <c r="F158">
        <v>3.9567000000000001</v>
      </c>
      <c r="G158">
        <v>35</v>
      </c>
    </row>
    <row r="159" spans="1:7" x14ac:dyDescent="0.25">
      <c r="A159" t="s">
        <v>394</v>
      </c>
      <c r="B159" t="s">
        <v>327</v>
      </c>
      <c r="C159" t="s">
        <v>395</v>
      </c>
      <c r="D159" t="s">
        <v>328</v>
      </c>
      <c r="E159">
        <v>46</v>
      </c>
      <c r="F159">
        <v>1.7755700000000001</v>
      </c>
      <c r="G159">
        <v>35</v>
      </c>
    </row>
    <row r="160" spans="1:7" x14ac:dyDescent="0.25">
      <c r="A160" t="s">
        <v>396</v>
      </c>
      <c r="B160" t="s">
        <v>327</v>
      </c>
      <c r="C160" t="s">
        <v>397</v>
      </c>
      <c r="D160" t="s">
        <v>328</v>
      </c>
      <c r="E160">
        <v>46</v>
      </c>
      <c r="F160">
        <v>1.4635899999999999</v>
      </c>
      <c r="G160">
        <v>25</v>
      </c>
    </row>
    <row r="161" spans="1:7" x14ac:dyDescent="0.25">
      <c r="A161" t="s">
        <v>398</v>
      </c>
      <c r="B161" t="s">
        <v>327</v>
      </c>
      <c r="C161" t="s">
        <v>399</v>
      </c>
      <c r="D161" t="s">
        <v>328</v>
      </c>
      <c r="E161">
        <v>46</v>
      </c>
      <c r="F161">
        <v>1.5627800000000001</v>
      </c>
      <c r="G161">
        <v>23.9</v>
      </c>
    </row>
    <row r="162" spans="1:7" x14ac:dyDescent="0.25">
      <c r="A162" t="s">
        <v>400</v>
      </c>
      <c r="B162" t="s">
        <v>327</v>
      </c>
      <c r="C162" t="s">
        <v>401</v>
      </c>
      <c r="D162" t="s">
        <v>328</v>
      </c>
      <c r="E162">
        <v>46</v>
      </c>
      <c r="F162">
        <v>1.7369600000000001</v>
      </c>
      <c r="G162">
        <v>40</v>
      </c>
    </row>
    <row r="163" spans="1:7" x14ac:dyDescent="0.25">
      <c r="A163" t="s">
        <v>402</v>
      </c>
      <c r="B163" t="s">
        <v>327</v>
      </c>
      <c r="C163" t="s">
        <v>403</v>
      </c>
      <c r="D163" t="s">
        <v>328</v>
      </c>
      <c r="E163">
        <v>46</v>
      </c>
      <c r="F163">
        <v>2.5524100000000001</v>
      </c>
      <c r="G163">
        <v>20</v>
      </c>
    </row>
    <row r="164" spans="1:7" x14ac:dyDescent="0.25">
      <c r="A164" t="s">
        <v>404</v>
      </c>
      <c r="B164" t="s">
        <v>327</v>
      </c>
      <c r="C164" t="s">
        <v>405</v>
      </c>
      <c r="D164" t="s">
        <v>328</v>
      </c>
      <c r="E164">
        <v>46</v>
      </c>
      <c r="F164">
        <v>1.24935</v>
      </c>
      <c r="G164">
        <v>18</v>
      </c>
    </row>
    <row r="165" spans="1:7" x14ac:dyDescent="0.25">
      <c r="A165" t="s">
        <v>406</v>
      </c>
      <c r="B165" t="s">
        <v>327</v>
      </c>
      <c r="C165" t="s">
        <v>407</v>
      </c>
      <c r="D165" t="s">
        <v>328</v>
      </c>
      <c r="E165">
        <v>46</v>
      </c>
      <c r="F165">
        <v>1.2694099999999999</v>
      </c>
      <c r="G165">
        <v>15</v>
      </c>
    </row>
    <row r="166" spans="1:7" x14ac:dyDescent="0.25">
      <c r="A166" t="s">
        <v>408</v>
      </c>
      <c r="B166" t="s">
        <v>327</v>
      </c>
      <c r="C166" t="s">
        <v>409</v>
      </c>
      <c r="D166" t="s">
        <v>328</v>
      </c>
      <c r="E166">
        <v>46</v>
      </c>
      <c r="F166">
        <v>1.72994</v>
      </c>
      <c r="G166">
        <v>25</v>
      </c>
    </row>
    <row r="167" spans="1:7" x14ac:dyDescent="0.25">
      <c r="A167" t="s">
        <v>410</v>
      </c>
      <c r="B167" t="s">
        <v>327</v>
      </c>
      <c r="C167" t="s">
        <v>411</v>
      </c>
      <c r="D167" t="s">
        <v>328</v>
      </c>
      <c r="E167">
        <v>46</v>
      </c>
      <c r="F167">
        <v>1.4369400000000001</v>
      </c>
      <c r="G167">
        <v>20</v>
      </c>
    </row>
    <row r="168" spans="1:7" x14ac:dyDescent="0.25">
      <c r="A168" t="s">
        <v>412</v>
      </c>
      <c r="B168" t="s">
        <v>327</v>
      </c>
      <c r="C168" t="s">
        <v>359</v>
      </c>
      <c r="D168" t="s">
        <v>328</v>
      </c>
      <c r="E168">
        <v>46</v>
      </c>
      <c r="F168">
        <v>2.04264</v>
      </c>
      <c r="G168">
        <v>35</v>
      </c>
    </row>
    <row r="169" spans="1:7" x14ac:dyDescent="0.25">
      <c r="A169" t="s">
        <v>413</v>
      </c>
      <c r="B169" t="s">
        <v>327</v>
      </c>
      <c r="C169" t="s">
        <v>414</v>
      </c>
      <c r="D169" t="s">
        <v>328</v>
      </c>
      <c r="E169">
        <v>46</v>
      </c>
      <c r="F169">
        <v>1.25797</v>
      </c>
      <c r="G169">
        <v>20</v>
      </c>
    </row>
    <row r="170" spans="1:7" x14ac:dyDescent="0.25">
      <c r="A170" t="s">
        <v>415</v>
      </c>
      <c r="B170" t="s">
        <v>327</v>
      </c>
      <c r="C170" t="s">
        <v>416</v>
      </c>
      <c r="D170" t="s">
        <v>328</v>
      </c>
      <c r="E170">
        <v>46</v>
      </c>
      <c r="F170">
        <v>0.82269599999999998</v>
      </c>
      <c r="G170">
        <v>30</v>
      </c>
    </row>
    <row r="171" spans="1:7" x14ac:dyDescent="0.25">
      <c r="A171" t="s">
        <v>417</v>
      </c>
      <c r="B171" t="s">
        <v>327</v>
      </c>
      <c r="C171" t="s">
        <v>418</v>
      </c>
      <c r="D171" t="s">
        <v>328</v>
      </c>
      <c r="E171">
        <v>46</v>
      </c>
      <c r="F171">
        <v>1.0386599999999999</v>
      </c>
      <c r="G171">
        <v>9</v>
      </c>
    </row>
    <row r="172" spans="1:7" x14ac:dyDescent="0.25">
      <c r="A172" t="s">
        <v>419</v>
      </c>
      <c r="B172" t="s">
        <v>327</v>
      </c>
      <c r="C172" t="s">
        <v>420</v>
      </c>
      <c r="D172" t="s">
        <v>328</v>
      </c>
      <c r="E172">
        <v>46</v>
      </c>
      <c r="F172">
        <v>1.2557750000000001</v>
      </c>
      <c r="G172">
        <v>15</v>
      </c>
    </row>
    <row r="173" spans="1:7" x14ac:dyDescent="0.25">
      <c r="A173" t="s">
        <v>421</v>
      </c>
      <c r="B173" t="s">
        <v>327</v>
      </c>
      <c r="C173" t="s">
        <v>422</v>
      </c>
      <c r="D173" t="s">
        <v>328</v>
      </c>
      <c r="E173">
        <v>46</v>
      </c>
      <c r="F173">
        <v>1.3704799999999999</v>
      </c>
      <c r="G173">
        <v>20</v>
      </c>
    </row>
    <row r="174" spans="1:7" x14ac:dyDescent="0.25">
      <c r="A174" t="s">
        <v>423</v>
      </c>
      <c r="B174" t="s">
        <v>424</v>
      </c>
      <c r="C174" t="s">
        <v>425</v>
      </c>
      <c r="D174" t="s">
        <v>426</v>
      </c>
      <c r="E174">
        <v>47</v>
      </c>
      <c r="F174">
        <v>4.40876</v>
      </c>
      <c r="G174">
        <v>100</v>
      </c>
    </row>
    <row r="175" spans="1:7" x14ac:dyDescent="0.25">
      <c r="A175" t="s">
        <v>427</v>
      </c>
      <c r="B175" t="s">
        <v>424</v>
      </c>
      <c r="C175" t="s">
        <v>428</v>
      </c>
      <c r="D175" t="s">
        <v>426</v>
      </c>
      <c r="E175">
        <v>47</v>
      </c>
      <c r="F175">
        <v>1.87561</v>
      </c>
      <c r="G175">
        <v>25</v>
      </c>
    </row>
    <row r="176" spans="1:7" x14ac:dyDescent="0.25">
      <c r="A176" t="s">
        <v>429</v>
      </c>
      <c r="B176" t="s">
        <v>424</v>
      </c>
      <c r="C176" t="s">
        <v>430</v>
      </c>
      <c r="D176" t="s">
        <v>426</v>
      </c>
      <c r="E176">
        <v>47</v>
      </c>
      <c r="F176">
        <v>2.4799899999999999</v>
      </c>
      <c r="G176">
        <v>50</v>
      </c>
    </row>
    <row r="177" spans="1:7" x14ac:dyDescent="0.25">
      <c r="A177" t="s">
        <v>431</v>
      </c>
      <c r="B177" t="s">
        <v>424</v>
      </c>
      <c r="C177" t="s">
        <v>432</v>
      </c>
      <c r="D177" t="s">
        <v>426</v>
      </c>
      <c r="E177">
        <v>47</v>
      </c>
      <c r="F177">
        <v>1.56165</v>
      </c>
      <c r="G177">
        <v>20</v>
      </c>
    </row>
    <row r="178" spans="1:7" x14ac:dyDescent="0.25">
      <c r="A178" t="s">
        <v>433</v>
      </c>
      <c r="B178" t="s">
        <v>424</v>
      </c>
      <c r="C178" t="s">
        <v>434</v>
      </c>
      <c r="D178" t="s">
        <v>426</v>
      </c>
      <c r="E178">
        <v>47</v>
      </c>
      <c r="F178">
        <v>1.9221999999999999</v>
      </c>
      <c r="G178">
        <v>20</v>
      </c>
    </row>
    <row r="179" spans="1:7" x14ac:dyDescent="0.25">
      <c r="A179" t="s">
        <v>435</v>
      </c>
      <c r="B179" t="s">
        <v>424</v>
      </c>
      <c r="C179" t="s">
        <v>436</v>
      </c>
      <c r="D179" t="s">
        <v>426</v>
      </c>
      <c r="E179">
        <v>47</v>
      </c>
      <c r="F179">
        <v>3.2417899999999999</v>
      </c>
      <c r="G179">
        <v>25</v>
      </c>
    </row>
    <row r="180" spans="1:7" x14ac:dyDescent="0.25">
      <c r="A180" t="s">
        <v>437</v>
      </c>
      <c r="B180" t="s">
        <v>424</v>
      </c>
      <c r="C180" t="s">
        <v>438</v>
      </c>
      <c r="D180" t="s">
        <v>426</v>
      </c>
      <c r="E180">
        <v>47</v>
      </c>
      <c r="F180">
        <v>1.2561450000000001</v>
      </c>
      <c r="G180">
        <v>25</v>
      </c>
    </row>
    <row r="181" spans="1:7" x14ac:dyDescent="0.25">
      <c r="A181" t="s">
        <v>439</v>
      </c>
      <c r="B181" t="s">
        <v>424</v>
      </c>
      <c r="C181" t="s">
        <v>440</v>
      </c>
      <c r="D181" t="s">
        <v>426</v>
      </c>
      <c r="E181">
        <v>47</v>
      </c>
      <c r="F181">
        <v>1.3319799999999999</v>
      </c>
      <c r="G181">
        <v>20</v>
      </c>
    </row>
    <row r="182" spans="1:7" x14ac:dyDescent="0.25">
      <c r="A182" t="s">
        <v>441</v>
      </c>
      <c r="B182" t="s">
        <v>424</v>
      </c>
      <c r="C182" t="s">
        <v>442</v>
      </c>
      <c r="D182" t="s">
        <v>426</v>
      </c>
      <c r="E182">
        <v>47</v>
      </c>
      <c r="F182">
        <v>0.81782699999999997</v>
      </c>
      <c r="G182">
        <v>30</v>
      </c>
    </row>
    <row r="183" spans="1:7" x14ac:dyDescent="0.25">
      <c r="A183" t="s">
        <v>443</v>
      </c>
      <c r="B183" t="s">
        <v>424</v>
      </c>
      <c r="C183" t="s">
        <v>444</v>
      </c>
      <c r="D183" t="s">
        <v>426</v>
      </c>
      <c r="E183">
        <v>47</v>
      </c>
      <c r="F183">
        <v>2.3529900000000001</v>
      </c>
      <c r="G183">
        <v>15</v>
      </c>
    </row>
    <row r="184" spans="1:7" x14ac:dyDescent="0.25">
      <c r="A184" t="s">
        <v>445</v>
      </c>
      <c r="B184" t="s">
        <v>424</v>
      </c>
      <c r="C184" t="s">
        <v>446</v>
      </c>
      <c r="D184" t="s">
        <v>426</v>
      </c>
      <c r="E184">
        <v>47</v>
      </c>
      <c r="F184">
        <v>2.1315400000000002</v>
      </c>
      <c r="G184">
        <v>15</v>
      </c>
    </row>
    <row r="185" spans="1:7" x14ac:dyDescent="0.25">
      <c r="A185" t="s">
        <v>447</v>
      </c>
      <c r="B185" t="s">
        <v>424</v>
      </c>
      <c r="C185" t="s">
        <v>448</v>
      </c>
      <c r="D185" t="s">
        <v>426</v>
      </c>
      <c r="E185">
        <v>47</v>
      </c>
      <c r="F185">
        <v>1.90184</v>
      </c>
      <c r="G185">
        <v>14</v>
      </c>
    </row>
    <row r="186" spans="1:7" x14ac:dyDescent="0.25">
      <c r="A186" t="s">
        <v>449</v>
      </c>
      <c r="B186" t="s">
        <v>424</v>
      </c>
      <c r="C186" t="s">
        <v>450</v>
      </c>
      <c r="D186" t="s">
        <v>426</v>
      </c>
      <c r="E186">
        <v>47</v>
      </c>
      <c r="F186">
        <v>0.91678199999999999</v>
      </c>
      <c r="G186">
        <v>30</v>
      </c>
    </row>
    <row r="187" spans="1:7" x14ac:dyDescent="0.25">
      <c r="A187" t="s">
        <v>451</v>
      </c>
      <c r="B187" t="s">
        <v>424</v>
      </c>
      <c r="C187" t="s">
        <v>452</v>
      </c>
      <c r="D187" t="s">
        <v>426</v>
      </c>
      <c r="E187">
        <v>47</v>
      </c>
      <c r="F187">
        <v>1.85501</v>
      </c>
      <c r="G187">
        <v>35</v>
      </c>
    </row>
    <row r="188" spans="1:7" x14ac:dyDescent="0.25">
      <c r="A188" t="s">
        <v>453</v>
      </c>
      <c r="B188" t="s">
        <v>424</v>
      </c>
      <c r="C188" t="s">
        <v>454</v>
      </c>
      <c r="D188" t="s">
        <v>426</v>
      </c>
      <c r="E188">
        <v>47</v>
      </c>
      <c r="F188">
        <v>2.4553400000000001</v>
      </c>
      <c r="G188">
        <v>30</v>
      </c>
    </row>
    <row r="189" spans="1:7" x14ac:dyDescent="0.25">
      <c r="A189" t="s">
        <v>455</v>
      </c>
      <c r="B189" t="s">
        <v>424</v>
      </c>
      <c r="C189" t="s">
        <v>456</v>
      </c>
      <c r="D189" t="s">
        <v>426</v>
      </c>
      <c r="E189">
        <v>47</v>
      </c>
      <c r="F189">
        <v>1.36443</v>
      </c>
      <c r="G189">
        <v>16</v>
      </c>
    </row>
    <row r="190" spans="1:7" x14ac:dyDescent="0.25">
      <c r="A190" t="s">
        <v>457</v>
      </c>
      <c r="B190" t="s">
        <v>424</v>
      </c>
      <c r="C190" t="s">
        <v>458</v>
      </c>
      <c r="D190" t="s">
        <v>426</v>
      </c>
      <c r="E190">
        <v>47</v>
      </c>
      <c r="F190">
        <v>1.5411600000000001</v>
      </c>
      <c r="G190">
        <v>25</v>
      </c>
    </row>
    <row r="191" spans="1:7" x14ac:dyDescent="0.25">
      <c r="A191" t="s">
        <v>459</v>
      </c>
      <c r="B191" t="s">
        <v>424</v>
      </c>
      <c r="C191" t="s">
        <v>460</v>
      </c>
      <c r="D191" t="s">
        <v>426</v>
      </c>
      <c r="E191">
        <v>47</v>
      </c>
      <c r="F191">
        <v>1.29627</v>
      </c>
      <c r="G191">
        <v>30</v>
      </c>
    </row>
    <row r="192" spans="1:7" x14ac:dyDescent="0.25">
      <c r="A192" t="s">
        <v>461</v>
      </c>
      <c r="B192" t="s">
        <v>424</v>
      </c>
      <c r="C192" t="s">
        <v>462</v>
      </c>
      <c r="D192" t="s">
        <v>426</v>
      </c>
      <c r="E192">
        <v>47</v>
      </c>
      <c r="F192">
        <v>1.05793</v>
      </c>
      <c r="G192">
        <v>30</v>
      </c>
    </row>
    <row r="193" spans="1:7" x14ac:dyDescent="0.25">
      <c r="A193" t="s">
        <v>463</v>
      </c>
      <c r="B193" t="s">
        <v>424</v>
      </c>
      <c r="C193" t="s">
        <v>464</v>
      </c>
      <c r="D193" t="s">
        <v>426</v>
      </c>
      <c r="E193">
        <v>47</v>
      </c>
      <c r="F193">
        <v>1.28396</v>
      </c>
      <c r="G193">
        <v>30</v>
      </c>
    </row>
    <row r="194" spans="1:7" x14ac:dyDescent="0.25">
      <c r="A194" t="s">
        <v>465</v>
      </c>
      <c r="B194" t="s">
        <v>424</v>
      </c>
      <c r="C194" t="s">
        <v>466</v>
      </c>
      <c r="D194" t="s">
        <v>426</v>
      </c>
      <c r="E194">
        <v>47</v>
      </c>
      <c r="F194">
        <v>1.7904100000000001</v>
      </c>
      <c r="G194">
        <v>45</v>
      </c>
    </row>
    <row r="195" spans="1:7" x14ac:dyDescent="0.25">
      <c r="A195" t="s">
        <v>467</v>
      </c>
      <c r="B195" t="s">
        <v>424</v>
      </c>
      <c r="C195" t="s">
        <v>468</v>
      </c>
      <c r="D195" t="s">
        <v>426</v>
      </c>
      <c r="E195">
        <v>47</v>
      </c>
      <c r="F195">
        <v>1.2581500000000001</v>
      </c>
      <c r="G195">
        <v>30</v>
      </c>
    </row>
    <row r="196" spans="1:7" x14ac:dyDescent="0.25">
      <c r="A196" t="s">
        <v>469</v>
      </c>
      <c r="B196" t="s">
        <v>424</v>
      </c>
      <c r="C196" t="s">
        <v>470</v>
      </c>
      <c r="D196" t="s">
        <v>426</v>
      </c>
      <c r="E196">
        <v>47</v>
      </c>
      <c r="F196">
        <v>2.2571099999999999</v>
      </c>
      <c r="G196">
        <v>28</v>
      </c>
    </row>
    <row r="197" spans="1:7" x14ac:dyDescent="0.25">
      <c r="A197" t="s">
        <v>471</v>
      </c>
      <c r="B197" t="s">
        <v>424</v>
      </c>
      <c r="C197" t="s">
        <v>472</v>
      </c>
      <c r="D197" t="s">
        <v>426</v>
      </c>
      <c r="E197">
        <v>47</v>
      </c>
      <c r="F197">
        <v>3.3526099999999999</v>
      </c>
      <c r="G197">
        <v>27</v>
      </c>
    </row>
    <row r="198" spans="1:7" x14ac:dyDescent="0.25">
      <c r="A198" t="s">
        <v>473</v>
      </c>
      <c r="B198" t="s">
        <v>424</v>
      </c>
      <c r="C198" t="s">
        <v>474</v>
      </c>
      <c r="D198" t="s">
        <v>426</v>
      </c>
      <c r="E198">
        <v>47</v>
      </c>
      <c r="F198">
        <v>1.8251900000000001</v>
      </c>
      <c r="G198">
        <v>30</v>
      </c>
    </row>
    <row r="199" spans="1:7" x14ac:dyDescent="0.25">
      <c r="A199" t="s">
        <v>475</v>
      </c>
      <c r="B199" t="s">
        <v>424</v>
      </c>
      <c r="C199" t="s">
        <v>476</v>
      </c>
      <c r="D199" t="s">
        <v>426</v>
      </c>
      <c r="E199">
        <v>47</v>
      </c>
      <c r="F199">
        <v>2.0197099999999999</v>
      </c>
      <c r="G199">
        <v>35</v>
      </c>
    </row>
    <row r="200" spans="1:7" x14ac:dyDescent="0.25">
      <c r="A200" t="s">
        <v>477</v>
      </c>
      <c r="B200" t="s">
        <v>424</v>
      </c>
      <c r="C200" t="s">
        <v>478</v>
      </c>
      <c r="D200" t="s">
        <v>426</v>
      </c>
      <c r="E200">
        <v>47</v>
      </c>
      <c r="F200">
        <v>1.2473099999999999</v>
      </c>
      <c r="G200">
        <v>50</v>
      </c>
    </row>
    <row r="201" spans="1:7" x14ac:dyDescent="0.25">
      <c r="A201" t="s">
        <v>479</v>
      </c>
      <c r="B201" t="s">
        <v>424</v>
      </c>
      <c r="C201" t="s">
        <v>480</v>
      </c>
      <c r="D201" t="s">
        <v>426</v>
      </c>
      <c r="E201">
        <v>47</v>
      </c>
      <c r="F201">
        <v>0.40723599999999999</v>
      </c>
      <c r="G201">
        <v>20</v>
      </c>
    </row>
    <row r="202" spans="1:7" x14ac:dyDescent="0.25">
      <c r="A202" t="s">
        <v>481</v>
      </c>
      <c r="B202" t="s">
        <v>424</v>
      </c>
      <c r="C202" t="s">
        <v>482</v>
      </c>
      <c r="D202" t="s">
        <v>426</v>
      </c>
      <c r="E202">
        <v>47</v>
      </c>
      <c r="F202">
        <v>2.2061500000000001</v>
      </c>
      <c r="G202">
        <v>22</v>
      </c>
    </row>
    <row r="203" spans="1:7" x14ac:dyDescent="0.25">
      <c r="A203" t="s">
        <v>483</v>
      </c>
      <c r="B203" t="s">
        <v>424</v>
      </c>
      <c r="C203" t="s">
        <v>484</v>
      </c>
      <c r="D203" t="s">
        <v>426</v>
      </c>
      <c r="E203">
        <v>47</v>
      </c>
      <c r="F203">
        <v>3.5314800000000002</v>
      </c>
      <c r="G203">
        <v>25</v>
      </c>
    </row>
    <row r="204" spans="1:7" x14ac:dyDescent="0.25">
      <c r="A204" t="s">
        <v>485</v>
      </c>
      <c r="B204" t="s">
        <v>424</v>
      </c>
      <c r="C204" t="s">
        <v>486</v>
      </c>
      <c r="D204" t="s">
        <v>426</v>
      </c>
      <c r="E204">
        <v>47</v>
      </c>
      <c r="F204">
        <v>3.7130800000000002</v>
      </c>
      <c r="G204">
        <v>35</v>
      </c>
    </row>
    <row r="205" spans="1:7" x14ac:dyDescent="0.25">
      <c r="A205" t="s">
        <v>487</v>
      </c>
      <c r="B205" t="s">
        <v>424</v>
      </c>
      <c r="C205" t="s">
        <v>488</v>
      </c>
      <c r="D205" t="s">
        <v>426</v>
      </c>
      <c r="E205">
        <v>47</v>
      </c>
      <c r="F205">
        <v>1.3670683640000001</v>
      </c>
      <c r="G205">
        <v>13</v>
      </c>
    </row>
    <row r="206" spans="1:7" x14ac:dyDescent="0.25">
      <c r="A206" t="s">
        <v>489</v>
      </c>
      <c r="B206" t="s">
        <v>424</v>
      </c>
      <c r="C206" t="s">
        <v>490</v>
      </c>
      <c r="D206" t="s">
        <v>426</v>
      </c>
      <c r="E206">
        <v>47</v>
      </c>
      <c r="F206">
        <v>2.1459299999999999</v>
      </c>
      <c r="G206">
        <v>15</v>
      </c>
    </row>
    <row r="207" spans="1:7" x14ac:dyDescent="0.25">
      <c r="A207" t="s">
        <v>491</v>
      </c>
      <c r="B207" t="s">
        <v>424</v>
      </c>
      <c r="C207" t="s">
        <v>492</v>
      </c>
      <c r="D207" t="s">
        <v>426</v>
      </c>
      <c r="E207">
        <v>47</v>
      </c>
      <c r="F207">
        <v>1.43279</v>
      </c>
      <c r="G207">
        <v>20</v>
      </c>
    </row>
    <row r="208" spans="1:7" x14ac:dyDescent="0.25">
      <c r="A208" t="s">
        <v>493</v>
      </c>
      <c r="B208" t="s">
        <v>424</v>
      </c>
      <c r="C208" t="s">
        <v>494</v>
      </c>
      <c r="D208" t="s">
        <v>426</v>
      </c>
      <c r="E208">
        <v>47</v>
      </c>
      <c r="F208">
        <v>2.5481799999999999</v>
      </c>
      <c r="G208">
        <v>40</v>
      </c>
    </row>
    <row r="209" spans="1:7" x14ac:dyDescent="0.25">
      <c r="A209" t="s">
        <v>495</v>
      </c>
      <c r="B209" t="s">
        <v>424</v>
      </c>
      <c r="C209" t="s">
        <v>496</v>
      </c>
      <c r="D209" t="s">
        <v>426</v>
      </c>
      <c r="E209">
        <v>47</v>
      </c>
      <c r="F209">
        <v>2.86958</v>
      </c>
      <c r="G209">
        <v>94</v>
      </c>
    </row>
    <row r="210" spans="1:7" x14ac:dyDescent="0.25">
      <c r="A210" t="s">
        <v>497</v>
      </c>
      <c r="B210" t="s">
        <v>424</v>
      </c>
      <c r="C210" t="s">
        <v>498</v>
      </c>
      <c r="D210" t="s">
        <v>426</v>
      </c>
      <c r="E210">
        <v>47</v>
      </c>
      <c r="F210">
        <v>2.3932500000000001</v>
      </c>
      <c r="G210">
        <v>35</v>
      </c>
    </row>
    <row r="211" spans="1:7" x14ac:dyDescent="0.25">
      <c r="A211" t="s">
        <v>499</v>
      </c>
      <c r="B211" t="s">
        <v>424</v>
      </c>
      <c r="C211" t="s">
        <v>500</v>
      </c>
      <c r="D211" t="s">
        <v>426</v>
      </c>
      <c r="E211">
        <v>47</v>
      </c>
      <c r="F211">
        <v>2.1756799999999998</v>
      </c>
      <c r="G211">
        <v>25</v>
      </c>
    </row>
    <row r="212" spans="1:7" x14ac:dyDescent="0.25">
      <c r="A212" t="s">
        <v>501</v>
      </c>
      <c r="B212" t="s">
        <v>424</v>
      </c>
      <c r="C212" t="s">
        <v>502</v>
      </c>
      <c r="D212" t="s">
        <v>426</v>
      </c>
      <c r="E212">
        <v>47</v>
      </c>
      <c r="F212">
        <v>2.0375200000000002</v>
      </c>
      <c r="G212">
        <v>20</v>
      </c>
    </row>
    <row r="213" spans="1:7" x14ac:dyDescent="0.25">
      <c r="A213" t="s">
        <v>503</v>
      </c>
      <c r="B213" t="s">
        <v>504</v>
      </c>
      <c r="C213" t="s">
        <v>505</v>
      </c>
      <c r="D213" t="s">
        <v>506</v>
      </c>
      <c r="E213">
        <v>48</v>
      </c>
      <c r="F213">
        <v>1.48766</v>
      </c>
      <c r="G213">
        <v>100</v>
      </c>
    </row>
    <row r="214" spans="1:7" x14ac:dyDescent="0.25">
      <c r="A214" t="s">
        <v>507</v>
      </c>
      <c r="B214" t="s">
        <v>508</v>
      </c>
      <c r="C214" t="s">
        <v>509</v>
      </c>
      <c r="D214" t="s">
        <v>510</v>
      </c>
      <c r="E214">
        <v>49</v>
      </c>
      <c r="F214">
        <v>1.2139899999999999</v>
      </c>
      <c r="G214">
        <v>17</v>
      </c>
    </row>
    <row r="215" spans="1:7" x14ac:dyDescent="0.25">
      <c r="A215" t="s">
        <v>511</v>
      </c>
      <c r="B215" t="s">
        <v>508</v>
      </c>
      <c r="C215" t="s">
        <v>512</v>
      </c>
      <c r="D215" t="s">
        <v>510</v>
      </c>
      <c r="E215">
        <v>49</v>
      </c>
      <c r="F215">
        <v>1.0434699999999999</v>
      </c>
      <c r="G215">
        <v>12</v>
      </c>
    </row>
    <row r="216" spans="1:7" x14ac:dyDescent="0.25">
      <c r="A216" t="s">
        <v>513</v>
      </c>
      <c r="B216" t="s">
        <v>508</v>
      </c>
      <c r="C216" t="s">
        <v>514</v>
      </c>
      <c r="D216" t="s">
        <v>510</v>
      </c>
      <c r="E216">
        <v>49</v>
      </c>
      <c r="F216">
        <v>1.0817319999999999</v>
      </c>
      <c r="G216">
        <v>50</v>
      </c>
    </row>
    <row r="217" spans="1:7" x14ac:dyDescent="0.25">
      <c r="A217" t="s">
        <v>515</v>
      </c>
      <c r="B217" t="s">
        <v>508</v>
      </c>
      <c r="C217" t="s">
        <v>516</v>
      </c>
      <c r="D217" t="s">
        <v>510</v>
      </c>
      <c r="E217">
        <v>49</v>
      </c>
      <c r="F217">
        <v>1.2796700000000001</v>
      </c>
      <c r="G217">
        <v>15</v>
      </c>
    </row>
    <row r="218" spans="1:7" x14ac:dyDescent="0.25">
      <c r="A218" t="s">
        <v>517</v>
      </c>
      <c r="B218" t="s">
        <v>508</v>
      </c>
      <c r="C218" t="s">
        <v>518</v>
      </c>
      <c r="D218" t="s">
        <v>510</v>
      </c>
      <c r="E218">
        <v>49</v>
      </c>
      <c r="F218">
        <v>0.42897000000000002</v>
      </c>
      <c r="G218">
        <v>4</v>
      </c>
    </row>
    <row r="219" spans="1:7" x14ac:dyDescent="0.25">
      <c r="A219" t="s">
        <v>519</v>
      </c>
      <c r="B219" t="s">
        <v>508</v>
      </c>
      <c r="C219" t="s">
        <v>520</v>
      </c>
      <c r="D219" t="s">
        <v>510</v>
      </c>
      <c r="E219">
        <v>49</v>
      </c>
      <c r="F219">
        <v>1.47427</v>
      </c>
      <c r="G219">
        <v>38</v>
      </c>
    </row>
    <row r="220" spans="1:7" x14ac:dyDescent="0.25">
      <c r="A220" t="s">
        <v>521</v>
      </c>
      <c r="B220" t="s">
        <v>508</v>
      </c>
      <c r="C220" t="s">
        <v>522</v>
      </c>
      <c r="D220" t="s">
        <v>510</v>
      </c>
      <c r="E220">
        <v>49</v>
      </c>
      <c r="F220">
        <v>1.4157</v>
      </c>
      <c r="G220">
        <v>12</v>
      </c>
    </row>
    <row r="221" spans="1:7" x14ac:dyDescent="0.25">
      <c r="A221" t="s">
        <v>523</v>
      </c>
      <c r="B221" t="s">
        <v>508</v>
      </c>
      <c r="C221" t="s">
        <v>524</v>
      </c>
      <c r="D221" t="s">
        <v>510</v>
      </c>
      <c r="E221">
        <v>49</v>
      </c>
      <c r="F221">
        <v>1.8793150000000001</v>
      </c>
      <c r="G221">
        <v>16</v>
      </c>
    </row>
    <row r="222" spans="1:7" x14ac:dyDescent="0.25">
      <c r="A222" t="s">
        <v>525</v>
      </c>
      <c r="B222" t="s">
        <v>508</v>
      </c>
      <c r="C222" t="s">
        <v>526</v>
      </c>
      <c r="D222" t="s">
        <v>510</v>
      </c>
      <c r="E222">
        <v>49</v>
      </c>
      <c r="F222">
        <v>1.2909999999999999</v>
      </c>
      <c r="G222">
        <v>15</v>
      </c>
    </row>
    <row r="223" spans="1:7" x14ac:dyDescent="0.25">
      <c r="A223" t="s">
        <v>527</v>
      </c>
      <c r="B223" t="s">
        <v>508</v>
      </c>
      <c r="C223" t="s">
        <v>528</v>
      </c>
      <c r="D223" t="s">
        <v>510</v>
      </c>
      <c r="E223">
        <v>49</v>
      </c>
      <c r="F223">
        <v>0.73035899999999998</v>
      </c>
      <c r="G223">
        <v>2.9</v>
      </c>
    </row>
    <row r="224" spans="1:7" x14ac:dyDescent="0.25">
      <c r="A224" t="s">
        <v>529</v>
      </c>
      <c r="B224" t="s">
        <v>508</v>
      </c>
      <c r="C224" t="s">
        <v>530</v>
      </c>
      <c r="D224" t="s">
        <v>510</v>
      </c>
      <c r="E224">
        <v>49</v>
      </c>
      <c r="F224">
        <v>1.0817319999999999</v>
      </c>
      <c r="G224">
        <v>22</v>
      </c>
    </row>
    <row r="225" spans="1:7" x14ac:dyDescent="0.25">
      <c r="A225" t="s">
        <v>531</v>
      </c>
      <c r="B225" t="s">
        <v>508</v>
      </c>
      <c r="C225" t="s">
        <v>532</v>
      </c>
      <c r="D225" t="s">
        <v>510</v>
      </c>
      <c r="E225">
        <v>49</v>
      </c>
      <c r="F225">
        <v>0.436166</v>
      </c>
      <c r="G225">
        <v>5.35</v>
      </c>
    </row>
    <row r="226" spans="1:7" x14ac:dyDescent="0.25">
      <c r="A226" t="s">
        <v>533</v>
      </c>
      <c r="B226" t="s">
        <v>508</v>
      </c>
      <c r="C226" t="s">
        <v>534</v>
      </c>
      <c r="D226" t="s">
        <v>510</v>
      </c>
      <c r="E226">
        <v>49</v>
      </c>
      <c r="F226">
        <v>2.62913</v>
      </c>
      <c r="G226">
        <v>25</v>
      </c>
    </row>
    <row r="227" spans="1:7" x14ac:dyDescent="0.25">
      <c r="A227" t="s">
        <v>535</v>
      </c>
      <c r="B227" t="s">
        <v>508</v>
      </c>
      <c r="C227" t="s">
        <v>536</v>
      </c>
      <c r="D227" t="s">
        <v>510</v>
      </c>
      <c r="E227">
        <v>49</v>
      </c>
      <c r="F227">
        <v>0.85451999999999995</v>
      </c>
      <c r="G227">
        <v>20</v>
      </c>
    </row>
    <row r="228" spans="1:7" x14ac:dyDescent="0.25">
      <c r="A228" t="s">
        <v>537</v>
      </c>
      <c r="B228" t="s">
        <v>508</v>
      </c>
      <c r="C228" t="s">
        <v>538</v>
      </c>
      <c r="D228" t="s">
        <v>510</v>
      </c>
      <c r="E228">
        <v>49</v>
      </c>
      <c r="F228">
        <v>1.03634</v>
      </c>
      <c r="G228">
        <v>20</v>
      </c>
    </row>
    <row r="229" spans="1:7" x14ac:dyDescent="0.25">
      <c r="A229" t="s">
        <v>539</v>
      </c>
      <c r="B229" t="s">
        <v>508</v>
      </c>
      <c r="C229" t="s">
        <v>540</v>
      </c>
      <c r="D229" t="s">
        <v>510</v>
      </c>
      <c r="E229">
        <v>49</v>
      </c>
      <c r="F229">
        <v>1.5205500000000001</v>
      </c>
      <c r="G229">
        <v>15</v>
      </c>
    </row>
    <row r="230" spans="1:7" x14ac:dyDescent="0.25">
      <c r="A230" t="s">
        <v>541</v>
      </c>
      <c r="B230" t="s">
        <v>508</v>
      </c>
      <c r="C230" t="s">
        <v>542</v>
      </c>
      <c r="D230" t="s">
        <v>510</v>
      </c>
      <c r="E230">
        <v>49</v>
      </c>
      <c r="F230">
        <v>1.4472</v>
      </c>
      <c r="G230">
        <v>20</v>
      </c>
    </row>
    <row r="231" spans="1:7" x14ac:dyDescent="0.25">
      <c r="A231" t="s">
        <v>543</v>
      </c>
      <c r="B231" t="s">
        <v>508</v>
      </c>
      <c r="C231" t="s">
        <v>544</v>
      </c>
      <c r="D231" t="s">
        <v>510</v>
      </c>
      <c r="E231">
        <v>49</v>
      </c>
      <c r="F231">
        <v>1.303895</v>
      </c>
      <c r="G231">
        <v>11</v>
      </c>
    </row>
    <row r="232" spans="1:7" x14ac:dyDescent="0.25">
      <c r="A232" t="s">
        <v>545</v>
      </c>
      <c r="B232" t="s">
        <v>508</v>
      </c>
      <c r="C232" t="s">
        <v>546</v>
      </c>
      <c r="D232" t="s">
        <v>510</v>
      </c>
      <c r="E232">
        <v>49</v>
      </c>
      <c r="F232">
        <v>0.86119100000000004</v>
      </c>
      <c r="G232">
        <v>40</v>
      </c>
    </row>
    <row r="233" spans="1:7" x14ac:dyDescent="0.25">
      <c r="A233" t="s">
        <v>547</v>
      </c>
      <c r="B233" t="s">
        <v>508</v>
      </c>
      <c r="C233" t="s">
        <v>548</v>
      </c>
      <c r="D233" t="s">
        <v>510</v>
      </c>
      <c r="E233">
        <v>49</v>
      </c>
      <c r="F233">
        <v>0.59073399999999998</v>
      </c>
      <c r="G233">
        <v>25</v>
      </c>
    </row>
    <row r="234" spans="1:7" x14ac:dyDescent="0.25">
      <c r="A234" t="s">
        <v>549</v>
      </c>
      <c r="B234" t="s">
        <v>508</v>
      </c>
      <c r="C234" t="s">
        <v>550</v>
      </c>
      <c r="D234" t="s">
        <v>510</v>
      </c>
      <c r="E234">
        <v>49</v>
      </c>
      <c r="F234">
        <v>0.85943899999999995</v>
      </c>
      <c r="G234">
        <v>17</v>
      </c>
    </row>
    <row r="235" spans="1:7" x14ac:dyDescent="0.25">
      <c r="A235" t="s">
        <v>551</v>
      </c>
      <c r="B235" t="s">
        <v>552</v>
      </c>
      <c r="C235" t="s">
        <v>553</v>
      </c>
      <c r="D235" t="s">
        <v>554</v>
      </c>
      <c r="E235">
        <v>50</v>
      </c>
      <c r="F235">
        <v>2.01309</v>
      </c>
      <c r="G235">
        <v>44</v>
      </c>
    </row>
    <row r="236" spans="1:7" x14ac:dyDescent="0.25">
      <c r="A236" t="s">
        <v>555</v>
      </c>
      <c r="B236" t="s">
        <v>552</v>
      </c>
      <c r="C236" t="s">
        <v>556</v>
      </c>
      <c r="D236" t="s">
        <v>554</v>
      </c>
      <c r="E236">
        <v>50</v>
      </c>
      <c r="F236">
        <v>1.7919</v>
      </c>
      <c r="G236">
        <v>30</v>
      </c>
    </row>
    <row r="237" spans="1:7" x14ac:dyDescent="0.25">
      <c r="A237" t="s">
        <v>557</v>
      </c>
      <c r="B237" t="s">
        <v>552</v>
      </c>
      <c r="C237" t="s">
        <v>558</v>
      </c>
      <c r="D237" t="s">
        <v>554</v>
      </c>
      <c r="E237">
        <v>50</v>
      </c>
      <c r="F237">
        <v>1.9509399999999999</v>
      </c>
      <c r="G237">
        <v>55</v>
      </c>
    </row>
    <row r="238" spans="1:7" x14ac:dyDescent="0.25">
      <c r="A238" t="s">
        <v>559</v>
      </c>
      <c r="B238" t="s">
        <v>552</v>
      </c>
      <c r="C238" t="s">
        <v>560</v>
      </c>
      <c r="D238" t="s">
        <v>554</v>
      </c>
      <c r="E238">
        <v>50</v>
      </c>
      <c r="F238">
        <v>1.2767500000000001</v>
      </c>
      <c r="G238">
        <v>90</v>
      </c>
    </row>
    <row r="239" spans="1:7" x14ac:dyDescent="0.25">
      <c r="A239" t="s">
        <v>561</v>
      </c>
      <c r="B239" t="s">
        <v>552</v>
      </c>
      <c r="C239" t="s">
        <v>562</v>
      </c>
      <c r="D239" t="s">
        <v>554</v>
      </c>
      <c r="E239">
        <v>50</v>
      </c>
      <c r="F239">
        <v>1.2495799999999999</v>
      </c>
      <c r="G239">
        <v>50</v>
      </c>
    </row>
    <row r="240" spans="1:7" x14ac:dyDescent="0.25">
      <c r="A240" t="s">
        <v>563</v>
      </c>
      <c r="B240" t="s">
        <v>564</v>
      </c>
      <c r="C240" t="s">
        <v>565</v>
      </c>
      <c r="D240" t="s">
        <v>566</v>
      </c>
      <c r="E240">
        <v>51</v>
      </c>
      <c r="F240">
        <v>1.602070667</v>
      </c>
      <c r="G240">
        <v>44</v>
      </c>
    </row>
    <row r="241" spans="1:7" x14ac:dyDescent="0.25">
      <c r="A241" t="s">
        <v>567</v>
      </c>
      <c r="B241" t="s">
        <v>568</v>
      </c>
      <c r="C241" t="s">
        <v>569</v>
      </c>
      <c r="D241" t="s">
        <v>570</v>
      </c>
      <c r="E241">
        <v>52</v>
      </c>
      <c r="F241">
        <v>0.37506899999999999</v>
      </c>
      <c r="G241">
        <v>25</v>
      </c>
    </row>
    <row r="242" spans="1:7" x14ac:dyDescent="0.25">
      <c r="A242" t="s">
        <v>571</v>
      </c>
      <c r="B242" t="s">
        <v>568</v>
      </c>
      <c r="C242" t="s">
        <v>572</v>
      </c>
      <c r="D242" t="s">
        <v>570</v>
      </c>
      <c r="E242">
        <v>52</v>
      </c>
      <c r="F242">
        <v>1.3695900000000001</v>
      </c>
      <c r="G242">
        <v>20</v>
      </c>
    </row>
    <row r="243" spans="1:7" x14ac:dyDescent="0.25">
      <c r="A243" t="s">
        <v>573</v>
      </c>
      <c r="B243" t="s">
        <v>568</v>
      </c>
      <c r="C243" t="s">
        <v>574</v>
      </c>
      <c r="D243" t="s">
        <v>570</v>
      </c>
      <c r="E243">
        <v>52</v>
      </c>
      <c r="F243">
        <v>1.5412650000000001</v>
      </c>
      <c r="G243">
        <v>40</v>
      </c>
    </row>
    <row r="244" spans="1:7" x14ac:dyDescent="0.25">
      <c r="A244" t="s">
        <v>575</v>
      </c>
      <c r="B244" t="s">
        <v>568</v>
      </c>
      <c r="C244" t="s">
        <v>576</v>
      </c>
      <c r="D244" t="s">
        <v>570</v>
      </c>
      <c r="E244">
        <v>52</v>
      </c>
      <c r="F244">
        <v>0.66220500000000004</v>
      </c>
      <c r="G244">
        <v>40</v>
      </c>
    </row>
    <row r="245" spans="1:7" x14ac:dyDescent="0.25">
      <c r="A245" t="s">
        <v>577</v>
      </c>
      <c r="B245" t="s">
        <v>568</v>
      </c>
      <c r="C245" t="s">
        <v>578</v>
      </c>
      <c r="D245" t="s">
        <v>570</v>
      </c>
      <c r="E245">
        <v>52</v>
      </c>
      <c r="F245">
        <v>0.86459699999999995</v>
      </c>
      <c r="G245">
        <v>55</v>
      </c>
    </row>
    <row r="246" spans="1:7" x14ac:dyDescent="0.25">
      <c r="A246" t="s">
        <v>579</v>
      </c>
      <c r="B246" t="s">
        <v>568</v>
      </c>
      <c r="C246" t="s">
        <v>580</v>
      </c>
      <c r="D246" t="s">
        <v>570</v>
      </c>
      <c r="E246">
        <v>52</v>
      </c>
      <c r="F246">
        <v>2.0175900000000002</v>
      </c>
      <c r="G246">
        <v>14</v>
      </c>
    </row>
    <row r="247" spans="1:7" x14ac:dyDescent="0.25">
      <c r="A247" t="s">
        <v>581</v>
      </c>
      <c r="B247" t="s">
        <v>568</v>
      </c>
      <c r="C247" t="s">
        <v>582</v>
      </c>
      <c r="D247" t="s">
        <v>570</v>
      </c>
      <c r="E247">
        <v>52</v>
      </c>
      <c r="F247">
        <v>3.2325900000000001</v>
      </c>
      <c r="G247">
        <v>50.4</v>
      </c>
    </row>
    <row r="248" spans="1:7" x14ac:dyDescent="0.25">
      <c r="A248" t="s">
        <v>583</v>
      </c>
      <c r="B248" t="s">
        <v>568</v>
      </c>
      <c r="C248" t="s">
        <v>584</v>
      </c>
      <c r="D248" t="s">
        <v>570</v>
      </c>
      <c r="E248">
        <v>52</v>
      </c>
      <c r="F248">
        <v>0.78704499999999999</v>
      </c>
      <c r="G248">
        <v>15</v>
      </c>
    </row>
    <row r="249" spans="1:7" x14ac:dyDescent="0.25">
      <c r="A249" t="s">
        <v>585</v>
      </c>
      <c r="B249" t="s">
        <v>568</v>
      </c>
      <c r="C249" t="s">
        <v>586</v>
      </c>
      <c r="D249" t="s">
        <v>570</v>
      </c>
      <c r="E249">
        <v>52</v>
      </c>
      <c r="F249">
        <v>1.5326500000000001</v>
      </c>
      <c r="G249">
        <v>40</v>
      </c>
    </row>
    <row r="250" spans="1:7" x14ac:dyDescent="0.25">
      <c r="A250" t="s">
        <v>587</v>
      </c>
      <c r="B250" t="s">
        <v>568</v>
      </c>
      <c r="C250" t="s">
        <v>588</v>
      </c>
      <c r="D250" t="s">
        <v>570</v>
      </c>
      <c r="E250">
        <v>52</v>
      </c>
      <c r="F250">
        <v>1.352806</v>
      </c>
      <c r="G250">
        <v>20</v>
      </c>
    </row>
    <row r="251" spans="1:7" x14ac:dyDescent="0.25">
      <c r="A251" t="s">
        <v>589</v>
      </c>
      <c r="B251" t="s">
        <v>568</v>
      </c>
      <c r="C251" t="s">
        <v>590</v>
      </c>
      <c r="D251" t="s">
        <v>570</v>
      </c>
      <c r="E251">
        <v>52</v>
      </c>
      <c r="F251">
        <v>1.2715000000000001</v>
      </c>
      <c r="G251">
        <v>30</v>
      </c>
    </row>
    <row r="252" spans="1:7" x14ac:dyDescent="0.25">
      <c r="A252" t="s">
        <v>591</v>
      </c>
      <c r="B252" t="s">
        <v>568</v>
      </c>
      <c r="C252" t="s">
        <v>592</v>
      </c>
      <c r="D252" t="s">
        <v>570</v>
      </c>
      <c r="E252">
        <v>52</v>
      </c>
      <c r="F252">
        <v>1.7767299999999999</v>
      </c>
      <c r="G252">
        <v>60</v>
      </c>
    </row>
    <row r="253" spans="1:7" x14ac:dyDescent="0.25">
      <c r="A253" t="s">
        <v>593</v>
      </c>
      <c r="B253" t="s">
        <v>568</v>
      </c>
      <c r="C253" t="s">
        <v>594</v>
      </c>
      <c r="D253" t="s">
        <v>570</v>
      </c>
      <c r="E253">
        <v>52</v>
      </c>
      <c r="F253">
        <v>2.2199300000000002</v>
      </c>
      <c r="G253">
        <v>18</v>
      </c>
    </row>
    <row r="254" spans="1:7" x14ac:dyDescent="0.25">
      <c r="A254" t="s">
        <v>595</v>
      </c>
      <c r="B254" t="s">
        <v>568</v>
      </c>
      <c r="C254" t="s">
        <v>596</v>
      </c>
      <c r="D254" t="s">
        <v>570</v>
      </c>
      <c r="E254">
        <v>52</v>
      </c>
      <c r="F254">
        <v>1.45086</v>
      </c>
      <c r="G254">
        <v>10</v>
      </c>
    </row>
    <row r="255" spans="1:7" x14ac:dyDescent="0.25">
      <c r="A255" t="s">
        <v>597</v>
      </c>
      <c r="B255" t="s">
        <v>568</v>
      </c>
      <c r="C255" t="s">
        <v>598</v>
      </c>
      <c r="D255" t="s">
        <v>570</v>
      </c>
      <c r="E255">
        <v>52</v>
      </c>
      <c r="F255">
        <v>1.697195</v>
      </c>
      <c r="G255">
        <v>18</v>
      </c>
    </row>
    <row r="256" spans="1:7" x14ac:dyDescent="0.25">
      <c r="A256" t="s">
        <v>599</v>
      </c>
      <c r="B256" t="s">
        <v>568</v>
      </c>
      <c r="C256" t="s">
        <v>600</v>
      </c>
      <c r="D256" t="s">
        <v>570</v>
      </c>
      <c r="E256">
        <v>52</v>
      </c>
      <c r="F256">
        <v>1.697195</v>
      </c>
      <c r="G256">
        <v>20</v>
      </c>
    </row>
    <row r="257" spans="1:7" x14ac:dyDescent="0.25">
      <c r="A257" t="s">
        <v>601</v>
      </c>
      <c r="B257" t="s">
        <v>568</v>
      </c>
      <c r="C257" t="s">
        <v>602</v>
      </c>
      <c r="D257" t="s">
        <v>570</v>
      </c>
      <c r="E257">
        <v>52</v>
      </c>
      <c r="F257">
        <v>1.9722500000000001</v>
      </c>
      <c r="G257">
        <v>12</v>
      </c>
    </row>
    <row r="258" spans="1:7" x14ac:dyDescent="0.25">
      <c r="A258" t="s">
        <v>603</v>
      </c>
      <c r="B258" t="s">
        <v>568</v>
      </c>
      <c r="C258" t="s">
        <v>604</v>
      </c>
      <c r="D258" t="s">
        <v>570</v>
      </c>
      <c r="E258">
        <v>52</v>
      </c>
      <c r="F258">
        <v>1.42214</v>
      </c>
      <c r="G258">
        <v>20</v>
      </c>
    </row>
    <row r="259" spans="1:7" x14ac:dyDescent="0.25">
      <c r="A259" t="s">
        <v>605</v>
      </c>
      <c r="B259" t="s">
        <v>568</v>
      </c>
      <c r="C259" t="s">
        <v>606</v>
      </c>
      <c r="D259" t="s">
        <v>570</v>
      </c>
      <c r="E259">
        <v>52</v>
      </c>
      <c r="F259">
        <v>0.80884999999999996</v>
      </c>
      <c r="G259">
        <v>10</v>
      </c>
    </row>
    <row r="260" spans="1:7" x14ac:dyDescent="0.25">
      <c r="A260" t="s">
        <v>607</v>
      </c>
      <c r="B260" t="s">
        <v>608</v>
      </c>
      <c r="C260" t="s">
        <v>609</v>
      </c>
      <c r="D260" t="s">
        <v>610</v>
      </c>
      <c r="E260">
        <v>53</v>
      </c>
      <c r="F260">
        <v>1.5388299999999999</v>
      </c>
      <c r="G260">
        <v>15</v>
      </c>
    </row>
    <row r="261" spans="1:7" x14ac:dyDescent="0.25">
      <c r="A261" t="s">
        <v>611</v>
      </c>
      <c r="B261" t="s">
        <v>608</v>
      </c>
      <c r="C261" t="s">
        <v>612</v>
      </c>
      <c r="D261" t="s">
        <v>610</v>
      </c>
      <c r="E261">
        <v>53</v>
      </c>
      <c r="F261">
        <v>1.45573</v>
      </c>
      <c r="G261">
        <v>20</v>
      </c>
    </row>
    <row r="262" spans="1:7" x14ac:dyDescent="0.25">
      <c r="A262" t="s">
        <v>613</v>
      </c>
      <c r="B262" t="s">
        <v>608</v>
      </c>
      <c r="C262" t="s">
        <v>614</v>
      </c>
      <c r="D262" t="s">
        <v>610</v>
      </c>
      <c r="E262">
        <v>53</v>
      </c>
      <c r="F262">
        <v>2.4285100000000002</v>
      </c>
      <c r="G262">
        <v>25</v>
      </c>
    </row>
    <row r="263" spans="1:7" x14ac:dyDescent="0.25">
      <c r="A263" t="s">
        <v>615</v>
      </c>
      <c r="B263" t="s">
        <v>608</v>
      </c>
      <c r="C263" t="s">
        <v>616</v>
      </c>
      <c r="D263" t="s">
        <v>610</v>
      </c>
      <c r="E263">
        <v>53</v>
      </c>
      <c r="F263">
        <v>1.867165</v>
      </c>
      <c r="G263">
        <v>35</v>
      </c>
    </row>
    <row r="264" spans="1:7" x14ac:dyDescent="0.25">
      <c r="A264" t="s">
        <v>617</v>
      </c>
      <c r="B264" t="s">
        <v>608</v>
      </c>
      <c r="C264" t="s">
        <v>618</v>
      </c>
      <c r="D264" t="s">
        <v>610</v>
      </c>
      <c r="E264">
        <v>53</v>
      </c>
      <c r="F264">
        <v>3.48929</v>
      </c>
      <c r="G264">
        <v>25</v>
      </c>
    </row>
    <row r="265" spans="1:7" x14ac:dyDescent="0.25">
      <c r="A265" t="s">
        <v>619</v>
      </c>
      <c r="B265" t="s">
        <v>608</v>
      </c>
      <c r="C265" t="s">
        <v>620</v>
      </c>
      <c r="D265" t="s">
        <v>610</v>
      </c>
      <c r="E265">
        <v>53</v>
      </c>
      <c r="F265">
        <v>2.785615</v>
      </c>
      <c r="G265">
        <v>30</v>
      </c>
    </row>
    <row r="266" spans="1:7" x14ac:dyDescent="0.25">
      <c r="A266" t="s">
        <v>621</v>
      </c>
      <c r="B266" t="s">
        <v>608</v>
      </c>
      <c r="C266" t="s">
        <v>622</v>
      </c>
      <c r="D266" t="s">
        <v>610</v>
      </c>
      <c r="E266">
        <v>53</v>
      </c>
      <c r="F266">
        <v>1.5626800000000001</v>
      </c>
      <c r="G266">
        <v>12</v>
      </c>
    </row>
    <row r="267" spans="1:7" x14ac:dyDescent="0.25">
      <c r="A267" t="s">
        <v>623</v>
      </c>
      <c r="B267" t="s">
        <v>608</v>
      </c>
      <c r="C267" t="s">
        <v>624</v>
      </c>
      <c r="D267" t="s">
        <v>610</v>
      </c>
      <c r="E267">
        <v>53</v>
      </c>
      <c r="F267">
        <v>1.1906600000000001</v>
      </c>
      <c r="G267">
        <v>35</v>
      </c>
    </row>
    <row r="268" spans="1:7" x14ac:dyDescent="0.25">
      <c r="A268" t="s">
        <v>625</v>
      </c>
      <c r="B268" t="s">
        <v>608</v>
      </c>
      <c r="C268" t="s">
        <v>626</v>
      </c>
      <c r="D268" t="s">
        <v>610</v>
      </c>
      <c r="E268">
        <v>53</v>
      </c>
      <c r="F268">
        <v>0.80296199999999995</v>
      </c>
      <c r="G268">
        <v>30</v>
      </c>
    </row>
    <row r="269" spans="1:7" x14ac:dyDescent="0.25">
      <c r="A269" t="s">
        <v>627</v>
      </c>
      <c r="B269" t="s">
        <v>608</v>
      </c>
      <c r="C269" t="s">
        <v>628</v>
      </c>
      <c r="D269" t="s">
        <v>610</v>
      </c>
      <c r="E269">
        <v>53</v>
      </c>
      <c r="F269">
        <v>1.1003799999999999</v>
      </c>
      <c r="G269">
        <v>30</v>
      </c>
    </row>
    <row r="270" spans="1:7" x14ac:dyDescent="0.25">
      <c r="A270" t="s">
        <v>629</v>
      </c>
      <c r="B270" t="s">
        <v>608</v>
      </c>
      <c r="C270" t="s">
        <v>630</v>
      </c>
      <c r="D270" t="s">
        <v>610</v>
      </c>
      <c r="E270">
        <v>53</v>
      </c>
      <c r="F270">
        <v>2.8680750000000002</v>
      </c>
      <c r="G270">
        <v>45</v>
      </c>
    </row>
    <row r="271" spans="1:7" x14ac:dyDescent="0.25">
      <c r="A271" t="s">
        <v>631</v>
      </c>
      <c r="B271" t="s">
        <v>608</v>
      </c>
      <c r="C271" t="s">
        <v>632</v>
      </c>
      <c r="D271" t="s">
        <v>610</v>
      </c>
      <c r="E271">
        <v>53</v>
      </c>
      <c r="F271">
        <v>2.7147000000000001</v>
      </c>
      <c r="G271">
        <v>50</v>
      </c>
    </row>
    <row r="272" spans="1:7" x14ac:dyDescent="0.25">
      <c r="A272" t="s">
        <v>633</v>
      </c>
      <c r="B272" t="s">
        <v>608</v>
      </c>
      <c r="C272" t="s">
        <v>634</v>
      </c>
      <c r="D272" t="s">
        <v>610</v>
      </c>
      <c r="E272">
        <v>53</v>
      </c>
      <c r="F272">
        <v>2.2771149999999998</v>
      </c>
      <c r="G272">
        <v>30</v>
      </c>
    </row>
    <row r="273" spans="1:7" x14ac:dyDescent="0.25">
      <c r="A273" t="s">
        <v>635</v>
      </c>
      <c r="B273" t="s">
        <v>608</v>
      </c>
      <c r="C273" t="s">
        <v>636</v>
      </c>
      <c r="D273" t="s">
        <v>610</v>
      </c>
      <c r="E273">
        <v>53</v>
      </c>
      <c r="F273">
        <v>1.0870500000000001</v>
      </c>
      <c r="G273">
        <v>15</v>
      </c>
    </row>
    <row r="274" spans="1:7" x14ac:dyDescent="0.25">
      <c r="A274" t="s">
        <v>637</v>
      </c>
      <c r="B274" t="s">
        <v>608</v>
      </c>
      <c r="C274" t="s">
        <v>638</v>
      </c>
      <c r="D274" t="s">
        <v>610</v>
      </c>
      <c r="E274">
        <v>53</v>
      </c>
      <c r="F274">
        <v>2.0631300000000001</v>
      </c>
      <c r="G274">
        <v>45</v>
      </c>
    </row>
    <row r="275" spans="1:7" x14ac:dyDescent="0.25">
      <c r="A275" t="s">
        <v>639</v>
      </c>
      <c r="B275" t="s">
        <v>608</v>
      </c>
      <c r="C275" t="s">
        <v>640</v>
      </c>
      <c r="D275" t="s">
        <v>610</v>
      </c>
      <c r="E275">
        <v>53</v>
      </c>
      <c r="F275">
        <v>1.8270599999999999</v>
      </c>
      <c r="G275">
        <v>28</v>
      </c>
    </row>
    <row r="276" spans="1:7" x14ac:dyDescent="0.25">
      <c r="A276" t="s">
        <v>641</v>
      </c>
      <c r="B276" t="s">
        <v>608</v>
      </c>
      <c r="C276" t="s">
        <v>642</v>
      </c>
      <c r="D276" t="s">
        <v>610</v>
      </c>
      <c r="E276">
        <v>53</v>
      </c>
      <c r="F276">
        <v>1.3165500000000001</v>
      </c>
      <c r="G276">
        <v>18</v>
      </c>
    </row>
    <row r="277" spans="1:7" x14ac:dyDescent="0.25">
      <c r="A277" t="s">
        <v>643</v>
      </c>
      <c r="B277" t="s">
        <v>608</v>
      </c>
      <c r="C277" t="s">
        <v>644</v>
      </c>
      <c r="D277" t="s">
        <v>610</v>
      </c>
      <c r="E277">
        <v>53</v>
      </c>
      <c r="F277">
        <v>1.0536799999999999</v>
      </c>
      <c r="G277">
        <v>22</v>
      </c>
    </row>
    <row r="278" spans="1:7" x14ac:dyDescent="0.25">
      <c r="A278" t="s">
        <v>645</v>
      </c>
      <c r="B278" t="s">
        <v>608</v>
      </c>
      <c r="C278" t="s">
        <v>646</v>
      </c>
      <c r="D278" t="s">
        <v>610</v>
      </c>
      <c r="E278">
        <v>53</v>
      </c>
      <c r="F278">
        <v>1.2014766670000001</v>
      </c>
      <c r="G278">
        <v>20</v>
      </c>
    </row>
    <row r="279" spans="1:7" x14ac:dyDescent="0.25">
      <c r="A279" t="s">
        <v>647</v>
      </c>
      <c r="B279" t="s">
        <v>608</v>
      </c>
      <c r="C279" t="s">
        <v>648</v>
      </c>
      <c r="D279" t="s">
        <v>610</v>
      </c>
      <c r="E279">
        <v>53</v>
      </c>
      <c r="F279">
        <v>1.35053</v>
      </c>
      <c r="G279">
        <v>25</v>
      </c>
    </row>
    <row r="280" spans="1:7" x14ac:dyDescent="0.25">
      <c r="A280" t="s">
        <v>649</v>
      </c>
      <c r="B280" t="s">
        <v>608</v>
      </c>
      <c r="C280" t="s">
        <v>650</v>
      </c>
      <c r="D280" t="s">
        <v>610</v>
      </c>
      <c r="E280">
        <v>53</v>
      </c>
      <c r="F280">
        <v>1.12435</v>
      </c>
      <c r="G280">
        <v>15</v>
      </c>
    </row>
    <row r="281" spans="1:7" x14ac:dyDescent="0.25">
      <c r="A281" t="s">
        <v>651</v>
      </c>
      <c r="B281" t="s">
        <v>608</v>
      </c>
      <c r="C281" t="s">
        <v>652</v>
      </c>
      <c r="D281" t="s">
        <v>610</v>
      </c>
      <c r="E281">
        <v>53</v>
      </c>
      <c r="F281">
        <v>1.1295500000000001</v>
      </c>
      <c r="G281">
        <v>38</v>
      </c>
    </row>
    <row r="282" spans="1:7" x14ac:dyDescent="0.25">
      <c r="A282" t="s">
        <v>653</v>
      </c>
      <c r="B282" t="s">
        <v>654</v>
      </c>
      <c r="C282" t="s">
        <v>655</v>
      </c>
      <c r="D282" t="s">
        <v>656</v>
      </c>
      <c r="E282">
        <v>54</v>
      </c>
      <c r="F282">
        <v>2.4933200000000002</v>
      </c>
      <c r="G282">
        <v>25</v>
      </c>
    </row>
    <row r="283" spans="1:7" x14ac:dyDescent="0.25">
      <c r="A283" t="s">
        <v>657</v>
      </c>
      <c r="B283" t="s">
        <v>654</v>
      </c>
      <c r="C283" t="s">
        <v>658</v>
      </c>
      <c r="D283" t="s">
        <v>656</v>
      </c>
      <c r="E283">
        <v>54</v>
      </c>
      <c r="F283">
        <v>2.8807749999999999</v>
      </c>
      <c r="G283">
        <v>25</v>
      </c>
    </row>
    <row r="284" spans="1:7" x14ac:dyDescent="0.25">
      <c r="A284" t="s">
        <v>659</v>
      </c>
      <c r="B284" t="s">
        <v>654</v>
      </c>
      <c r="C284" t="s">
        <v>660</v>
      </c>
      <c r="D284" t="s">
        <v>656</v>
      </c>
      <c r="E284">
        <v>54</v>
      </c>
      <c r="F284">
        <v>3.467285</v>
      </c>
      <c r="G284">
        <v>15</v>
      </c>
    </row>
    <row r="285" spans="1:7" x14ac:dyDescent="0.25">
      <c r="A285" t="s">
        <v>661</v>
      </c>
      <c r="B285" t="s">
        <v>654</v>
      </c>
      <c r="C285" t="s">
        <v>662</v>
      </c>
      <c r="D285" t="s">
        <v>656</v>
      </c>
      <c r="E285">
        <v>54</v>
      </c>
      <c r="F285">
        <v>2.0637400000000001</v>
      </c>
      <c r="G285">
        <v>20</v>
      </c>
    </row>
    <row r="286" spans="1:7" x14ac:dyDescent="0.25">
      <c r="A286" t="s">
        <v>663</v>
      </c>
      <c r="B286" t="s">
        <v>654</v>
      </c>
      <c r="C286" t="s">
        <v>664</v>
      </c>
      <c r="D286" t="s">
        <v>656</v>
      </c>
      <c r="E286">
        <v>54</v>
      </c>
      <c r="F286">
        <v>1.7983750000000001</v>
      </c>
      <c r="G286">
        <v>20</v>
      </c>
    </row>
    <row r="287" spans="1:7" x14ac:dyDescent="0.25">
      <c r="A287" t="s">
        <v>665</v>
      </c>
      <c r="B287" t="s">
        <v>654</v>
      </c>
      <c r="C287" t="s">
        <v>666</v>
      </c>
      <c r="D287" t="s">
        <v>656</v>
      </c>
      <c r="E287">
        <v>54</v>
      </c>
      <c r="F287">
        <v>2.62357</v>
      </c>
      <c r="G287">
        <v>35</v>
      </c>
    </row>
    <row r="288" spans="1:7" x14ac:dyDescent="0.25">
      <c r="A288" t="s">
        <v>667</v>
      </c>
      <c r="B288" t="s">
        <v>654</v>
      </c>
      <c r="C288" t="s">
        <v>668</v>
      </c>
      <c r="D288" t="s">
        <v>656</v>
      </c>
      <c r="E288">
        <v>54</v>
      </c>
      <c r="F288">
        <v>2.34456</v>
      </c>
      <c r="G288">
        <v>35</v>
      </c>
    </row>
    <row r="289" spans="1:7" x14ac:dyDescent="0.25">
      <c r="A289" t="s">
        <v>669</v>
      </c>
      <c r="B289" t="s">
        <v>654</v>
      </c>
      <c r="C289" t="s">
        <v>670</v>
      </c>
      <c r="D289" t="s">
        <v>656</v>
      </c>
      <c r="E289">
        <v>54</v>
      </c>
      <c r="F289">
        <v>3.0370349999999999</v>
      </c>
      <c r="G289">
        <v>24</v>
      </c>
    </row>
    <row r="290" spans="1:7" x14ac:dyDescent="0.25">
      <c r="A290" t="s">
        <v>671</v>
      </c>
      <c r="B290" t="s">
        <v>654</v>
      </c>
      <c r="C290" t="s">
        <v>672</v>
      </c>
      <c r="D290" t="s">
        <v>656</v>
      </c>
      <c r="E290">
        <v>54</v>
      </c>
      <c r="F290">
        <v>2.9134466670000001</v>
      </c>
      <c r="G290">
        <v>20</v>
      </c>
    </row>
    <row r="291" spans="1:7" x14ac:dyDescent="0.25">
      <c r="A291" t="s">
        <v>673</v>
      </c>
      <c r="B291" t="s">
        <v>654</v>
      </c>
      <c r="C291" t="s">
        <v>674</v>
      </c>
      <c r="D291" t="s">
        <v>656</v>
      </c>
      <c r="E291">
        <v>54</v>
      </c>
      <c r="F291">
        <v>2.0737000000000001</v>
      </c>
      <c r="G291">
        <v>20</v>
      </c>
    </row>
    <row r="292" spans="1:7" x14ac:dyDescent="0.25">
      <c r="A292" t="s">
        <v>675</v>
      </c>
      <c r="B292" t="s">
        <v>654</v>
      </c>
      <c r="C292" t="s">
        <v>676</v>
      </c>
      <c r="D292" t="s">
        <v>656</v>
      </c>
      <c r="E292">
        <v>54</v>
      </c>
      <c r="F292">
        <v>3.0075400000000001</v>
      </c>
      <c r="G292">
        <v>16</v>
      </c>
    </row>
    <row r="293" spans="1:7" x14ac:dyDescent="0.25">
      <c r="A293" t="s">
        <v>677</v>
      </c>
      <c r="B293" t="s">
        <v>654</v>
      </c>
      <c r="C293" t="s">
        <v>678</v>
      </c>
      <c r="D293" t="s">
        <v>656</v>
      </c>
      <c r="E293">
        <v>54</v>
      </c>
      <c r="F293">
        <v>2.1675300000000002</v>
      </c>
      <c r="G293">
        <v>32</v>
      </c>
    </row>
    <row r="294" spans="1:7" x14ac:dyDescent="0.25">
      <c r="A294" t="s">
        <v>679</v>
      </c>
      <c r="B294" t="s">
        <v>680</v>
      </c>
      <c r="C294" t="s">
        <v>681</v>
      </c>
      <c r="D294" t="s">
        <v>682</v>
      </c>
      <c r="E294">
        <v>55</v>
      </c>
      <c r="F294">
        <v>3.1620900000000001</v>
      </c>
      <c r="G294">
        <v>700</v>
      </c>
    </row>
    <row r="295" spans="1:7" x14ac:dyDescent="0.25">
      <c r="A295" t="s">
        <v>683</v>
      </c>
      <c r="B295" t="s">
        <v>684</v>
      </c>
      <c r="C295" t="s">
        <v>685</v>
      </c>
      <c r="D295" t="s">
        <v>686</v>
      </c>
      <c r="E295">
        <v>57</v>
      </c>
      <c r="F295">
        <v>3.3692099999999998</v>
      </c>
      <c r="G295">
        <v>37.5</v>
      </c>
    </row>
    <row r="296" spans="1:7" x14ac:dyDescent="0.25">
      <c r="A296" t="s">
        <v>687</v>
      </c>
      <c r="B296" t="s">
        <v>684</v>
      </c>
      <c r="C296" t="s">
        <v>688</v>
      </c>
      <c r="D296" t="s">
        <v>686</v>
      </c>
      <c r="E296">
        <v>57</v>
      </c>
      <c r="F296">
        <v>4.4389000000000003</v>
      </c>
      <c r="G296">
        <v>30</v>
      </c>
    </row>
    <row r="297" spans="1:7" x14ac:dyDescent="0.25">
      <c r="A297" t="s">
        <v>689</v>
      </c>
      <c r="B297" t="s">
        <v>684</v>
      </c>
      <c r="C297" t="s">
        <v>690</v>
      </c>
      <c r="D297" t="s">
        <v>686</v>
      </c>
      <c r="E297">
        <v>57</v>
      </c>
      <c r="F297">
        <v>2.6869299999999998</v>
      </c>
      <c r="G297">
        <v>18</v>
      </c>
    </row>
    <row r="298" spans="1:7" x14ac:dyDescent="0.25">
      <c r="A298" t="s">
        <v>691</v>
      </c>
      <c r="B298" t="s">
        <v>684</v>
      </c>
      <c r="C298" t="s">
        <v>692</v>
      </c>
      <c r="D298" t="s">
        <v>686</v>
      </c>
      <c r="E298">
        <v>57</v>
      </c>
      <c r="F298">
        <v>4.1345599999999996</v>
      </c>
      <c r="G298">
        <v>25</v>
      </c>
    </row>
    <row r="299" spans="1:7" x14ac:dyDescent="0.25">
      <c r="A299" t="s">
        <v>693</v>
      </c>
      <c r="B299" t="s">
        <v>684</v>
      </c>
      <c r="C299" t="s">
        <v>694</v>
      </c>
      <c r="D299" t="s">
        <v>686</v>
      </c>
      <c r="E299">
        <v>57</v>
      </c>
      <c r="F299">
        <v>2.2203499999999998</v>
      </c>
      <c r="G299">
        <v>35</v>
      </c>
    </row>
    <row r="300" spans="1:7" x14ac:dyDescent="0.25">
      <c r="A300" t="s">
        <v>695</v>
      </c>
      <c r="B300" t="s">
        <v>684</v>
      </c>
      <c r="C300" t="s">
        <v>696</v>
      </c>
      <c r="D300" t="s">
        <v>686</v>
      </c>
      <c r="E300">
        <v>57</v>
      </c>
      <c r="F300">
        <v>2.9023750000000001</v>
      </c>
      <c r="G300">
        <v>10</v>
      </c>
    </row>
    <row r="301" spans="1:7" x14ac:dyDescent="0.25">
      <c r="A301" t="s">
        <v>697</v>
      </c>
      <c r="B301" t="s">
        <v>684</v>
      </c>
      <c r="C301" t="s">
        <v>698</v>
      </c>
      <c r="D301" t="s">
        <v>686</v>
      </c>
      <c r="E301">
        <v>57</v>
      </c>
      <c r="F301">
        <v>1.9722500000000001</v>
      </c>
      <c r="G301">
        <v>25</v>
      </c>
    </row>
    <row r="302" spans="1:7" x14ac:dyDescent="0.25">
      <c r="A302" t="s">
        <v>699</v>
      </c>
      <c r="B302" t="s">
        <v>684</v>
      </c>
      <c r="C302" t="s">
        <v>700</v>
      </c>
      <c r="D302" t="s">
        <v>686</v>
      </c>
      <c r="E302">
        <v>57</v>
      </c>
      <c r="F302">
        <v>1.63819</v>
      </c>
      <c r="G302">
        <v>10</v>
      </c>
    </row>
    <row r="303" spans="1:7" x14ac:dyDescent="0.25">
      <c r="A303" t="s">
        <v>701</v>
      </c>
      <c r="B303" t="s">
        <v>684</v>
      </c>
      <c r="C303" t="s">
        <v>702</v>
      </c>
      <c r="D303" t="s">
        <v>686</v>
      </c>
      <c r="E303">
        <v>57</v>
      </c>
      <c r="F303">
        <v>2.5458599999999998</v>
      </c>
      <c r="G303">
        <v>15</v>
      </c>
    </row>
    <row r="304" spans="1:7" x14ac:dyDescent="0.25">
      <c r="A304" t="s">
        <v>703</v>
      </c>
      <c r="B304" t="s">
        <v>684</v>
      </c>
      <c r="C304" t="s">
        <v>704</v>
      </c>
      <c r="D304" t="s">
        <v>686</v>
      </c>
      <c r="E304">
        <v>57</v>
      </c>
      <c r="F304">
        <v>3.39567</v>
      </c>
      <c r="G304">
        <v>12</v>
      </c>
    </row>
    <row r="305" spans="1:7" x14ac:dyDescent="0.25">
      <c r="A305" t="s">
        <v>705</v>
      </c>
      <c r="B305" t="s">
        <v>684</v>
      </c>
      <c r="C305" t="s">
        <v>706</v>
      </c>
      <c r="D305" t="s">
        <v>686</v>
      </c>
      <c r="E305">
        <v>57</v>
      </c>
      <c r="F305">
        <v>1.1929000000000001</v>
      </c>
      <c r="G305">
        <v>20</v>
      </c>
    </row>
    <row r="306" spans="1:7" x14ac:dyDescent="0.25">
      <c r="A306" t="s">
        <v>707</v>
      </c>
      <c r="B306" t="s">
        <v>684</v>
      </c>
      <c r="C306" t="s">
        <v>708</v>
      </c>
      <c r="D306" t="s">
        <v>686</v>
      </c>
      <c r="E306">
        <v>57</v>
      </c>
      <c r="F306">
        <v>1.5911599999999999</v>
      </c>
      <c r="G306">
        <v>25</v>
      </c>
    </row>
    <row r="307" spans="1:7" x14ac:dyDescent="0.25">
      <c r="A307" t="s">
        <v>709</v>
      </c>
      <c r="B307" t="s">
        <v>684</v>
      </c>
      <c r="C307" t="s">
        <v>710</v>
      </c>
      <c r="D307" t="s">
        <v>686</v>
      </c>
      <c r="E307">
        <v>57</v>
      </c>
      <c r="F307">
        <v>1.06558</v>
      </c>
      <c r="G307">
        <v>20</v>
      </c>
    </row>
    <row r="308" spans="1:7" x14ac:dyDescent="0.25">
      <c r="A308" t="s">
        <v>711</v>
      </c>
      <c r="B308" t="s">
        <v>684</v>
      </c>
      <c r="C308" t="s">
        <v>712</v>
      </c>
      <c r="D308" t="s">
        <v>686</v>
      </c>
      <c r="E308">
        <v>57</v>
      </c>
      <c r="F308">
        <v>1.8552299999999999</v>
      </c>
      <c r="G308">
        <v>30</v>
      </c>
    </row>
    <row r="309" spans="1:7" x14ac:dyDescent="0.25">
      <c r="A309" t="s">
        <v>716</v>
      </c>
      <c r="B309" t="s">
        <v>713</v>
      </c>
      <c r="C309" t="s">
        <v>717</v>
      </c>
      <c r="D309" t="s">
        <v>714</v>
      </c>
      <c r="E309" t="s">
        <v>715</v>
      </c>
      <c r="F309">
        <v>1.5192099999999999</v>
      </c>
      <c r="G309">
        <v>20</v>
      </c>
    </row>
    <row r="310" spans="1:7" x14ac:dyDescent="0.25">
      <c r="A310" t="s">
        <v>720</v>
      </c>
      <c r="B310" t="s">
        <v>718</v>
      </c>
      <c r="C310" t="s">
        <v>721</v>
      </c>
      <c r="D310" t="s">
        <v>719</v>
      </c>
      <c r="E310">
        <v>63</v>
      </c>
      <c r="F310">
        <v>1.37548</v>
      </c>
      <c r="G310">
        <v>8</v>
      </c>
    </row>
    <row r="311" spans="1:7" x14ac:dyDescent="0.25">
      <c r="A311" t="s">
        <v>722</v>
      </c>
      <c r="B311" t="s">
        <v>718</v>
      </c>
      <c r="C311" t="s">
        <v>723</v>
      </c>
      <c r="D311" t="s">
        <v>719</v>
      </c>
      <c r="E311">
        <v>63</v>
      </c>
      <c r="F311">
        <v>2.8800300000000001</v>
      </c>
      <c r="G311">
        <v>11</v>
      </c>
    </row>
    <row r="312" spans="1:7" x14ac:dyDescent="0.25">
      <c r="A312" t="s">
        <v>724</v>
      </c>
      <c r="B312" t="s">
        <v>718</v>
      </c>
      <c r="C312" t="s">
        <v>725</v>
      </c>
      <c r="D312" t="s">
        <v>719</v>
      </c>
      <c r="E312">
        <v>63</v>
      </c>
      <c r="F312">
        <v>1.0396300000000001</v>
      </c>
      <c r="G312">
        <v>9</v>
      </c>
    </row>
    <row r="313" spans="1:7" x14ac:dyDescent="0.25">
      <c r="A313" t="s">
        <v>726</v>
      </c>
      <c r="B313" t="s">
        <v>718</v>
      </c>
      <c r="C313" t="s">
        <v>727</v>
      </c>
      <c r="D313" t="s">
        <v>719</v>
      </c>
      <c r="E313">
        <v>63</v>
      </c>
      <c r="F313">
        <v>3.39229</v>
      </c>
      <c r="G313">
        <v>5.95</v>
      </c>
    </row>
    <row r="314" spans="1:7" x14ac:dyDescent="0.25">
      <c r="A314" t="s">
        <v>728</v>
      </c>
      <c r="B314" t="s">
        <v>718</v>
      </c>
      <c r="C314" t="s">
        <v>729</v>
      </c>
      <c r="D314" t="s">
        <v>719</v>
      </c>
      <c r="E314">
        <v>63</v>
      </c>
      <c r="F314">
        <v>2.5691099999999998</v>
      </c>
      <c r="G314">
        <v>7.5</v>
      </c>
    </row>
    <row r="315" spans="1:7" x14ac:dyDescent="0.25">
      <c r="A315" t="s">
        <v>730</v>
      </c>
      <c r="B315" t="s">
        <v>718</v>
      </c>
      <c r="C315" t="s">
        <v>731</v>
      </c>
      <c r="D315" t="s">
        <v>719</v>
      </c>
      <c r="E315">
        <v>63</v>
      </c>
      <c r="F315">
        <v>1.40865</v>
      </c>
      <c r="G315">
        <v>3</v>
      </c>
    </row>
    <row r="316" spans="1:7" x14ac:dyDescent="0.25">
      <c r="A316" t="s">
        <v>732</v>
      </c>
      <c r="B316" t="s">
        <v>718</v>
      </c>
      <c r="C316" t="s">
        <v>733</v>
      </c>
      <c r="D316" t="s">
        <v>719</v>
      </c>
      <c r="E316">
        <v>63</v>
      </c>
      <c r="F316">
        <v>0.84164700000000003</v>
      </c>
      <c r="G316">
        <v>14.5</v>
      </c>
    </row>
    <row r="317" spans="1:7" x14ac:dyDescent="0.25">
      <c r="A317" t="s">
        <v>734</v>
      </c>
      <c r="B317" t="s">
        <v>718</v>
      </c>
      <c r="C317" t="s">
        <v>735</v>
      </c>
      <c r="D317" t="s">
        <v>719</v>
      </c>
      <c r="E317">
        <v>63</v>
      </c>
      <c r="F317">
        <v>1.2675399999999999</v>
      </c>
      <c r="G317">
        <v>10.4</v>
      </c>
    </row>
    <row r="318" spans="1:7" x14ac:dyDescent="0.25">
      <c r="A318" t="s">
        <v>736</v>
      </c>
      <c r="B318" t="s">
        <v>718</v>
      </c>
      <c r="C318" t="s">
        <v>737</v>
      </c>
      <c r="D318" t="s">
        <v>719</v>
      </c>
      <c r="E318">
        <v>63</v>
      </c>
      <c r="F318">
        <v>1.3589899999999999</v>
      </c>
      <c r="G318">
        <v>6</v>
      </c>
    </row>
    <row r="319" spans="1:7" x14ac:dyDescent="0.25">
      <c r="A319" t="s">
        <v>738</v>
      </c>
      <c r="B319" t="s">
        <v>718</v>
      </c>
      <c r="C319" t="s">
        <v>739</v>
      </c>
      <c r="D319" t="s">
        <v>719</v>
      </c>
      <c r="E319">
        <v>63</v>
      </c>
      <c r="F319">
        <v>1.56345</v>
      </c>
      <c r="G319">
        <v>3.65</v>
      </c>
    </row>
    <row r="320" spans="1:7" x14ac:dyDescent="0.25">
      <c r="A320" t="s">
        <v>740</v>
      </c>
      <c r="B320" t="s">
        <v>718</v>
      </c>
      <c r="C320" t="s">
        <v>741</v>
      </c>
      <c r="D320" t="s">
        <v>719</v>
      </c>
      <c r="E320">
        <v>63</v>
      </c>
      <c r="F320">
        <v>1.3888</v>
      </c>
      <c r="G320">
        <v>7.75</v>
      </c>
    </row>
    <row r="321" spans="1:7" x14ac:dyDescent="0.25">
      <c r="A321" t="s">
        <v>742</v>
      </c>
      <c r="B321" t="s">
        <v>743</v>
      </c>
      <c r="C321" t="s">
        <v>744</v>
      </c>
      <c r="D321" t="s">
        <v>745</v>
      </c>
      <c r="E321">
        <v>64</v>
      </c>
      <c r="F321">
        <v>2.2794949999999998</v>
      </c>
      <c r="G321">
        <v>50</v>
      </c>
    </row>
    <row r="322" spans="1:7" x14ac:dyDescent="0.25">
      <c r="A322" t="s">
        <v>746</v>
      </c>
      <c r="B322" t="s">
        <v>743</v>
      </c>
      <c r="C322" t="s">
        <v>747</v>
      </c>
      <c r="D322" t="s">
        <v>745</v>
      </c>
      <c r="E322">
        <v>64</v>
      </c>
      <c r="F322">
        <v>1.90961</v>
      </c>
      <c r="G322">
        <v>30</v>
      </c>
    </row>
    <row r="323" spans="1:7" x14ac:dyDescent="0.25">
      <c r="A323" t="s">
        <v>748</v>
      </c>
      <c r="B323" t="s">
        <v>743</v>
      </c>
      <c r="C323" t="s">
        <v>749</v>
      </c>
      <c r="D323" t="s">
        <v>745</v>
      </c>
      <c r="E323">
        <v>64</v>
      </c>
      <c r="F323">
        <v>1.9161699999999999</v>
      </c>
      <c r="G323">
        <v>15</v>
      </c>
    </row>
    <row r="324" spans="1:7" x14ac:dyDescent="0.25">
      <c r="A324" t="s">
        <v>752</v>
      </c>
      <c r="B324" t="s">
        <v>750</v>
      </c>
      <c r="C324" t="s">
        <v>753</v>
      </c>
      <c r="D324" t="s">
        <v>751</v>
      </c>
      <c r="E324">
        <v>65</v>
      </c>
      <c r="F324">
        <v>2.3991150000000001</v>
      </c>
      <c r="G324">
        <v>18</v>
      </c>
    </row>
    <row r="325" spans="1:7" x14ac:dyDescent="0.25">
      <c r="A325" t="s">
        <v>754</v>
      </c>
      <c r="B325" t="s">
        <v>750</v>
      </c>
      <c r="C325" t="s">
        <v>755</v>
      </c>
      <c r="D325" t="s">
        <v>751</v>
      </c>
      <c r="E325">
        <v>65</v>
      </c>
      <c r="F325">
        <v>2.8335699999999999</v>
      </c>
      <c r="G325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Dispersal table</vt:lpstr>
      <vt:lpstr>Convert capitalization</vt:lpstr>
      <vt:lpstr>Dispersal spread sheet</vt:lpstr>
      <vt:lpstr>Scalers</vt:lpstr>
      <vt:lpstr>Base_swim_rates</vt:lpstr>
      <vt:lpstr>'Dispersal spread sheet'!scaler_rd</vt:lpstr>
      <vt:lpstr>scaler_snook</vt:lpstr>
      <vt:lpstr>'Dispersal spread sheet'!scaler_ss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Holden Earl Harris</cp:lastModifiedBy>
  <dcterms:created xsi:type="dcterms:W3CDTF">2022-10-05T20:49:09Z</dcterms:created>
  <dcterms:modified xsi:type="dcterms:W3CDTF">2022-10-07T22:22:46Z</dcterms:modified>
</cp:coreProperties>
</file>