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phanie/Dropbox/Science/candyfloss/SPECIFICATION/"/>
    </mc:Choice>
  </mc:AlternateContent>
  <bookViews>
    <workbookView xWindow="840" yWindow="880" windowWidth="25600" windowHeight="14180" tabRatio="500" activeTab="2"/>
  </bookViews>
  <sheets>
    <sheet name="metadata" sheetId="6" r:id="rId1"/>
    <sheet name="Calibration information" sheetId="1" r:id="rId2"/>
    <sheet name="DY026" sheetId="2" r:id="rId3"/>
    <sheet name="DY029" sheetId="3" r:id="rId4"/>
    <sheet name="DY0XX" sheetId="4" r:id="rId5"/>
    <sheet name="summary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J150" i="1"/>
  <c r="H150" i="1"/>
  <c r="I150" i="1"/>
  <c r="K150" i="1"/>
  <c r="L150" i="1"/>
  <c r="J149" i="1"/>
  <c r="I149" i="1"/>
  <c r="K149" i="1"/>
  <c r="L149" i="1"/>
  <c r="J148" i="1"/>
  <c r="I148" i="1"/>
  <c r="K148" i="1"/>
  <c r="L148" i="1"/>
  <c r="J147" i="1"/>
  <c r="I147" i="1"/>
  <c r="K147" i="1"/>
  <c r="L147" i="1"/>
  <c r="J146" i="1"/>
  <c r="H146" i="1"/>
  <c r="I146" i="1"/>
  <c r="K146" i="1"/>
  <c r="L146" i="1"/>
  <c r="J145" i="1"/>
  <c r="I145" i="1"/>
  <c r="K145" i="1"/>
  <c r="L145" i="1"/>
  <c r="J144" i="1"/>
  <c r="I144" i="1"/>
  <c r="K144" i="1"/>
  <c r="L144" i="1"/>
  <c r="J143" i="1"/>
  <c r="I143" i="1"/>
  <c r="K143" i="1"/>
  <c r="L143" i="1"/>
  <c r="J142" i="1"/>
  <c r="H142" i="1"/>
  <c r="I142" i="1"/>
  <c r="K142" i="1"/>
  <c r="L142" i="1"/>
  <c r="J141" i="1"/>
  <c r="I141" i="1"/>
  <c r="K141" i="1"/>
  <c r="L141" i="1"/>
  <c r="J140" i="1"/>
  <c r="I140" i="1"/>
  <c r="K140" i="1"/>
  <c r="L140" i="1"/>
  <c r="J139" i="1"/>
  <c r="I139" i="1"/>
  <c r="K139" i="1"/>
  <c r="L139" i="1"/>
  <c r="J138" i="1"/>
  <c r="H138" i="1"/>
  <c r="I138" i="1"/>
  <c r="K138" i="1"/>
  <c r="L138" i="1"/>
  <c r="J137" i="1"/>
  <c r="I137" i="1"/>
  <c r="K137" i="1"/>
  <c r="L137" i="1"/>
  <c r="J136" i="1"/>
  <c r="I136" i="1"/>
  <c r="K136" i="1"/>
  <c r="L136" i="1"/>
  <c r="J135" i="1"/>
  <c r="I135" i="1"/>
  <c r="K135" i="1"/>
  <c r="L135" i="1"/>
  <c r="J134" i="1"/>
  <c r="H134" i="1"/>
  <c r="I134" i="1"/>
  <c r="K134" i="1"/>
  <c r="L134" i="1"/>
  <c r="J133" i="1"/>
  <c r="I133" i="1"/>
  <c r="K133" i="1"/>
  <c r="L133" i="1"/>
  <c r="J132" i="1"/>
  <c r="I132" i="1"/>
  <c r="K132" i="1"/>
  <c r="L132" i="1"/>
  <c r="J131" i="1"/>
  <c r="I131" i="1"/>
  <c r="K131" i="1"/>
  <c r="L131" i="1"/>
  <c r="J130" i="1"/>
  <c r="K130" i="1"/>
  <c r="L130" i="1"/>
  <c r="J129" i="1"/>
  <c r="K129" i="1"/>
  <c r="L129" i="1"/>
  <c r="J128" i="1"/>
  <c r="K128" i="1"/>
  <c r="L128" i="1"/>
  <c r="J127" i="1"/>
  <c r="K127" i="1"/>
  <c r="L127" i="1"/>
  <c r="J126" i="1"/>
  <c r="H126" i="1"/>
  <c r="I126" i="1"/>
  <c r="K126" i="1"/>
  <c r="L126" i="1"/>
  <c r="J125" i="1"/>
  <c r="I125" i="1"/>
  <c r="K125" i="1"/>
  <c r="L125" i="1"/>
  <c r="J124" i="1"/>
  <c r="I124" i="1"/>
  <c r="K124" i="1"/>
  <c r="L124" i="1"/>
  <c r="J123" i="1"/>
  <c r="I123" i="1"/>
  <c r="K123" i="1"/>
  <c r="L123" i="1"/>
  <c r="J122" i="1"/>
  <c r="H122" i="1"/>
  <c r="I122" i="1"/>
  <c r="K122" i="1"/>
  <c r="L122" i="1"/>
  <c r="J121" i="1"/>
  <c r="I121" i="1"/>
  <c r="K121" i="1"/>
  <c r="L121" i="1"/>
  <c r="J120" i="1"/>
  <c r="I120" i="1"/>
  <c r="K120" i="1"/>
  <c r="L120" i="1"/>
  <c r="J119" i="1"/>
  <c r="I119" i="1"/>
  <c r="K119" i="1"/>
  <c r="L119" i="1"/>
  <c r="J118" i="1"/>
  <c r="H118" i="1"/>
  <c r="I118" i="1"/>
  <c r="K118" i="1"/>
  <c r="L118" i="1"/>
  <c r="J117" i="1"/>
  <c r="I117" i="1"/>
  <c r="K117" i="1"/>
  <c r="L117" i="1"/>
  <c r="J116" i="1"/>
  <c r="I116" i="1"/>
  <c r="K116" i="1"/>
  <c r="L116" i="1"/>
  <c r="J115" i="1"/>
  <c r="I115" i="1"/>
  <c r="K115" i="1"/>
  <c r="L115" i="1"/>
  <c r="J114" i="1"/>
  <c r="H114" i="1"/>
  <c r="I114" i="1"/>
  <c r="K114" i="1"/>
  <c r="L114" i="1"/>
  <c r="J113" i="1"/>
  <c r="I113" i="1"/>
  <c r="K113" i="1"/>
  <c r="L113" i="1"/>
  <c r="J112" i="1"/>
  <c r="I112" i="1"/>
  <c r="K112" i="1"/>
  <c r="L112" i="1"/>
  <c r="J111" i="1"/>
  <c r="I111" i="1"/>
  <c r="K111" i="1"/>
  <c r="L111" i="1"/>
  <c r="H110" i="1"/>
  <c r="I110" i="1"/>
  <c r="K110" i="1"/>
  <c r="L110" i="1"/>
  <c r="I109" i="1"/>
  <c r="K109" i="1"/>
  <c r="L109" i="1"/>
  <c r="I108" i="1"/>
  <c r="K108" i="1"/>
  <c r="L108" i="1"/>
  <c r="I107" i="1"/>
  <c r="K107" i="1"/>
  <c r="L107" i="1"/>
  <c r="H106" i="1"/>
  <c r="I106" i="1"/>
  <c r="K106" i="1"/>
  <c r="L106" i="1"/>
  <c r="I105" i="1"/>
  <c r="K105" i="1"/>
  <c r="L105" i="1"/>
  <c r="I104" i="1"/>
  <c r="K104" i="1"/>
  <c r="L104" i="1"/>
  <c r="I103" i="1"/>
  <c r="K103" i="1"/>
  <c r="L103" i="1"/>
  <c r="H102" i="1"/>
  <c r="I102" i="1"/>
  <c r="K102" i="1"/>
  <c r="L102" i="1"/>
  <c r="I101" i="1"/>
  <c r="K101" i="1"/>
  <c r="L101" i="1"/>
  <c r="I100" i="1"/>
  <c r="K100" i="1"/>
  <c r="L100" i="1"/>
  <c r="I99" i="1"/>
  <c r="K99" i="1"/>
  <c r="L99" i="1"/>
  <c r="H98" i="1"/>
  <c r="I98" i="1"/>
  <c r="K98" i="1"/>
  <c r="L98" i="1"/>
  <c r="I97" i="1"/>
  <c r="K97" i="1"/>
  <c r="L97" i="1"/>
  <c r="I96" i="1"/>
  <c r="K96" i="1"/>
  <c r="L96" i="1"/>
  <c r="I95" i="1"/>
  <c r="K95" i="1"/>
  <c r="L95" i="1"/>
  <c r="H94" i="1"/>
  <c r="I94" i="1"/>
  <c r="K94" i="1"/>
  <c r="L94" i="1"/>
  <c r="I93" i="1"/>
  <c r="K93" i="1"/>
  <c r="L93" i="1"/>
  <c r="I92" i="1"/>
  <c r="K92" i="1"/>
  <c r="L92" i="1"/>
  <c r="I91" i="1"/>
  <c r="K91" i="1"/>
  <c r="L91" i="1"/>
  <c r="H90" i="1"/>
  <c r="I90" i="1"/>
  <c r="K90" i="1"/>
  <c r="L90" i="1"/>
  <c r="I89" i="1"/>
  <c r="K89" i="1"/>
  <c r="L89" i="1"/>
  <c r="I88" i="1"/>
  <c r="K88" i="1"/>
  <c r="L88" i="1"/>
  <c r="I87" i="1"/>
  <c r="K87" i="1"/>
  <c r="L87" i="1"/>
  <c r="H86" i="1"/>
  <c r="I86" i="1"/>
  <c r="K86" i="1"/>
  <c r="L86" i="1"/>
  <c r="I85" i="1"/>
  <c r="K85" i="1"/>
  <c r="L85" i="1"/>
  <c r="I84" i="1"/>
  <c r="K84" i="1"/>
  <c r="L84" i="1"/>
  <c r="I83" i="1"/>
  <c r="K83" i="1"/>
  <c r="L83" i="1"/>
  <c r="H82" i="1"/>
  <c r="I82" i="1"/>
  <c r="K82" i="1"/>
  <c r="L82" i="1"/>
  <c r="I81" i="1"/>
  <c r="K81" i="1"/>
  <c r="L81" i="1"/>
  <c r="I80" i="1"/>
  <c r="K80" i="1"/>
  <c r="L80" i="1"/>
  <c r="I79" i="1"/>
  <c r="K79" i="1"/>
  <c r="L79" i="1"/>
  <c r="H78" i="1"/>
  <c r="I78" i="1"/>
  <c r="K78" i="1"/>
  <c r="L78" i="1"/>
  <c r="I77" i="1"/>
  <c r="K77" i="1"/>
  <c r="L77" i="1"/>
  <c r="I76" i="1"/>
  <c r="K76" i="1"/>
  <c r="L76" i="1"/>
  <c r="I75" i="1"/>
  <c r="K75" i="1"/>
  <c r="L75" i="1"/>
  <c r="H74" i="1"/>
  <c r="I74" i="1"/>
  <c r="K74" i="1"/>
  <c r="L74" i="1"/>
  <c r="I73" i="1"/>
  <c r="K73" i="1"/>
  <c r="L73" i="1"/>
  <c r="I72" i="1"/>
  <c r="K72" i="1"/>
  <c r="L72" i="1"/>
  <c r="I71" i="1"/>
  <c r="K71" i="1"/>
  <c r="L71" i="1"/>
  <c r="H70" i="1"/>
  <c r="I70" i="1"/>
  <c r="K70" i="1"/>
  <c r="L70" i="1"/>
  <c r="I69" i="1"/>
  <c r="K69" i="1"/>
  <c r="L69" i="1"/>
  <c r="I68" i="1"/>
  <c r="K68" i="1"/>
  <c r="L68" i="1"/>
  <c r="I67" i="1"/>
  <c r="K67" i="1"/>
  <c r="L67" i="1"/>
  <c r="H66" i="1"/>
  <c r="I66" i="1"/>
  <c r="K66" i="1"/>
  <c r="L66" i="1"/>
  <c r="I65" i="1"/>
  <c r="K65" i="1"/>
  <c r="L65" i="1"/>
  <c r="I64" i="1"/>
  <c r="K64" i="1"/>
  <c r="L64" i="1"/>
  <c r="I63" i="1"/>
  <c r="K63" i="1"/>
  <c r="L63" i="1"/>
  <c r="H62" i="1"/>
  <c r="I62" i="1"/>
  <c r="K62" i="1"/>
  <c r="L62" i="1"/>
  <c r="I61" i="1"/>
  <c r="K61" i="1"/>
  <c r="L61" i="1"/>
  <c r="I60" i="1"/>
  <c r="K60" i="1"/>
  <c r="L60" i="1"/>
  <c r="I59" i="1"/>
  <c r="K59" i="1"/>
  <c r="L59" i="1"/>
  <c r="H58" i="1"/>
  <c r="I58" i="1"/>
  <c r="K58" i="1"/>
  <c r="L58" i="1"/>
  <c r="I57" i="1"/>
  <c r="K57" i="1"/>
  <c r="L57" i="1"/>
  <c r="I56" i="1"/>
  <c r="K56" i="1"/>
  <c r="L56" i="1"/>
  <c r="I55" i="1"/>
  <c r="K55" i="1"/>
  <c r="L55" i="1"/>
  <c r="H54" i="1"/>
  <c r="I54" i="1"/>
  <c r="K54" i="1"/>
  <c r="L54" i="1"/>
  <c r="I53" i="1"/>
  <c r="K53" i="1"/>
  <c r="L53" i="1"/>
  <c r="I52" i="1"/>
  <c r="K52" i="1"/>
  <c r="L52" i="1"/>
  <c r="I51" i="1"/>
  <c r="K51" i="1"/>
  <c r="L51" i="1"/>
  <c r="H50" i="1"/>
  <c r="I50" i="1"/>
  <c r="K50" i="1"/>
  <c r="L50" i="1"/>
  <c r="I49" i="1"/>
  <c r="K49" i="1"/>
  <c r="L49" i="1"/>
  <c r="I48" i="1"/>
  <c r="K48" i="1"/>
  <c r="L48" i="1"/>
  <c r="I47" i="1"/>
  <c r="K47" i="1"/>
  <c r="L47" i="1"/>
  <c r="H46" i="1"/>
  <c r="I46" i="1"/>
  <c r="K46" i="1"/>
  <c r="L46" i="1"/>
  <c r="I45" i="1"/>
  <c r="K45" i="1"/>
  <c r="L45" i="1"/>
  <c r="I44" i="1"/>
  <c r="K44" i="1"/>
  <c r="L44" i="1"/>
  <c r="I43" i="1"/>
  <c r="K43" i="1"/>
  <c r="L43" i="1"/>
  <c r="P11" i="1"/>
  <c r="H42" i="1"/>
  <c r="I42" i="1"/>
  <c r="K42" i="1"/>
  <c r="L42" i="1"/>
  <c r="I41" i="1"/>
  <c r="K41" i="1"/>
  <c r="L41" i="1"/>
  <c r="I40" i="1"/>
  <c r="K40" i="1"/>
  <c r="L40" i="1"/>
  <c r="I39" i="1"/>
  <c r="K39" i="1"/>
  <c r="L39" i="1"/>
  <c r="H38" i="1"/>
  <c r="I38" i="1"/>
  <c r="K38" i="1"/>
  <c r="L38" i="1"/>
  <c r="I37" i="1"/>
  <c r="K37" i="1"/>
  <c r="L37" i="1"/>
  <c r="I36" i="1"/>
  <c r="K36" i="1"/>
  <c r="L36" i="1"/>
  <c r="I35" i="1"/>
  <c r="K35" i="1"/>
  <c r="L35" i="1"/>
  <c r="H34" i="1"/>
  <c r="I34" i="1"/>
  <c r="K34" i="1"/>
  <c r="L34" i="1"/>
  <c r="I33" i="1"/>
  <c r="K33" i="1"/>
  <c r="L33" i="1"/>
  <c r="I32" i="1"/>
  <c r="K32" i="1"/>
  <c r="L32" i="1"/>
  <c r="I31" i="1"/>
  <c r="K31" i="1"/>
  <c r="L31" i="1"/>
  <c r="H30" i="1"/>
  <c r="I30" i="1"/>
  <c r="K30" i="1"/>
  <c r="L30" i="1"/>
  <c r="I29" i="1"/>
  <c r="K29" i="1"/>
  <c r="L29" i="1"/>
  <c r="I28" i="1"/>
  <c r="K28" i="1"/>
  <c r="L28" i="1"/>
  <c r="I27" i="1"/>
  <c r="K27" i="1"/>
  <c r="L27" i="1"/>
  <c r="H26" i="1"/>
  <c r="I26" i="1"/>
  <c r="K26" i="1"/>
  <c r="L26" i="1"/>
  <c r="I25" i="1"/>
  <c r="K25" i="1"/>
  <c r="L25" i="1"/>
  <c r="I24" i="1"/>
  <c r="K24" i="1"/>
  <c r="L24" i="1"/>
  <c r="I23" i="1"/>
  <c r="K23" i="1"/>
  <c r="L23" i="1"/>
  <c r="H22" i="1"/>
  <c r="I22" i="1"/>
  <c r="K22" i="1"/>
  <c r="L22" i="1"/>
  <c r="I21" i="1"/>
  <c r="K21" i="1"/>
  <c r="L21" i="1"/>
  <c r="I20" i="1"/>
  <c r="K20" i="1"/>
  <c r="L20" i="1"/>
  <c r="I19" i="1"/>
  <c r="K19" i="1"/>
  <c r="L19" i="1"/>
  <c r="H18" i="1"/>
  <c r="I18" i="1"/>
  <c r="K18" i="1"/>
  <c r="L18" i="1"/>
  <c r="I17" i="1"/>
  <c r="K17" i="1"/>
  <c r="L17" i="1"/>
  <c r="I16" i="1"/>
  <c r="K16" i="1"/>
  <c r="L16" i="1"/>
  <c r="I15" i="1"/>
  <c r="K15" i="1"/>
  <c r="L15" i="1"/>
  <c r="I14" i="1"/>
  <c r="K14" i="1"/>
  <c r="L14" i="1"/>
  <c r="H13" i="1"/>
  <c r="I13" i="1"/>
  <c r="K13" i="1"/>
  <c r="L13" i="1"/>
  <c r="I12" i="1"/>
  <c r="K12" i="1"/>
  <c r="L12" i="1"/>
  <c r="I11" i="1"/>
  <c r="K11" i="1"/>
  <c r="L11" i="1"/>
  <c r="I10" i="1"/>
  <c r="K10" i="1"/>
  <c r="L10" i="1"/>
  <c r="I9" i="1"/>
  <c r="K9" i="1"/>
  <c r="L9" i="1"/>
  <c r="H8" i="1"/>
  <c r="I8" i="1"/>
  <c r="K8" i="1"/>
  <c r="L8" i="1"/>
  <c r="I7" i="1"/>
  <c r="K7" i="1"/>
  <c r="L7" i="1"/>
  <c r="I6" i="1"/>
  <c r="K6" i="1"/>
  <c r="L6" i="1"/>
  <c r="I5" i="1"/>
  <c r="K5" i="1"/>
  <c r="L5" i="1"/>
  <c r="I4" i="1"/>
  <c r="K4" i="1"/>
  <c r="L4" i="1"/>
</calcChain>
</file>

<file path=xl/sharedStrings.xml><?xml version="1.0" encoding="utf-8"?>
<sst xmlns="http://schemas.openxmlformats.org/spreadsheetml/2006/main" count="792" uniqueCount="164">
  <si>
    <t>ImageJ calibration numbers</t>
  </si>
  <si>
    <t>DY026</t>
  </si>
  <si>
    <t>DY</t>
  </si>
  <si>
    <t>MSC</t>
  </si>
  <si>
    <t>MSC_01</t>
  </si>
  <si>
    <t>MSC_02</t>
  </si>
  <si>
    <t>large or small?</t>
  </si>
  <si>
    <t>large</t>
  </si>
  <si>
    <t>tray size</t>
  </si>
  <si>
    <t>tray areas</t>
  </si>
  <si>
    <t>quad area</t>
  </si>
  <si>
    <t>small</t>
  </si>
  <si>
    <t>pxl/mm</t>
  </si>
  <si>
    <t>image area (pxl^2)</t>
  </si>
  <si>
    <t>image area (mm^2)</t>
  </si>
  <si>
    <t>MSC_03</t>
  </si>
  <si>
    <t>particle types</t>
  </si>
  <si>
    <t>fp - cylindrical</t>
  </si>
  <si>
    <t>fp - ovoid</t>
  </si>
  <si>
    <t>fp - spherical</t>
  </si>
  <si>
    <t>fp - other</t>
  </si>
  <si>
    <t>marine snow</t>
  </si>
  <si>
    <t>chip</t>
  </si>
  <si>
    <t>fiber</t>
  </si>
  <si>
    <t>plankton</t>
  </si>
  <si>
    <t>other/unknown</t>
  </si>
  <si>
    <t>mean (pxl)</t>
  </si>
  <si>
    <t>mean (mm^2)</t>
  </si>
  <si>
    <t>MSC_05</t>
  </si>
  <si>
    <t>MSC_07</t>
  </si>
  <si>
    <t>center or side circle diameter (pxl)</t>
  </si>
  <si>
    <t>MSC_08</t>
  </si>
  <si>
    <t>MSC_09</t>
  </si>
  <si>
    <t>MSC_11</t>
  </si>
  <si>
    <t>MSC_12</t>
  </si>
  <si>
    <t>MSC_14</t>
  </si>
  <si>
    <t>MSC_15</t>
  </si>
  <si>
    <t>MSC_16</t>
  </si>
  <si>
    <t>MSC_17</t>
  </si>
  <si>
    <t>MSC_18</t>
  </si>
  <si>
    <t>MSC_19</t>
  </si>
  <si>
    <t>MSC_20</t>
  </si>
  <si>
    <t>MSC_21</t>
  </si>
  <si>
    <t>MSC_22</t>
  </si>
  <si>
    <t>MSC_23</t>
  </si>
  <si>
    <t>MSC_24</t>
  </si>
  <si>
    <t>MSC_28</t>
  </si>
  <si>
    <t>MSC_30</t>
  </si>
  <si>
    <t>MSC_35</t>
  </si>
  <si>
    <t>MSC_36</t>
  </si>
  <si>
    <t>MSC_37</t>
  </si>
  <si>
    <t>MSC_38</t>
  </si>
  <si>
    <t>MSC_134</t>
  </si>
  <si>
    <t>DY029</t>
  </si>
  <si>
    <t>MSC_137</t>
  </si>
  <si>
    <t>MSC_140</t>
  </si>
  <si>
    <t>MSC_181</t>
  </si>
  <si>
    <t>MSC_185</t>
  </si>
  <si>
    <t>estimated - nothing to calibrate</t>
  </si>
  <si>
    <t>MSC_187</t>
  </si>
  <si>
    <t>MSC_252</t>
  </si>
  <si>
    <t>MSC_258</t>
  </si>
  <si>
    <t>MSC_283</t>
  </si>
  <si>
    <t>MSC_284</t>
  </si>
  <si>
    <t>specs diameter center -</t>
  </si>
  <si>
    <t>specs diameter side -</t>
  </si>
  <si>
    <t>side or center?</t>
  </si>
  <si>
    <t>center</t>
  </si>
  <si>
    <t>side</t>
  </si>
  <si>
    <t>#pics to cover quad</t>
  </si>
  <si>
    <t>hole used for calibration</t>
  </si>
  <si>
    <t>depth</t>
  </si>
  <si>
    <t>location</t>
  </si>
  <si>
    <t>Particle Class</t>
  </si>
  <si>
    <t>Equivalent Spherical Diameter</t>
  </si>
  <si>
    <t>Area</t>
  </si>
  <si>
    <t>Length</t>
  </si>
  <si>
    <t>Width</t>
  </si>
  <si>
    <t>Shape</t>
  </si>
  <si>
    <t>Volume</t>
  </si>
  <si>
    <t>If Fecal pellet</t>
  </si>
  <si>
    <t>If marine snow</t>
  </si>
  <si>
    <t>For both</t>
  </si>
  <si>
    <t>mg Carbon</t>
  </si>
  <si>
    <t>total flux per shape</t>
  </si>
  <si>
    <t>pellet shape</t>
  </si>
  <si>
    <t>Cruise Number</t>
  </si>
  <si>
    <t>MSC Number</t>
  </si>
  <si>
    <t>sample depth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</si>
  <si>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</si>
  <si>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</si>
  <si>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</si>
  <si>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</si>
  <si>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</si>
  <si>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</si>
  <si>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</si>
  <si>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</si>
  <si>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</si>
  <si>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</si>
  <si>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</si>
  <si>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</si>
  <si>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</si>
  <si>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</si>
  <si>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</si>
  <si>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</si>
  <si>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</si>
  <si>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</si>
  <si>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</si>
  <si>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</si>
  <si>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</si>
  <si>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</si>
  <si>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</si>
  <si>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</si>
  <si>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</si>
  <si>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</si>
  <si>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</si>
  <si>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</si>
  <si>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</si>
  <si>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</si>
  <si>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</si>
  <si>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</si>
  <si>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</si>
  <si>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</si>
  <si>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</si>
  <si>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</si>
  <si>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</si>
  <si>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</si>
  <si>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MSC134</t>
  </si>
  <si>
    <t>MSC137</t>
  </si>
  <si>
    <t>MSC140</t>
  </si>
  <si>
    <t>MSC181</t>
  </si>
  <si>
    <t>MSC185</t>
  </si>
  <si>
    <t>MSC187</t>
  </si>
  <si>
    <t>MSC252</t>
  </si>
  <si>
    <t>MSC258</t>
  </si>
  <si>
    <t>MSC283</t>
  </si>
  <si>
    <t>MSC284</t>
  </si>
  <si>
    <t>image file name</t>
  </si>
  <si>
    <t>cylindrical</t>
  </si>
  <si>
    <t>ovoid</t>
  </si>
  <si>
    <t>spherical</t>
  </si>
  <si>
    <t>tabular</t>
  </si>
  <si>
    <t>ellipsoid</t>
  </si>
  <si>
    <t>Total flux per MSC Number</t>
  </si>
  <si>
    <t xml:space="preserve">If plastic </t>
  </si>
  <si>
    <t>(area)</t>
  </si>
  <si>
    <t>(mg Carbon)</t>
  </si>
  <si>
    <t>For marine snow and fecal pellets</t>
  </si>
  <si>
    <t>(Equivalent Spherical Diameter mm)</t>
  </si>
  <si>
    <t>Area (mm2)</t>
  </si>
  <si>
    <t>Volume (mm3)</t>
  </si>
  <si>
    <t>Length (mm)</t>
  </si>
  <si>
    <t>Width (mm)</t>
  </si>
  <si>
    <t>DY0XX - cruise number</t>
  </si>
  <si>
    <t>MSCXX - set of mosaic images from one deploymet of the marine snow catcher</t>
  </si>
  <si>
    <t>Particle Class - fecal pellet, marine snow, plastic, other</t>
  </si>
  <si>
    <t>Fecal pellet shape:</t>
  </si>
  <si>
    <t>spherical - if length and width are within 5% of each other</t>
  </si>
  <si>
    <t>cylindrical - if length is over twice the width</t>
  </si>
  <si>
    <t>ovoid/ellipsoid - if length is under 3x the width</t>
  </si>
  <si>
    <t>tabular - if square or rectangular in shape (will likely be rare)</t>
  </si>
  <si>
    <t xml:space="preserve">calibration information tab - measurements from each MSC image set which can be used to calibrate the size of the particles </t>
  </si>
  <si>
    <t>there are two different sized trays</t>
  </si>
  <si>
    <t>MSCXX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</si>
</sst>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0" fillId="2" borderId="0" xfId="0" applyFill="1"/>
    <xf numFmtId="0" fontId="0" fillId="0" borderId="0" xfId="0" applyFill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workbookViewId="0">
      <selection activeCell="A13" sqref="A13"/>
    </sheetView>
  </sheetViews>
  <sheetFormatPr baseColWidth="10" defaultRowHeight="16" x14ac:dyDescent="0.2"/>
  <cols>
    <col min="1" max="1" width="15.5" customWidth="1"/>
  </cols>
  <sheetData>
    <row r="2" spans="1:1" x14ac:dyDescent="0.2">
      <c r="A2" t="s">
        <v>154</v>
      </c>
    </row>
    <row r="3" spans="1:1" x14ac:dyDescent="0.2">
      <c r="A3" t="s">
        <v>153</v>
      </c>
    </row>
    <row r="4" spans="1:1" x14ac:dyDescent="0.2">
      <c r="A4" t="s">
        <v>155</v>
      </c>
    </row>
    <row r="5" spans="1:1" x14ac:dyDescent="0.2">
      <c r="A5" t="s">
        <v>156</v>
      </c>
    </row>
    <row r="6" spans="1:1" x14ac:dyDescent="0.2">
      <c r="A6" t="s">
        <v>157</v>
      </c>
    </row>
    <row r="7" spans="1:1" x14ac:dyDescent="0.2">
      <c r="A7" t="s">
        <v>158</v>
      </c>
    </row>
    <row r="8" spans="1:1" x14ac:dyDescent="0.2">
      <c r="A8" t="s">
        <v>159</v>
      </c>
    </row>
    <row r="9" spans="1:1" x14ac:dyDescent="0.2">
      <c r="A9" t="s">
        <v>160</v>
      </c>
    </row>
    <row r="12" spans="1:1" x14ac:dyDescent="0.2">
      <c r="A12" t="s">
        <v>161</v>
      </c>
    </row>
    <row r="13" spans="1:1" x14ac:dyDescent="0.2">
      <c r="A13" t="s">
        <v>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workbookViewId="0">
      <selection activeCell="B3" sqref="B3"/>
    </sheetView>
  </sheetViews>
  <sheetFormatPr baseColWidth="10" defaultRowHeight="16" x14ac:dyDescent="0.2"/>
  <cols>
    <col min="3" max="3" width="7.83203125" bestFit="1" customWidth="1"/>
    <col min="4" max="4" width="6" bestFit="1" customWidth="1"/>
    <col min="5" max="5" width="13.1640625" bestFit="1" customWidth="1"/>
    <col min="6" max="6" width="13.33203125" bestFit="1" customWidth="1"/>
    <col min="7" max="7" width="29.5" style="1" bestFit="1" customWidth="1"/>
    <col min="8" max="8" width="10" style="1" bestFit="1" customWidth="1"/>
    <col min="9" max="9" width="7.6640625" style="1" bestFit="1" customWidth="1"/>
    <col min="10" max="10" width="16.5" bestFit="1" customWidth="1"/>
    <col min="11" max="11" width="17.33203125" style="1" bestFit="1" customWidth="1"/>
    <col min="12" max="12" width="17.1640625" style="10" bestFit="1" customWidth="1"/>
    <col min="13" max="13" width="10.83203125" style="10"/>
    <col min="16" max="16" width="12.6640625" bestFit="1" customWidth="1"/>
    <col min="18" max="18" width="14" bestFit="1" customWidth="1"/>
  </cols>
  <sheetData>
    <row r="1" spans="1:18" s="3" customFormat="1" x14ac:dyDescent="0.2">
      <c r="A1" s="3" t="s">
        <v>0</v>
      </c>
      <c r="G1" s="7" t="s">
        <v>65</v>
      </c>
      <c r="H1" s="8">
        <v>4</v>
      </c>
      <c r="I1" s="4"/>
      <c r="K1" s="4"/>
      <c r="L1" s="9"/>
      <c r="M1" s="9"/>
      <c r="N1" s="3" t="s">
        <v>9</v>
      </c>
    </row>
    <row r="2" spans="1:18" s="3" customFormat="1" x14ac:dyDescent="0.2">
      <c r="E2" s="16" t="s">
        <v>70</v>
      </c>
      <c r="F2" s="16"/>
      <c r="G2" s="7" t="s">
        <v>64</v>
      </c>
      <c r="H2" s="8">
        <v>26.5</v>
      </c>
      <c r="I2" s="4"/>
      <c r="K2" s="4"/>
      <c r="L2" s="9"/>
      <c r="M2" s="9"/>
    </row>
    <row r="3" spans="1:18" s="3" customFormat="1" x14ac:dyDescent="0.2">
      <c r="A3" s="3" t="s">
        <v>2</v>
      </c>
      <c r="B3" s="3" t="s">
        <v>3</v>
      </c>
      <c r="C3" s="3" t="s">
        <v>72</v>
      </c>
      <c r="D3" s="3" t="s">
        <v>71</v>
      </c>
      <c r="E3" s="3" t="s">
        <v>66</v>
      </c>
      <c r="F3" s="3" t="s">
        <v>6</v>
      </c>
      <c r="G3" s="4" t="s">
        <v>30</v>
      </c>
      <c r="H3" s="4" t="s">
        <v>26</v>
      </c>
      <c r="I3" s="3" t="s">
        <v>12</v>
      </c>
      <c r="J3" s="3" t="s">
        <v>13</v>
      </c>
      <c r="K3" s="4" t="s">
        <v>14</v>
      </c>
      <c r="L3" s="9" t="s">
        <v>69</v>
      </c>
      <c r="M3" s="9"/>
      <c r="N3" s="3" t="s">
        <v>8</v>
      </c>
      <c r="O3" s="3" t="s">
        <v>10</v>
      </c>
      <c r="P3" s="3" t="s">
        <v>27</v>
      </c>
      <c r="R3" s="3" t="s">
        <v>16</v>
      </c>
    </row>
    <row r="4" spans="1:18" x14ac:dyDescent="0.2">
      <c r="A4" t="s">
        <v>1</v>
      </c>
      <c r="B4" t="s">
        <v>4</v>
      </c>
      <c r="E4" t="s">
        <v>67</v>
      </c>
      <c r="F4" t="s">
        <v>7</v>
      </c>
      <c r="G4" s="1">
        <v>3384</v>
      </c>
      <c r="H4" s="1">
        <v>3372.7979999999998</v>
      </c>
      <c r="I4" s="1">
        <f>IF(EXACT(E4,"center"), (H4/H$2), (H4/H$1))</f>
        <v>127.27539622641508</v>
      </c>
      <c r="J4">
        <v>24160256</v>
      </c>
      <c r="K4" s="1">
        <f>J4/(I4*I4)</f>
        <v>1491.4634544848745</v>
      </c>
      <c r="L4" s="1">
        <f>IF(EXACT(F4,"large"), (P$11/K4), (P$7/K4))</f>
        <v>16.568209013565607</v>
      </c>
      <c r="N4" t="s">
        <v>11</v>
      </c>
      <c r="O4">
        <v>6018.576</v>
      </c>
      <c r="R4" t="s">
        <v>17</v>
      </c>
    </row>
    <row r="5" spans="1:18" x14ac:dyDescent="0.2">
      <c r="A5" t="s">
        <v>1</v>
      </c>
      <c r="B5" t="s">
        <v>4</v>
      </c>
      <c r="E5" t="s">
        <v>67</v>
      </c>
      <c r="F5" t="s">
        <v>7</v>
      </c>
      <c r="G5" s="1">
        <v>3374</v>
      </c>
      <c r="H5" s="1">
        <v>3372.7979999999998</v>
      </c>
      <c r="I5" s="1">
        <f t="shared" ref="I5:I68" si="0">IF(EXACT(E5,"center"), (H5/H$2), (H5/H$1))</f>
        <v>127.27539622641508</v>
      </c>
      <c r="J5">
        <v>24160256</v>
      </c>
      <c r="K5" s="1">
        <f t="shared" ref="K5:K68" si="1">J5/(I5*I5)</f>
        <v>1491.4634544848745</v>
      </c>
      <c r="L5" s="1">
        <f>IF(EXACT(F5,"large"), (P$11/K5), (P$7/K5))</f>
        <v>16.568209013565607</v>
      </c>
      <c r="N5" t="s">
        <v>11</v>
      </c>
      <c r="O5">
        <v>6018.0460000000003</v>
      </c>
      <c r="R5" t="s">
        <v>18</v>
      </c>
    </row>
    <row r="6" spans="1:18" x14ac:dyDescent="0.2">
      <c r="A6" t="s">
        <v>1</v>
      </c>
      <c r="B6" t="s">
        <v>4</v>
      </c>
      <c r="E6" t="s">
        <v>67</v>
      </c>
      <c r="F6" t="s">
        <v>7</v>
      </c>
      <c r="G6" s="1">
        <v>3349</v>
      </c>
      <c r="H6" s="1">
        <v>3372.7979999999998</v>
      </c>
      <c r="I6" s="1">
        <f t="shared" si="0"/>
        <v>127.27539622641508</v>
      </c>
      <c r="J6">
        <v>24160256</v>
      </c>
      <c r="K6" s="1">
        <f t="shared" si="1"/>
        <v>1491.4634544848745</v>
      </c>
      <c r="L6" s="1">
        <f>IF(EXACT(F6,"large"), (P$11/K6), (P$7/K6))</f>
        <v>16.568209013565607</v>
      </c>
      <c r="N6" t="s">
        <v>11</v>
      </c>
      <c r="O6">
        <v>6006.6009999999997</v>
      </c>
      <c r="R6" t="s">
        <v>19</v>
      </c>
    </row>
    <row r="7" spans="1:18" x14ac:dyDescent="0.2">
      <c r="A7" t="s">
        <v>1</v>
      </c>
      <c r="B7" t="s">
        <v>4</v>
      </c>
      <c r="E7" t="s">
        <v>67</v>
      </c>
      <c r="F7" t="s">
        <v>7</v>
      </c>
      <c r="G7" s="1">
        <v>3371.9969999999998</v>
      </c>
      <c r="H7" s="1">
        <v>3372.7979999999998</v>
      </c>
      <c r="I7" s="1">
        <f t="shared" si="0"/>
        <v>127.27539622641508</v>
      </c>
      <c r="J7">
        <v>24160256</v>
      </c>
      <c r="K7" s="1">
        <f t="shared" si="1"/>
        <v>1491.4634544848745</v>
      </c>
      <c r="L7" s="1">
        <f>IF(EXACT(F7,"large"), (P$11/K7), (P$7/K7))</f>
        <v>16.568209013565607</v>
      </c>
      <c r="N7" t="s">
        <v>11</v>
      </c>
      <c r="O7">
        <v>6028.0749999999998</v>
      </c>
      <c r="P7">
        <f>AVERAGE(O4:O7)</f>
        <v>6017.8244999999997</v>
      </c>
      <c r="R7" t="s">
        <v>20</v>
      </c>
    </row>
    <row r="8" spans="1:18" x14ac:dyDescent="0.2">
      <c r="A8" t="s">
        <v>1</v>
      </c>
      <c r="B8" t="s">
        <v>4</v>
      </c>
      <c r="E8" t="s">
        <v>67</v>
      </c>
      <c r="F8" t="s">
        <v>7</v>
      </c>
      <c r="G8" s="1">
        <v>3384.9929999999999</v>
      </c>
      <c r="H8" s="1">
        <f>AVERAGE(G4:G8)</f>
        <v>3372.7979999999998</v>
      </c>
      <c r="I8" s="1">
        <f t="shared" si="0"/>
        <v>127.27539622641508</v>
      </c>
      <c r="J8">
        <v>24160256</v>
      </c>
      <c r="K8" s="1">
        <f t="shared" si="1"/>
        <v>1491.4634544848745</v>
      </c>
      <c r="L8" s="1">
        <f>IF(EXACT(F8,"large"), (P$11/K8), (P$7/K8))</f>
        <v>16.568209013565607</v>
      </c>
      <c r="N8" t="s">
        <v>7</v>
      </c>
      <c r="O8" s="2">
        <v>24596.707999999999</v>
      </c>
      <c r="R8" t="s">
        <v>21</v>
      </c>
    </row>
    <row r="9" spans="1:18" x14ac:dyDescent="0.2">
      <c r="A9" t="s">
        <v>1</v>
      </c>
      <c r="B9" t="s">
        <v>5</v>
      </c>
      <c r="E9" t="s">
        <v>67</v>
      </c>
      <c r="F9" t="s">
        <v>7</v>
      </c>
      <c r="G9" s="1">
        <v>3366.9989999999998</v>
      </c>
      <c r="H9" s="1">
        <v>3387.7932000000001</v>
      </c>
      <c r="I9" s="1">
        <f t="shared" si="0"/>
        <v>127.84125283018868</v>
      </c>
      <c r="J9">
        <v>24160256</v>
      </c>
      <c r="K9" s="1">
        <f t="shared" si="1"/>
        <v>1478.2895117687087</v>
      </c>
      <c r="L9" s="1">
        <f>IF(EXACT(F9,"large"), (P$11/K9), (P$7/K9))</f>
        <v>16.715858465663139</v>
      </c>
      <c r="N9" t="s">
        <v>7</v>
      </c>
      <c r="O9" s="2">
        <v>24784.989000000001</v>
      </c>
      <c r="R9" t="s">
        <v>22</v>
      </c>
    </row>
    <row r="10" spans="1:18" x14ac:dyDescent="0.2">
      <c r="A10" t="s">
        <v>1</v>
      </c>
      <c r="B10" t="s">
        <v>5</v>
      </c>
      <c r="E10" t="s">
        <v>67</v>
      </c>
      <c r="F10" t="s">
        <v>7</v>
      </c>
      <c r="G10" s="1">
        <v>3391.9670000000001</v>
      </c>
      <c r="H10" s="1">
        <v>3387.7932000000001</v>
      </c>
      <c r="I10" s="1">
        <f t="shared" si="0"/>
        <v>127.84125283018868</v>
      </c>
      <c r="J10">
        <v>24160256</v>
      </c>
      <c r="K10" s="1">
        <f t="shared" si="1"/>
        <v>1478.2895117687087</v>
      </c>
      <c r="L10" s="1">
        <f>IF(EXACT(F10,"large"), (P$11/K10), (P$7/K10))</f>
        <v>16.715858465663139</v>
      </c>
      <c r="N10" t="s">
        <v>7</v>
      </c>
      <c r="O10" s="2">
        <v>24778.98</v>
      </c>
      <c r="R10" t="s">
        <v>23</v>
      </c>
    </row>
    <row r="11" spans="1:18" x14ac:dyDescent="0.2">
      <c r="A11" t="s">
        <v>1</v>
      </c>
      <c r="B11" t="s">
        <v>5</v>
      </c>
      <c r="E11" t="s">
        <v>67</v>
      </c>
      <c r="F11" t="s">
        <v>7</v>
      </c>
      <c r="G11" s="1">
        <v>3396</v>
      </c>
      <c r="H11" s="1">
        <v>3387.7932000000001</v>
      </c>
      <c r="I11" s="1">
        <f t="shared" si="0"/>
        <v>127.84125283018868</v>
      </c>
      <c r="J11">
        <v>24160256</v>
      </c>
      <c r="K11" s="1">
        <f t="shared" si="1"/>
        <v>1478.2895117687087</v>
      </c>
      <c r="L11" s="1">
        <f>IF(EXACT(F11,"large"), (P$11/K11), (P$7/K11))</f>
        <v>16.715858465663139</v>
      </c>
      <c r="N11" t="s">
        <v>7</v>
      </c>
      <c r="O11" s="2">
        <v>24682.835999999999</v>
      </c>
      <c r="P11">
        <f>AVERAGE(O8:O11)</f>
        <v>24710.878249999998</v>
      </c>
      <c r="R11" t="s">
        <v>24</v>
      </c>
    </row>
    <row r="12" spans="1:18" x14ac:dyDescent="0.2">
      <c r="A12" t="s">
        <v>1</v>
      </c>
      <c r="B12" t="s">
        <v>5</v>
      </c>
      <c r="E12" t="s">
        <v>67</v>
      </c>
      <c r="F12" t="s">
        <v>7</v>
      </c>
      <c r="G12" s="1">
        <v>3402</v>
      </c>
      <c r="H12" s="1">
        <v>3387.7932000000001</v>
      </c>
      <c r="I12" s="1">
        <f t="shared" si="0"/>
        <v>127.84125283018868</v>
      </c>
      <c r="J12">
        <v>24160256</v>
      </c>
      <c r="K12" s="1">
        <f t="shared" si="1"/>
        <v>1478.2895117687087</v>
      </c>
      <c r="L12" s="1">
        <f>IF(EXACT(F12,"large"), (P$11/K12), (P$7/K12))</f>
        <v>16.715858465663139</v>
      </c>
      <c r="R12" t="s">
        <v>25</v>
      </c>
    </row>
    <row r="13" spans="1:18" x14ac:dyDescent="0.2">
      <c r="A13" t="s">
        <v>1</v>
      </c>
      <c r="B13" t="s">
        <v>5</v>
      </c>
      <c r="E13" t="s">
        <v>67</v>
      </c>
      <c r="F13" t="s">
        <v>7</v>
      </c>
      <c r="G13" s="1">
        <v>3382</v>
      </c>
      <c r="H13" s="1">
        <f>AVERAGE(G9:G13)</f>
        <v>3387.7932000000001</v>
      </c>
      <c r="I13" s="1">
        <f t="shared" si="0"/>
        <v>127.84125283018868</v>
      </c>
      <c r="J13">
        <v>24160256</v>
      </c>
      <c r="K13" s="1">
        <f t="shared" si="1"/>
        <v>1478.2895117687087</v>
      </c>
      <c r="L13" s="1">
        <f>IF(EXACT(F13,"large"), (P$11/K13), (P$7/K13))</f>
        <v>16.715858465663139</v>
      </c>
    </row>
    <row r="14" spans="1:18" x14ac:dyDescent="0.2">
      <c r="A14" t="s">
        <v>1</v>
      </c>
      <c r="B14" t="s">
        <v>15</v>
      </c>
      <c r="E14" t="s">
        <v>67</v>
      </c>
      <c r="F14" t="s">
        <v>7</v>
      </c>
      <c r="G14" s="1">
        <v>3463.924</v>
      </c>
      <c r="H14" s="1">
        <v>3402.8038000000001</v>
      </c>
      <c r="I14" s="1">
        <f t="shared" si="0"/>
        <v>128.40769056603773</v>
      </c>
      <c r="J14">
        <v>24160256</v>
      </c>
      <c r="K14" s="1">
        <f t="shared" si="1"/>
        <v>1465.2760845717123</v>
      </c>
      <c r="L14" s="1">
        <f>IF(EXACT(F14,"large"), (P$11/K14), (P$7/K14))</f>
        <v>16.864315544481691</v>
      </c>
      <c r="N14" s="5"/>
      <c r="O14" t="s">
        <v>58</v>
      </c>
    </row>
    <row r="15" spans="1:18" x14ac:dyDescent="0.2">
      <c r="A15" t="s">
        <v>1</v>
      </c>
      <c r="B15" t="s">
        <v>15</v>
      </c>
      <c r="E15" t="s">
        <v>67</v>
      </c>
      <c r="F15" t="s">
        <v>7</v>
      </c>
      <c r="G15" s="1">
        <v>3392.002</v>
      </c>
      <c r="H15" s="1">
        <v>3402.8038000000001</v>
      </c>
      <c r="I15" s="1">
        <f t="shared" si="0"/>
        <v>128.40769056603773</v>
      </c>
      <c r="J15">
        <v>24160256</v>
      </c>
      <c r="K15" s="1">
        <f t="shared" si="1"/>
        <v>1465.2760845717123</v>
      </c>
      <c r="L15" s="1">
        <f>IF(EXACT(F15,"large"), (P$11/K15), (P$7/K15))</f>
        <v>16.864315544481691</v>
      </c>
    </row>
    <row r="16" spans="1:18" x14ac:dyDescent="0.2">
      <c r="A16" t="s">
        <v>1</v>
      </c>
      <c r="B16" t="s">
        <v>15</v>
      </c>
      <c r="E16" t="s">
        <v>67</v>
      </c>
      <c r="F16" t="s">
        <v>7</v>
      </c>
      <c r="G16" s="1">
        <v>3380</v>
      </c>
      <c r="H16" s="1">
        <v>3402.8038000000001</v>
      </c>
      <c r="I16" s="1">
        <f t="shared" si="0"/>
        <v>128.40769056603773</v>
      </c>
      <c r="J16">
        <v>24160256</v>
      </c>
      <c r="K16" s="1">
        <f t="shared" si="1"/>
        <v>1465.2760845717123</v>
      </c>
      <c r="L16" s="1">
        <f>IF(EXACT(F16,"large"), (P$11/K16), (P$7/K16))</f>
        <v>16.864315544481691</v>
      </c>
    </row>
    <row r="17" spans="1:12" x14ac:dyDescent="0.2">
      <c r="A17" t="s">
        <v>1</v>
      </c>
      <c r="B17" t="s">
        <v>15</v>
      </c>
      <c r="E17" t="s">
        <v>67</v>
      </c>
      <c r="F17" t="s">
        <v>7</v>
      </c>
      <c r="G17" s="1">
        <v>3390.0929999999998</v>
      </c>
      <c r="H17" s="1">
        <v>3402.8038000000001</v>
      </c>
      <c r="I17" s="1">
        <f t="shared" si="0"/>
        <v>128.40769056603773</v>
      </c>
      <c r="J17">
        <v>24160256</v>
      </c>
      <c r="K17" s="1">
        <f t="shared" si="1"/>
        <v>1465.2760845717123</v>
      </c>
      <c r="L17" s="1">
        <f>IF(EXACT(F17,"large"), (P$11/K17), (P$7/K17))</f>
        <v>16.864315544481691</v>
      </c>
    </row>
    <row r="18" spans="1:12" x14ac:dyDescent="0.2">
      <c r="A18" t="s">
        <v>1</v>
      </c>
      <c r="B18" t="s">
        <v>15</v>
      </c>
      <c r="E18" t="s">
        <v>67</v>
      </c>
      <c r="F18" t="s">
        <v>7</v>
      </c>
      <c r="G18" s="1">
        <v>3388</v>
      </c>
      <c r="H18" s="1">
        <f>AVERAGE(G14:G18)</f>
        <v>3402.8038000000001</v>
      </c>
      <c r="I18" s="1">
        <f t="shared" si="0"/>
        <v>128.40769056603773</v>
      </c>
      <c r="J18">
        <v>24160256</v>
      </c>
      <c r="K18" s="1">
        <f t="shared" si="1"/>
        <v>1465.2760845717123</v>
      </c>
      <c r="L18" s="1">
        <f>IF(EXACT(F18,"large"), (P$11/K18), (P$7/K18))</f>
        <v>16.864315544481691</v>
      </c>
    </row>
    <row r="19" spans="1:12" x14ac:dyDescent="0.2">
      <c r="A19" t="s">
        <v>1</v>
      </c>
      <c r="B19" t="s">
        <v>28</v>
      </c>
      <c r="E19" t="s">
        <v>67</v>
      </c>
      <c r="F19" t="s">
        <v>7</v>
      </c>
      <c r="G19" s="1">
        <v>3324.0120000000002</v>
      </c>
      <c r="H19" s="1">
        <v>3327.8577499999997</v>
      </c>
      <c r="I19" s="1">
        <f t="shared" si="0"/>
        <v>125.57953773584904</v>
      </c>
      <c r="J19">
        <v>24160256</v>
      </c>
      <c r="K19" s="1">
        <f t="shared" si="1"/>
        <v>1532.0176600919995</v>
      </c>
      <c r="L19" s="1">
        <f>IF(EXACT(F19,"large"), (P$11/K19), (P$7/K19))</f>
        <v>16.12963015616679</v>
      </c>
    </row>
    <row r="20" spans="1:12" x14ac:dyDescent="0.2">
      <c r="A20" t="s">
        <v>1</v>
      </c>
      <c r="B20" t="s">
        <v>28</v>
      </c>
      <c r="E20" t="s">
        <v>67</v>
      </c>
      <c r="F20" t="s">
        <v>7</v>
      </c>
      <c r="G20" s="1">
        <v>3330.54</v>
      </c>
      <c r="H20" s="1">
        <v>3327.8577499999997</v>
      </c>
      <c r="I20" s="1">
        <f t="shared" si="0"/>
        <v>125.57953773584904</v>
      </c>
      <c r="J20">
        <v>24160256</v>
      </c>
      <c r="K20" s="1">
        <f t="shared" si="1"/>
        <v>1532.0176600919995</v>
      </c>
      <c r="L20" s="1">
        <f>IF(EXACT(F20,"large"), (P$11/K20), (P$7/K20))</f>
        <v>16.12963015616679</v>
      </c>
    </row>
    <row r="21" spans="1:12" x14ac:dyDescent="0.2">
      <c r="A21" t="s">
        <v>1</v>
      </c>
      <c r="B21" t="s">
        <v>28</v>
      </c>
      <c r="E21" t="s">
        <v>67</v>
      </c>
      <c r="F21" t="s">
        <v>7</v>
      </c>
      <c r="G21" s="1">
        <v>3325.069</v>
      </c>
      <c r="H21" s="1">
        <v>3327.8577499999997</v>
      </c>
      <c r="I21" s="1">
        <f t="shared" si="0"/>
        <v>125.57953773584904</v>
      </c>
      <c r="J21">
        <v>24160256</v>
      </c>
      <c r="K21" s="1">
        <f t="shared" si="1"/>
        <v>1532.0176600919995</v>
      </c>
      <c r="L21" s="1">
        <f>IF(EXACT(F21,"large"), (P$11/K21), (P$7/K21))</f>
        <v>16.12963015616679</v>
      </c>
    </row>
    <row r="22" spans="1:12" x14ac:dyDescent="0.2">
      <c r="A22" t="s">
        <v>1</v>
      </c>
      <c r="B22" t="s">
        <v>28</v>
      </c>
      <c r="E22" t="s">
        <v>67</v>
      </c>
      <c r="F22" t="s">
        <v>7</v>
      </c>
      <c r="G22" s="1">
        <v>3331.81</v>
      </c>
      <c r="H22" s="1">
        <f>AVERAGE(G19:G22)</f>
        <v>3327.8577499999997</v>
      </c>
      <c r="I22" s="1">
        <f t="shared" si="0"/>
        <v>125.57953773584904</v>
      </c>
      <c r="J22">
        <v>24160256</v>
      </c>
      <c r="K22" s="1">
        <f t="shared" si="1"/>
        <v>1532.0176600919995</v>
      </c>
      <c r="L22" s="1">
        <f>IF(EXACT(F22,"large"), (P$11/K22), (P$7/K22))</f>
        <v>16.12963015616679</v>
      </c>
    </row>
    <row r="23" spans="1:12" x14ac:dyDescent="0.2">
      <c r="A23" t="s">
        <v>1</v>
      </c>
      <c r="B23" t="s">
        <v>29</v>
      </c>
      <c r="E23" t="s">
        <v>68</v>
      </c>
      <c r="F23" t="s">
        <v>7</v>
      </c>
      <c r="G23" s="1">
        <v>543.06500000000005</v>
      </c>
      <c r="H23" s="1">
        <v>552.30325000000005</v>
      </c>
      <c r="I23" s="1">
        <f t="shared" si="0"/>
        <v>138.07581250000001</v>
      </c>
      <c r="J23">
        <v>24160256</v>
      </c>
      <c r="K23" s="1">
        <f t="shared" si="1"/>
        <v>1267.2617210303733</v>
      </c>
      <c r="L23" s="1">
        <f>IF(EXACT(F23,"large"), (P$11/K23), (P$7/K23))</f>
        <v>19.499427655645047</v>
      </c>
    </row>
    <row r="24" spans="1:12" x14ac:dyDescent="0.2">
      <c r="A24" t="s">
        <v>1</v>
      </c>
      <c r="B24" t="s">
        <v>29</v>
      </c>
      <c r="E24" t="s">
        <v>68</v>
      </c>
      <c r="F24" t="s">
        <v>7</v>
      </c>
      <c r="G24" s="1">
        <v>573.01</v>
      </c>
      <c r="H24" s="1">
        <v>552.30325000000005</v>
      </c>
      <c r="I24" s="1">
        <f t="shared" si="0"/>
        <v>138.07581250000001</v>
      </c>
      <c r="J24">
        <v>24160256</v>
      </c>
      <c r="K24" s="1">
        <f t="shared" si="1"/>
        <v>1267.2617210303733</v>
      </c>
      <c r="L24" s="1">
        <f>IF(EXACT(F24,"large"), (P$11/K24), (P$7/K24))</f>
        <v>19.499427655645047</v>
      </c>
    </row>
    <row r="25" spans="1:12" x14ac:dyDescent="0.2">
      <c r="A25" t="s">
        <v>1</v>
      </c>
      <c r="B25" t="s">
        <v>29</v>
      </c>
      <c r="E25" t="s">
        <v>68</v>
      </c>
      <c r="F25" t="s">
        <v>7</v>
      </c>
      <c r="G25" s="1">
        <v>557.97699999999998</v>
      </c>
      <c r="H25" s="1">
        <v>552.30325000000005</v>
      </c>
      <c r="I25" s="1">
        <f t="shared" si="0"/>
        <v>138.07581250000001</v>
      </c>
      <c r="J25">
        <v>24160256</v>
      </c>
      <c r="K25" s="1">
        <f t="shared" si="1"/>
        <v>1267.2617210303733</v>
      </c>
      <c r="L25" s="1">
        <f>IF(EXACT(F25,"large"), (P$11/K25), (P$7/K25))</f>
        <v>19.499427655645047</v>
      </c>
    </row>
    <row r="26" spans="1:12" x14ac:dyDescent="0.2">
      <c r="A26" t="s">
        <v>1</v>
      </c>
      <c r="B26" t="s">
        <v>29</v>
      </c>
      <c r="E26" t="s">
        <v>68</v>
      </c>
      <c r="F26" t="s">
        <v>7</v>
      </c>
      <c r="G26" s="1">
        <v>535.16099999999994</v>
      </c>
      <c r="H26" s="1">
        <f>AVERAGE(G23:G26)</f>
        <v>552.30325000000005</v>
      </c>
      <c r="I26" s="1">
        <f t="shared" si="0"/>
        <v>138.07581250000001</v>
      </c>
      <c r="J26">
        <v>24160256</v>
      </c>
      <c r="K26" s="1">
        <f t="shared" si="1"/>
        <v>1267.2617210303733</v>
      </c>
      <c r="L26" s="1">
        <f>IF(EXACT(F26,"large"), (P$11/K26), (P$7/K26))</f>
        <v>19.499427655645047</v>
      </c>
    </row>
    <row r="27" spans="1:12" x14ac:dyDescent="0.2">
      <c r="A27" t="s">
        <v>1</v>
      </c>
      <c r="B27" t="s">
        <v>31</v>
      </c>
      <c r="E27" t="s">
        <v>67</v>
      </c>
      <c r="F27" t="s">
        <v>11</v>
      </c>
      <c r="G27" s="1">
        <v>3438</v>
      </c>
      <c r="H27" s="1">
        <v>3436.1267499999994</v>
      </c>
      <c r="I27" s="1">
        <f t="shared" si="0"/>
        <v>129.66516037735846</v>
      </c>
      <c r="J27">
        <v>24160256</v>
      </c>
      <c r="K27" s="1">
        <f t="shared" si="1"/>
        <v>1436.9939134709236</v>
      </c>
      <c r="L27" s="1">
        <f>IF(EXACT(F27,"large"), (P$11/K27), (P$7/K27))</f>
        <v>4.1877870487735827</v>
      </c>
    </row>
    <row r="28" spans="1:12" x14ac:dyDescent="0.2">
      <c r="A28" t="s">
        <v>1</v>
      </c>
      <c r="B28" t="s">
        <v>31</v>
      </c>
      <c r="E28" t="s">
        <v>67</v>
      </c>
      <c r="F28" t="s">
        <v>11</v>
      </c>
      <c r="G28" s="1">
        <v>3423.0059999999999</v>
      </c>
      <c r="H28" s="1">
        <v>3436.1267499999994</v>
      </c>
      <c r="I28" s="1">
        <f t="shared" si="0"/>
        <v>129.66516037735846</v>
      </c>
      <c r="J28">
        <v>24160256</v>
      </c>
      <c r="K28" s="1">
        <f t="shared" si="1"/>
        <v>1436.9939134709236</v>
      </c>
      <c r="L28" s="1">
        <f>IF(EXACT(F28,"large"), (P$11/K28), (P$7/K28))</f>
        <v>4.1877870487735827</v>
      </c>
    </row>
    <row r="29" spans="1:12" x14ac:dyDescent="0.2">
      <c r="A29" t="s">
        <v>1</v>
      </c>
      <c r="B29" t="s">
        <v>31</v>
      </c>
      <c r="E29" t="s">
        <v>67</v>
      </c>
      <c r="F29" t="s">
        <v>11</v>
      </c>
      <c r="G29" s="1">
        <v>3444.5230000000001</v>
      </c>
      <c r="H29" s="1">
        <v>3436.1267499999994</v>
      </c>
      <c r="I29" s="1">
        <f t="shared" si="0"/>
        <v>129.66516037735846</v>
      </c>
      <c r="J29">
        <v>24160256</v>
      </c>
      <c r="K29" s="1">
        <f t="shared" si="1"/>
        <v>1436.9939134709236</v>
      </c>
      <c r="L29" s="1">
        <f>IF(EXACT(F29,"large"), (P$11/K29), (P$7/K29))</f>
        <v>4.1877870487735827</v>
      </c>
    </row>
    <row r="30" spans="1:12" x14ac:dyDescent="0.2">
      <c r="A30" t="s">
        <v>1</v>
      </c>
      <c r="B30" t="s">
        <v>31</v>
      </c>
      <c r="E30" t="s">
        <v>67</v>
      </c>
      <c r="F30" t="s">
        <v>11</v>
      </c>
      <c r="G30" s="1">
        <v>3438.9780000000001</v>
      </c>
      <c r="H30" s="1">
        <f>AVERAGE(G27:G30)</f>
        <v>3436.1267499999994</v>
      </c>
      <c r="I30" s="1">
        <f t="shared" si="0"/>
        <v>129.66516037735846</v>
      </c>
      <c r="J30">
        <v>24160256</v>
      </c>
      <c r="K30" s="1">
        <f t="shared" si="1"/>
        <v>1436.9939134709236</v>
      </c>
      <c r="L30" s="1">
        <f>IF(EXACT(F30,"large"), (P$11/K30), (P$7/K30))</f>
        <v>4.1877870487735827</v>
      </c>
    </row>
    <row r="31" spans="1:12" x14ac:dyDescent="0.2">
      <c r="A31" t="s">
        <v>1</v>
      </c>
      <c r="B31" t="s">
        <v>32</v>
      </c>
      <c r="E31" t="s">
        <v>67</v>
      </c>
      <c r="F31" t="s">
        <v>7</v>
      </c>
      <c r="G31" s="1">
        <v>3394.9189999999999</v>
      </c>
      <c r="H31" s="1">
        <v>3386.8779999999997</v>
      </c>
      <c r="I31" s="1">
        <f t="shared" si="0"/>
        <v>127.80671698113207</v>
      </c>
      <c r="J31">
        <v>24160256</v>
      </c>
      <c r="K31" s="1">
        <f t="shared" si="1"/>
        <v>1479.0885445978718</v>
      </c>
      <c r="L31" s="1">
        <f>IF(EXACT(F31,"large"), (P$11/K31), (P$7/K31))</f>
        <v>16.706828228947096</v>
      </c>
    </row>
    <row r="32" spans="1:12" x14ac:dyDescent="0.2">
      <c r="A32" t="s">
        <v>1</v>
      </c>
      <c r="B32" t="s">
        <v>32</v>
      </c>
      <c r="E32" t="s">
        <v>67</v>
      </c>
      <c r="F32" t="s">
        <v>7</v>
      </c>
      <c r="G32" s="1">
        <v>3384.34</v>
      </c>
      <c r="H32" s="1">
        <v>3386.8779999999997</v>
      </c>
      <c r="I32" s="1">
        <f t="shared" si="0"/>
        <v>127.80671698113207</v>
      </c>
      <c r="J32">
        <v>24160256</v>
      </c>
      <c r="K32" s="1">
        <f t="shared" si="1"/>
        <v>1479.0885445978718</v>
      </c>
      <c r="L32" s="1">
        <f>IF(EXACT(F32,"large"), (P$11/K32), (P$7/K32))</f>
        <v>16.706828228947096</v>
      </c>
    </row>
    <row r="33" spans="1:12" x14ac:dyDescent="0.2">
      <c r="A33" t="s">
        <v>1</v>
      </c>
      <c r="B33" t="s">
        <v>32</v>
      </c>
      <c r="E33" t="s">
        <v>67</v>
      </c>
      <c r="F33" t="s">
        <v>7</v>
      </c>
      <c r="G33" s="1">
        <v>3381.9459999999999</v>
      </c>
      <c r="H33" s="1">
        <v>3386.8779999999997</v>
      </c>
      <c r="I33" s="1">
        <f t="shared" si="0"/>
        <v>127.80671698113207</v>
      </c>
      <c r="J33">
        <v>24160256</v>
      </c>
      <c r="K33" s="1">
        <f t="shared" si="1"/>
        <v>1479.0885445978718</v>
      </c>
      <c r="L33" s="1">
        <f>IF(EXACT(F33,"large"), (P$11/K33), (P$7/K33))</f>
        <v>16.706828228947096</v>
      </c>
    </row>
    <row r="34" spans="1:12" x14ac:dyDescent="0.2">
      <c r="A34" t="s">
        <v>1</v>
      </c>
      <c r="B34" t="s">
        <v>32</v>
      </c>
      <c r="E34" t="s">
        <v>67</v>
      </c>
      <c r="F34" t="s">
        <v>7</v>
      </c>
      <c r="G34" s="1">
        <v>3386.3069999999998</v>
      </c>
      <c r="H34" s="1">
        <f>AVERAGE(G31:G34)</f>
        <v>3386.8779999999997</v>
      </c>
      <c r="I34" s="1">
        <f t="shared" si="0"/>
        <v>127.80671698113207</v>
      </c>
      <c r="J34">
        <v>24160256</v>
      </c>
      <c r="K34" s="1">
        <f t="shared" si="1"/>
        <v>1479.0885445978718</v>
      </c>
      <c r="L34" s="1">
        <f>IF(EXACT(F34,"large"), (P$11/K34), (P$7/K34))</f>
        <v>16.706828228947096</v>
      </c>
    </row>
    <row r="35" spans="1:12" x14ac:dyDescent="0.2">
      <c r="A35" t="s">
        <v>1</v>
      </c>
      <c r="B35" t="s">
        <v>33</v>
      </c>
      <c r="E35" t="s">
        <v>68</v>
      </c>
      <c r="F35" t="s">
        <v>7</v>
      </c>
      <c r="G35" s="1">
        <v>499.15100000000001</v>
      </c>
      <c r="H35" s="1">
        <v>512.11699999999996</v>
      </c>
      <c r="I35" s="1">
        <f t="shared" si="0"/>
        <v>128.02924999999999</v>
      </c>
      <c r="J35">
        <v>24160256</v>
      </c>
      <c r="K35" s="1">
        <f t="shared" si="1"/>
        <v>1473.9512812346604</v>
      </c>
      <c r="L35" s="1">
        <f>IF(EXACT(F35,"large"), (P$11/K35), (P$7/K35))</f>
        <v>16.76505768175787</v>
      </c>
    </row>
    <row r="36" spans="1:12" x14ac:dyDescent="0.2">
      <c r="A36" t="s">
        <v>1</v>
      </c>
      <c r="B36" t="s">
        <v>33</v>
      </c>
      <c r="E36" t="s">
        <v>68</v>
      </c>
      <c r="F36" t="s">
        <v>7</v>
      </c>
      <c r="G36" s="1">
        <v>524.10699999999997</v>
      </c>
      <c r="H36" s="1">
        <v>512.11699999999996</v>
      </c>
      <c r="I36" s="1">
        <f t="shared" si="0"/>
        <v>128.02924999999999</v>
      </c>
      <c r="J36">
        <v>24160256</v>
      </c>
      <c r="K36" s="1">
        <f t="shared" si="1"/>
        <v>1473.9512812346604</v>
      </c>
      <c r="L36" s="1">
        <f>IF(EXACT(F36,"large"), (P$11/K36), (P$7/K36))</f>
        <v>16.76505768175787</v>
      </c>
    </row>
    <row r="37" spans="1:12" x14ac:dyDescent="0.2">
      <c r="A37" t="s">
        <v>1</v>
      </c>
      <c r="B37" t="s">
        <v>33</v>
      </c>
      <c r="E37" t="s">
        <v>68</v>
      </c>
      <c r="F37" t="s">
        <v>7</v>
      </c>
      <c r="G37" s="1">
        <v>508.11</v>
      </c>
      <c r="H37" s="1">
        <v>512.11699999999996</v>
      </c>
      <c r="I37" s="1">
        <f t="shared" si="0"/>
        <v>128.02924999999999</v>
      </c>
      <c r="J37">
        <v>24160256</v>
      </c>
      <c r="K37" s="1">
        <f t="shared" si="1"/>
        <v>1473.9512812346604</v>
      </c>
      <c r="L37" s="1">
        <f>IF(EXACT(F37,"large"), (P$11/K37), (P$7/K37))</f>
        <v>16.76505768175787</v>
      </c>
    </row>
    <row r="38" spans="1:12" x14ac:dyDescent="0.2">
      <c r="A38" t="s">
        <v>1</v>
      </c>
      <c r="B38" t="s">
        <v>33</v>
      </c>
      <c r="E38" t="s">
        <v>68</v>
      </c>
      <c r="F38" t="s">
        <v>7</v>
      </c>
      <c r="G38" s="1">
        <v>517.1</v>
      </c>
      <c r="H38" s="1">
        <f>AVERAGE(G35:G38)</f>
        <v>512.11699999999996</v>
      </c>
      <c r="I38" s="1">
        <f t="shared" si="0"/>
        <v>128.02924999999999</v>
      </c>
      <c r="J38">
        <v>24160256</v>
      </c>
      <c r="K38" s="1">
        <f t="shared" si="1"/>
        <v>1473.9512812346604</v>
      </c>
      <c r="L38" s="1">
        <f>IF(EXACT(F38,"large"), (P$11/K38), (P$7/K38))</f>
        <v>16.76505768175787</v>
      </c>
    </row>
    <row r="39" spans="1:12" x14ac:dyDescent="0.2">
      <c r="A39" t="s">
        <v>1</v>
      </c>
      <c r="B39" t="s">
        <v>34</v>
      </c>
      <c r="E39" t="s">
        <v>68</v>
      </c>
      <c r="F39" t="s">
        <v>7</v>
      </c>
      <c r="G39" s="1">
        <v>565.79999999999995</v>
      </c>
      <c r="H39" s="1">
        <v>573.71749999999997</v>
      </c>
      <c r="I39" s="1">
        <f t="shared" si="0"/>
        <v>143.42937499999999</v>
      </c>
      <c r="J39">
        <v>24160256</v>
      </c>
      <c r="K39" s="1">
        <f t="shared" si="1"/>
        <v>1174.4250873314304</v>
      </c>
      <c r="L39" s="1">
        <f>IF(EXACT(F39,"large"), (P$11/K39), (P$7/K39))</f>
        <v>21.040829693232215</v>
      </c>
    </row>
    <row r="40" spans="1:12" x14ac:dyDescent="0.2">
      <c r="A40" t="s">
        <v>1</v>
      </c>
      <c r="B40" t="s">
        <v>34</v>
      </c>
      <c r="E40" t="s">
        <v>68</v>
      </c>
      <c r="F40" t="s">
        <v>7</v>
      </c>
      <c r="G40" s="1">
        <v>576.07000000000005</v>
      </c>
      <c r="H40" s="1">
        <v>573.71749999999997</v>
      </c>
      <c r="I40" s="1">
        <f t="shared" si="0"/>
        <v>143.42937499999999</v>
      </c>
      <c r="J40">
        <v>24160256</v>
      </c>
      <c r="K40" s="1">
        <f t="shared" si="1"/>
        <v>1174.4250873314304</v>
      </c>
      <c r="L40" s="1">
        <f>IF(EXACT(F40,"large"), (P$11/K40), (P$7/K40))</f>
        <v>21.040829693232215</v>
      </c>
    </row>
    <row r="41" spans="1:12" x14ac:dyDescent="0.2">
      <c r="A41" t="s">
        <v>1</v>
      </c>
      <c r="B41" t="s">
        <v>34</v>
      </c>
      <c r="E41" t="s">
        <v>68</v>
      </c>
      <c r="F41" t="s">
        <v>7</v>
      </c>
      <c r="G41" s="1">
        <v>568.50699999999995</v>
      </c>
      <c r="H41" s="1">
        <v>573.71749999999997</v>
      </c>
      <c r="I41" s="1">
        <f t="shared" si="0"/>
        <v>143.42937499999999</v>
      </c>
      <c r="J41">
        <v>24160256</v>
      </c>
      <c r="K41" s="1">
        <f t="shared" si="1"/>
        <v>1174.4250873314304</v>
      </c>
      <c r="L41" s="1">
        <f>IF(EXACT(F41,"large"), (P$11/K41), (P$7/K41))</f>
        <v>21.040829693232215</v>
      </c>
    </row>
    <row r="42" spans="1:12" x14ac:dyDescent="0.2">
      <c r="A42" t="s">
        <v>1</v>
      </c>
      <c r="B42" t="s">
        <v>34</v>
      </c>
      <c r="E42" t="s">
        <v>68</v>
      </c>
      <c r="F42" t="s">
        <v>7</v>
      </c>
      <c r="G42" s="1">
        <v>584.49300000000005</v>
      </c>
      <c r="H42" s="1">
        <f>AVERAGE(G39:G42)</f>
        <v>573.71749999999997</v>
      </c>
      <c r="I42" s="1">
        <f t="shared" si="0"/>
        <v>143.42937499999999</v>
      </c>
      <c r="J42">
        <v>24160256</v>
      </c>
      <c r="K42" s="1">
        <f t="shared" si="1"/>
        <v>1174.4250873314304</v>
      </c>
      <c r="L42" s="1">
        <f>IF(EXACT(F42,"large"), (P$11/K42), (P$7/K42))</f>
        <v>21.040829693232215</v>
      </c>
    </row>
    <row r="43" spans="1:12" x14ac:dyDescent="0.2">
      <c r="A43" t="s">
        <v>1</v>
      </c>
      <c r="B43" t="s">
        <v>35</v>
      </c>
      <c r="E43" t="s">
        <v>68</v>
      </c>
      <c r="F43" t="s">
        <v>11</v>
      </c>
      <c r="G43" s="1">
        <v>583.30100000000004</v>
      </c>
      <c r="H43" s="1">
        <v>580.76974999999993</v>
      </c>
      <c r="I43" s="1">
        <f t="shared" si="0"/>
        <v>145.19243749999998</v>
      </c>
      <c r="J43">
        <v>24160256</v>
      </c>
      <c r="K43" s="1">
        <f t="shared" si="1"/>
        <v>1146.07631963719</v>
      </c>
      <c r="L43" s="1">
        <f>IF(EXACT(F43,"large"), (P$11/K43), (P$7/K43))</f>
        <v>5.2508060736348208</v>
      </c>
    </row>
    <row r="44" spans="1:12" x14ac:dyDescent="0.2">
      <c r="A44" t="s">
        <v>1</v>
      </c>
      <c r="B44" t="s">
        <v>35</v>
      </c>
      <c r="E44" t="s">
        <v>68</v>
      </c>
      <c r="F44" t="s">
        <v>11</v>
      </c>
      <c r="G44" s="1">
        <v>579.11699999999996</v>
      </c>
      <c r="H44" s="1">
        <v>580.76974999999993</v>
      </c>
      <c r="I44" s="1">
        <f t="shared" si="0"/>
        <v>145.19243749999998</v>
      </c>
      <c r="J44">
        <v>24160256</v>
      </c>
      <c r="K44" s="1">
        <f t="shared" si="1"/>
        <v>1146.07631963719</v>
      </c>
      <c r="L44" s="1">
        <f>IF(EXACT(F44,"large"), (P$11/K44), (P$7/K44))</f>
        <v>5.2508060736348208</v>
      </c>
    </row>
    <row r="45" spans="1:12" x14ac:dyDescent="0.2">
      <c r="A45" t="s">
        <v>1</v>
      </c>
      <c r="B45" t="s">
        <v>35</v>
      </c>
      <c r="E45" t="s">
        <v>68</v>
      </c>
      <c r="F45" t="s">
        <v>11</v>
      </c>
      <c r="G45" s="1">
        <v>585.31399999999996</v>
      </c>
      <c r="H45" s="1">
        <v>580.76974999999993</v>
      </c>
      <c r="I45" s="1">
        <f t="shared" si="0"/>
        <v>145.19243749999998</v>
      </c>
      <c r="J45">
        <v>24160256</v>
      </c>
      <c r="K45" s="1">
        <f t="shared" si="1"/>
        <v>1146.07631963719</v>
      </c>
      <c r="L45" s="1">
        <f>IF(EXACT(F45,"large"), (P$11/K45), (P$7/K45))</f>
        <v>5.2508060736348208</v>
      </c>
    </row>
    <row r="46" spans="1:12" x14ac:dyDescent="0.2">
      <c r="A46" t="s">
        <v>1</v>
      </c>
      <c r="B46" t="s">
        <v>35</v>
      </c>
      <c r="E46" t="s">
        <v>68</v>
      </c>
      <c r="F46" t="s">
        <v>11</v>
      </c>
      <c r="G46" s="1">
        <v>575.34699999999998</v>
      </c>
      <c r="H46" s="1">
        <f>AVERAGE(G43:G46)</f>
        <v>580.76974999999993</v>
      </c>
      <c r="I46" s="1">
        <f t="shared" si="0"/>
        <v>145.19243749999998</v>
      </c>
      <c r="J46">
        <v>24160256</v>
      </c>
      <c r="K46" s="1">
        <f t="shared" si="1"/>
        <v>1146.07631963719</v>
      </c>
      <c r="L46" s="1">
        <f>IF(EXACT(F46,"large"), (P$11/K46), (P$7/K46))</f>
        <v>5.2508060736348208</v>
      </c>
    </row>
    <row r="47" spans="1:12" x14ac:dyDescent="0.2">
      <c r="A47" t="s">
        <v>1</v>
      </c>
      <c r="B47" t="s">
        <v>36</v>
      </c>
      <c r="E47" t="s">
        <v>68</v>
      </c>
      <c r="F47" t="s">
        <v>11</v>
      </c>
      <c r="G47" s="1">
        <v>606.64800000000002</v>
      </c>
      <c r="H47" s="1">
        <v>613.95500000000004</v>
      </c>
      <c r="I47" s="1">
        <f t="shared" si="0"/>
        <v>153.48875000000001</v>
      </c>
      <c r="J47">
        <v>24160256</v>
      </c>
      <c r="K47" s="1">
        <f t="shared" si="1"/>
        <v>1025.5301507693262</v>
      </c>
      <c r="L47" s="1">
        <f>IF(EXACT(F47,"large"), (P$11/K47), (P$7/K47))</f>
        <v>5.8680132373344494</v>
      </c>
    </row>
    <row r="48" spans="1:12" x14ac:dyDescent="0.2">
      <c r="A48" t="s">
        <v>1</v>
      </c>
      <c r="B48" t="s">
        <v>36</v>
      </c>
      <c r="E48" t="s">
        <v>68</v>
      </c>
      <c r="F48" t="s">
        <v>11</v>
      </c>
      <c r="G48" s="1">
        <v>610.30600000000004</v>
      </c>
      <c r="H48" s="1">
        <v>613.95500000000004</v>
      </c>
      <c r="I48" s="1">
        <f t="shared" si="0"/>
        <v>153.48875000000001</v>
      </c>
      <c r="J48">
        <v>24160256</v>
      </c>
      <c r="K48" s="1">
        <f t="shared" si="1"/>
        <v>1025.5301507693262</v>
      </c>
      <c r="L48" s="1">
        <f>IF(EXACT(F48,"large"), (P$11/K48), (P$7/K48))</f>
        <v>5.8680132373344494</v>
      </c>
    </row>
    <row r="49" spans="1:12" x14ac:dyDescent="0.2">
      <c r="A49" t="s">
        <v>1</v>
      </c>
      <c r="B49" t="s">
        <v>36</v>
      </c>
      <c r="E49" t="s">
        <v>68</v>
      </c>
      <c r="F49" t="s">
        <v>11</v>
      </c>
      <c r="G49" s="1">
        <v>601.43799999999999</v>
      </c>
      <c r="H49" s="1">
        <v>613.95500000000004</v>
      </c>
      <c r="I49" s="1">
        <f t="shared" si="0"/>
        <v>153.48875000000001</v>
      </c>
      <c r="J49">
        <v>24160256</v>
      </c>
      <c r="K49" s="1">
        <f t="shared" si="1"/>
        <v>1025.5301507693262</v>
      </c>
      <c r="L49" s="1">
        <f>IF(EXACT(F49,"large"), (P$11/K49), (P$7/K49))</f>
        <v>5.8680132373344494</v>
      </c>
    </row>
    <row r="50" spans="1:12" x14ac:dyDescent="0.2">
      <c r="A50" t="s">
        <v>1</v>
      </c>
      <c r="B50" t="s">
        <v>36</v>
      </c>
      <c r="E50" t="s">
        <v>68</v>
      </c>
      <c r="F50" t="s">
        <v>11</v>
      </c>
      <c r="G50" s="1">
        <v>637.428</v>
      </c>
      <c r="H50" s="1">
        <f>AVERAGE(G47:G50)</f>
        <v>613.95500000000004</v>
      </c>
      <c r="I50" s="1">
        <f t="shared" si="0"/>
        <v>153.48875000000001</v>
      </c>
      <c r="J50">
        <v>24160256</v>
      </c>
      <c r="K50" s="1">
        <f t="shared" si="1"/>
        <v>1025.5301507693262</v>
      </c>
      <c r="L50" s="1">
        <f>IF(EXACT(F50,"large"), (P$11/K50), (P$7/K50))</f>
        <v>5.8680132373344494</v>
      </c>
    </row>
    <row r="51" spans="1:12" x14ac:dyDescent="0.2">
      <c r="A51" t="s">
        <v>1</v>
      </c>
      <c r="B51" t="s">
        <v>37</v>
      </c>
      <c r="E51" t="s">
        <v>67</v>
      </c>
      <c r="F51" t="s">
        <v>11</v>
      </c>
      <c r="G51" s="1">
        <v>3933.9520000000002</v>
      </c>
      <c r="H51" s="1">
        <v>3902.2779999999998</v>
      </c>
      <c r="I51" s="1">
        <f t="shared" si="0"/>
        <v>147.25577358490565</v>
      </c>
      <c r="J51">
        <v>24160256</v>
      </c>
      <c r="K51" s="1">
        <f t="shared" si="1"/>
        <v>1114.1838743872313</v>
      </c>
      <c r="L51" s="1">
        <f>IF(EXACT(F51,"large"), (P$11/K51), (P$7/K51))</f>
        <v>5.4011053636094202</v>
      </c>
    </row>
    <row r="52" spans="1:12" x14ac:dyDescent="0.2">
      <c r="A52" t="s">
        <v>1</v>
      </c>
      <c r="B52" t="s">
        <v>37</v>
      </c>
      <c r="E52" t="s">
        <v>67</v>
      </c>
      <c r="F52" t="s">
        <v>11</v>
      </c>
      <c r="G52" s="1">
        <v>3931.6149999999998</v>
      </c>
      <c r="H52" s="1">
        <v>3902.2779999999998</v>
      </c>
      <c r="I52" s="1">
        <f t="shared" si="0"/>
        <v>147.25577358490565</v>
      </c>
      <c r="J52">
        <v>24160256</v>
      </c>
      <c r="K52" s="1">
        <f t="shared" si="1"/>
        <v>1114.1838743872313</v>
      </c>
      <c r="L52" s="1">
        <f>IF(EXACT(F52,"large"), (P$11/K52), (P$7/K52))</f>
        <v>5.4011053636094202</v>
      </c>
    </row>
    <row r="53" spans="1:12" x14ac:dyDescent="0.2">
      <c r="A53" t="s">
        <v>1</v>
      </c>
      <c r="B53" t="s">
        <v>37</v>
      </c>
      <c r="E53" t="s">
        <v>67</v>
      </c>
      <c r="F53" t="s">
        <v>11</v>
      </c>
      <c r="G53" s="1">
        <v>3830.5549999999998</v>
      </c>
      <c r="H53" s="1">
        <v>3902.2779999999998</v>
      </c>
      <c r="I53" s="1">
        <f t="shared" si="0"/>
        <v>147.25577358490565</v>
      </c>
      <c r="J53">
        <v>24160256</v>
      </c>
      <c r="K53" s="1">
        <f t="shared" si="1"/>
        <v>1114.1838743872313</v>
      </c>
      <c r="L53" s="1">
        <f>IF(EXACT(F53,"large"), (P$11/K53), (P$7/K53))</f>
        <v>5.4011053636094202</v>
      </c>
    </row>
    <row r="54" spans="1:12" x14ac:dyDescent="0.2">
      <c r="A54" t="s">
        <v>1</v>
      </c>
      <c r="B54" t="s">
        <v>37</v>
      </c>
      <c r="E54" t="s">
        <v>67</v>
      </c>
      <c r="F54" t="s">
        <v>11</v>
      </c>
      <c r="G54" s="1">
        <v>3912.99</v>
      </c>
      <c r="H54" s="1">
        <f>AVERAGE(G51:G54)</f>
        <v>3902.2779999999998</v>
      </c>
      <c r="I54" s="1">
        <f t="shared" si="0"/>
        <v>147.25577358490565</v>
      </c>
      <c r="J54">
        <v>24160256</v>
      </c>
      <c r="K54" s="1">
        <f t="shared" si="1"/>
        <v>1114.1838743872313</v>
      </c>
      <c r="L54" s="1">
        <f>IF(EXACT(F54,"large"), (P$11/K54), (P$7/K54))</f>
        <v>5.4011053636094202</v>
      </c>
    </row>
    <row r="55" spans="1:12" x14ac:dyDescent="0.2">
      <c r="A55" t="s">
        <v>1</v>
      </c>
      <c r="B55" t="s">
        <v>38</v>
      </c>
      <c r="E55" t="s">
        <v>67</v>
      </c>
      <c r="F55" t="s">
        <v>11</v>
      </c>
      <c r="G55" s="1">
        <v>3721.3760000000002</v>
      </c>
      <c r="H55" s="1">
        <v>3711.7887499999997</v>
      </c>
      <c r="I55" s="1">
        <f t="shared" si="0"/>
        <v>140.0675</v>
      </c>
      <c r="J55">
        <v>24160256</v>
      </c>
      <c r="K55" s="1">
        <f t="shared" si="1"/>
        <v>1231.4783392074387</v>
      </c>
      <c r="L55" s="1">
        <f>IF(EXACT(F55,"large"), (P$11/K55), (P$7/K55))</f>
        <v>4.8866669501251501</v>
      </c>
    </row>
    <row r="56" spans="1:12" x14ac:dyDescent="0.2">
      <c r="A56" t="s">
        <v>1</v>
      </c>
      <c r="B56" t="s">
        <v>38</v>
      </c>
      <c r="E56" t="s">
        <v>67</v>
      </c>
      <c r="F56" t="s">
        <v>11</v>
      </c>
      <c r="G56" s="1">
        <v>3719.4749999999999</v>
      </c>
      <c r="H56" s="1">
        <v>3711.7887499999997</v>
      </c>
      <c r="I56" s="1">
        <f t="shared" si="0"/>
        <v>140.0675</v>
      </c>
      <c r="J56">
        <v>24160256</v>
      </c>
      <c r="K56" s="1">
        <f t="shared" si="1"/>
        <v>1231.4783392074387</v>
      </c>
      <c r="L56" s="1">
        <f>IF(EXACT(F56,"large"), (P$11/K56), (P$7/K56))</f>
        <v>4.8866669501251501</v>
      </c>
    </row>
    <row r="57" spans="1:12" x14ac:dyDescent="0.2">
      <c r="A57" t="s">
        <v>1</v>
      </c>
      <c r="B57" t="s">
        <v>38</v>
      </c>
      <c r="E57" t="s">
        <v>67</v>
      </c>
      <c r="F57" t="s">
        <v>11</v>
      </c>
      <c r="G57" s="1">
        <v>3696.701</v>
      </c>
      <c r="H57" s="1">
        <v>3711.7887499999997</v>
      </c>
      <c r="I57" s="1">
        <f t="shared" si="0"/>
        <v>140.0675</v>
      </c>
      <c r="J57">
        <v>24160256</v>
      </c>
      <c r="K57" s="1">
        <f t="shared" si="1"/>
        <v>1231.4783392074387</v>
      </c>
      <c r="L57" s="1">
        <f>IF(EXACT(F57,"large"), (P$11/K57), (P$7/K57))</f>
        <v>4.8866669501251501</v>
      </c>
    </row>
    <row r="58" spans="1:12" x14ac:dyDescent="0.2">
      <c r="A58" t="s">
        <v>1</v>
      </c>
      <c r="B58" t="s">
        <v>38</v>
      </c>
      <c r="E58" t="s">
        <v>67</v>
      </c>
      <c r="F58" t="s">
        <v>11</v>
      </c>
      <c r="G58" s="1">
        <v>3709.6030000000001</v>
      </c>
      <c r="H58" s="1">
        <f>AVERAGE(G55:G58)</f>
        <v>3711.7887499999997</v>
      </c>
      <c r="I58" s="1">
        <f t="shared" si="0"/>
        <v>140.0675</v>
      </c>
      <c r="J58">
        <v>24160256</v>
      </c>
      <c r="K58" s="1">
        <f t="shared" si="1"/>
        <v>1231.4783392074387</v>
      </c>
      <c r="L58" s="1">
        <f>IF(EXACT(F58,"large"), (P$11/K58), (P$7/K58))</f>
        <v>4.8866669501251501</v>
      </c>
    </row>
    <row r="59" spans="1:12" x14ac:dyDescent="0.2">
      <c r="A59" t="s">
        <v>1</v>
      </c>
      <c r="B59" t="s">
        <v>39</v>
      </c>
      <c r="E59" t="s">
        <v>67</v>
      </c>
      <c r="F59" t="s">
        <v>11</v>
      </c>
      <c r="G59" s="1">
        <v>3888</v>
      </c>
      <c r="H59" s="1">
        <v>3845.5114999999996</v>
      </c>
      <c r="I59" s="1">
        <f t="shared" si="0"/>
        <v>145.11364150943396</v>
      </c>
      <c r="J59">
        <v>24160256</v>
      </c>
      <c r="K59" s="1">
        <f t="shared" si="1"/>
        <v>1147.3212851117776</v>
      </c>
      <c r="L59" s="1">
        <f>IF(EXACT(F59,"large"), (P$11/K59), (P$7/K59))</f>
        <v>5.2451083912504197</v>
      </c>
    </row>
    <row r="60" spans="1:12" x14ac:dyDescent="0.2">
      <c r="A60" t="s">
        <v>1</v>
      </c>
      <c r="B60" t="s">
        <v>39</v>
      </c>
      <c r="E60" t="s">
        <v>67</v>
      </c>
      <c r="F60" t="s">
        <v>11</v>
      </c>
      <c r="G60" s="1">
        <v>3880.953</v>
      </c>
      <c r="H60" s="1">
        <v>3845.5114999999996</v>
      </c>
      <c r="I60" s="1">
        <f t="shared" si="0"/>
        <v>145.11364150943396</v>
      </c>
      <c r="J60">
        <v>24160256</v>
      </c>
      <c r="K60" s="1">
        <f t="shared" si="1"/>
        <v>1147.3212851117776</v>
      </c>
      <c r="L60" s="1">
        <f>IF(EXACT(F60,"large"), (P$11/K60), (P$7/K60))</f>
        <v>5.2451083912504197</v>
      </c>
    </row>
    <row r="61" spans="1:12" x14ac:dyDescent="0.2">
      <c r="A61" t="s">
        <v>1</v>
      </c>
      <c r="B61" t="s">
        <v>39</v>
      </c>
      <c r="E61" t="s">
        <v>67</v>
      </c>
      <c r="F61" t="s">
        <v>11</v>
      </c>
      <c r="G61" s="1">
        <v>3807.076</v>
      </c>
      <c r="H61" s="1">
        <v>3845.5114999999996</v>
      </c>
      <c r="I61" s="1">
        <f t="shared" si="0"/>
        <v>145.11364150943396</v>
      </c>
      <c r="J61">
        <v>24160256</v>
      </c>
      <c r="K61" s="1">
        <f t="shared" si="1"/>
        <v>1147.3212851117776</v>
      </c>
      <c r="L61" s="1">
        <f>IF(EXACT(F61,"large"), (P$11/K61), (P$7/K61))</f>
        <v>5.2451083912504197</v>
      </c>
    </row>
    <row r="62" spans="1:12" x14ac:dyDescent="0.2">
      <c r="A62" t="s">
        <v>1</v>
      </c>
      <c r="B62" t="s">
        <v>39</v>
      </c>
      <c r="E62" t="s">
        <v>67</v>
      </c>
      <c r="F62" t="s">
        <v>11</v>
      </c>
      <c r="G62" s="1">
        <v>3806.0169999999998</v>
      </c>
      <c r="H62" s="1">
        <f>AVERAGE(G59:G62)</f>
        <v>3845.5114999999996</v>
      </c>
      <c r="I62" s="1">
        <f t="shared" si="0"/>
        <v>145.11364150943396</v>
      </c>
      <c r="J62">
        <v>24160256</v>
      </c>
      <c r="K62" s="1">
        <f t="shared" si="1"/>
        <v>1147.3212851117776</v>
      </c>
      <c r="L62" s="1">
        <f>IF(EXACT(F62,"large"), (P$11/K62), (P$7/K62))</f>
        <v>5.2451083912504197</v>
      </c>
    </row>
    <row r="63" spans="1:12" x14ac:dyDescent="0.2">
      <c r="A63" t="s">
        <v>1</v>
      </c>
      <c r="B63" t="s">
        <v>40</v>
      </c>
      <c r="E63" t="s">
        <v>67</v>
      </c>
      <c r="F63" t="s">
        <v>11</v>
      </c>
      <c r="G63" s="1">
        <v>3934.0149999999999</v>
      </c>
      <c r="H63" s="1">
        <v>3840.7550000000001</v>
      </c>
      <c r="I63" s="1">
        <f t="shared" si="0"/>
        <v>144.93415094339622</v>
      </c>
      <c r="J63">
        <v>24160256</v>
      </c>
      <c r="K63" s="1">
        <f t="shared" si="1"/>
        <v>1150.1647952493315</v>
      </c>
      <c r="L63" s="1">
        <f>IF(EXACT(F63,"large"), (P$11/K63), (P$7/K63))</f>
        <v>5.2321411026108322</v>
      </c>
    </row>
    <row r="64" spans="1:12" x14ac:dyDescent="0.2">
      <c r="A64" t="s">
        <v>1</v>
      </c>
      <c r="B64" t="s">
        <v>40</v>
      </c>
      <c r="E64" t="s">
        <v>67</v>
      </c>
      <c r="F64" t="s">
        <v>11</v>
      </c>
      <c r="G64" s="1">
        <v>3697.9479999999999</v>
      </c>
      <c r="H64" s="1">
        <v>3840.7550000000001</v>
      </c>
      <c r="I64" s="1">
        <f t="shared" si="0"/>
        <v>144.93415094339622</v>
      </c>
      <c r="J64">
        <v>24160256</v>
      </c>
      <c r="K64" s="1">
        <f t="shared" si="1"/>
        <v>1150.1647952493315</v>
      </c>
      <c r="L64" s="1">
        <f>IF(EXACT(F64,"large"), (P$11/K64), (P$7/K64))</f>
        <v>5.2321411026108322</v>
      </c>
    </row>
    <row r="65" spans="1:12" x14ac:dyDescent="0.2">
      <c r="A65" t="s">
        <v>1</v>
      </c>
      <c r="B65" t="s">
        <v>40</v>
      </c>
      <c r="E65" t="s">
        <v>67</v>
      </c>
      <c r="F65" t="s">
        <v>11</v>
      </c>
      <c r="G65" s="1">
        <v>3784.076</v>
      </c>
      <c r="H65" s="1">
        <v>3840.7550000000001</v>
      </c>
      <c r="I65" s="1">
        <f t="shared" si="0"/>
        <v>144.93415094339622</v>
      </c>
      <c r="J65">
        <v>24160256</v>
      </c>
      <c r="K65" s="1">
        <f t="shared" si="1"/>
        <v>1150.1647952493315</v>
      </c>
      <c r="L65" s="1">
        <f>IF(EXACT(F65,"large"), (P$11/K65), (P$7/K65))</f>
        <v>5.2321411026108322</v>
      </c>
    </row>
    <row r="66" spans="1:12" x14ac:dyDescent="0.2">
      <c r="A66" t="s">
        <v>1</v>
      </c>
      <c r="B66" t="s">
        <v>40</v>
      </c>
      <c r="E66" t="s">
        <v>67</v>
      </c>
      <c r="F66" t="s">
        <v>11</v>
      </c>
      <c r="G66" s="1">
        <v>3946.9810000000002</v>
      </c>
      <c r="H66" s="1">
        <f>AVERAGE(G63:G66)</f>
        <v>3840.7550000000001</v>
      </c>
      <c r="I66" s="1">
        <f t="shared" si="0"/>
        <v>144.93415094339622</v>
      </c>
      <c r="J66">
        <v>24160256</v>
      </c>
      <c r="K66" s="1">
        <f t="shared" si="1"/>
        <v>1150.1647952493315</v>
      </c>
      <c r="L66" s="1">
        <f>IF(EXACT(F66,"large"), (P$11/K66), (P$7/K66))</f>
        <v>5.2321411026108322</v>
      </c>
    </row>
    <row r="67" spans="1:12" x14ac:dyDescent="0.2">
      <c r="A67" t="s">
        <v>1</v>
      </c>
      <c r="B67" t="s">
        <v>41</v>
      </c>
      <c r="E67" t="s">
        <v>67</v>
      </c>
      <c r="F67" t="s">
        <v>11</v>
      </c>
      <c r="G67" s="1">
        <v>3841.0079999999998</v>
      </c>
      <c r="H67" s="1">
        <v>3841.0507499999999</v>
      </c>
      <c r="I67" s="1">
        <f t="shared" si="0"/>
        <v>144.94531132075471</v>
      </c>
      <c r="J67">
        <v>24160256</v>
      </c>
      <c r="K67" s="1">
        <f t="shared" si="1"/>
        <v>1149.9876832221235</v>
      </c>
      <c r="L67" s="1">
        <f>IF(EXACT(F67,"large"), (P$11/K67), (P$7/K67))</f>
        <v>5.2329469156911301</v>
      </c>
    </row>
    <row r="68" spans="1:12" x14ac:dyDescent="0.2">
      <c r="A68" t="s">
        <v>1</v>
      </c>
      <c r="B68" t="s">
        <v>41</v>
      </c>
      <c r="E68" t="s">
        <v>67</v>
      </c>
      <c r="F68" t="s">
        <v>11</v>
      </c>
      <c r="G68" s="1">
        <v>3843.1489999999999</v>
      </c>
      <c r="H68" s="1">
        <v>3841.0507499999999</v>
      </c>
      <c r="I68" s="1">
        <f t="shared" si="0"/>
        <v>144.94531132075471</v>
      </c>
      <c r="J68">
        <v>24160256</v>
      </c>
      <c r="K68" s="1">
        <f t="shared" si="1"/>
        <v>1149.9876832221235</v>
      </c>
      <c r="L68" s="1">
        <f>IF(EXACT(F68,"large"), (P$11/K68), (P$7/K68))</f>
        <v>5.2329469156911301</v>
      </c>
    </row>
    <row r="69" spans="1:12" x14ac:dyDescent="0.2">
      <c r="A69" t="s">
        <v>1</v>
      </c>
      <c r="B69" t="s">
        <v>41</v>
      </c>
      <c r="E69" t="s">
        <v>67</v>
      </c>
      <c r="F69" t="s">
        <v>11</v>
      </c>
      <c r="G69" s="1">
        <v>3859.152</v>
      </c>
      <c r="H69" s="1">
        <v>3841.0507499999999</v>
      </c>
      <c r="I69" s="1">
        <f t="shared" ref="I69:I132" si="2">IF(EXACT(E69,"center"), (H69/H$2), (H69/H$1))</f>
        <v>144.94531132075471</v>
      </c>
      <c r="J69">
        <v>24160256</v>
      </c>
      <c r="K69" s="1">
        <f t="shared" ref="K69:K132" si="3">J69/(I69*I69)</f>
        <v>1149.9876832221235</v>
      </c>
      <c r="L69" s="1">
        <f>IF(EXACT(F69,"large"), (P$11/K69), (P$7/K69))</f>
        <v>5.2329469156911301</v>
      </c>
    </row>
    <row r="70" spans="1:12" x14ac:dyDescent="0.2">
      <c r="A70" t="s">
        <v>1</v>
      </c>
      <c r="B70" t="s">
        <v>41</v>
      </c>
      <c r="E70" t="s">
        <v>67</v>
      </c>
      <c r="F70" t="s">
        <v>11</v>
      </c>
      <c r="G70" s="1">
        <v>3820.8939999999998</v>
      </c>
      <c r="H70" s="1">
        <f>AVERAGE(G67:G70)</f>
        <v>3841.0507499999999</v>
      </c>
      <c r="I70" s="1">
        <f t="shared" si="2"/>
        <v>144.94531132075471</v>
      </c>
      <c r="J70">
        <v>24160256</v>
      </c>
      <c r="K70" s="1">
        <f t="shared" si="3"/>
        <v>1149.9876832221235</v>
      </c>
      <c r="L70" s="1">
        <f>IF(EXACT(F70,"large"), (P$11/K70), (P$7/K70))</f>
        <v>5.2329469156911301</v>
      </c>
    </row>
    <row r="71" spans="1:12" x14ac:dyDescent="0.2">
      <c r="A71" t="s">
        <v>1</v>
      </c>
      <c r="B71" t="s">
        <v>42</v>
      </c>
      <c r="E71" t="s">
        <v>67</v>
      </c>
      <c r="F71" t="s">
        <v>11</v>
      </c>
      <c r="G71" s="1">
        <v>3901.712</v>
      </c>
      <c r="H71" s="1">
        <v>3845.5309999999999</v>
      </c>
      <c r="I71" s="1">
        <f t="shared" si="2"/>
        <v>145.11437735849057</v>
      </c>
      <c r="J71">
        <v>24160256</v>
      </c>
      <c r="K71" s="1">
        <f t="shared" si="3"/>
        <v>1147.3096494191589</v>
      </c>
      <c r="L71" s="1">
        <f>IF(EXACT(F71,"large"), (P$11/K71), (P$7/K71))</f>
        <v>5.2451615856683551</v>
      </c>
    </row>
    <row r="72" spans="1:12" x14ac:dyDescent="0.2">
      <c r="A72" t="s">
        <v>1</v>
      </c>
      <c r="B72" t="s">
        <v>42</v>
      </c>
      <c r="E72" t="s">
        <v>67</v>
      </c>
      <c r="F72" t="s">
        <v>11</v>
      </c>
      <c r="G72" s="1">
        <v>3866.9789999999998</v>
      </c>
      <c r="H72" s="1">
        <v>3845.5309999999999</v>
      </c>
      <c r="I72" s="1">
        <f t="shared" si="2"/>
        <v>145.11437735849057</v>
      </c>
      <c r="J72">
        <v>24160256</v>
      </c>
      <c r="K72" s="1">
        <f t="shared" si="3"/>
        <v>1147.3096494191589</v>
      </c>
      <c r="L72" s="1">
        <f>IF(EXACT(F72,"large"), (P$11/K72), (P$7/K72))</f>
        <v>5.2451615856683551</v>
      </c>
    </row>
    <row r="73" spans="1:12" x14ac:dyDescent="0.2">
      <c r="A73" t="s">
        <v>1</v>
      </c>
      <c r="B73" t="s">
        <v>42</v>
      </c>
      <c r="E73" t="s">
        <v>67</v>
      </c>
      <c r="F73" t="s">
        <v>11</v>
      </c>
      <c r="G73" s="1">
        <v>3792.413</v>
      </c>
      <c r="H73" s="1">
        <v>3845.5309999999999</v>
      </c>
      <c r="I73" s="1">
        <f t="shared" si="2"/>
        <v>145.11437735849057</v>
      </c>
      <c r="J73">
        <v>24160256</v>
      </c>
      <c r="K73" s="1">
        <f t="shared" si="3"/>
        <v>1147.3096494191589</v>
      </c>
      <c r="L73" s="1">
        <f>IF(EXACT(F73,"large"), (P$11/K73), (P$7/K73))</f>
        <v>5.2451615856683551</v>
      </c>
    </row>
    <row r="74" spans="1:12" x14ac:dyDescent="0.2">
      <c r="A74" t="s">
        <v>1</v>
      </c>
      <c r="B74" t="s">
        <v>42</v>
      </c>
      <c r="E74" t="s">
        <v>67</v>
      </c>
      <c r="F74" t="s">
        <v>11</v>
      </c>
      <c r="G74" s="1">
        <v>3821.02</v>
      </c>
      <c r="H74" s="1">
        <f>AVERAGE(G71:G74)</f>
        <v>3845.5309999999999</v>
      </c>
      <c r="I74" s="1">
        <f t="shared" si="2"/>
        <v>145.11437735849057</v>
      </c>
      <c r="J74">
        <v>24160256</v>
      </c>
      <c r="K74" s="1">
        <f t="shared" si="3"/>
        <v>1147.3096494191589</v>
      </c>
      <c r="L74" s="1">
        <f>IF(EXACT(F74,"large"), (P$11/K74), (P$7/K74))</f>
        <v>5.2451615856683551</v>
      </c>
    </row>
    <row r="75" spans="1:12" x14ac:dyDescent="0.2">
      <c r="A75" t="s">
        <v>1</v>
      </c>
      <c r="B75" t="s">
        <v>43</v>
      </c>
      <c r="E75" t="s">
        <v>68</v>
      </c>
      <c r="F75" t="s">
        <v>11</v>
      </c>
      <c r="G75" s="1">
        <v>591.83799999999997</v>
      </c>
      <c r="H75" s="1">
        <v>579.33300000000008</v>
      </c>
      <c r="I75" s="1">
        <f t="shared" si="2"/>
        <v>144.83325000000002</v>
      </c>
      <c r="J75">
        <v>24160256</v>
      </c>
      <c r="K75" s="1">
        <f t="shared" si="3"/>
        <v>1151.7679235104001</v>
      </c>
      <c r="L75" s="1">
        <f>IF(EXACT(F75,"large"), (P$11/K75), (P$7/K75))</f>
        <v>5.2248585649604271</v>
      </c>
    </row>
    <row r="76" spans="1:12" x14ac:dyDescent="0.2">
      <c r="A76" t="s">
        <v>1</v>
      </c>
      <c r="B76" t="s">
        <v>43</v>
      </c>
      <c r="E76" t="s">
        <v>68</v>
      </c>
      <c r="F76" t="s">
        <v>11</v>
      </c>
      <c r="G76" s="1">
        <v>580.12400000000002</v>
      </c>
      <c r="H76" s="1">
        <v>579.33300000000008</v>
      </c>
      <c r="I76" s="1">
        <f t="shared" si="2"/>
        <v>144.83325000000002</v>
      </c>
      <c r="J76">
        <v>24160256</v>
      </c>
      <c r="K76" s="1">
        <f t="shared" si="3"/>
        <v>1151.7679235104001</v>
      </c>
      <c r="L76" s="1">
        <f>IF(EXACT(F76,"large"), (P$11/K76), (P$7/K76))</f>
        <v>5.2248585649604271</v>
      </c>
    </row>
    <row r="77" spans="1:12" x14ac:dyDescent="0.2">
      <c r="A77" t="s">
        <v>1</v>
      </c>
      <c r="B77" t="s">
        <v>43</v>
      </c>
      <c r="E77" t="s">
        <v>68</v>
      </c>
      <c r="F77" t="s">
        <v>11</v>
      </c>
      <c r="G77" s="1">
        <v>564.69500000000005</v>
      </c>
      <c r="H77" s="1">
        <v>579.33300000000008</v>
      </c>
      <c r="I77" s="1">
        <f t="shared" si="2"/>
        <v>144.83325000000002</v>
      </c>
      <c r="J77">
        <v>24160256</v>
      </c>
      <c r="K77" s="1">
        <f t="shared" si="3"/>
        <v>1151.7679235104001</v>
      </c>
      <c r="L77" s="1">
        <f>IF(EXACT(F77,"large"), (P$11/K77), (P$7/K77))</f>
        <v>5.2248585649604271</v>
      </c>
    </row>
    <row r="78" spans="1:12" x14ac:dyDescent="0.2">
      <c r="A78" t="s">
        <v>1</v>
      </c>
      <c r="B78" t="s">
        <v>43</v>
      </c>
      <c r="E78" t="s">
        <v>68</v>
      </c>
      <c r="F78" t="s">
        <v>11</v>
      </c>
      <c r="G78" s="1">
        <v>580.67499999999995</v>
      </c>
      <c r="H78" s="1">
        <f>AVERAGE(G75:G78)</f>
        <v>579.33300000000008</v>
      </c>
      <c r="I78" s="1">
        <f t="shared" si="2"/>
        <v>144.83325000000002</v>
      </c>
      <c r="J78">
        <v>24160256</v>
      </c>
      <c r="K78" s="1">
        <f t="shared" si="3"/>
        <v>1151.7679235104001</v>
      </c>
      <c r="L78" s="1">
        <f>IF(EXACT(F78,"large"), (P$11/K78), (P$7/K78))</f>
        <v>5.2248585649604271</v>
      </c>
    </row>
    <row r="79" spans="1:12" x14ac:dyDescent="0.2">
      <c r="A79" t="s">
        <v>1</v>
      </c>
      <c r="B79" t="s">
        <v>44</v>
      </c>
      <c r="E79" t="s">
        <v>67</v>
      </c>
      <c r="F79" t="s">
        <v>11</v>
      </c>
      <c r="G79" s="1">
        <v>3740.6909999999998</v>
      </c>
      <c r="H79" s="1">
        <v>3699.9394999999995</v>
      </c>
      <c r="I79" s="1">
        <f t="shared" si="2"/>
        <v>139.62035849056602</v>
      </c>
      <c r="J79">
        <v>24160256</v>
      </c>
      <c r="K79" s="1">
        <f t="shared" si="3"/>
        <v>1239.3787174079876</v>
      </c>
      <c r="L79" s="1">
        <f>IF(EXACT(F79,"large"), (P$11/K79), (P$7/K79))</f>
        <v>4.8555170550173399</v>
      </c>
    </row>
    <row r="80" spans="1:12" x14ac:dyDescent="0.2">
      <c r="A80" t="s">
        <v>1</v>
      </c>
      <c r="B80" t="s">
        <v>44</v>
      </c>
      <c r="E80" t="s">
        <v>67</v>
      </c>
      <c r="F80" t="s">
        <v>11</v>
      </c>
      <c r="G80" s="1">
        <v>3729.45</v>
      </c>
      <c r="H80" s="1">
        <v>3699.9394999999995</v>
      </c>
      <c r="I80" s="1">
        <f t="shared" si="2"/>
        <v>139.62035849056602</v>
      </c>
      <c r="J80">
        <v>24160256</v>
      </c>
      <c r="K80" s="1">
        <f t="shared" si="3"/>
        <v>1239.3787174079876</v>
      </c>
      <c r="L80" s="1">
        <f>IF(EXACT(F80,"large"), (P$11/K80), (P$7/K80))</f>
        <v>4.8555170550173399</v>
      </c>
    </row>
    <row r="81" spans="1:12" x14ac:dyDescent="0.2">
      <c r="A81" t="s">
        <v>1</v>
      </c>
      <c r="B81" t="s">
        <v>44</v>
      </c>
      <c r="E81" t="s">
        <v>67</v>
      </c>
      <c r="F81" t="s">
        <v>11</v>
      </c>
      <c r="G81" s="1">
        <v>3678.4169999999999</v>
      </c>
      <c r="H81" s="1">
        <v>3699.9394999999995</v>
      </c>
      <c r="I81" s="1">
        <f t="shared" si="2"/>
        <v>139.62035849056602</v>
      </c>
      <c r="J81">
        <v>24160256</v>
      </c>
      <c r="K81" s="1">
        <f t="shared" si="3"/>
        <v>1239.3787174079876</v>
      </c>
      <c r="L81" s="1">
        <f>IF(EXACT(F81,"large"), (P$11/K81), (P$7/K81))</f>
        <v>4.8555170550173399</v>
      </c>
    </row>
    <row r="82" spans="1:12" x14ac:dyDescent="0.2">
      <c r="A82" t="s">
        <v>1</v>
      </c>
      <c r="B82" t="s">
        <v>44</v>
      </c>
      <c r="E82" t="s">
        <v>67</v>
      </c>
      <c r="F82" t="s">
        <v>11</v>
      </c>
      <c r="G82" s="1">
        <v>3651.2</v>
      </c>
      <c r="H82" s="1">
        <f>AVERAGE(G79:G82)</f>
        <v>3699.9394999999995</v>
      </c>
      <c r="I82" s="1">
        <f t="shared" si="2"/>
        <v>139.62035849056602</v>
      </c>
      <c r="J82">
        <v>24160256</v>
      </c>
      <c r="K82" s="1">
        <f t="shared" si="3"/>
        <v>1239.3787174079876</v>
      </c>
      <c r="L82" s="1">
        <f>IF(EXACT(F82,"large"), (P$11/K82), (P$7/K82))</f>
        <v>4.8555170550173399</v>
      </c>
    </row>
    <row r="83" spans="1:12" x14ac:dyDescent="0.2">
      <c r="A83" t="s">
        <v>1</v>
      </c>
      <c r="B83" t="s">
        <v>45</v>
      </c>
      <c r="E83" t="s">
        <v>68</v>
      </c>
      <c r="F83" t="s">
        <v>11</v>
      </c>
      <c r="G83" s="1">
        <v>587.49599999999998</v>
      </c>
      <c r="H83" s="1">
        <v>591.78825000000006</v>
      </c>
      <c r="I83" s="1">
        <f t="shared" si="2"/>
        <v>147.94706250000002</v>
      </c>
      <c r="J83">
        <v>24160256</v>
      </c>
      <c r="K83" s="1">
        <f t="shared" si="3"/>
        <v>1103.7960572984407</v>
      </c>
      <c r="L83" s="1">
        <f>IF(EXACT(F83,"large"), (P$11/K83), (P$7/K83))</f>
        <v>5.4519351289664195</v>
      </c>
    </row>
    <row r="84" spans="1:12" x14ac:dyDescent="0.2">
      <c r="A84" t="s">
        <v>1</v>
      </c>
      <c r="B84" t="s">
        <v>45</v>
      </c>
      <c r="E84" t="s">
        <v>68</v>
      </c>
      <c r="F84" t="s">
        <v>11</v>
      </c>
      <c r="G84" s="1">
        <v>601.91700000000003</v>
      </c>
      <c r="H84" s="1">
        <v>591.78825000000006</v>
      </c>
      <c r="I84" s="1">
        <f t="shared" si="2"/>
        <v>147.94706250000002</v>
      </c>
      <c r="J84">
        <v>24160256</v>
      </c>
      <c r="K84" s="1">
        <f t="shared" si="3"/>
        <v>1103.7960572984407</v>
      </c>
      <c r="L84" s="1">
        <f>IF(EXACT(F84,"large"), (P$11/K84), (P$7/K84))</f>
        <v>5.4519351289664195</v>
      </c>
    </row>
    <row r="85" spans="1:12" x14ac:dyDescent="0.2">
      <c r="A85" t="s">
        <v>1</v>
      </c>
      <c r="B85" t="s">
        <v>45</v>
      </c>
      <c r="E85" t="s">
        <v>68</v>
      </c>
      <c r="F85" t="s">
        <v>11</v>
      </c>
      <c r="G85" s="1">
        <v>592.86400000000003</v>
      </c>
      <c r="H85" s="1">
        <v>591.78825000000006</v>
      </c>
      <c r="I85" s="1">
        <f t="shared" si="2"/>
        <v>147.94706250000002</v>
      </c>
      <c r="J85">
        <v>24160256</v>
      </c>
      <c r="K85" s="1">
        <f t="shared" si="3"/>
        <v>1103.7960572984407</v>
      </c>
      <c r="L85" s="1">
        <f>IF(EXACT(F85,"large"), (P$11/K85), (P$7/K85))</f>
        <v>5.4519351289664195</v>
      </c>
    </row>
    <row r="86" spans="1:12" x14ac:dyDescent="0.2">
      <c r="A86" t="s">
        <v>1</v>
      </c>
      <c r="B86" t="s">
        <v>45</v>
      </c>
      <c r="E86" t="s">
        <v>68</v>
      </c>
      <c r="F86" t="s">
        <v>11</v>
      </c>
      <c r="G86" s="1">
        <v>584.87599999999998</v>
      </c>
      <c r="H86" s="1">
        <f>AVERAGE(G83:G86)</f>
        <v>591.78825000000006</v>
      </c>
      <c r="I86" s="1">
        <f t="shared" si="2"/>
        <v>147.94706250000002</v>
      </c>
      <c r="J86">
        <v>24160256</v>
      </c>
      <c r="K86" s="1">
        <f t="shared" si="3"/>
        <v>1103.7960572984407</v>
      </c>
      <c r="L86" s="1">
        <f>IF(EXACT(F86,"large"), (P$11/K86), (P$7/K86))</f>
        <v>5.4519351289664195</v>
      </c>
    </row>
    <row r="87" spans="1:12" x14ac:dyDescent="0.2">
      <c r="A87" t="s">
        <v>1</v>
      </c>
      <c r="B87" t="s">
        <v>46</v>
      </c>
      <c r="E87" t="s">
        <v>67</v>
      </c>
      <c r="F87" t="s">
        <v>11</v>
      </c>
      <c r="G87" s="1">
        <v>3764.95</v>
      </c>
      <c r="H87" s="1">
        <v>3768.2549999999997</v>
      </c>
      <c r="I87" s="1">
        <f t="shared" si="2"/>
        <v>142.19830188679245</v>
      </c>
      <c r="J87">
        <v>24160256</v>
      </c>
      <c r="K87" s="1">
        <f t="shared" si="3"/>
        <v>1194.8481388791324</v>
      </c>
      <c r="L87" s="1">
        <f>IF(EXACT(F87,"large"), (P$11/K87), (P$7/K87))</f>
        <v>5.0364764392948072</v>
      </c>
    </row>
    <row r="88" spans="1:12" x14ac:dyDescent="0.2">
      <c r="A88" t="s">
        <v>1</v>
      </c>
      <c r="B88" t="s">
        <v>46</v>
      </c>
      <c r="E88" t="s">
        <v>67</v>
      </c>
      <c r="F88" t="s">
        <v>11</v>
      </c>
      <c r="G88" s="1">
        <v>3758.127</v>
      </c>
      <c r="H88" s="1">
        <v>3768.2549999999997</v>
      </c>
      <c r="I88" s="1">
        <f t="shared" si="2"/>
        <v>142.19830188679245</v>
      </c>
      <c r="J88">
        <v>24160256</v>
      </c>
      <c r="K88" s="1">
        <f t="shared" si="3"/>
        <v>1194.8481388791324</v>
      </c>
      <c r="L88" s="1">
        <f>IF(EXACT(F88,"large"), (P$11/K88), (P$7/K88))</f>
        <v>5.0364764392948072</v>
      </c>
    </row>
    <row r="89" spans="1:12" x14ac:dyDescent="0.2">
      <c r="A89" t="s">
        <v>1</v>
      </c>
      <c r="B89" t="s">
        <v>46</v>
      </c>
      <c r="E89" t="s">
        <v>67</v>
      </c>
      <c r="F89" t="s">
        <v>11</v>
      </c>
      <c r="G89" s="1">
        <v>3754.873</v>
      </c>
      <c r="H89" s="1">
        <v>3768.2549999999997</v>
      </c>
      <c r="I89" s="1">
        <f t="shared" si="2"/>
        <v>142.19830188679245</v>
      </c>
      <c r="J89">
        <v>24160256</v>
      </c>
      <c r="K89" s="1">
        <f t="shared" si="3"/>
        <v>1194.8481388791324</v>
      </c>
      <c r="L89" s="1">
        <f>IF(EXACT(F89,"large"), (P$11/K89), (P$7/K89))</f>
        <v>5.0364764392948072</v>
      </c>
    </row>
    <row r="90" spans="1:12" x14ac:dyDescent="0.2">
      <c r="A90" t="s">
        <v>1</v>
      </c>
      <c r="B90" t="s">
        <v>46</v>
      </c>
      <c r="E90" t="s">
        <v>67</v>
      </c>
      <c r="F90" t="s">
        <v>11</v>
      </c>
      <c r="G90" s="1">
        <v>3795.07</v>
      </c>
      <c r="H90" s="1">
        <f>AVERAGE(G87:G90)</f>
        <v>3768.2549999999997</v>
      </c>
      <c r="I90" s="1">
        <f t="shared" si="2"/>
        <v>142.19830188679245</v>
      </c>
      <c r="J90">
        <v>24160256</v>
      </c>
      <c r="K90" s="1">
        <f t="shared" si="3"/>
        <v>1194.8481388791324</v>
      </c>
      <c r="L90" s="1">
        <f>IF(EXACT(F90,"large"), (P$11/K90), (P$7/K90))</f>
        <v>5.0364764392948072</v>
      </c>
    </row>
    <row r="91" spans="1:12" x14ac:dyDescent="0.2">
      <c r="A91" t="s">
        <v>1</v>
      </c>
      <c r="B91" t="s">
        <v>47</v>
      </c>
      <c r="E91" t="s">
        <v>68</v>
      </c>
      <c r="F91" t="s">
        <v>11</v>
      </c>
      <c r="G91" s="1">
        <v>603.04</v>
      </c>
      <c r="H91" s="1">
        <v>596.2059999999999</v>
      </c>
      <c r="I91" s="1">
        <f t="shared" si="2"/>
        <v>149.05149999999998</v>
      </c>
      <c r="J91">
        <v>24160256</v>
      </c>
      <c r="K91" s="1">
        <f t="shared" si="3"/>
        <v>1087.4989086045978</v>
      </c>
      <c r="L91" s="1">
        <f>IF(EXACT(F91,"large"), (P$11/K91), (P$7/K91))</f>
        <v>5.533637277596581</v>
      </c>
    </row>
    <row r="92" spans="1:12" x14ac:dyDescent="0.2">
      <c r="A92" t="s">
        <v>1</v>
      </c>
      <c r="B92" t="s">
        <v>47</v>
      </c>
      <c r="E92" t="s">
        <v>68</v>
      </c>
      <c r="F92" t="s">
        <v>11</v>
      </c>
      <c r="G92" s="1">
        <v>589.03300000000002</v>
      </c>
      <c r="H92" s="1">
        <v>596.2059999999999</v>
      </c>
      <c r="I92" s="1">
        <f t="shared" si="2"/>
        <v>149.05149999999998</v>
      </c>
      <c r="J92">
        <v>24160256</v>
      </c>
      <c r="K92" s="1">
        <f t="shared" si="3"/>
        <v>1087.4989086045978</v>
      </c>
      <c r="L92" s="1">
        <f>IF(EXACT(F92,"large"), (P$11/K92), (P$7/K92))</f>
        <v>5.533637277596581</v>
      </c>
    </row>
    <row r="93" spans="1:12" x14ac:dyDescent="0.2">
      <c r="A93" t="s">
        <v>1</v>
      </c>
      <c r="B93" t="s">
        <v>47</v>
      </c>
      <c r="E93" t="s">
        <v>68</v>
      </c>
      <c r="F93" t="s">
        <v>11</v>
      </c>
      <c r="G93" s="1">
        <v>596.75099999999998</v>
      </c>
      <c r="H93" s="1">
        <v>596.2059999999999</v>
      </c>
      <c r="I93" s="1">
        <f t="shared" si="2"/>
        <v>149.05149999999998</v>
      </c>
      <c r="J93">
        <v>24160256</v>
      </c>
      <c r="K93" s="1">
        <f t="shared" si="3"/>
        <v>1087.4989086045978</v>
      </c>
      <c r="L93" s="1">
        <f>IF(EXACT(F93,"large"), (P$11/K93), (P$7/K93))</f>
        <v>5.533637277596581</v>
      </c>
    </row>
    <row r="94" spans="1:12" x14ac:dyDescent="0.2">
      <c r="A94" t="s">
        <v>1</v>
      </c>
      <c r="B94" t="s">
        <v>47</v>
      </c>
      <c r="E94" t="s">
        <v>68</v>
      </c>
      <c r="F94" t="s">
        <v>11</v>
      </c>
      <c r="G94" s="1">
        <v>596</v>
      </c>
      <c r="H94" s="1">
        <f>AVERAGE(G91:G94)</f>
        <v>596.2059999999999</v>
      </c>
      <c r="I94" s="1">
        <f t="shared" si="2"/>
        <v>149.05149999999998</v>
      </c>
      <c r="J94">
        <v>24160256</v>
      </c>
      <c r="K94" s="1">
        <f t="shared" si="3"/>
        <v>1087.4989086045978</v>
      </c>
      <c r="L94" s="1">
        <f>IF(EXACT(F94,"large"), (P$11/K94), (P$7/K94))</f>
        <v>5.533637277596581</v>
      </c>
    </row>
    <row r="95" spans="1:12" x14ac:dyDescent="0.2">
      <c r="A95" t="s">
        <v>1</v>
      </c>
      <c r="B95" t="s">
        <v>48</v>
      </c>
      <c r="E95" t="s">
        <v>67</v>
      </c>
      <c r="F95" t="s">
        <v>11</v>
      </c>
      <c r="G95" s="1">
        <v>3739.9690000000001</v>
      </c>
      <c r="H95" s="1">
        <v>3749.3867499999997</v>
      </c>
      <c r="I95" s="1">
        <f t="shared" si="2"/>
        <v>141.48629245283018</v>
      </c>
      <c r="J95">
        <v>24160256</v>
      </c>
      <c r="K95" s="1">
        <f t="shared" si="3"/>
        <v>1206.9042010398209</v>
      </c>
      <c r="L95" s="1">
        <f>IF(EXACT(F95,"large"), (P$11/K95), (P$7/K95))</f>
        <v>4.9861658405159917</v>
      </c>
    </row>
    <row r="96" spans="1:12" x14ac:dyDescent="0.2">
      <c r="A96" t="s">
        <v>1</v>
      </c>
      <c r="B96" t="s">
        <v>48</v>
      </c>
      <c r="E96" t="s">
        <v>67</v>
      </c>
      <c r="F96" t="s">
        <v>11</v>
      </c>
      <c r="G96" s="1">
        <v>3752.9989999999998</v>
      </c>
      <c r="H96" s="1">
        <v>3749.3867499999997</v>
      </c>
      <c r="I96" s="1">
        <f t="shared" si="2"/>
        <v>141.48629245283018</v>
      </c>
      <c r="J96">
        <v>24160256</v>
      </c>
      <c r="K96" s="1">
        <f t="shared" si="3"/>
        <v>1206.9042010398209</v>
      </c>
      <c r="L96" s="1">
        <f>IF(EXACT(F96,"large"), (P$11/K96), (P$7/K96))</f>
        <v>4.9861658405159917</v>
      </c>
    </row>
    <row r="97" spans="1:12" x14ac:dyDescent="0.2">
      <c r="A97" t="s">
        <v>1</v>
      </c>
      <c r="B97" t="s">
        <v>48</v>
      </c>
      <c r="E97" t="s">
        <v>67</v>
      </c>
      <c r="F97" t="s">
        <v>11</v>
      </c>
      <c r="G97" s="1">
        <v>3760.5450000000001</v>
      </c>
      <c r="H97" s="1">
        <v>3749.3867499999997</v>
      </c>
      <c r="I97" s="1">
        <f t="shared" si="2"/>
        <v>141.48629245283018</v>
      </c>
      <c r="J97">
        <v>24160256</v>
      </c>
      <c r="K97" s="1">
        <f t="shared" si="3"/>
        <v>1206.9042010398209</v>
      </c>
      <c r="L97" s="1">
        <f>IF(EXACT(F97,"large"), (P$11/K97), (P$7/K97))</f>
        <v>4.9861658405159917</v>
      </c>
    </row>
    <row r="98" spans="1:12" x14ac:dyDescent="0.2">
      <c r="A98" t="s">
        <v>1</v>
      </c>
      <c r="B98" t="s">
        <v>48</v>
      </c>
      <c r="E98" t="s">
        <v>67</v>
      </c>
      <c r="F98" t="s">
        <v>11</v>
      </c>
      <c r="G98" s="1">
        <v>3744.0340000000001</v>
      </c>
      <c r="H98" s="1">
        <f>AVERAGE(G95:G98)</f>
        <v>3749.3867499999997</v>
      </c>
      <c r="I98" s="1">
        <f t="shared" si="2"/>
        <v>141.48629245283018</v>
      </c>
      <c r="J98">
        <v>24160256</v>
      </c>
      <c r="K98" s="1">
        <f t="shared" si="3"/>
        <v>1206.9042010398209</v>
      </c>
      <c r="L98" s="1">
        <f>IF(EXACT(F98,"large"), (P$11/K98), (P$7/K98))</f>
        <v>4.9861658405159917</v>
      </c>
    </row>
    <row r="99" spans="1:12" x14ac:dyDescent="0.2">
      <c r="A99" t="s">
        <v>1</v>
      </c>
      <c r="B99" t="s">
        <v>49</v>
      </c>
      <c r="E99" t="s">
        <v>68</v>
      </c>
      <c r="F99" t="s">
        <v>11</v>
      </c>
      <c r="G99" s="1">
        <v>584.87599999999998</v>
      </c>
      <c r="H99" s="1">
        <v>583.39224999999999</v>
      </c>
      <c r="I99" s="1">
        <f t="shared" si="2"/>
        <v>145.8480625</v>
      </c>
      <c r="J99">
        <v>24160256</v>
      </c>
      <c r="K99" s="1">
        <f t="shared" si="3"/>
        <v>1135.7956561401877</v>
      </c>
      <c r="L99" s="1">
        <f>IF(EXACT(F99,"large"), (P$11/K99), (P$7/K99))</f>
        <v>5.2983337869512317</v>
      </c>
    </row>
    <row r="100" spans="1:12" x14ac:dyDescent="0.2">
      <c r="A100" t="s">
        <v>1</v>
      </c>
      <c r="B100" t="s">
        <v>49</v>
      </c>
      <c r="E100" t="s">
        <v>68</v>
      </c>
      <c r="F100" t="s">
        <v>11</v>
      </c>
      <c r="G100" s="1">
        <v>584.87599999999998</v>
      </c>
      <c r="H100" s="1">
        <v>583.39224999999999</v>
      </c>
      <c r="I100" s="1">
        <f t="shared" si="2"/>
        <v>145.8480625</v>
      </c>
      <c r="J100">
        <v>24160256</v>
      </c>
      <c r="K100" s="1">
        <f t="shared" si="3"/>
        <v>1135.7956561401877</v>
      </c>
      <c r="L100" s="1">
        <f>IF(EXACT(F100,"large"), (P$11/K100), (P$7/K100))</f>
        <v>5.2983337869512317</v>
      </c>
    </row>
    <row r="101" spans="1:12" x14ac:dyDescent="0.2">
      <c r="A101" t="s">
        <v>1</v>
      </c>
      <c r="B101" t="s">
        <v>49</v>
      </c>
      <c r="E101" t="s">
        <v>68</v>
      </c>
      <c r="F101" t="s">
        <v>11</v>
      </c>
      <c r="G101" s="1">
        <v>571.89599999999996</v>
      </c>
      <c r="H101" s="1">
        <v>583.39224999999999</v>
      </c>
      <c r="I101" s="1">
        <f t="shared" si="2"/>
        <v>145.8480625</v>
      </c>
      <c r="J101">
        <v>24160256</v>
      </c>
      <c r="K101" s="1">
        <f t="shared" si="3"/>
        <v>1135.7956561401877</v>
      </c>
      <c r="L101" s="1">
        <f>IF(EXACT(F101,"large"), (P$11/K101), (P$7/K101))</f>
        <v>5.2983337869512317</v>
      </c>
    </row>
    <row r="102" spans="1:12" x14ac:dyDescent="0.2">
      <c r="A102" t="s">
        <v>1</v>
      </c>
      <c r="B102" t="s">
        <v>49</v>
      </c>
      <c r="E102" t="s">
        <v>68</v>
      </c>
      <c r="F102" t="s">
        <v>11</v>
      </c>
      <c r="G102" s="1">
        <v>591.92100000000005</v>
      </c>
      <c r="H102" s="1">
        <f>AVERAGE(G99:G102)</f>
        <v>583.39224999999999</v>
      </c>
      <c r="I102" s="1">
        <f t="shared" si="2"/>
        <v>145.8480625</v>
      </c>
      <c r="J102">
        <v>24160256</v>
      </c>
      <c r="K102" s="1">
        <f t="shared" si="3"/>
        <v>1135.7956561401877</v>
      </c>
      <c r="L102" s="1">
        <f>IF(EXACT(F102,"large"), (P$11/K102), (P$7/K102))</f>
        <v>5.2983337869512317</v>
      </c>
    </row>
    <row r="103" spans="1:12" x14ac:dyDescent="0.2">
      <c r="A103" t="s">
        <v>1</v>
      </c>
      <c r="B103" t="s">
        <v>50</v>
      </c>
      <c r="E103" t="s">
        <v>67</v>
      </c>
      <c r="F103" t="s">
        <v>11</v>
      </c>
      <c r="G103" s="1">
        <v>3732.152</v>
      </c>
      <c r="H103" s="1">
        <v>3735.3175000000001</v>
      </c>
      <c r="I103" s="1">
        <f t="shared" si="2"/>
        <v>140.95537735849058</v>
      </c>
      <c r="J103">
        <v>24160256</v>
      </c>
      <c r="K103" s="1">
        <f t="shared" si="3"/>
        <v>1216.0130467340143</v>
      </c>
      <c r="L103" s="1">
        <f>IF(EXACT(F103,"large"), (P$11/K103), (P$7/K103))</f>
        <v>4.9488157352939268</v>
      </c>
    </row>
    <row r="104" spans="1:12" x14ac:dyDescent="0.2">
      <c r="A104" t="s">
        <v>1</v>
      </c>
      <c r="B104" t="s">
        <v>50</v>
      </c>
      <c r="E104" t="s">
        <v>67</v>
      </c>
      <c r="F104" t="s">
        <v>11</v>
      </c>
      <c r="G104" s="1">
        <v>3742.6489999999999</v>
      </c>
      <c r="H104" s="1">
        <v>3735.3175000000001</v>
      </c>
      <c r="I104" s="1">
        <f t="shared" si="2"/>
        <v>140.95537735849058</v>
      </c>
      <c r="J104">
        <v>24160256</v>
      </c>
      <c r="K104" s="1">
        <f t="shared" si="3"/>
        <v>1216.0130467340143</v>
      </c>
      <c r="L104" s="1">
        <f>IF(EXACT(F104,"large"), (P$11/K104), (P$7/K104))</f>
        <v>4.9488157352939268</v>
      </c>
    </row>
    <row r="105" spans="1:12" x14ac:dyDescent="0.2">
      <c r="A105" t="s">
        <v>1</v>
      </c>
      <c r="B105" t="s">
        <v>50</v>
      </c>
      <c r="E105" t="s">
        <v>67</v>
      </c>
      <c r="F105" t="s">
        <v>11</v>
      </c>
      <c r="G105" s="1">
        <v>3726.4029999999998</v>
      </c>
      <c r="H105" s="1">
        <v>3735.3175000000001</v>
      </c>
      <c r="I105" s="1">
        <f t="shared" si="2"/>
        <v>140.95537735849058</v>
      </c>
      <c r="J105">
        <v>24160256</v>
      </c>
      <c r="K105" s="1">
        <f t="shared" si="3"/>
        <v>1216.0130467340143</v>
      </c>
      <c r="L105" s="1">
        <f>IF(EXACT(F105,"large"), (P$11/K105), (P$7/K105))</f>
        <v>4.9488157352939268</v>
      </c>
    </row>
    <row r="106" spans="1:12" x14ac:dyDescent="0.2">
      <c r="A106" t="s">
        <v>1</v>
      </c>
      <c r="B106" t="s">
        <v>50</v>
      </c>
      <c r="E106" t="s">
        <v>67</v>
      </c>
      <c r="F106" t="s">
        <v>11</v>
      </c>
      <c r="G106" s="1">
        <v>3740.0659999999998</v>
      </c>
      <c r="H106" s="1">
        <f>AVERAGE(G103:G106)</f>
        <v>3735.3175000000001</v>
      </c>
      <c r="I106" s="1">
        <f t="shared" si="2"/>
        <v>140.95537735849058</v>
      </c>
      <c r="J106">
        <v>24160256</v>
      </c>
      <c r="K106" s="1">
        <f t="shared" si="3"/>
        <v>1216.0130467340143</v>
      </c>
      <c r="L106" s="1">
        <f>IF(EXACT(F106,"large"), (P$11/K106), (P$7/K106))</f>
        <v>4.9488157352939268</v>
      </c>
    </row>
    <row r="107" spans="1:12" x14ac:dyDescent="0.2">
      <c r="A107" t="s">
        <v>1</v>
      </c>
      <c r="B107" t="s">
        <v>51</v>
      </c>
      <c r="E107" t="s">
        <v>68</v>
      </c>
      <c r="F107" t="s">
        <v>11</v>
      </c>
      <c r="G107" s="1">
        <v>616.93799999999999</v>
      </c>
      <c r="H107" s="1">
        <v>612.71849999999995</v>
      </c>
      <c r="I107" s="1">
        <f t="shared" si="2"/>
        <v>153.17962499999999</v>
      </c>
      <c r="J107">
        <v>24160256</v>
      </c>
      <c r="K107" s="1">
        <f t="shared" si="3"/>
        <v>1029.6734810174653</v>
      </c>
      <c r="L107" s="1">
        <f>IF(EXACT(F107,"large"), (P$11/K107), (P$7/K107))</f>
        <v>5.8444007842695189</v>
      </c>
    </row>
    <row r="108" spans="1:12" x14ac:dyDescent="0.2">
      <c r="A108" t="s">
        <v>1</v>
      </c>
      <c r="B108" t="s">
        <v>51</v>
      </c>
      <c r="E108" t="s">
        <v>68</v>
      </c>
      <c r="F108" t="s">
        <v>11</v>
      </c>
      <c r="G108" s="1">
        <v>608.00800000000004</v>
      </c>
      <c r="H108" s="1">
        <v>612.71849999999995</v>
      </c>
      <c r="I108" s="1">
        <f t="shared" si="2"/>
        <v>153.17962499999999</v>
      </c>
      <c r="J108">
        <v>24160256</v>
      </c>
      <c r="K108" s="1">
        <f t="shared" si="3"/>
        <v>1029.6734810174653</v>
      </c>
      <c r="L108" s="1">
        <f>IF(EXACT(F108,"large"), (P$11/K108), (P$7/K108))</f>
        <v>5.8444007842695189</v>
      </c>
    </row>
    <row r="109" spans="1:12" x14ac:dyDescent="0.2">
      <c r="A109" t="s">
        <v>1</v>
      </c>
      <c r="B109" t="s">
        <v>51</v>
      </c>
      <c r="E109" t="s">
        <v>68</v>
      </c>
      <c r="F109" t="s">
        <v>11</v>
      </c>
      <c r="G109" s="1">
        <v>624.92600000000004</v>
      </c>
      <c r="H109" s="1">
        <v>612.71849999999995</v>
      </c>
      <c r="I109" s="1">
        <f t="shared" si="2"/>
        <v>153.17962499999999</v>
      </c>
      <c r="J109">
        <v>24160256</v>
      </c>
      <c r="K109" s="1">
        <f t="shared" si="3"/>
        <v>1029.6734810174653</v>
      </c>
      <c r="L109" s="1">
        <f>IF(EXACT(F109,"large"), (P$11/K109), (P$7/K109))</f>
        <v>5.8444007842695189</v>
      </c>
    </row>
    <row r="110" spans="1:12" x14ac:dyDescent="0.2">
      <c r="A110" t="s">
        <v>1</v>
      </c>
      <c r="B110" t="s">
        <v>51</v>
      </c>
      <c r="E110" t="s">
        <v>68</v>
      </c>
      <c r="F110" t="s">
        <v>11</v>
      </c>
      <c r="G110" s="1">
        <v>601.00199999999995</v>
      </c>
      <c r="H110" s="1">
        <f>AVERAGE(G107:G110)</f>
        <v>612.71849999999995</v>
      </c>
      <c r="I110" s="1">
        <f t="shared" si="2"/>
        <v>153.17962499999999</v>
      </c>
      <c r="J110">
        <v>24160256</v>
      </c>
      <c r="K110" s="1">
        <f t="shared" si="3"/>
        <v>1029.6734810174653</v>
      </c>
      <c r="L110" s="1">
        <f>IF(EXACT(F110,"large"), (P$11/K110), (P$7/K110))</f>
        <v>5.8444007842695189</v>
      </c>
    </row>
    <row r="111" spans="1:12" x14ac:dyDescent="0.2">
      <c r="A111" t="s">
        <v>53</v>
      </c>
      <c r="B111" t="s">
        <v>52</v>
      </c>
      <c r="E111" t="s">
        <v>68</v>
      </c>
      <c r="F111" t="s">
        <v>11</v>
      </c>
      <c r="G111" s="1">
        <v>393.14600000000002</v>
      </c>
      <c r="H111" s="1">
        <v>409.47899999999998</v>
      </c>
      <c r="I111" s="1">
        <f t="shared" si="2"/>
        <v>102.36975</v>
      </c>
      <c r="J111">
        <f>3936*2624</f>
        <v>10328064</v>
      </c>
      <c r="K111" s="1">
        <f t="shared" si="3"/>
        <v>985.54313039473163</v>
      </c>
      <c r="L111" s="1">
        <f>IF(EXACT(F111,"large"), (P$11/K111), (P$7/K111))</f>
        <v>6.1060995855044204</v>
      </c>
    </row>
    <row r="112" spans="1:12" x14ac:dyDescent="0.2">
      <c r="A112" t="s">
        <v>53</v>
      </c>
      <c r="B112" t="s">
        <v>52</v>
      </c>
      <c r="E112" t="s">
        <v>68</v>
      </c>
      <c r="F112" t="s">
        <v>11</v>
      </c>
      <c r="G112" s="1">
        <v>396.18200000000002</v>
      </c>
      <c r="H112" s="1">
        <v>409.47899999999998</v>
      </c>
      <c r="I112" s="1">
        <f t="shared" si="2"/>
        <v>102.36975</v>
      </c>
      <c r="J112">
        <f t="shared" ref="J112:J150" si="4">3936*2624</f>
        <v>10328064</v>
      </c>
      <c r="K112" s="1">
        <f t="shared" si="3"/>
        <v>985.54313039473163</v>
      </c>
      <c r="L112" s="1">
        <f>IF(EXACT(F112,"large"), (P$11/K112), (P$7/K112))</f>
        <v>6.1060995855044204</v>
      </c>
    </row>
    <row r="113" spans="1:12" x14ac:dyDescent="0.2">
      <c r="A113" t="s">
        <v>53</v>
      </c>
      <c r="B113" t="s">
        <v>52</v>
      </c>
      <c r="E113" t="s">
        <v>68</v>
      </c>
      <c r="F113" t="s">
        <v>11</v>
      </c>
      <c r="G113" s="1">
        <v>421.07</v>
      </c>
      <c r="H113" s="1">
        <v>409.47899999999998</v>
      </c>
      <c r="I113" s="1">
        <f t="shared" si="2"/>
        <v>102.36975</v>
      </c>
      <c r="J113">
        <f t="shared" si="4"/>
        <v>10328064</v>
      </c>
      <c r="K113" s="1">
        <f t="shared" si="3"/>
        <v>985.54313039473163</v>
      </c>
      <c r="L113" s="1">
        <f>IF(EXACT(F113,"large"), (P$11/K113), (P$7/K113))</f>
        <v>6.1060995855044204</v>
      </c>
    </row>
    <row r="114" spans="1:12" x14ac:dyDescent="0.2">
      <c r="A114" t="s">
        <v>53</v>
      </c>
      <c r="B114" t="s">
        <v>52</v>
      </c>
      <c r="E114" t="s">
        <v>68</v>
      </c>
      <c r="F114" t="s">
        <v>11</v>
      </c>
      <c r="G114" s="1">
        <v>427.51799999999997</v>
      </c>
      <c r="H114" s="1">
        <f>AVERAGE(G111:G114)</f>
        <v>409.47899999999998</v>
      </c>
      <c r="I114" s="1">
        <f t="shared" si="2"/>
        <v>102.36975</v>
      </c>
      <c r="J114">
        <f t="shared" si="4"/>
        <v>10328064</v>
      </c>
      <c r="K114" s="1">
        <f t="shared" si="3"/>
        <v>985.54313039473163</v>
      </c>
      <c r="L114" s="1">
        <f>IF(EXACT(F114,"large"), (P$11/K114), (P$7/K114))</f>
        <v>6.1060995855044204</v>
      </c>
    </row>
    <row r="115" spans="1:12" x14ac:dyDescent="0.2">
      <c r="A115" t="s">
        <v>53</v>
      </c>
      <c r="B115" t="s">
        <v>54</v>
      </c>
      <c r="E115" t="s">
        <v>67</v>
      </c>
      <c r="F115" t="s">
        <v>11</v>
      </c>
      <c r="G115" s="1">
        <v>3109.8820000000001</v>
      </c>
      <c r="H115" s="1">
        <v>3113.5877500000001</v>
      </c>
      <c r="I115" s="1">
        <f t="shared" si="2"/>
        <v>117.49387735849056</v>
      </c>
      <c r="J115">
        <f t="shared" si="4"/>
        <v>10328064</v>
      </c>
      <c r="K115" s="1">
        <f t="shared" si="3"/>
        <v>748.14960073354314</v>
      </c>
      <c r="L115" s="1">
        <f>IF(EXACT(F115,"large"), (P$11/K115), (P$7/K115))</f>
        <v>8.0436111896600142</v>
      </c>
    </row>
    <row r="116" spans="1:12" x14ac:dyDescent="0.2">
      <c r="A116" t="s">
        <v>53</v>
      </c>
      <c r="B116" t="s">
        <v>54</v>
      </c>
      <c r="E116" t="s">
        <v>67</v>
      </c>
      <c r="F116" t="s">
        <v>11</v>
      </c>
      <c r="G116" s="1">
        <v>3102.4180000000001</v>
      </c>
      <c r="H116" s="1">
        <v>3113.5877500000001</v>
      </c>
      <c r="I116" s="1">
        <f t="shared" si="2"/>
        <v>117.49387735849056</v>
      </c>
      <c r="J116">
        <f t="shared" si="4"/>
        <v>10328064</v>
      </c>
      <c r="K116" s="1">
        <f t="shared" si="3"/>
        <v>748.14960073354314</v>
      </c>
      <c r="L116" s="1">
        <f>IF(EXACT(F116,"large"), (P$11/K116), (P$7/K116))</f>
        <v>8.0436111896600142</v>
      </c>
    </row>
    <row r="117" spans="1:12" x14ac:dyDescent="0.2">
      <c r="A117" t="s">
        <v>53</v>
      </c>
      <c r="B117" t="s">
        <v>54</v>
      </c>
      <c r="E117" t="s">
        <v>67</v>
      </c>
      <c r="F117" t="s">
        <v>11</v>
      </c>
      <c r="G117" s="1">
        <v>3114.3870000000002</v>
      </c>
      <c r="H117" s="1">
        <v>3113.5877500000001</v>
      </c>
      <c r="I117" s="1">
        <f t="shared" si="2"/>
        <v>117.49387735849056</v>
      </c>
      <c r="J117">
        <f t="shared" si="4"/>
        <v>10328064</v>
      </c>
      <c r="K117" s="1">
        <f t="shared" si="3"/>
        <v>748.14960073354314</v>
      </c>
      <c r="L117" s="1">
        <f>IF(EXACT(F117,"large"), (P$11/K117), (P$7/K117))</f>
        <v>8.0436111896600142</v>
      </c>
    </row>
    <row r="118" spans="1:12" x14ac:dyDescent="0.2">
      <c r="A118" t="s">
        <v>53</v>
      </c>
      <c r="B118" t="s">
        <v>54</v>
      </c>
      <c r="E118" t="s">
        <v>67</v>
      </c>
      <c r="F118" t="s">
        <v>11</v>
      </c>
      <c r="G118" s="1">
        <v>3127.6640000000002</v>
      </c>
      <c r="H118" s="1">
        <f>AVERAGE(G115:G118)</f>
        <v>3113.5877500000001</v>
      </c>
      <c r="I118" s="1">
        <f t="shared" si="2"/>
        <v>117.49387735849056</v>
      </c>
      <c r="J118">
        <f t="shared" si="4"/>
        <v>10328064</v>
      </c>
      <c r="K118" s="1">
        <f t="shared" si="3"/>
        <v>748.14960073354314</v>
      </c>
      <c r="L118" s="1">
        <f>IF(EXACT(F118,"large"), (P$11/K118), (P$7/K118))</f>
        <v>8.0436111896600142</v>
      </c>
    </row>
    <row r="119" spans="1:12" x14ac:dyDescent="0.2">
      <c r="A119" t="s">
        <v>53</v>
      </c>
      <c r="B119" t="s">
        <v>55</v>
      </c>
      <c r="E119" t="s">
        <v>67</v>
      </c>
      <c r="F119" t="s">
        <v>11</v>
      </c>
      <c r="G119" s="1">
        <v>3096.0059999999999</v>
      </c>
      <c r="H119" s="1">
        <v>3103.9454999999998</v>
      </c>
      <c r="I119" s="1">
        <f t="shared" si="2"/>
        <v>117.13001886792452</v>
      </c>
      <c r="J119">
        <f t="shared" si="4"/>
        <v>10328064</v>
      </c>
      <c r="K119" s="1">
        <f t="shared" si="3"/>
        <v>752.80499833062686</v>
      </c>
      <c r="L119" s="1">
        <f>IF(EXACT(F119,"large"), (P$11/K119), (P$7/K119))</f>
        <v>7.9938689479277496</v>
      </c>
    </row>
    <row r="120" spans="1:12" x14ac:dyDescent="0.2">
      <c r="A120" t="s">
        <v>53</v>
      </c>
      <c r="B120" t="s">
        <v>55</v>
      </c>
      <c r="E120" t="s">
        <v>67</v>
      </c>
      <c r="F120" t="s">
        <v>11</v>
      </c>
      <c r="G120" s="1">
        <v>3104.4360000000001</v>
      </c>
      <c r="H120" s="1">
        <v>3103.9454999999998</v>
      </c>
      <c r="I120" s="1">
        <f t="shared" si="2"/>
        <v>117.13001886792452</v>
      </c>
      <c r="J120">
        <f t="shared" si="4"/>
        <v>10328064</v>
      </c>
      <c r="K120" s="1">
        <f t="shared" si="3"/>
        <v>752.80499833062686</v>
      </c>
      <c r="L120" s="1">
        <f>IF(EXACT(F120,"large"), (P$11/K120), (P$7/K120))</f>
        <v>7.9938689479277496</v>
      </c>
    </row>
    <row r="121" spans="1:12" x14ac:dyDescent="0.2">
      <c r="A121" t="s">
        <v>53</v>
      </c>
      <c r="B121" t="s">
        <v>55</v>
      </c>
      <c r="E121" t="s">
        <v>67</v>
      </c>
      <c r="F121" t="s">
        <v>11</v>
      </c>
      <c r="G121" s="1">
        <v>3107.3339999999998</v>
      </c>
      <c r="H121" s="1">
        <v>3103.9454999999998</v>
      </c>
      <c r="I121" s="1">
        <f t="shared" si="2"/>
        <v>117.13001886792452</v>
      </c>
      <c r="J121">
        <f t="shared" si="4"/>
        <v>10328064</v>
      </c>
      <c r="K121" s="1">
        <f t="shared" si="3"/>
        <v>752.80499833062686</v>
      </c>
      <c r="L121" s="1">
        <f>IF(EXACT(F121,"large"), (P$11/K121), (P$7/K121))</f>
        <v>7.9938689479277496</v>
      </c>
    </row>
    <row r="122" spans="1:12" x14ac:dyDescent="0.2">
      <c r="A122" t="s">
        <v>53</v>
      </c>
      <c r="B122" t="s">
        <v>55</v>
      </c>
      <c r="E122" t="s">
        <v>67</v>
      </c>
      <c r="F122" t="s">
        <v>11</v>
      </c>
      <c r="G122" s="1">
        <v>3108.0059999999999</v>
      </c>
      <c r="H122" s="1">
        <f>AVERAGE(G119:G122)</f>
        <v>3103.9454999999998</v>
      </c>
      <c r="I122" s="1">
        <f t="shared" si="2"/>
        <v>117.13001886792452</v>
      </c>
      <c r="J122">
        <f t="shared" si="4"/>
        <v>10328064</v>
      </c>
      <c r="K122" s="1">
        <f t="shared" si="3"/>
        <v>752.80499833062686</v>
      </c>
      <c r="L122" s="1">
        <f>IF(EXACT(F122,"large"), (P$11/K122), (P$7/K122))</f>
        <v>7.9938689479277496</v>
      </c>
    </row>
    <row r="123" spans="1:12" x14ac:dyDescent="0.2">
      <c r="A123" t="s">
        <v>53</v>
      </c>
      <c r="B123" t="s">
        <v>56</v>
      </c>
      <c r="E123" t="s">
        <v>68</v>
      </c>
      <c r="F123" t="s">
        <v>11</v>
      </c>
      <c r="G123" s="1">
        <v>462.97300000000001</v>
      </c>
      <c r="H123" s="1">
        <v>473.03800000000001</v>
      </c>
      <c r="I123" s="1">
        <f t="shared" si="2"/>
        <v>118.2595</v>
      </c>
      <c r="J123">
        <f t="shared" si="4"/>
        <v>10328064</v>
      </c>
      <c r="K123" s="1">
        <f t="shared" si="3"/>
        <v>738.49378292088431</v>
      </c>
      <c r="L123" s="1">
        <f>IF(EXACT(F123,"large"), (P$11/K123), (P$7/K123))</f>
        <v>8.1487815323215749</v>
      </c>
    </row>
    <row r="124" spans="1:12" x14ac:dyDescent="0.2">
      <c r="A124" t="s">
        <v>53</v>
      </c>
      <c r="B124" t="s">
        <v>56</v>
      </c>
      <c r="E124" t="s">
        <v>68</v>
      </c>
      <c r="F124" t="s">
        <v>11</v>
      </c>
      <c r="G124" s="1">
        <v>470.45499999999998</v>
      </c>
      <c r="H124" s="1">
        <v>473.03800000000001</v>
      </c>
      <c r="I124" s="1">
        <f t="shared" si="2"/>
        <v>118.2595</v>
      </c>
      <c r="J124">
        <f t="shared" si="4"/>
        <v>10328064</v>
      </c>
      <c r="K124" s="1">
        <f t="shared" si="3"/>
        <v>738.49378292088431</v>
      </c>
      <c r="L124" s="1">
        <f>IF(EXACT(F124,"large"), (P$11/K124), (P$7/K124))</f>
        <v>8.1487815323215749</v>
      </c>
    </row>
    <row r="125" spans="1:12" x14ac:dyDescent="0.2">
      <c r="A125" t="s">
        <v>53</v>
      </c>
      <c r="B125" t="s">
        <v>56</v>
      </c>
      <c r="E125" t="s">
        <v>68</v>
      </c>
      <c r="F125" t="s">
        <v>11</v>
      </c>
      <c r="G125" s="1">
        <v>479.28699999999998</v>
      </c>
      <c r="H125" s="1">
        <v>473.03800000000001</v>
      </c>
      <c r="I125" s="1">
        <f t="shared" si="2"/>
        <v>118.2595</v>
      </c>
      <c r="J125">
        <f t="shared" si="4"/>
        <v>10328064</v>
      </c>
      <c r="K125" s="1">
        <f t="shared" si="3"/>
        <v>738.49378292088431</v>
      </c>
      <c r="L125" s="1">
        <f>IF(EXACT(F125,"large"), (P$11/K125), (P$7/K125))</f>
        <v>8.1487815323215749</v>
      </c>
    </row>
    <row r="126" spans="1:12" x14ac:dyDescent="0.2">
      <c r="A126" t="s">
        <v>53</v>
      </c>
      <c r="B126" t="s">
        <v>56</v>
      </c>
      <c r="E126" t="s">
        <v>68</v>
      </c>
      <c r="F126" t="s">
        <v>11</v>
      </c>
      <c r="G126" s="1">
        <v>479.43700000000001</v>
      </c>
      <c r="H126" s="1">
        <f>AVERAGE(G123:G126)</f>
        <v>473.03800000000001</v>
      </c>
      <c r="I126" s="1">
        <f t="shared" si="2"/>
        <v>118.2595</v>
      </c>
      <c r="J126">
        <f t="shared" si="4"/>
        <v>10328064</v>
      </c>
      <c r="K126" s="1">
        <f t="shared" si="3"/>
        <v>738.49378292088431</v>
      </c>
      <c r="L126" s="1">
        <f>IF(EXACT(F126,"large"), (P$11/K126), (P$7/K126))</f>
        <v>8.1487815323215749</v>
      </c>
    </row>
    <row r="127" spans="1:12" x14ac:dyDescent="0.2">
      <c r="A127" t="s">
        <v>53</v>
      </c>
      <c r="B127" s="5" t="s">
        <v>57</v>
      </c>
      <c r="C127" s="5"/>
      <c r="D127" s="5"/>
      <c r="F127" t="s">
        <v>11</v>
      </c>
      <c r="J127">
        <f t="shared" si="4"/>
        <v>10328064</v>
      </c>
      <c r="K127" s="1" t="e">
        <f t="shared" si="3"/>
        <v>#DIV/0!</v>
      </c>
      <c r="L127" s="1" t="e">
        <f>IF(EXACT(F127,"large"), (P$11/K127), (P$7/K127))</f>
        <v>#DIV/0!</v>
      </c>
    </row>
    <row r="128" spans="1:12" x14ac:dyDescent="0.2">
      <c r="A128" t="s">
        <v>53</v>
      </c>
      <c r="B128" s="5" t="s">
        <v>57</v>
      </c>
      <c r="C128" s="5"/>
      <c r="D128" s="5"/>
      <c r="F128" t="s">
        <v>11</v>
      </c>
      <c r="J128">
        <f t="shared" si="4"/>
        <v>10328064</v>
      </c>
      <c r="K128" s="1" t="e">
        <f t="shared" si="3"/>
        <v>#DIV/0!</v>
      </c>
      <c r="L128" s="1" t="e">
        <f>IF(EXACT(F128,"large"), (P$11/K128), (P$7/K128))</f>
        <v>#DIV/0!</v>
      </c>
    </row>
    <row r="129" spans="1:12" x14ac:dyDescent="0.2">
      <c r="A129" t="s">
        <v>53</v>
      </c>
      <c r="B129" s="5" t="s">
        <v>57</v>
      </c>
      <c r="C129" s="5"/>
      <c r="D129" s="5"/>
      <c r="F129" t="s">
        <v>11</v>
      </c>
      <c r="J129">
        <f t="shared" si="4"/>
        <v>10328064</v>
      </c>
      <c r="K129" s="1" t="e">
        <f t="shared" si="3"/>
        <v>#DIV/0!</v>
      </c>
      <c r="L129" s="1" t="e">
        <f>IF(EXACT(F129,"large"), (P$11/K129), (P$7/K129))</f>
        <v>#DIV/0!</v>
      </c>
    </row>
    <row r="130" spans="1:12" x14ac:dyDescent="0.2">
      <c r="A130" t="s">
        <v>53</v>
      </c>
      <c r="B130" s="5" t="s">
        <v>57</v>
      </c>
      <c r="C130" s="5"/>
      <c r="D130" s="5"/>
      <c r="F130" t="s">
        <v>11</v>
      </c>
      <c r="J130">
        <f t="shared" si="4"/>
        <v>10328064</v>
      </c>
      <c r="K130" s="1" t="e">
        <f t="shared" si="3"/>
        <v>#DIV/0!</v>
      </c>
      <c r="L130" s="1" t="e">
        <f>IF(EXACT(F130,"large"), (P$11/K130), (P$7/K130))</f>
        <v>#DIV/0!</v>
      </c>
    </row>
    <row r="131" spans="1:12" x14ac:dyDescent="0.2">
      <c r="A131" t="s">
        <v>53</v>
      </c>
      <c r="B131" s="6" t="s">
        <v>59</v>
      </c>
      <c r="C131" s="6"/>
      <c r="D131" s="6"/>
      <c r="E131" t="s">
        <v>68</v>
      </c>
      <c r="F131" t="s">
        <v>11</v>
      </c>
      <c r="G131" s="1">
        <v>479.887</v>
      </c>
      <c r="H131" s="1">
        <v>474.69800000000004</v>
      </c>
      <c r="I131" s="1">
        <f t="shared" si="2"/>
        <v>118.67450000000001</v>
      </c>
      <c r="J131">
        <f t="shared" si="4"/>
        <v>10328064</v>
      </c>
      <c r="K131" s="1">
        <f t="shared" si="3"/>
        <v>733.33784706915947</v>
      </c>
      <c r="L131" s="1">
        <f>IF(EXACT(F131,"large"), (P$11/K131), (P$7/K131))</f>
        <v>8.2060738090236214</v>
      </c>
    </row>
    <row r="132" spans="1:12" x14ac:dyDescent="0.2">
      <c r="A132" t="s">
        <v>53</v>
      </c>
      <c r="B132" s="6" t="s">
        <v>59</v>
      </c>
      <c r="C132" s="6"/>
      <c r="D132" s="6"/>
      <c r="E132" t="s">
        <v>68</v>
      </c>
      <c r="F132" t="s">
        <v>11</v>
      </c>
      <c r="G132" s="1">
        <v>472.47899999999998</v>
      </c>
      <c r="H132" s="1">
        <v>474.69800000000004</v>
      </c>
      <c r="I132" s="1">
        <f t="shared" si="2"/>
        <v>118.67450000000001</v>
      </c>
      <c r="J132">
        <f t="shared" si="4"/>
        <v>10328064</v>
      </c>
      <c r="K132" s="1">
        <f t="shared" si="3"/>
        <v>733.33784706915947</v>
      </c>
      <c r="L132" s="1">
        <f>IF(EXACT(F132,"large"), (P$11/K132), (P$7/K132))</f>
        <v>8.2060738090236214</v>
      </c>
    </row>
    <row r="133" spans="1:12" x14ac:dyDescent="0.2">
      <c r="A133" t="s">
        <v>53</v>
      </c>
      <c r="B133" s="6" t="s">
        <v>59</v>
      </c>
      <c r="C133" s="6"/>
      <c r="D133" s="6"/>
      <c r="E133" t="s">
        <v>68</v>
      </c>
      <c r="F133" t="s">
        <v>11</v>
      </c>
      <c r="G133" s="1">
        <v>462.46699999999998</v>
      </c>
      <c r="H133" s="1">
        <v>474.69800000000004</v>
      </c>
      <c r="I133" s="1">
        <f t="shared" ref="I133:I150" si="5">IF(EXACT(E133,"center"), (H133/H$2), (H133/H$1))</f>
        <v>118.67450000000001</v>
      </c>
      <c r="J133">
        <f t="shared" si="4"/>
        <v>10328064</v>
      </c>
      <c r="K133" s="1">
        <f t="shared" ref="K133:K150" si="6">J133/(I133*I133)</f>
        <v>733.33784706915947</v>
      </c>
      <c r="L133" s="1">
        <f>IF(EXACT(F133,"large"), (P$11/K133), (P$7/K133))</f>
        <v>8.2060738090236214</v>
      </c>
    </row>
    <row r="134" spans="1:12" x14ac:dyDescent="0.2">
      <c r="A134" t="s">
        <v>53</v>
      </c>
      <c r="B134" s="6" t="s">
        <v>59</v>
      </c>
      <c r="C134" s="6"/>
      <c r="D134" s="6"/>
      <c r="E134" t="s">
        <v>68</v>
      </c>
      <c r="F134" t="s">
        <v>11</v>
      </c>
      <c r="G134" s="1">
        <v>483.959</v>
      </c>
      <c r="H134" s="1">
        <f>AVERAGE(G131:G134)</f>
        <v>474.69800000000004</v>
      </c>
      <c r="I134" s="1">
        <f t="shared" si="5"/>
        <v>118.67450000000001</v>
      </c>
      <c r="J134">
        <f t="shared" si="4"/>
        <v>10328064</v>
      </c>
      <c r="K134" s="1">
        <f t="shared" si="6"/>
        <v>733.33784706915947</v>
      </c>
      <c r="L134" s="1">
        <f>IF(EXACT(F134,"large"), (P$11/K134), (P$7/K134))</f>
        <v>8.2060738090236214</v>
      </c>
    </row>
    <row r="135" spans="1:12" x14ac:dyDescent="0.2">
      <c r="A135" t="s">
        <v>53</v>
      </c>
      <c r="B135" s="6" t="s">
        <v>60</v>
      </c>
      <c r="C135" s="6"/>
      <c r="D135" s="6"/>
      <c r="E135" t="s">
        <v>68</v>
      </c>
      <c r="F135" t="s">
        <v>11</v>
      </c>
      <c r="G135" s="1">
        <v>480.78699999999998</v>
      </c>
      <c r="H135" s="1">
        <v>471.3655</v>
      </c>
      <c r="I135" s="1">
        <f t="shared" si="5"/>
        <v>117.841375</v>
      </c>
      <c r="J135">
        <f t="shared" si="4"/>
        <v>10328064</v>
      </c>
      <c r="K135" s="1">
        <f t="shared" si="6"/>
        <v>743.74373056788806</v>
      </c>
      <c r="L135" s="1">
        <f>IF(EXACT(F135,"large"), (P$11/K135), (P$7/K135))</f>
        <v>8.0912608102324022</v>
      </c>
    </row>
    <row r="136" spans="1:12" x14ac:dyDescent="0.2">
      <c r="A136" t="s">
        <v>53</v>
      </c>
      <c r="B136" s="6" t="s">
        <v>60</v>
      </c>
      <c r="C136" s="6"/>
      <c r="D136" s="6"/>
      <c r="E136" t="s">
        <v>68</v>
      </c>
      <c r="F136" t="s">
        <v>11</v>
      </c>
      <c r="G136" s="1">
        <v>461.06400000000002</v>
      </c>
      <c r="H136" s="1">
        <v>471.3655</v>
      </c>
      <c r="I136" s="1">
        <f t="shared" si="5"/>
        <v>117.841375</v>
      </c>
      <c r="J136">
        <f t="shared" si="4"/>
        <v>10328064</v>
      </c>
      <c r="K136" s="1">
        <f t="shared" si="6"/>
        <v>743.74373056788806</v>
      </c>
      <c r="L136" s="1">
        <f>IF(EXACT(F136,"large"), (P$11/K136), (P$7/K136))</f>
        <v>8.0912608102324022</v>
      </c>
    </row>
    <row r="137" spans="1:12" x14ac:dyDescent="0.2">
      <c r="A137" t="s">
        <v>53</v>
      </c>
      <c r="B137" s="6" t="s">
        <v>60</v>
      </c>
      <c r="C137" s="6"/>
      <c r="D137" s="6"/>
      <c r="E137" t="s">
        <v>68</v>
      </c>
      <c r="F137" t="s">
        <v>11</v>
      </c>
      <c r="G137" s="1">
        <v>481.572</v>
      </c>
      <c r="H137" s="1">
        <v>471.3655</v>
      </c>
      <c r="I137" s="1">
        <f t="shared" si="5"/>
        <v>117.841375</v>
      </c>
      <c r="J137">
        <f t="shared" si="4"/>
        <v>10328064</v>
      </c>
      <c r="K137" s="1">
        <f t="shared" si="6"/>
        <v>743.74373056788806</v>
      </c>
      <c r="L137" s="1">
        <f>IF(EXACT(F137,"large"), (P$11/K137), (P$7/K137))</f>
        <v>8.0912608102324022</v>
      </c>
    </row>
    <row r="138" spans="1:12" x14ac:dyDescent="0.2">
      <c r="A138" t="s">
        <v>53</v>
      </c>
      <c r="B138" s="6" t="s">
        <v>60</v>
      </c>
      <c r="C138" s="6"/>
      <c r="D138" s="6"/>
      <c r="E138" t="s">
        <v>68</v>
      </c>
      <c r="F138" t="s">
        <v>11</v>
      </c>
      <c r="G138" s="1">
        <v>462.03899999999999</v>
      </c>
      <c r="H138" s="1">
        <f>AVERAGE(G135:G138)</f>
        <v>471.3655</v>
      </c>
      <c r="I138" s="1">
        <f t="shared" si="5"/>
        <v>117.841375</v>
      </c>
      <c r="J138">
        <f t="shared" si="4"/>
        <v>10328064</v>
      </c>
      <c r="K138" s="1">
        <f t="shared" si="6"/>
        <v>743.74373056788806</v>
      </c>
      <c r="L138" s="1">
        <f>IF(EXACT(F138,"large"), (P$11/K138), (P$7/K138))</f>
        <v>8.0912608102324022</v>
      </c>
    </row>
    <row r="139" spans="1:12" x14ac:dyDescent="0.2">
      <c r="A139" t="s">
        <v>53</v>
      </c>
      <c r="B139" s="6" t="s">
        <v>61</v>
      </c>
      <c r="C139" s="6"/>
      <c r="D139" s="6"/>
      <c r="E139" t="s">
        <v>68</v>
      </c>
      <c r="F139" t="s">
        <v>11</v>
      </c>
      <c r="G139" s="1">
        <v>458.87299999999999</v>
      </c>
      <c r="H139" s="1">
        <v>450.12549999999999</v>
      </c>
      <c r="I139" s="1">
        <f t="shared" si="5"/>
        <v>112.531375</v>
      </c>
      <c r="J139">
        <f t="shared" si="4"/>
        <v>10328064</v>
      </c>
      <c r="K139" s="1">
        <f t="shared" si="6"/>
        <v>815.58958178270541</v>
      </c>
      <c r="L139" s="1">
        <f>IF(EXACT(F139,"large"), (P$11/K139), (P$7/K139))</f>
        <v>7.3784960406756479</v>
      </c>
    </row>
    <row r="140" spans="1:12" x14ac:dyDescent="0.2">
      <c r="A140" t="s">
        <v>53</v>
      </c>
      <c r="B140" s="6" t="s">
        <v>61</v>
      </c>
      <c r="C140" s="6"/>
      <c r="D140" s="6"/>
      <c r="E140" t="s">
        <v>68</v>
      </c>
      <c r="F140" t="s">
        <v>11</v>
      </c>
      <c r="G140" s="1">
        <v>446.78899999999999</v>
      </c>
      <c r="H140" s="1">
        <v>450.12549999999999</v>
      </c>
      <c r="I140" s="1">
        <f t="shared" si="5"/>
        <v>112.531375</v>
      </c>
      <c r="J140">
        <f t="shared" si="4"/>
        <v>10328064</v>
      </c>
      <c r="K140" s="1">
        <f t="shared" si="6"/>
        <v>815.58958178270541</v>
      </c>
      <c r="L140" s="1">
        <f>IF(EXACT(F140,"large"), (P$11/K140), (P$7/K140))</f>
        <v>7.3784960406756479</v>
      </c>
    </row>
    <row r="141" spans="1:12" x14ac:dyDescent="0.2">
      <c r="A141" t="s">
        <v>53</v>
      </c>
      <c r="B141" s="6" t="s">
        <v>61</v>
      </c>
      <c r="C141" s="6"/>
      <c r="D141" s="6"/>
      <c r="E141" t="s">
        <v>68</v>
      </c>
      <c r="F141" t="s">
        <v>11</v>
      </c>
      <c r="G141" s="1">
        <v>450.79899999999998</v>
      </c>
      <c r="H141" s="1">
        <v>450.12549999999999</v>
      </c>
      <c r="I141" s="1">
        <f t="shared" si="5"/>
        <v>112.531375</v>
      </c>
      <c r="J141">
        <f t="shared" si="4"/>
        <v>10328064</v>
      </c>
      <c r="K141" s="1">
        <f t="shared" si="6"/>
        <v>815.58958178270541</v>
      </c>
      <c r="L141" s="1">
        <f>IF(EXACT(F141,"large"), (P$11/K141), (P$7/K141))</f>
        <v>7.3784960406756479</v>
      </c>
    </row>
    <row r="142" spans="1:12" x14ac:dyDescent="0.2">
      <c r="A142" t="s">
        <v>53</v>
      </c>
      <c r="B142" s="6" t="s">
        <v>61</v>
      </c>
      <c r="C142" s="6"/>
      <c r="D142" s="6"/>
      <c r="E142" t="s">
        <v>68</v>
      </c>
      <c r="F142" t="s">
        <v>11</v>
      </c>
      <c r="G142" s="1">
        <v>444.041</v>
      </c>
      <c r="H142" s="1">
        <f>AVERAGE(G139:G142)</f>
        <v>450.12549999999999</v>
      </c>
      <c r="I142" s="1">
        <f t="shared" si="5"/>
        <v>112.531375</v>
      </c>
      <c r="J142">
        <f t="shared" si="4"/>
        <v>10328064</v>
      </c>
      <c r="K142" s="1">
        <f t="shared" si="6"/>
        <v>815.58958178270541</v>
      </c>
      <c r="L142" s="1">
        <f>IF(EXACT(F142,"large"), (P$11/K142), (P$7/K142))</f>
        <v>7.3784960406756479</v>
      </c>
    </row>
    <row r="143" spans="1:12" x14ac:dyDescent="0.2">
      <c r="A143" t="s">
        <v>53</v>
      </c>
      <c r="B143" s="6" t="s">
        <v>62</v>
      </c>
      <c r="C143" s="6"/>
      <c r="D143" s="6"/>
      <c r="E143" t="s">
        <v>68</v>
      </c>
      <c r="F143" t="s">
        <v>11</v>
      </c>
      <c r="G143" s="1">
        <v>492.32900000000001</v>
      </c>
      <c r="H143" s="1">
        <v>492.48849999999999</v>
      </c>
      <c r="I143" s="1">
        <f t="shared" si="5"/>
        <v>123.122125</v>
      </c>
      <c r="J143">
        <f t="shared" si="4"/>
        <v>10328064</v>
      </c>
      <c r="K143" s="1">
        <f t="shared" si="6"/>
        <v>681.31306236640091</v>
      </c>
      <c r="L143" s="1">
        <f>IF(EXACT(F143,"large"), (P$11/K143), (P$7/K143))</f>
        <v>8.8326862237138428</v>
      </c>
    </row>
    <row r="144" spans="1:12" x14ac:dyDescent="0.2">
      <c r="A144" t="s">
        <v>53</v>
      </c>
      <c r="B144" s="6" t="s">
        <v>62</v>
      </c>
      <c r="C144" s="6"/>
      <c r="D144" s="6"/>
      <c r="E144" t="s">
        <v>68</v>
      </c>
      <c r="F144" t="s">
        <v>11</v>
      </c>
      <c r="G144" s="1">
        <v>480</v>
      </c>
      <c r="H144" s="1">
        <v>492.48849999999999</v>
      </c>
      <c r="I144" s="1">
        <f t="shared" si="5"/>
        <v>123.122125</v>
      </c>
      <c r="J144">
        <f t="shared" si="4"/>
        <v>10328064</v>
      </c>
      <c r="K144" s="1">
        <f t="shared" si="6"/>
        <v>681.31306236640091</v>
      </c>
      <c r="L144" s="1">
        <f>IF(EXACT(F144,"large"), (P$11/K144), (P$7/K144))</f>
        <v>8.8326862237138428</v>
      </c>
    </row>
    <row r="145" spans="1:12" x14ac:dyDescent="0.2">
      <c r="A145" t="s">
        <v>53</v>
      </c>
      <c r="B145" s="6" t="s">
        <v>62</v>
      </c>
      <c r="C145" s="6"/>
      <c r="D145" s="6"/>
      <c r="E145" t="s">
        <v>68</v>
      </c>
      <c r="F145" t="s">
        <v>11</v>
      </c>
      <c r="G145" s="1">
        <v>499.3</v>
      </c>
      <c r="H145" s="1">
        <v>492.48849999999999</v>
      </c>
      <c r="I145" s="1">
        <f t="shared" si="5"/>
        <v>123.122125</v>
      </c>
      <c r="J145">
        <f t="shared" si="4"/>
        <v>10328064</v>
      </c>
      <c r="K145" s="1">
        <f t="shared" si="6"/>
        <v>681.31306236640091</v>
      </c>
      <c r="L145" s="1">
        <f>IF(EXACT(F145,"large"), (P$11/K145), (P$7/K145))</f>
        <v>8.8326862237138428</v>
      </c>
    </row>
    <row r="146" spans="1:12" x14ac:dyDescent="0.2">
      <c r="A146" t="s">
        <v>53</v>
      </c>
      <c r="B146" s="6" t="s">
        <v>62</v>
      </c>
      <c r="C146" s="6"/>
      <c r="D146" s="6"/>
      <c r="E146" t="s">
        <v>68</v>
      </c>
      <c r="F146" t="s">
        <v>11</v>
      </c>
      <c r="G146" s="1">
        <v>498.32499999999999</v>
      </c>
      <c r="H146" s="1">
        <f>AVERAGE(G143:G146)</f>
        <v>492.48849999999999</v>
      </c>
      <c r="I146" s="1">
        <f t="shared" si="5"/>
        <v>123.122125</v>
      </c>
      <c r="J146">
        <f t="shared" si="4"/>
        <v>10328064</v>
      </c>
      <c r="K146" s="1">
        <f t="shared" si="6"/>
        <v>681.31306236640091</v>
      </c>
      <c r="L146" s="1">
        <f>IF(EXACT(F146,"large"), (P$11/K146), (P$7/K146))</f>
        <v>8.8326862237138428</v>
      </c>
    </row>
    <row r="147" spans="1:12" x14ac:dyDescent="0.2">
      <c r="A147" t="s">
        <v>53</v>
      </c>
      <c r="B147" s="6" t="s">
        <v>63</v>
      </c>
      <c r="C147" s="6"/>
      <c r="D147" s="6"/>
      <c r="E147" t="s">
        <v>68</v>
      </c>
      <c r="F147" t="s">
        <v>11</v>
      </c>
      <c r="G147" s="1">
        <v>459.46100000000001</v>
      </c>
      <c r="H147" s="1">
        <v>469.32024999999999</v>
      </c>
      <c r="I147" s="1">
        <f t="shared" si="5"/>
        <v>117.3300625</v>
      </c>
      <c r="J147">
        <f t="shared" si="4"/>
        <v>10328064</v>
      </c>
      <c r="K147" s="1">
        <f t="shared" si="6"/>
        <v>750.24017454552541</v>
      </c>
      <c r="L147" s="1">
        <f>IF(EXACT(F147,"large"), (P$11/K147), (P$7/K147))</f>
        <v>8.0211973500958287</v>
      </c>
    </row>
    <row r="148" spans="1:12" x14ac:dyDescent="0.2">
      <c r="A148" t="s">
        <v>53</v>
      </c>
      <c r="B148" s="6" t="s">
        <v>63</v>
      </c>
      <c r="C148" s="6"/>
      <c r="D148" s="6"/>
      <c r="E148" t="s">
        <v>68</v>
      </c>
      <c r="F148" t="s">
        <v>11</v>
      </c>
      <c r="G148" s="1">
        <v>493.20600000000002</v>
      </c>
      <c r="H148" s="1">
        <v>469.32024999999999</v>
      </c>
      <c r="I148" s="1">
        <f t="shared" si="5"/>
        <v>117.3300625</v>
      </c>
      <c r="J148">
        <f t="shared" si="4"/>
        <v>10328064</v>
      </c>
      <c r="K148" s="1">
        <f t="shared" si="6"/>
        <v>750.24017454552541</v>
      </c>
      <c r="L148" s="1">
        <f>IF(EXACT(F148,"large"), (P$11/K148), (P$7/K148))</f>
        <v>8.0211973500958287</v>
      </c>
    </row>
    <row r="149" spans="1:12" x14ac:dyDescent="0.2">
      <c r="A149" t="s">
        <v>53</v>
      </c>
      <c r="B149" s="6" t="s">
        <v>63</v>
      </c>
      <c r="C149" s="6"/>
      <c r="D149" s="6"/>
      <c r="E149" t="s">
        <v>68</v>
      </c>
      <c r="F149" t="s">
        <v>11</v>
      </c>
      <c r="G149" s="1">
        <v>472.89699999999999</v>
      </c>
      <c r="H149" s="1">
        <v>469.32024999999999</v>
      </c>
      <c r="I149" s="1">
        <f t="shared" si="5"/>
        <v>117.3300625</v>
      </c>
      <c r="J149">
        <f t="shared" si="4"/>
        <v>10328064</v>
      </c>
      <c r="K149" s="1">
        <f t="shared" si="6"/>
        <v>750.24017454552541</v>
      </c>
      <c r="L149" s="1">
        <f>IF(EXACT(F149,"large"), (P$11/K149), (P$7/K149))</f>
        <v>8.0211973500958287</v>
      </c>
    </row>
    <row r="150" spans="1:12" x14ac:dyDescent="0.2">
      <c r="A150" t="s">
        <v>53</v>
      </c>
      <c r="B150" s="6" t="s">
        <v>63</v>
      </c>
      <c r="C150" s="6"/>
      <c r="D150" s="6"/>
      <c r="E150" t="s">
        <v>68</v>
      </c>
      <c r="F150" t="s">
        <v>11</v>
      </c>
      <c r="G150" s="1">
        <v>451.71699999999998</v>
      </c>
      <c r="H150" s="1">
        <f>AVERAGE(G147:G150)</f>
        <v>469.32024999999999</v>
      </c>
      <c r="I150" s="1">
        <f t="shared" si="5"/>
        <v>117.3300625</v>
      </c>
      <c r="J150">
        <f t="shared" si="4"/>
        <v>10328064</v>
      </c>
      <c r="K150" s="1">
        <f t="shared" si="6"/>
        <v>750.24017454552541</v>
      </c>
      <c r="L150" s="1">
        <f>IF(EXACT(F150,"large"), (P$11/K150), (P$7/K150))</f>
        <v>8.0211973500958287</v>
      </c>
    </row>
  </sheetData>
  <mergeCells count="1">
    <mergeCell ref="E2:F2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2" sqref="E2:J2"/>
    </sheetView>
  </sheetViews>
  <sheetFormatPr baseColWidth="10" defaultRowHeight="16" x14ac:dyDescent="0.2"/>
  <cols>
    <col min="2" max="2" width="14" bestFit="1" customWidth="1"/>
    <col min="3" max="3" width="11.6640625" bestFit="1" customWidth="1"/>
    <col min="4" max="4" width="6" bestFit="1" customWidth="1"/>
    <col min="5" max="5" width="6.6640625" bestFit="1" customWidth="1"/>
    <col min="6" max="6" width="6.1640625" bestFit="1" customWidth="1"/>
    <col min="9" max="9" width="25.6640625" bestFit="1" customWidth="1"/>
    <col min="10" max="10" width="10" bestFit="1" customWidth="1"/>
  </cols>
  <sheetData>
    <row r="1" spans="1:10" x14ac:dyDescent="0.2">
      <c r="D1" s="17" t="s">
        <v>80</v>
      </c>
      <c r="E1" s="17"/>
      <c r="F1" s="17"/>
      <c r="G1" s="17"/>
      <c r="H1" s="17" t="s">
        <v>81</v>
      </c>
      <c r="I1" s="17"/>
      <c r="J1" t="s">
        <v>82</v>
      </c>
    </row>
    <row r="2" spans="1:10" x14ac:dyDescent="0.2">
      <c r="A2" t="s">
        <v>3</v>
      </c>
      <c r="B2" t="s">
        <v>137</v>
      </c>
      <c r="C2" t="s">
        <v>73</v>
      </c>
      <c r="D2" t="s">
        <v>78</v>
      </c>
      <c r="E2" t="s">
        <v>76</v>
      </c>
      <c r="F2" t="s">
        <v>77</v>
      </c>
      <c r="G2" t="s">
        <v>79</v>
      </c>
      <c r="H2" t="s">
        <v>75</v>
      </c>
      <c r="I2" t="s">
        <v>74</v>
      </c>
      <c r="J2" t="s">
        <v>83</v>
      </c>
    </row>
    <row r="3" spans="1:10" x14ac:dyDescent="0.2">
      <c r="A3" t="s">
        <v>163</v>
      </c>
    </row>
  </sheetData>
  <mergeCells count="2">
    <mergeCell ref="D1:G1"/>
    <mergeCell ref="H1:I1"/>
  </mergeCells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3" sqref="A3"/>
    </sheetView>
  </sheetViews>
  <sheetFormatPr baseColWidth="10" defaultRowHeight="16" x14ac:dyDescent="0.2"/>
  <cols>
    <col min="1" max="1" width="6.83203125" bestFit="1" customWidth="1"/>
    <col min="2" max="2" width="14" bestFit="1" customWidth="1"/>
    <col min="3" max="3" width="11.6640625" bestFit="1" customWidth="1"/>
    <col min="4" max="4" width="6" bestFit="1" customWidth="1"/>
    <col min="5" max="5" width="11.5" bestFit="1" customWidth="1"/>
    <col min="6" max="6" width="11" bestFit="1" customWidth="1"/>
    <col min="7" max="7" width="13.1640625" bestFit="1" customWidth="1"/>
    <col min="9" max="9" width="30.5" bestFit="1" customWidth="1"/>
    <col min="10" max="10" width="28.5" bestFit="1" customWidth="1"/>
    <col min="11" max="11" width="12" bestFit="1" customWidth="1"/>
  </cols>
  <sheetData>
    <row r="1" spans="1:11" x14ac:dyDescent="0.2">
      <c r="D1" s="18" t="s">
        <v>80</v>
      </c>
      <c r="E1" s="19"/>
      <c r="F1" s="19"/>
      <c r="G1" s="20"/>
      <c r="H1" s="18" t="s">
        <v>81</v>
      </c>
      <c r="I1" s="20"/>
      <c r="J1" t="s">
        <v>147</v>
      </c>
      <c r="K1" s="14" t="s">
        <v>144</v>
      </c>
    </row>
    <row r="2" spans="1:11" x14ac:dyDescent="0.2">
      <c r="A2" t="s">
        <v>3</v>
      </c>
      <c r="B2" t="s">
        <v>137</v>
      </c>
      <c r="C2" t="s">
        <v>73</v>
      </c>
      <c r="D2" s="11" t="s">
        <v>78</v>
      </c>
      <c r="E2" s="12" t="s">
        <v>151</v>
      </c>
      <c r="F2" s="12" t="s">
        <v>152</v>
      </c>
      <c r="G2" s="13" t="s">
        <v>150</v>
      </c>
      <c r="H2" s="11" t="s">
        <v>149</v>
      </c>
      <c r="I2" s="13" t="s">
        <v>148</v>
      </c>
      <c r="J2" t="s">
        <v>146</v>
      </c>
      <c r="K2" s="15" t="s">
        <v>145</v>
      </c>
    </row>
    <row r="3" spans="1:11" x14ac:dyDescent="0.2">
      <c r="A3" t="s">
        <v>163</v>
      </c>
    </row>
  </sheetData>
  <mergeCells count="2">
    <mergeCell ref="D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workbookViewId="0">
      <selection activeCell="B3" sqref="B3"/>
    </sheetView>
  </sheetViews>
  <sheetFormatPr baseColWidth="10" defaultRowHeight="16" x14ac:dyDescent="0.2"/>
  <cols>
    <col min="1" max="1" width="13.33203125" bestFit="1" customWidth="1"/>
    <col min="2" max="2" width="11.83203125" bestFit="1" customWidth="1"/>
    <col min="3" max="3" width="7.6640625" bestFit="1" customWidth="1"/>
    <col min="4" max="4" width="12.1640625" bestFit="1" customWidth="1"/>
    <col min="5" max="5" width="11" bestFit="1" customWidth="1"/>
    <col min="6" max="6" width="16.83203125" bestFit="1" customWidth="1"/>
    <col min="7" max="7" width="23.1640625" bestFit="1" customWidth="1"/>
  </cols>
  <sheetData>
    <row r="2" spans="1:7" x14ac:dyDescent="0.2">
      <c r="A2" t="s">
        <v>86</v>
      </c>
      <c r="B2" t="s">
        <v>87</v>
      </c>
      <c r="C2" t="s">
        <v>72</v>
      </c>
      <c r="D2" t="s">
        <v>88</v>
      </c>
      <c r="E2" t="s">
        <v>85</v>
      </c>
      <c r="F2" t="s">
        <v>84</v>
      </c>
      <c r="G2" t="s">
        <v>143</v>
      </c>
    </row>
    <row r="3" spans="1:7" x14ac:dyDescent="0.2">
      <c r="A3" t="s">
        <v>1</v>
      </c>
      <c r="B3" t="s">
        <v>89</v>
      </c>
      <c r="E3" t="s">
        <v>138</v>
      </c>
    </row>
    <row r="4" spans="1:7" x14ac:dyDescent="0.2">
      <c r="A4" t="s">
        <v>1</v>
      </c>
      <c r="B4" t="s">
        <v>89</v>
      </c>
      <c r="E4" t="s">
        <v>142</v>
      </c>
    </row>
    <row r="5" spans="1:7" x14ac:dyDescent="0.2">
      <c r="A5" t="s">
        <v>1</v>
      </c>
      <c r="B5" t="s">
        <v>89</v>
      </c>
      <c r="E5" t="s">
        <v>139</v>
      </c>
    </row>
    <row r="6" spans="1:7" x14ac:dyDescent="0.2">
      <c r="A6" t="s">
        <v>1</v>
      </c>
      <c r="B6" t="s">
        <v>89</v>
      </c>
      <c r="E6" t="s">
        <v>140</v>
      </c>
    </row>
    <row r="7" spans="1:7" x14ac:dyDescent="0.2">
      <c r="A7" t="s">
        <v>1</v>
      </c>
      <c r="B7" t="s">
        <v>89</v>
      </c>
      <c r="E7" t="s">
        <v>141</v>
      </c>
    </row>
    <row r="8" spans="1:7" x14ac:dyDescent="0.2">
      <c r="A8" t="s">
        <v>1</v>
      </c>
      <c r="B8" t="s">
        <v>90</v>
      </c>
      <c r="E8" t="s">
        <v>138</v>
      </c>
    </row>
    <row r="9" spans="1:7" x14ac:dyDescent="0.2">
      <c r="A9" t="s">
        <v>1</v>
      </c>
      <c r="B9" t="s">
        <v>90</v>
      </c>
      <c r="E9" t="s">
        <v>142</v>
      </c>
    </row>
    <row r="10" spans="1:7" x14ac:dyDescent="0.2">
      <c r="A10" t="s">
        <v>1</v>
      </c>
      <c r="B10" t="s">
        <v>90</v>
      </c>
      <c r="E10" t="s">
        <v>139</v>
      </c>
    </row>
    <row r="11" spans="1:7" x14ac:dyDescent="0.2">
      <c r="A11" t="s">
        <v>1</v>
      </c>
      <c r="B11" t="s">
        <v>90</v>
      </c>
      <c r="E11" t="s">
        <v>140</v>
      </c>
    </row>
    <row r="12" spans="1:7" x14ac:dyDescent="0.2">
      <c r="A12" t="s">
        <v>1</v>
      </c>
      <c r="B12" t="s">
        <v>90</v>
      </c>
      <c r="E12" t="s">
        <v>141</v>
      </c>
    </row>
    <row r="14" spans="1:7" x14ac:dyDescent="0.2">
      <c r="A14" t="s">
        <v>1</v>
      </c>
      <c r="B14" t="s">
        <v>91</v>
      </c>
    </row>
    <row r="15" spans="1:7" x14ac:dyDescent="0.2">
      <c r="A15" t="s">
        <v>1</v>
      </c>
      <c r="B15" t="s">
        <v>92</v>
      </c>
    </row>
    <row r="16" spans="1:7" x14ac:dyDescent="0.2">
      <c r="A16" t="s">
        <v>1</v>
      </c>
      <c r="B16" t="s">
        <v>93</v>
      </c>
    </row>
    <row r="17" spans="1:2" x14ac:dyDescent="0.2">
      <c r="A17" t="s">
        <v>1</v>
      </c>
      <c r="B17" t="s">
        <v>94</v>
      </c>
    </row>
    <row r="18" spans="1:2" x14ac:dyDescent="0.2">
      <c r="A18" t="s">
        <v>1</v>
      </c>
      <c r="B18" t="s">
        <v>95</v>
      </c>
    </row>
    <row r="19" spans="1:2" x14ac:dyDescent="0.2">
      <c r="A19" t="s">
        <v>1</v>
      </c>
      <c r="B19" t="s">
        <v>96</v>
      </c>
    </row>
    <row r="20" spans="1:2" x14ac:dyDescent="0.2">
      <c r="A20" t="s">
        <v>1</v>
      </c>
      <c r="B20" t="s">
        <v>97</v>
      </c>
    </row>
    <row r="21" spans="1:2" x14ac:dyDescent="0.2">
      <c r="A21" t="s">
        <v>1</v>
      </c>
      <c r="B21" t="s">
        <v>98</v>
      </c>
    </row>
    <row r="22" spans="1:2" x14ac:dyDescent="0.2">
      <c r="A22" t="s">
        <v>1</v>
      </c>
      <c r="B22" t="s">
        <v>99</v>
      </c>
    </row>
    <row r="23" spans="1:2" x14ac:dyDescent="0.2">
      <c r="A23" t="s">
        <v>1</v>
      </c>
      <c r="B23" t="s">
        <v>100</v>
      </c>
    </row>
    <row r="24" spans="1:2" x14ac:dyDescent="0.2">
      <c r="A24" t="s">
        <v>1</v>
      </c>
      <c r="B24" t="s">
        <v>101</v>
      </c>
    </row>
    <row r="25" spans="1:2" x14ac:dyDescent="0.2">
      <c r="A25" t="s">
        <v>1</v>
      </c>
      <c r="B25" t="s">
        <v>102</v>
      </c>
    </row>
    <row r="26" spans="1:2" x14ac:dyDescent="0.2">
      <c r="A26" t="s">
        <v>1</v>
      </c>
      <c r="B26" t="s">
        <v>103</v>
      </c>
    </row>
    <row r="27" spans="1:2" x14ac:dyDescent="0.2">
      <c r="A27" t="s">
        <v>1</v>
      </c>
      <c r="B27" t="s">
        <v>104</v>
      </c>
    </row>
    <row r="28" spans="1:2" x14ac:dyDescent="0.2">
      <c r="A28" t="s">
        <v>1</v>
      </c>
      <c r="B28" t="s">
        <v>105</v>
      </c>
    </row>
    <row r="29" spans="1:2" x14ac:dyDescent="0.2">
      <c r="A29" t="s">
        <v>1</v>
      </c>
      <c r="B29" t="s">
        <v>106</v>
      </c>
    </row>
    <row r="30" spans="1:2" x14ac:dyDescent="0.2">
      <c r="A30" t="s">
        <v>1</v>
      </c>
      <c r="B30" t="s">
        <v>107</v>
      </c>
    </row>
    <row r="31" spans="1:2" x14ac:dyDescent="0.2">
      <c r="A31" t="s">
        <v>1</v>
      </c>
      <c r="B31" t="s">
        <v>108</v>
      </c>
    </row>
    <row r="32" spans="1:2" x14ac:dyDescent="0.2">
      <c r="A32" t="s">
        <v>1</v>
      </c>
      <c r="B32" t="s">
        <v>109</v>
      </c>
    </row>
    <row r="33" spans="1:2" x14ac:dyDescent="0.2">
      <c r="A33" t="s">
        <v>1</v>
      </c>
      <c r="B33" t="s">
        <v>110</v>
      </c>
    </row>
    <row r="34" spans="1:2" x14ac:dyDescent="0.2">
      <c r="A34" t="s">
        <v>1</v>
      </c>
      <c r="B34" t="s">
        <v>111</v>
      </c>
    </row>
    <row r="35" spans="1:2" x14ac:dyDescent="0.2">
      <c r="A35" t="s">
        <v>1</v>
      </c>
      <c r="B35" t="s">
        <v>112</v>
      </c>
    </row>
    <row r="36" spans="1:2" x14ac:dyDescent="0.2">
      <c r="A36" t="s">
        <v>1</v>
      </c>
      <c r="B36" t="s">
        <v>113</v>
      </c>
    </row>
    <row r="37" spans="1:2" x14ac:dyDescent="0.2">
      <c r="A37" t="s">
        <v>1</v>
      </c>
      <c r="B37" t="s">
        <v>114</v>
      </c>
    </row>
    <row r="38" spans="1:2" x14ac:dyDescent="0.2">
      <c r="A38" t="s">
        <v>1</v>
      </c>
      <c r="B38" t="s">
        <v>115</v>
      </c>
    </row>
    <row r="39" spans="1:2" x14ac:dyDescent="0.2">
      <c r="A39" t="s">
        <v>1</v>
      </c>
      <c r="B39" t="s">
        <v>116</v>
      </c>
    </row>
    <row r="40" spans="1:2" x14ac:dyDescent="0.2">
      <c r="A40" t="s">
        <v>1</v>
      </c>
      <c r="B40" t="s">
        <v>117</v>
      </c>
    </row>
    <row r="41" spans="1:2" x14ac:dyDescent="0.2">
      <c r="A41" t="s">
        <v>1</v>
      </c>
      <c r="B41" t="s">
        <v>118</v>
      </c>
    </row>
    <row r="42" spans="1:2" x14ac:dyDescent="0.2">
      <c r="A42" t="s">
        <v>1</v>
      </c>
      <c r="B42" t="s">
        <v>119</v>
      </c>
    </row>
    <row r="43" spans="1:2" x14ac:dyDescent="0.2">
      <c r="A43" t="s">
        <v>1</v>
      </c>
      <c r="B43" t="s">
        <v>120</v>
      </c>
    </row>
    <row r="44" spans="1:2" x14ac:dyDescent="0.2">
      <c r="A44" t="s">
        <v>1</v>
      </c>
      <c r="B44" t="s">
        <v>121</v>
      </c>
    </row>
    <row r="45" spans="1:2" x14ac:dyDescent="0.2">
      <c r="A45" t="s">
        <v>1</v>
      </c>
      <c r="B45" t="s">
        <v>122</v>
      </c>
    </row>
    <row r="46" spans="1:2" x14ac:dyDescent="0.2">
      <c r="A46" t="s">
        <v>1</v>
      </c>
      <c r="B46" t="s">
        <v>123</v>
      </c>
    </row>
    <row r="47" spans="1:2" x14ac:dyDescent="0.2">
      <c r="A47" t="s">
        <v>1</v>
      </c>
      <c r="B47" t="s">
        <v>124</v>
      </c>
    </row>
    <row r="48" spans="1:2" x14ac:dyDescent="0.2">
      <c r="A48" t="s">
        <v>1</v>
      </c>
      <c r="B48" t="s">
        <v>125</v>
      </c>
    </row>
    <row r="49" spans="1:2" x14ac:dyDescent="0.2">
      <c r="A49" t="s">
        <v>1</v>
      </c>
      <c r="B49" t="s">
        <v>126</v>
      </c>
    </row>
    <row r="50" spans="1:2" x14ac:dyDescent="0.2">
      <c r="A50" t="s">
        <v>53</v>
      </c>
      <c r="B50" t="s">
        <v>127</v>
      </c>
    </row>
    <row r="51" spans="1:2" x14ac:dyDescent="0.2">
      <c r="A51" t="s">
        <v>53</v>
      </c>
      <c r="B51" t="s">
        <v>128</v>
      </c>
    </row>
    <row r="52" spans="1:2" x14ac:dyDescent="0.2">
      <c r="A52" t="s">
        <v>53</v>
      </c>
      <c r="B52" t="s">
        <v>129</v>
      </c>
    </row>
    <row r="53" spans="1:2" x14ac:dyDescent="0.2">
      <c r="A53" t="s">
        <v>53</v>
      </c>
      <c r="B53" t="s">
        <v>130</v>
      </c>
    </row>
    <row r="54" spans="1:2" x14ac:dyDescent="0.2">
      <c r="A54" t="s">
        <v>53</v>
      </c>
      <c r="B54" t="s">
        <v>131</v>
      </c>
    </row>
    <row r="55" spans="1:2" x14ac:dyDescent="0.2">
      <c r="A55" t="s">
        <v>53</v>
      </c>
      <c r="B55" t="s">
        <v>132</v>
      </c>
    </row>
    <row r="56" spans="1:2" x14ac:dyDescent="0.2">
      <c r="A56" t="s">
        <v>53</v>
      </c>
      <c r="B56" t="s">
        <v>133</v>
      </c>
    </row>
    <row r="57" spans="1:2" x14ac:dyDescent="0.2">
      <c r="A57" t="s">
        <v>53</v>
      </c>
      <c r="B57" t="s">
        <v>134</v>
      </c>
    </row>
    <row r="58" spans="1:2" x14ac:dyDescent="0.2">
      <c r="A58" t="s">
        <v>53</v>
      </c>
      <c r="B58" t="s">
        <v>135</v>
      </c>
    </row>
    <row r="59" spans="1:2" x14ac:dyDescent="0.2">
      <c r="A59" t="s">
        <v>53</v>
      </c>
      <c r="B59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Calibration information</vt:lpstr>
      <vt:lpstr>DY026</vt:lpstr>
      <vt:lpstr>DY029</vt:lpstr>
      <vt:lpstr>DY0XX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2016-02-23T14:59:02Z</dcterms:created>
  <dcterms:modified xsi:type="dcterms:W3CDTF">2017-06-05T12:45:47Z</dcterms:modified>
</cp:coreProperties>
</file>