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01 - YPF/99_Python/60-MachineLearning/"/>
    </mc:Choice>
  </mc:AlternateContent>
  <xr:revisionPtr revIDLastSave="512" documentId="11_F25DC773A252ABDACC1048A7D9D974BA5BDE5900" xr6:coauthVersionLast="47" xr6:coauthVersionMax="47" xr10:uidLastSave="{29FA41F6-4F75-4C18-97CB-87206BC2D5C2}"/>
  <bookViews>
    <workbookView xWindow="-120" yWindow="-120" windowWidth="29040" windowHeight="15990" activeTab="4" xr2:uid="{00000000-000D-0000-FFFF-FFFF00000000}"/>
  </bookViews>
  <sheets>
    <sheet name="TotalData" sheetId="1" r:id="rId1"/>
    <sheet name="Training" sheetId="4" r:id="rId2"/>
    <sheet name="Predict (3)" sheetId="7" r:id="rId3"/>
    <sheet name="Predict (2)" sheetId="6" r:id="rId4"/>
    <sheet name="Predict" sheetId="5" r:id="rId5"/>
    <sheet name="NpByCase" sheetId="2" r:id="rId6"/>
    <sheet name="Rawtrainig" sheetId="3" r:id="rId7"/>
    <sheet name="Sheet1" sheetId="8" r:id="rId8"/>
  </sheets>
  <definedNames>
    <definedName name="_xlnm._FilterDatabase" localSheetId="4" hidden="1">Predict!$A$1:$T$158</definedName>
    <definedName name="_xlnm._FilterDatabase" localSheetId="3" hidden="1">'Predict (2)'!$A$1:$U$158</definedName>
    <definedName name="_xlnm._FilterDatabase" localSheetId="2" hidden="1">'Predict (3)'!$A$1:$O$158</definedName>
    <definedName name="_xlnm._FilterDatabase" localSheetId="6" hidden="1">Rawtrainig!$B$1:$F$10</definedName>
    <definedName name="_xlnm._FilterDatabase" localSheetId="1" hidden="1">Training!$A$1:$P$37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5" l="1"/>
  <c r="V3" i="5"/>
  <c r="U4" i="5"/>
  <c r="V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U99" i="5"/>
  <c r="V99" i="5"/>
  <c r="U100" i="5"/>
  <c r="V100" i="5"/>
  <c r="U101" i="5"/>
  <c r="V101" i="5"/>
  <c r="U102" i="5"/>
  <c r="V1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114" i="5"/>
  <c r="V114" i="5"/>
  <c r="U115" i="5"/>
  <c r="V115" i="5"/>
  <c r="U116" i="5"/>
  <c r="V116" i="5"/>
  <c r="U117" i="5"/>
  <c r="V117" i="5"/>
  <c r="U118" i="5"/>
  <c r="V118" i="5"/>
  <c r="U119" i="5"/>
  <c r="V119" i="5"/>
  <c r="U120" i="5"/>
  <c r="V120" i="5"/>
  <c r="U121" i="5"/>
  <c r="V121" i="5"/>
  <c r="U122" i="5"/>
  <c r="V122" i="5"/>
  <c r="U123" i="5"/>
  <c r="V123" i="5"/>
  <c r="U124" i="5"/>
  <c r="V124" i="5"/>
  <c r="U125" i="5"/>
  <c r="V125" i="5"/>
  <c r="U126" i="5"/>
  <c r="V126" i="5"/>
  <c r="U127" i="5"/>
  <c r="V127" i="5"/>
  <c r="U128" i="5"/>
  <c r="V128" i="5"/>
  <c r="U129" i="5"/>
  <c r="V129" i="5"/>
  <c r="U130" i="5"/>
  <c r="V130" i="5"/>
  <c r="U131" i="5"/>
  <c r="V131" i="5"/>
  <c r="U132" i="5"/>
  <c r="V132" i="5"/>
  <c r="U133" i="5"/>
  <c r="V133" i="5"/>
  <c r="U134" i="5"/>
  <c r="V134" i="5"/>
  <c r="U135" i="5"/>
  <c r="V135" i="5"/>
  <c r="U136" i="5"/>
  <c r="V136" i="5"/>
  <c r="U137" i="5"/>
  <c r="V137" i="5"/>
  <c r="U138" i="5"/>
  <c r="V138" i="5"/>
  <c r="U139" i="5"/>
  <c r="V139" i="5"/>
  <c r="U140" i="5"/>
  <c r="V140" i="5"/>
  <c r="U141" i="5"/>
  <c r="V141" i="5"/>
  <c r="U142" i="5"/>
  <c r="V142" i="5"/>
  <c r="U143" i="5"/>
  <c r="V143" i="5"/>
  <c r="U144" i="5"/>
  <c r="V144" i="5"/>
  <c r="U145" i="5"/>
  <c r="V145" i="5"/>
  <c r="U146" i="5"/>
  <c r="V146" i="5"/>
  <c r="U147" i="5"/>
  <c r="V147" i="5"/>
  <c r="U148" i="5"/>
  <c r="V148" i="5"/>
  <c r="U149" i="5"/>
  <c r="V149" i="5"/>
  <c r="U150" i="5"/>
  <c r="V150" i="5"/>
  <c r="U151" i="5"/>
  <c r="V151" i="5"/>
  <c r="U152" i="5"/>
  <c r="V152" i="5"/>
  <c r="U153" i="5"/>
  <c r="V153" i="5"/>
  <c r="U154" i="5"/>
  <c r="V154" i="5"/>
  <c r="U155" i="5"/>
  <c r="V155" i="5"/>
  <c r="U156" i="5"/>
  <c r="V156" i="5"/>
  <c r="U157" i="5"/>
  <c r="V157" i="5"/>
  <c r="U158" i="5"/>
  <c r="V158" i="5"/>
  <c r="V2" i="5"/>
  <c r="U2" i="5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I2" i="2"/>
  <c r="H2" i="2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H2" i="3"/>
  <c r="G2" i="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2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H2" i="5"/>
  <c r="G2" i="5"/>
  <c r="F2" i="5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R3" i="6" l="1"/>
  <c r="R7" i="6"/>
  <c r="R11" i="6"/>
  <c r="R15" i="6"/>
  <c r="R19" i="6"/>
  <c r="R23" i="6"/>
  <c r="R27" i="6"/>
  <c r="R31" i="6"/>
  <c r="R35" i="6"/>
  <c r="R39" i="6"/>
  <c r="R43" i="6"/>
  <c r="R47" i="6"/>
  <c r="R51" i="6"/>
  <c r="R55" i="6"/>
  <c r="R59" i="6"/>
  <c r="R63" i="6"/>
  <c r="R67" i="6"/>
  <c r="R71" i="6"/>
  <c r="R75" i="6"/>
  <c r="R79" i="6"/>
  <c r="R83" i="6"/>
  <c r="R87" i="6"/>
  <c r="R91" i="6"/>
  <c r="R95" i="6"/>
  <c r="R99" i="6"/>
  <c r="R103" i="6"/>
  <c r="R107" i="6"/>
  <c r="R111" i="6"/>
  <c r="R115" i="6"/>
  <c r="R119" i="6"/>
  <c r="R123" i="6"/>
  <c r="R127" i="6"/>
  <c r="R131" i="6"/>
  <c r="R135" i="6"/>
  <c r="R139" i="6"/>
  <c r="R143" i="6"/>
  <c r="R147" i="6"/>
  <c r="R151" i="6"/>
  <c r="R155" i="6"/>
  <c r="S3" i="6"/>
  <c r="T3" i="6" s="1"/>
  <c r="S11" i="6"/>
  <c r="S15" i="6"/>
  <c r="S19" i="6"/>
  <c r="S23" i="6"/>
  <c r="S27" i="6"/>
  <c r="T27" i="6" s="1"/>
  <c r="S31" i="6"/>
  <c r="T31" i="6" s="1"/>
  <c r="S35" i="6"/>
  <c r="S39" i="6"/>
  <c r="T39" i="6" s="1"/>
  <c r="S43" i="6"/>
  <c r="S47" i="6"/>
  <c r="T47" i="6" s="1"/>
  <c r="S51" i="6"/>
  <c r="S55" i="6"/>
  <c r="S59" i="6"/>
  <c r="S63" i="6"/>
  <c r="S67" i="6"/>
  <c r="S71" i="6"/>
  <c r="S75" i="6"/>
  <c r="S79" i="6"/>
  <c r="S83" i="6"/>
  <c r="S87" i="6"/>
  <c r="S91" i="6"/>
  <c r="S95" i="6"/>
  <c r="S99" i="6"/>
  <c r="T99" i="6" s="1"/>
  <c r="S103" i="6"/>
  <c r="S107" i="6"/>
  <c r="S111" i="6"/>
  <c r="S115" i="6"/>
  <c r="S119" i="6"/>
  <c r="S123" i="6"/>
  <c r="S127" i="6"/>
  <c r="S131" i="6"/>
  <c r="S135" i="6"/>
  <c r="S139" i="6"/>
  <c r="S143" i="6"/>
  <c r="S147" i="6"/>
  <c r="S151" i="6"/>
  <c r="S155" i="6"/>
  <c r="T155" i="6" s="1"/>
  <c r="S7" i="6"/>
  <c r="T7" i="6" s="1"/>
  <c r="R4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R60" i="6"/>
  <c r="R64" i="6"/>
  <c r="R68" i="6"/>
  <c r="R72" i="6"/>
  <c r="R76" i="6"/>
  <c r="R80" i="6"/>
  <c r="R84" i="6"/>
  <c r="R88" i="6"/>
  <c r="R92" i="6"/>
  <c r="R96" i="6"/>
  <c r="R100" i="6"/>
  <c r="R104" i="6"/>
  <c r="R108" i="6"/>
  <c r="R112" i="6"/>
  <c r="R116" i="6"/>
  <c r="R120" i="6"/>
  <c r="R124" i="6"/>
  <c r="R128" i="6"/>
  <c r="R132" i="6"/>
  <c r="R136" i="6"/>
  <c r="R140" i="6"/>
  <c r="R144" i="6"/>
  <c r="R148" i="6"/>
  <c r="R152" i="6"/>
  <c r="R156" i="6"/>
  <c r="S4" i="6"/>
  <c r="S8" i="6"/>
  <c r="S12" i="6"/>
  <c r="S16" i="6"/>
  <c r="S20" i="6"/>
  <c r="S24" i="6"/>
  <c r="S28" i="6"/>
  <c r="S32" i="6"/>
  <c r="S36" i="6"/>
  <c r="S40" i="6"/>
  <c r="T40" i="6" s="1"/>
  <c r="S44" i="6"/>
  <c r="T44" i="6" s="1"/>
  <c r="S48" i="6"/>
  <c r="S52" i="6"/>
  <c r="S56" i="6"/>
  <c r="S60" i="6"/>
  <c r="S64" i="6"/>
  <c r="S68" i="6"/>
  <c r="S72" i="6"/>
  <c r="S76" i="6"/>
  <c r="S80" i="6"/>
  <c r="S84" i="6"/>
  <c r="S88" i="6"/>
  <c r="S92" i="6"/>
  <c r="S96" i="6"/>
  <c r="T96" i="6" s="1"/>
  <c r="S100" i="6"/>
  <c r="T100" i="6" s="1"/>
  <c r="S104" i="6"/>
  <c r="T104" i="6" s="1"/>
  <c r="S108" i="6"/>
  <c r="S112" i="6"/>
  <c r="T112" i="6" s="1"/>
  <c r="S116" i="6"/>
  <c r="T116" i="6" s="1"/>
  <c r="S120" i="6"/>
  <c r="S124" i="6"/>
  <c r="S128" i="6"/>
  <c r="S132" i="6"/>
  <c r="S136" i="6"/>
  <c r="S140" i="6"/>
  <c r="S144" i="6"/>
  <c r="S148" i="6"/>
  <c r="S152" i="6"/>
  <c r="S156" i="6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R61" i="6"/>
  <c r="R65" i="6"/>
  <c r="R69" i="6"/>
  <c r="R73" i="6"/>
  <c r="R77" i="6"/>
  <c r="R81" i="6"/>
  <c r="R85" i="6"/>
  <c r="R89" i="6"/>
  <c r="R93" i="6"/>
  <c r="R97" i="6"/>
  <c r="R101" i="6"/>
  <c r="R105" i="6"/>
  <c r="R109" i="6"/>
  <c r="R113" i="6"/>
  <c r="R117" i="6"/>
  <c r="R121" i="6"/>
  <c r="R125" i="6"/>
  <c r="R129" i="6"/>
  <c r="R133" i="6"/>
  <c r="R137" i="6"/>
  <c r="R141" i="6"/>
  <c r="R145" i="6"/>
  <c r="R149" i="6"/>
  <c r="R153" i="6"/>
  <c r="R157" i="6"/>
  <c r="S5" i="6"/>
  <c r="S9" i="6"/>
  <c r="S13" i="6"/>
  <c r="S17" i="6"/>
  <c r="S21" i="6"/>
  <c r="S25" i="6"/>
  <c r="S29" i="6"/>
  <c r="S33" i="6"/>
  <c r="S37" i="6"/>
  <c r="T37" i="6" s="1"/>
  <c r="S41" i="6"/>
  <c r="T41" i="6" s="1"/>
  <c r="S45" i="6"/>
  <c r="S49" i="6"/>
  <c r="T49" i="6" s="1"/>
  <c r="S53" i="6"/>
  <c r="T53" i="6" s="1"/>
  <c r="S57" i="6"/>
  <c r="T57" i="6" s="1"/>
  <c r="S61" i="6"/>
  <c r="T61" i="6" s="1"/>
  <c r="S65" i="6"/>
  <c r="T65" i="6" s="1"/>
  <c r="S69" i="6"/>
  <c r="S73" i="6"/>
  <c r="T73" i="6" s="1"/>
  <c r="S77" i="6"/>
  <c r="T77" i="6" s="1"/>
  <c r="S81" i="6"/>
  <c r="S85" i="6"/>
  <c r="T85" i="6" s="1"/>
  <c r="S89" i="6"/>
  <c r="S93" i="6"/>
  <c r="S97" i="6"/>
  <c r="S101" i="6"/>
  <c r="S105" i="6"/>
  <c r="S109" i="6"/>
  <c r="S113" i="6"/>
  <c r="T113" i="6" s="1"/>
  <c r="S117" i="6"/>
  <c r="T117" i="6" s="1"/>
  <c r="S121" i="6"/>
  <c r="S125" i="6"/>
  <c r="S129" i="6"/>
  <c r="S133" i="6"/>
  <c r="S137" i="6"/>
  <c r="S141" i="6"/>
  <c r="S145" i="6"/>
  <c r="S149" i="6"/>
  <c r="S153" i="6"/>
  <c r="S157" i="6"/>
  <c r="R2" i="6"/>
  <c r="R6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R62" i="6"/>
  <c r="R66" i="6"/>
  <c r="R70" i="6"/>
  <c r="R74" i="6"/>
  <c r="R78" i="6"/>
  <c r="R82" i="6"/>
  <c r="R86" i="6"/>
  <c r="R90" i="6"/>
  <c r="R94" i="6"/>
  <c r="R98" i="6"/>
  <c r="R102" i="6"/>
  <c r="R106" i="6"/>
  <c r="R110" i="6"/>
  <c r="R114" i="6"/>
  <c r="R118" i="6"/>
  <c r="R122" i="6"/>
  <c r="R126" i="6"/>
  <c r="R130" i="6"/>
  <c r="R134" i="6"/>
  <c r="R138" i="6"/>
  <c r="R142" i="6"/>
  <c r="R146" i="6"/>
  <c r="R150" i="6"/>
  <c r="R154" i="6"/>
  <c r="R158" i="6"/>
  <c r="S2" i="6"/>
  <c r="T2" i="6" s="1"/>
  <c r="S6" i="6"/>
  <c r="T6" i="6" s="1"/>
  <c r="S10" i="6"/>
  <c r="T10" i="6" s="1"/>
  <c r="S14" i="6"/>
  <c r="T14" i="6" s="1"/>
  <c r="S18" i="6"/>
  <c r="S22" i="6"/>
  <c r="T22" i="6" s="1"/>
  <c r="S26" i="6"/>
  <c r="S30" i="6"/>
  <c r="S34" i="6"/>
  <c r="S38" i="6"/>
  <c r="S42" i="6"/>
  <c r="S46" i="6"/>
  <c r="S50" i="6"/>
  <c r="T50" i="6" s="1"/>
  <c r="S54" i="6"/>
  <c r="S58" i="6"/>
  <c r="S62" i="6"/>
  <c r="S66" i="6"/>
  <c r="S70" i="6"/>
  <c r="S74" i="6"/>
  <c r="S78" i="6"/>
  <c r="S82" i="6"/>
  <c r="S86" i="6"/>
  <c r="S90" i="6"/>
  <c r="S94" i="6"/>
  <c r="S98" i="6"/>
  <c r="S102" i="6"/>
  <c r="S106" i="6"/>
  <c r="S110" i="6"/>
  <c r="S114" i="6"/>
  <c r="T114" i="6" s="1"/>
  <c r="S118" i="6"/>
  <c r="S122" i="6"/>
  <c r="T122" i="6" s="1"/>
  <c r="S126" i="6"/>
  <c r="T126" i="6" s="1"/>
  <c r="S130" i="6"/>
  <c r="T130" i="6" s="1"/>
  <c r="S134" i="6"/>
  <c r="T134" i="6" s="1"/>
  <c r="S138" i="6"/>
  <c r="T138" i="6" s="1"/>
  <c r="S142" i="6"/>
  <c r="T142" i="6" s="1"/>
  <c r="S146" i="6"/>
  <c r="S150" i="6"/>
  <c r="T150" i="6" s="1"/>
  <c r="S154" i="6"/>
  <c r="S158" i="6"/>
  <c r="T151" i="6" l="1"/>
  <c r="T23" i="6"/>
  <c r="T103" i="6"/>
  <c r="T69" i="6"/>
  <c r="T51" i="6"/>
  <c r="T147" i="6"/>
  <c r="T19" i="6"/>
  <c r="T93" i="6"/>
  <c r="T81" i="6"/>
  <c r="T35" i="6"/>
  <c r="T88" i="6"/>
  <c r="T143" i="6"/>
  <c r="T15" i="6"/>
  <c r="T90" i="6"/>
  <c r="T131" i="6"/>
  <c r="T32" i="6"/>
  <c r="T91" i="6"/>
  <c r="T67" i="6"/>
  <c r="T59" i="6"/>
  <c r="T105" i="6"/>
  <c r="T101" i="6"/>
  <c r="T87" i="6"/>
  <c r="T97" i="6"/>
  <c r="T152" i="6"/>
  <c r="T24" i="6"/>
  <c r="T83" i="6"/>
  <c r="T75" i="6"/>
  <c r="T76" i="6"/>
  <c r="T64" i="6"/>
  <c r="T36" i="6"/>
  <c r="T95" i="6"/>
  <c r="T148" i="6"/>
  <c r="T20" i="6"/>
  <c r="T79" i="6"/>
  <c r="T106" i="6"/>
  <c r="T84" i="6"/>
  <c r="T80" i="6"/>
  <c r="T139" i="6"/>
  <c r="T82" i="6"/>
  <c r="T86" i="6"/>
  <c r="T78" i="6"/>
  <c r="T68" i="6"/>
  <c r="T74" i="6"/>
  <c r="T133" i="6"/>
  <c r="T5" i="6"/>
  <c r="T60" i="6"/>
  <c r="T66" i="6"/>
  <c r="T56" i="6"/>
  <c r="T129" i="6"/>
  <c r="T52" i="6"/>
  <c r="T70" i="6"/>
  <c r="T62" i="6"/>
  <c r="T121" i="6"/>
  <c r="T48" i="6"/>
  <c r="T125" i="6"/>
  <c r="T108" i="6"/>
  <c r="T118" i="6"/>
  <c r="T109" i="6"/>
  <c r="T92" i="6"/>
  <c r="T110" i="6"/>
  <c r="T71" i="6"/>
  <c r="T102" i="6"/>
  <c r="T63" i="6"/>
  <c r="T98" i="6"/>
  <c r="T89" i="6"/>
  <c r="T72" i="6"/>
  <c r="T94" i="6"/>
  <c r="T55" i="6"/>
  <c r="T43" i="6"/>
  <c r="T58" i="6"/>
  <c r="T54" i="6"/>
  <c r="T45" i="6"/>
  <c r="T156" i="6"/>
  <c r="T28" i="6"/>
  <c r="T11" i="6"/>
  <c r="T46" i="6"/>
  <c r="T135" i="6"/>
  <c r="T42" i="6"/>
  <c r="T33" i="6"/>
  <c r="T144" i="6"/>
  <c r="T16" i="6"/>
  <c r="T38" i="6"/>
  <c r="T157" i="6"/>
  <c r="T29" i="6"/>
  <c r="T140" i="6"/>
  <c r="T12" i="6"/>
  <c r="T127" i="6"/>
  <c r="T34" i="6"/>
  <c r="T153" i="6"/>
  <c r="T25" i="6"/>
  <c r="T136" i="6"/>
  <c r="T8" i="6"/>
  <c r="T123" i="6"/>
  <c r="T158" i="6"/>
  <c r="T30" i="6"/>
  <c r="T149" i="6"/>
  <c r="T21" i="6"/>
  <c r="T132" i="6"/>
  <c r="T4" i="6"/>
  <c r="T119" i="6"/>
  <c r="T154" i="6"/>
  <c r="T26" i="6"/>
  <c r="T145" i="6"/>
  <c r="T17" i="6"/>
  <c r="T128" i="6"/>
  <c r="T115" i="6"/>
  <c r="T141" i="6"/>
  <c r="T13" i="6"/>
  <c r="T124" i="6"/>
  <c r="T111" i="6"/>
  <c r="T146" i="6"/>
  <c r="T18" i="6"/>
  <c r="T137" i="6"/>
  <c r="T9" i="6"/>
  <c r="T120" i="6"/>
  <c r="T107" i="6"/>
  <c r="U22" i="6" l="1"/>
  <c r="U127" i="6"/>
  <c r="U125" i="6"/>
  <c r="U97" i="6"/>
  <c r="U12" i="6"/>
  <c r="U48" i="6"/>
  <c r="U87" i="6"/>
  <c r="U140" i="6"/>
  <c r="U121" i="6"/>
  <c r="U101" i="6"/>
  <c r="U117" i="6"/>
  <c r="U29" i="6"/>
  <c r="U62" i="6"/>
  <c r="U105" i="6"/>
  <c r="U19" i="6"/>
  <c r="U7" i="6"/>
  <c r="U147" i="6"/>
  <c r="U88" i="6"/>
  <c r="U35" i="6"/>
  <c r="U41" i="6"/>
  <c r="U70" i="6"/>
  <c r="U46" i="6"/>
  <c r="U60" i="6"/>
  <c r="U14" i="6"/>
  <c r="U137" i="6"/>
  <c r="U146" i="6"/>
  <c r="U124" i="6"/>
  <c r="U47" i="6"/>
  <c r="U39" i="6"/>
  <c r="U142" i="6"/>
  <c r="U120" i="6"/>
  <c r="U133" i="6"/>
  <c r="U27" i="6"/>
  <c r="U51" i="6"/>
  <c r="U52" i="6"/>
  <c r="U18" i="6"/>
  <c r="U13" i="6"/>
  <c r="U138" i="6"/>
  <c r="U50" i="6"/>
  <c r="U31" i="6"/>
  <c r="U11" i="6"/>
  <c r="U82" i="6"/>
  <c r="U3" i="6"/>
  <c r="U59" i="6"/>
  <c r="U129" i="6"/>
  <c r="U69" i="6"/>
  <c r="U116" i="6"/>
  <c r="U130" i="6"/>
  <c r="U89" i="6"/>
  <c r="U20" i="6"/>
  <c r="U90" i="6"/>
  <c r="U73" i="6"/>
  <c r="U65" i="6"/>
  <c r="U111" i="6"/>
  <c r="U112" i="6"/>
  <c r="U49" i="6"/>
  <c r="U26" i="6"/>
  <c r="U122" i="6"/>
  <c r="U149" i="6"/>
  <c r="U98" i="6"/>
  <c r="U148" i="6"/>
  <c r="U2" i="6"/>
  <c r="U114" i="6"/>
  <c r="U33" i="6"/>
  <c r="U10" i="6"/>
  <c r="U156" i="6"/>
  <c r="U17" i="6"/>
  <c r="U43" i="6"/>
  <c r="U4" i="6"/>
  <c r="U95" i="6"/>
  <c r="U44" i="6"/>
  <c r="U150" i="6"/>
  <c r="U38" i="6"/>
  <c r="U56" i="6"/>
  <c r="U77" i="6"/>
  <c r="U126" i="6"/>
  <c r="U131" i="6"/>
  <c r="U119" i="6"/>
  <c r="U132" i="6"/>
  <c r="U30" i="6"/>
  <c r="U158" i="6"/>
  <c r="U102" i="6"/>
  <c r="U36" i="6"/>
  <c r="U6" i="6"/>
  <c r="U67" i="6"/>
  <c r="U157" i="6"/>
  <c r="U57" i="6"/>
  <c r="U96" i="6"/>
  <c r="U115" i="6"/>
  <c r="U155" i="6"/>
  <c r="U145" i="6"/>
  <c r="U154" i="6"/>
  <c r="U94" i="6"/>
  <c r="U63" i="6"/>
  <c r="U123" i="6"/>
  <c r="U71" i="6"/>
  <c r="U64" i="6"/>
  <c r="U15" i="6"/>
  <c r="U81" i="6"/>
  <c r="U100" i="6"/>
  <c r="U66" i="6"/>
  <c r="U74" i="6"/>
  <c r="U8" i="6"/>
  <c r="U110" i="6"/>
  <c r="U76" i="6"/>
  <c r="U143" i="6"/>
  <c r="U40" i="6"/>
  <c r="U107" i="6"/>
  <c r="U113" i="6"/>
  <c r="U5" i="6"/>
  <c r="U68" i="6"/>
  <c r="U32" i="6"/>
  <c r="U84" i="6"/>
  <c r="U21" i="6"/>
  <c r="U92" i="6"/>
  <c r="U75" i="6"/>
  <c r="U37" i="6"/>
  <c r="U103" i="6"/>
  <c r="U23" i="6"/>
  <c r="U144" i="6"/>
  <c r="U28" i="6"/>
  <c r="U128" i="6"/>
  <c r="U45" i="6"/>
  <c r="U139" i="6"/>
  <c r="U106" i="6"/>
  <c r="U136" i="6"/>
  <c r="U25" i="6"/>
  <c r="U109" i="6"/>
  <c r="U83" i="6"/>
  <c r="U104" i="6"/>
  <c r="U93" i="6"/>
  <c r="U9" i="6"/>
  <c r="U16" i="6"/>
  <c r="U53" i="6"/>
  <c r="U135" i="6"/>
  <c r="U141" i="6"/>
  <c r="U78" i="6"/>
  <c r="U54" i="6"/>
  <c r="U80" i="6"/>
  <c r="U79" i="6"/>
  <c r="U118" i="6"/>
  <c r="U24" i="6"/>
  <c r="U61" i="6"/>
  <c r="U91" i="6"/>
  <c r="U151" i="6"/>
  <c r="U42" i="6"/>
  <c r="U85" i="6"/>
  <c r="U86" i="6"/>
  <c r="U58" i="6"/>
  <c r="U55" i="6"/>
  <c r="U72" i="6"/>
  <c r="U153" i="6"/>
  <c r="U34" i="6"/>
  <c r="U108" i="6"/>
  <c r="U152" i="6"/>
  <c r="U134" i="6"/>
  <c r="U99" i="6"/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2" i="5"/>
  <c r="A158" i="5"/>
  <c r="A157" i="5"/>
  <c r="R157" i="5" s="1"/>
  <c r="A156" i="5"/>
  <c r="P156" i="5" s="1"/>
  <c r="A155" i="5"/>
  <c r="T155" i="5" s="1"/>
  <c r="A153" i="5"/>
  <c r="S153" i="5" s="1"/>
  <c r="A152" i="5"/>
  <c r="Q152" i="5" s="1"/>
  <c r="A150" i="5"/>
  <c r="P150" i="5" s="1"/>
  <c r="A147" i="5"/>
  <c r="T147" i="5" s="1"/>
  <c r="A146" i="5"/>
  <c r="Q146" i="5" s="1"/>
  <c r="A144" i="5"/>
  <c r="T144" i="5" s="1"/>
  <c r="A143" i="5"/>
  <c r="A141" i="5"/>
  <c r="T141" i="5" s="1"/>
  <c r="A139" i="5"/>
  <c r="P139" i="5" s="1"/>
  <c r="A137" i="5"/>
  <c r="T137" i="5" s="1"/>
  <c r="A136" i="5"/>
  <c r="R136" i="5" s="1"/>
  <c r="A134" i="5"/>
  <c r="T134" i="5" s="1"/>
  <c r="A133" i="5"/>
  <c r="S133" i="5" s="1"/>
  <c r="A132" i="5"/>
  <c r="S132" i="5" s="1"/>
  <c r="A131" i="5"/>
  <c r="P131" i="5" s="1"/>
  <c r="A130" i="5"/>
  <c r="T130" i="5" s="1"/>
  <c r="A129" i="5"/>
  <c r="S129" i="5" s="1"/>
  <c r="A128" i="5"/>
  <c r="Q128" i="5" s="1"/>
  <c r="A125" i="5"/>
  <c r="P125" i="5" s="1"/>
  <c r="A124" i="5"/>
  <c r="T124" i="5" s="1"/>
  <c r="A122" i="5"/>
  <c r="Q122" i="5" s="1"/>
  <c r="A120" i="5"/>
  <c r="Q120" i="5" s="1"/>
  <c r="A116" i="5"/>
  <c r="S116" i="5" s="1"/>
  <c r="A115" i="5"/>
  <c r="S115" i="5" s="1"/>
  <c r="A114" i="5"/>
  <c r="A112" i="5"/>
  <c r="A111" i="5"/>
  <c r="R111" i="5" s="1"/>
  <c r="A108" i="5"/>
  <c r="T108" i="5" s="1"/>
  <c r="A107" i="5"/>
  <c r="S107" i="5" s="1"/>
  <c r="A154" i="5"/>
  <c r="T154" i="5" s="1"/>
  <c r="A151" i="5"/>
  <c r="Q151" i="5" s="1"/>
  <c r="A149" i="5"/>
  <c r="Q149" i="5" s="1"/>
  <c r="A148" i="5"/>
  <c r="S148" i="5" s="1"/>
  <c r="A145" i="5"/>
  <c r="R145" i="5" s="1"/>
  <c r="A142" i="5"/>
  <c r="S142" i="5" s="1"/>
  <c r="A140" i="5"/>
  <c r="S140" i="5" s="1"/>
  <c r="A138" i="5"/>
  <c r="S138" i="5" s="1"/>
  <c r="A135" i="5"/>
  <c r="R135" i="5" s="1"/>
  <c r="A127" i="5"/>
  <c r="Q127" i="5" s="1"/>
  <c r="A126" i="5"/>
  <c r="S126" i="5" s="1"/>
  <c r="A123" i="5"/>
  <c r="P123" i="5" s="1"/>
  <c r="A121" i="5"/>
  <c r="S121" i="5" s="1"/>
  <c r="A119" i="5"/>
  <c r="S119" i="5" s="1"/>
  <c r="A118" i="5"/>
  <c r="Q118" i="5" s="1"/>
  <c r="A117" i="5"/>
  <c r="T117" i="5" s="1"/>
  <c r="A113" i="5"/>
  <c r="R113" i="5" s="1"/>
  <c r="A110" i="5"/>
  <c r="Q110" i="5" s="1"/>
  <c r="A109" i="5"/>
  <c r="T109" i="5" s="1"/>
  <c r="A87" i="5"/>
  <c r="R87" i="5" s="1"/>
  <c r="A86" i="5"/>
  <c r="R86" i="5" s="1"/>
  <c r="A85" i="5"/>
  <c r="A84" i="5"/>
  <c r="S84" i="5" s="1"/>
  <c r="A80" i="5"/>
  <c r="Q80" i="5" s="1"/>
  <c r="A79" i="5"/>
  <c r="T79" i="5" s="1"/>
  <c r="A78" i="5"/>
  <c r="P78" i="5" s="1"/>
  <c r="A77" i="5"/>
  <c r="Q77" i="5" s="1"/>
  <c r="A76" i="5"/>
  <c r="P76" i="5" s="1"/>
  <c r="A73" i="5"/>
  <c r="S73" i="5" s="1"/>
  <c r="A72" i="5"/>
  <c r="S72" i="5" s="1"/>
  <c r="A71" i="5"/>
  <c r="Q71" i="5" s="1"/>
  <c r="A70" i="5"/>
  <c r="S70" i="5" s="1"/>
  <c r="A68" i="5"/>
  <c r="P68" i="5" s="1"/>
  <c r="A67" i="5"/>
  <c r="P67" i="5" s="1"/>
  <c r="A66" i="5"/>
  <c r="A65" i="5"/>
  <c r="S65" i="5" s="1"/>
  <c r="A64" i="5"/>
  <c r="S64" i="5" s="1"/>
  <c r="A63" i="5"/>
  <c r="S63" i="5" s="1"/>
  <c r="A61" i="5"/>
  <c r="T61" i="5" s="1"/>
  <c r="A60" i="5"/>
  <c r="Q60" i="5" s="1"/>
  <c r="A59" i="5"/>
  <c r="T59" i="5" s="1"/>
  <c r="A58" i="5"/>
  <c r="S58" i="5" s="1"/>
  <c r="A55" i="5"/>
  <c r="S55" i="5" s="1"/>
  <c r="A53" i="5"/>
  <c r="P53" i="5" s="1"/>
  <c r="A52" i="5"/>
  <c r="R52" i="5" s="1"/>
  <c r="A50" i="5"/>
  <c r="A48" i="5"/>
  <c r="Q48" i="5" s="1"/>
  <c r="A47" i="5"/>
  <c r="Q47" i="5" s="1"/>
  <c r="A46" i="5"/>
  <c r="R46" i="5" s="1"/>
  <c r="A106" i="5"/>
  <c r="P106" i="5" s="1"/>
  <c r="A105" i="5"/>
  <c r="A104" i="5"/>
  <c r="S104" i="5" s="1"/>
  <c r="A103" i="5"/>
  <c r="A102" i="5"/>
  <c r="S102" i="5" s="1"/>
  <c r="A101" i="5"/>
  <c r="S101" i="5" s="1"/>
  <c r="A100" i="5"/>
  <c r="P100" i="5" s="1"/>
  <c r="A99" i="5"/>
  <c r="Q99" i="5" s="1"/>
  <c r="A98" i="5"/>
  <c r="S98" i="5" s="1"/>
  <c r="A97" i="5"/>
  <c r="Q97" i="5" s="1"/>
  <c r="A96" i="5"/>
  <c r="P96" i="5" s="1"/>
  <c r="A95" i="5"/>
  <c r="T95" i="5" s="1"/>
  <c r="A94" i="5"/>
  <c r="S94" i="5" s="1"/>
  <c r="A93" i="5"/>
  <c r="S93" i="5" s="1"/>
  <c r="A92" i="5"/>
  <c r="T92" i="5" s="1"/>
  <c r="A91" i="5"/>
  <c r="T91" i="5" s="1"/>
  <c r="A90" i="5"/>
  <c r="Q90" i="5" s="1"/>
  <c r="A89" i="5"/>
  <c r="T89" i="5" s="1"/>
  <c r="A88" i="5"/>
  <c r="S88" i="5" s="1"/>
  <c r="A83" i="5"/>
  <c r="S83" i="5" s="1"/>
  <c r="A82" i="5"/>
  <c r="S82" i="5" s="1"/>
  <c r="A81" i="5"/>
  <c r="S81" i="5" s="1"/>
  <c r="A75" i="5"/>
  <c r="P75" i="5" s="1"/>
  <c r="A74" i="5"/>
  <c r="A69" i="5"/>
  <c r="S69" i="5" s="1"/>
  <c r="A62" i="5"/>
  <c r="T62" i="5" s="1"/>
  <c r="A57" i="5"/>
  <c r="R57" i="5" s="1"/>
  <c r="A56" i="5"/>
  <c r="P56" i="5" s="1"/>
  <c r="A54" i="5"/>
  <c r="R54" i="5" s="1"/>
  <c r="A51" i="5"/>
  <c r="T51" i="5" s="1"/>
  <c r="A49" i="5"/>
  <c r="R49" i="5" s="1"/>
  <c r="A45" i="5"/>
  <c r="P45" i="5" s="1"/>
  <c r="A44" i="5"/>
  <c r="R44" i="5" s="1"/>
  <c r="A41" i="5"/>
  <c r="T41" i="5" s="1"/>
  <c r="A39" i="5"/>
  <c r="R39" i="5" s="1"/>
  <c r="A38" i="5"/>
  <c r="P38" i="5" s="1"/>
  <c r="A37" i="5"/>
  <c r="Q37" i="5" s="1"/>
  <c r="A36" i="5"/>
  <c r="T36" i="5" s="1"/>
  <c r="A35" i="5"/>
  <c r="R35" i="5" s="1"/>
  <c r="A34" i="5"/>
  <c r="P34" i="5" s="1"/>
  <c r="A32" i="5"/>
  <c r="T32" i="5" s="1"/>
  <c r="A31" i="5"/>
  <c r="T31" i="5" s="1"/>
  <c r="A29" i="5"/>
  <c r="R29" i="5" s="1"/>
  <c r="A25" i="5"/>
  <c r="Q25" i="5" s="1"/>
  <c r="A21" i="5"/>
  <c r="R21" i="5" s="1"/>
  <c r="A18" i="5"/>
  <c r="P18" i="5" s="1"/>
  <c r="A16" i="5"/>
  <c r="Q16" i="5" s="1"/>
  <c r="A13" i="5"/>
  <c r="T13" i="5" s="1"/>
  <c r="A11" i="5"/>
  <c r="R11" i="5" s="1"/>
  <c r="A10" i="5"/>
  <c r="P10" i="5" s="1"/>
  <c r="A7" i="5"/>
  <c r="S7" i="5" s="1"/>
  <c r="A6" i="5"/>
  <c r="T6" i="5" s="1"/>
  <c r="A4" i="5"/>
  <c r="R4" i="5" s="1"/>
  <c r="A3" i="5"/>
  <c r="P3" i="5" s="1"/>
  <c r="A2" i="5"/>
  <c r="P2" i="5" s="1"/>
  <c r="A43" i="5"/>
  <c r="T43" i="5" s="1"/>
  <c r="A42" i="5"/>
  <c r="R42" i="5" s="1"/>
  <c r="A40" i="5"/>
  <c r="P40" i="5" s="1"/>
  <c r="A33" i="5"/>
  <c r="T33" i="5" s="1"/>
  <c r="A30" i="5"/>
  <c r="T30" i="5" s="1"/>
  <c r="A28" i="5"/>
  <c r="R28" i="5" s="1"/>
  <c r="A27" i="5"/>
  <c r="P27" i="5" s="1"/>
  <c r="A26" i="5"/>
  <c r="R26" i="5" s="1"/>
  <c r="A24" i="5"/>
  <c r="P24" i="5" s="1"/>
  <c r="A23" i="5"/>
  <c r="T23" i="5" s="1"/>
  <c r="A22" i="5"/>
  <c r="T22" i="5" s="1"/>
  <c r="A20" i="5"/>
  <c r="R20" i="5" s="1"/>
  <c r="A19" i="5"/>
  <c r="P19" i="5" s="1"/>
  <c r="A17" i="5"/>
  <c r="T17" i="5" s="1"/>
  <c r="A15" i="5"/>
  <c r="T15" i="5" s="1"/>
  <c r="A14" i="5"/>
  <c r="R14" i="5" s="1"/>
  <c r="A12" i="5"/>
  <c r="P12" i="5" s="1"/>
  <c r="A9" i="5"/>
  <c r="S9" i="5" s="1"/>
  <c r="A8" i="5"/>
  <c r="T8" i="5" s="1"/>
  <c r="A5" i="5"/>
  <c r="R5" i="5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2" i="1"/>
  <c r="K30" i="4"/>
  <c r="K31" i="4"/>
  <c r="A37" i="4"/>
  <c r="P37" i="4" s="1"/>
  <c r="A33" i="4"/>
  <c r="M33" i="4" s="1"/>
  <c r="A31" i="4"/>
  <c r="M31" i="4" s="1"/>
  <c r="A30" i="4"/>
  <c r="P30" i="4" s="1"/>
  <c r="A29" i="4"/>
  <c r="N29" i="4" s="1"/>
  <c r="A28" i="4"/>
  <c r="P28" i="4" s="1"/>
  <c r="A36" i="4"/>
  <c r="L36" i="4" s="1"/>
  <c r="A35" i="4"/>
  <c r="M35" i="4" s="1"/>
  <c r="A34" i="4"/>
  <c r="K34" i="4" s="1"/>
  <c r="A32" i="4"/>
  <c r="P32" i="4" s="1"/>
  <c r="A27" i="4"/>
  <c r="P27" i="4" s="1"/>
  <c r="A26" i="4"/>
  <c r="N26" i="4" s="1"/>
  <c r="A21" i="4"/>
  <c r="N21" i="4" s="1"/>
  <c r="A20" i="4"/>
  <c r="N20" i="4" s="1"/>
  <c r="A19" i="4"/>
  <c r="M19" i="4" s="1"/>
  <c r="A18" i="4"/>
  <c r="P18" i="4" s="1"/>
  <c r="A16" i="4"/>
  <c r="P16" i="4" s="1"/>
  <c r="A15" i="4"/>
  <c r="P15" i="4" s="1"/>
  <c r="A25" i="4"/>
  <c r="P25" i="4" s="1"/>
  <c r="A24" i="4"/>
  <c r="N24" i="4" s="1"/>
  <c r="A23" i="4"/>
  <c r="K23" i="4" s="1"/>
  <c r="A22" i="4"/>
  <c r="K22" i="4" s="1"/>
  <c r="A17" i="4"/>
  <c r="N17" i="4" s="1"/>
  <c r="A14" i="4"/>
  <c r="K14" i="4" s="1"/>
  <c r="A13" i="4"/>
  <c r="N13" i="4" s="1"/>
  <c r="A11" i="4"/>
  <c r="M11" i="4" s="1"/>
  <c r="A10" i="4"/>
  <c r="P10" i="4" s="1"/>
  <c r="A8" i="4"/>
  <c r="P8" i="4" s="1"/>
  <c r="A5" i="4"/>
  <c r="P5" i="4" s="1"/>
  <c r="A2" i="4"/>
  <c r="P2" i="4" s="1"/>
  <c r="A12" i="4"/>
  <c r="M12" i="4" s="1"/>
  <c r="A9" i="4"/>
  <c r="P9" i="4" s="1"/>
  <c r="A7" i="4"/>
  <c r="L7" i="4" s="1"/>
  <c r="A6" i="4"/>
  <c r="K6" i="4" s="1"/>
  <c r="A4" i="4"/>
  <c r="L4" i="4" s="1"/>
  <c r="A3" i="4"/>
  <c r="P3" i="4" s="1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D80" i="2"/>
  <c r="E80" i="2"/>
  <c r="F80" i="2"/>
  <c r="G80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D102" i="2"/>
  <c r="E102" i="2"/>
  <c r="F102" i="2"/>
  <c r="G102" i="2"/>
  <c r="D103" i="2"/>
  <c r="E103" i="2"/>
  <c r="F103" i="2"/>
  <c r="G103" i="2"/>
  <c r="D104" i="2"/>
  <c r="E104" i="2"/>
  <c r="F104" i="2"/>
  <c r="G104" i="2"/>
  <c r="D105" i="2"/>
  <c r="E105" i="2"/>
  <c r="F105" i="2"/>
  <c r="G105" i="2"/>
  <c r="D106" i="2"/>
  <c r="E106" i="2"/>
  <c r="F106" i="2"/>
  <c r="G106" i="2"/>
  <c r="D107" i="2"/>
  <c r="E107" i="2"/>
  <c r="F107" i="2"/>
  <c r="G107" i="2"/>
  <c r="D108" i="2"/>
  <c r="E108" i="2"/>
  <c r="F108" i="2"/>
  <c r="G108" i="2"/>
  <c r="D109" i="2"/>
  <c r="E109" i="2"/>
  <c r="F109" i="2"/>
  <c r="G109" i="2"/>
  <c r="D110" i="2"/>
  <c r="E110" i="2"/>
  <c r="F110" i="2"/>
  <c r="G110" i="2"/>
  <c r="D111" i="2"/>
  <c r="E111" i="2"/>
  <c r="F111" i="2"/>
  <c r="G111" i="2"/>
  <c r="D112" i="2"/>
  <c r="E112" i="2"/>
  <c r="F112" i="2"/>
  <c r="G112" i="2"/>
  <c r="D113" i="2"/>
  <c r="E113" i="2"/>
  <c r="F113" i="2"/>
  <c r="G113" i="2"/>
  <c r="D114" i="2"/>
  <c r="E114" i="2"/>
  <c r="F114" i="2"/>
  <c r="G114" i="2"/>
  <c r="D115" i="2"/>
  <c r="E115" i="2"/>
  <c r="F115" i="2"/>
  <c r="G115" i="2"/>
  <c r="D116" i="2"/>
  <c r="E116" i="2"/>
  <c r="F116" i="2"/>
  <c r="G116" i="2"/>
  <c r="D117" i="2"/>
  <c r="E117" i="2"/>
  <c r="F117" i="2"/>
  <c r="G117" i="2"/>
  <c r="D118" i="2"/>
  <c r="E118" i="2"/>
  <c r="F118" i="2"/>
  <c r="G118" i="2"/>
  <c r="D119" i="2"/>
  <c r="E119" i="2"/>
  <c r="F119" i="2"/>
  <c r="G119" i="2"/>
  <c r="D120" i="2"/>
  <c r="E120" i="2"/>
  <c r="F120" i="2"/>
  <c r="G120" i="2"/>
  <c r="D121" i="2"/>
  <c r="E121" i="2"/>
  <c r="F121" i="2"/>
  <c r="G121" i="2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G126" i="2"/>
  <c r="D127" i="2"/>
  <c r="E127" i="2"/>
  <c r="F127" i="2"/>
  <c r="G127" i="2"/>
  <c r="D128" i="2"/>
  <c r="E128" i="2"/>
  <c r="F128" i="2"/>
  <c r="G128" i="2"/>
  <c r="D129" i="2"/>
  <c r="E129" i="2"/>
  <c r="F129" i="2"/>
  <c r="G129" i="2"/>
  <c r="D130" i="2"/>
  <c r="E130" i="2"/>
  <c r="F130" i="2"/>
  <c r="G130" i="2"/>
  <c r="D131" i="2"/>
  <c r="E131" i="2"/>
  <c r="F131" i="2"/>
  <c r="G131" i="2"/>
  <c r="D132" i="2"/>
  <c r="E132" i="2"/>
  <c r="F132" i="2"/>
  <c r="G132" i="2"/>
  <c r="D133" i="2"/>
  <c r="E133" i="2"/>
  <c r="F133" i="2"/>
  <c r="G133" i="2"/>
  <c r="D134" i="2"/>
  <c r="E134" i="2"/>
  <c r="F134" i="2"/>
  <c r="G134" i="2"/>
  <c r="D135" i="2"/>
  <c r="E135" i="2"/>
  <c r="F135" i="2"/>
  <c r="G135" i="2"/>
  <c r="D136" i="2"/>
  <c r="E136" i="2"/>
  <c r="F136" i="2"/>
  <c r="G136" i="2"/>
  <c r="D137" i="2"/>
  <c r="E137" i="2"/>
  <c r="F137" i="2"/>
  <c r="G137" i="2"/>
  <c r="D138" i="2"/>
  <c r="E138" i="2"/>
  <c r="F138" i="2"/>
  <c r="G138" i="2"/>
  <c r="D139" i="2"/>
  <c r="E139" i="2"/>
  <c r="F139" i="2"/>
  <c r="G139" i="2"/>
  <c r="D140" i="2"/>
  <c r="E140" i="2"/>
  <c r="F140" i="2"/>
  <c r="G140" i="2"/>
  <c r="D141" i="2"/>
  <c r="E141" i="2"/>
  <c r="F141" i="2"/>
  <c r="G141" i="2"/>
  <c r="D142" i="2"/>
  <c r="E142" i="2"/>
  <c r="F142" i="2"/>
  <c r="G142" i="2"/>
  <c r="D143" i="2"/>
  <c r="E143" i="2"/>
  <c r="F143" i="2"/>
  <c r="G143" i="2"/>
  <c r="D144" i="2"/>
  <c r="E144" i="2"/>
  <c r="F144" i="2"/>
  <c r="G144" i="2"/>
  <c r="D145" i="2"/>
  <c r="E145" i="2"/>
  <c r="F145" i="2"/>
  <c r="G145" i="2"/>
  <c r="D146" i="2"/>
  <c r="E146" i="2"/>
  <c r="F146" i="2"/>
  <c r="G146" i="2"/>
  <c r="D147" i="2"/>
  <c r="E147" i="2"/>
  <c r="F147" i="2"/>
  <c r="G147" i="2"/>
  <c r="D148" i="2"/>
  <c r="E148" i="2"/>
  <c r="F148" i="2"/>
  <c r="G148" i="2"/>
  <c r="D149" i="2"/>
  <c r="E149" i="2"/>
  <c r="F149" i="2"/>
  <c r="G149" i="2"/>
  <c r="D150" i="2"/>
  <c r="E150" i="2"/>
  <c r="F150" i="2"/>
  <c r="G150" i="2"/>
  <c r="D151" i="2"/>
  <c r="E151" i="2"/>
  <c r="F151" i="2"/>
  <c r="G151" i="2"/>
  <c r="D152" i="2"/>
  <c r="E152" i="2"/>
  <c r="F152" i="2"/>
  <c r="G152" i="2"/>
  <c r="D153" i="2"/>
  <c r="E153" i="2"/>
  <c r="F153" i="2"/>
  <c r="G153" i="2"/>
  <c r="D154" i="2"/>
  <c r="E154" i="2"/>
  <c r="F154" i="2"/>
  <c r="G154" i="2"/>
  <c r="D155" i="2"/>
  <c r="E155" i="2"/>
  <c r="F155" i="2"/>
  <c r="G155" i="2"/>
  <c r="D156" i="2"/>
  <c r="E156" i="2"/>
  <c r="F156" i="2"/>
  <c r="G156" i="2"/>
  <c r="D157" i="2"/>
  <c r="E157" i="2"/>
  <c r="F157" i="2"/>
  <c r="G157" i="2"/>
  <c r="D158" i="2"/>
  <c r="E158" i="2"/>
  <c r="F158" i="2"/>
  <c r="G158" i="2"/>
  <c r="G2" i="2"/>
  <c r="F2" i="2"/>
  <c r="E2" i="2"/>
  <c r="D2" i="2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9" i="3"/>
  <c r="A10" i="3"/>
  <c r="A11" i="3"/>
  <c r="A12" i="3"/>
  <c r="A13" i="3"/>
  <c r="A8" i="3"/>
  <c r="A3" i="3"/>
  <c r="A4" i="3"/>
  <c r="A5" i="3"/>
  <c r="A6" i="3"/>
  <c r="A7" i="3"/>
  <c r="A2" i="3"/>
  <c r="T7" i="5" l="1"/>
  <c r="S38" i="5"/>
  <c r="P54" i="5"/>
  <c r="P73" i="5"/>
  <c r="K8" i="4"/>
  <c r="K29" i="4"/>
  <c r="K7" i="4"/>
  <c r="K13" i="4"/>
  <c r="K24" i="4"/>
  <c r="K4" i="4"/>
  <c r="K21" i="4"/>
  <c r="K16" i="4"/>
  <c r="K32" i="4"/>
  <c r="K15" i="4"/>
  <c r="L17" i="4"/>
  <c r="K36" i="4"/>
  <c r="K28" i="4"/>
  <c r="K20" i="4"/>
  <c r="K12" i="4"/>
  <c r="K35" i="4"/>
  <c r="K27" i="4"/>
  <c r="K19" i="4"/>
  <c r="K11" i="4"/>
  <c r="K3" i="4"/>
  <c r="M17" i="4"/>
  <c r="K37" i="4"/>
  <c r="K26" i="4"/>
  <c r="K18" i="4"/>
  <c r="K10" i="4"/>
  <c r="K2" i="4"/>
  <c r="K5" i="4"/>
  <c r="K33" i="4"/>
  <c r="K25" i="4"/>
  <c r="K17" i="4"/>
  <c r="K9" i="4"/>
  <c r="S43" i="5"/>
  <c r="Q70" i="5"/>
  <c r="S127" i="5"/>
  <c r="P43" i="5"/>
  <c r="T18" i="5"/>
  <c r="S77" i="5"/>
  <c r="S145" i="5"/>
  <c r="T48" i="5"/>
  <c r="R76" i="5"/>
  <c r="R151" i="5"/>
  <c r="S14" i="5"/>
  <c r="T100" i="5"/>
  <c r="Q46" i="5"/>
  <c r="R73" i="5"/>
  <c r="T3" i="5"/>
  <c r="S40" i="5"/>
  <c r="Q76" i="5"/>
  <c r="P151" i="5"/>
  <c r="S5" i="5"/>
  <c r="T37" i="5"/>
  <c r="Q96" i="5"/>
  <c r="S78" i="5"/>
  <c r="T123" i="5"/>
  <c r="T96" i="5"/>
  <c r="Q154" i="5"/>
  <c r="Q132" i="5"/>
  <c r="P62" i="5"/>
  <c r="R123" i="5"/>
  <c r="T40" i="5"/>
  <c r="T54" i="5"/>
  <c r="R75" i="5"/>
  <c r="S26" i="5"/>
  <c r="Q4" i="5"/>
  <c r="R88" i="5"/>
  <c r="Q55" i="5"/>
  <c r="Q64" i="5"/>
  <c r="S76" i="5"/>
  <c r="P113" i="5"/>
  <c r="R142" i="5"/>
  <c r="T150" i="5"/>
  <c r="T4" i="5"/>
  <c r="S20" i="5"/>
  <c r="R7" i="5"/>
  <c r="S41" i="5"/>
  <c r="P146" i="5"/>
  <c r="Q12" i="5"/>
  <c r="Q19" i="5"/>
  <c r="Q24" i="5"/>
  <c r="Q11" i="5"/>
  <c r="Q102" i="5"/>
  <c r="S120" i="5"/>
  <c r="Q6" i="5"/>
  <c r="T11" i="5"/>
  <c r="T25" i="5"/>
  <c r="S49" i="5"/>
  <c r="Q95" i="5"/>
  <c r="Q126" i="5"/>
  <c r="T120" i="5"/>
  <c r="P130" i="5"/>
  <c r="Q147" i="5"/>
  <c r="T12" i="5"/>
  <c r="T19" i="5"/>
  <c r="T24" i="5"/>
  <c r="S6" i="5"/>
  <c r="R37" i="5"/>
  <c r="P41" i="5"/>
  <c r="T49" i="5"/>
  <c r="R91" i="5"/>
  <c r="R95" i="5"/>
  <c r="Q98" i="5"/>
  <c r="T47" i="5"/>
  <c r="S61" i="5"/>
  <c r="Q67" i="5"/>
  <c r="T80" i="5"/>
  <c r="P110" i="5"/>
  <c r="Q144" i="5"/>
  <c r="R147" i="5"/>
  <c r="S134" i="5"/>
  <c r="P147" i="5"/>
  <c r="S12" i="5"/>
  <c r="S19" i="5"/>
  <c r="S24" i="5"/>
  <c r="P33" i="5"/>
  <c r="S52" i="5"/>
  <c r="S37" i="5"/>
  <c r="R41" i="5"/>
  <c r="S91" i="5"/>
  <c r="S95" i="5"/>
  <c r="Q142" i="5"/>
  <c r="S144" i="5"/>
  <c r="Q156" i="5"/>
  <c r="S141" i="5"/>
  <c r="P95" i="5"/>
  <c r="P52" i="5"/>
  <c r="Q150" i="5"/>
  <c r="R156" i="5"/>
  <c r="S4" i="5"/>
  <c r="Q38" i="5"/>
  <c r="S44" i="5"/>
  <c r="S54" i="5"/>
  <c r="R96" i="5"/>
  <c r="P46" i="5"/>
  <c r="T70" i="5"/>
  <c r="S123" i="5"/>
  <c r="R141" i="5"/>
  <c r="P21" i="5"/>
  <c r="Q62" i="5"/>
  <c r="T75" i="5"/>
  <c r="P108" i="5"/>
  <c r="Q125" i="5"/>
  <c r="P28" i="5"/>
  <c r="R33" i="5"/>
  <c r="T42" i="5"/>
  <c r="S2" i="5"/>
  <c r="Q10" i="5"/>
  <c r="P13" i="5"/>
  <c r="S21" i="5"/>
  <c r="P35" i="5"/>
  <c r="S51" i="5"/>
  <c r="Q56" i="5"/>
  <c r="R62" i="5"/>
  <c r="S92" i="5"/>
  <c r="Q106" i="5"/>
  <c r="Q53" i="5"/>
  <c r="P58" i="5"/>
  <c r="T60" i="5"/>
  <c r="R65" i="5"/>
  <c r="R68" i="5"/>
  <c r="T76" i="5"/>
  <c r="P79" i="5"/>
  <c r="T84" i="5"/>
  <c r="S109" i="5"/>
  <c r="Q117" i="5"/>
  <c r="P121" i="5"/>
  <c r="Q108" i="5"/>
  <c r="P122" i="5"/>
  <c r="T125" i="5"/>
  <c r="Q131" i="5"/>
  <c r="P133" i="5"/>
  <c r="S156" i="5"/>
  <c r="Q33" i="5"/>
  <c r="S28" i="5"/>
  <c r="S33" i="5"/>
  <c r="R10" i="5"/>
  <c r="R13" i="5"/>
  <c r="S35" i="5"/>
  <c r="S56" i="5"/>
  <c r="S62" i="5"/>
  <c r="R53" i="5"/>
  <c r="Q79" i="5"/>
  <c r="S117" i="5"/>
  <c r="R121" i="5"/>
  <c r="S108" i="5"/>
  <c r="R131" i="5"/>
  <c r="Q133" i="5"/>
  <c r="T156" i="5"/>
  <c r="Q2" i="5"/>
  <c r="S53" i="5"/>
  <c r="S79" i="5"/>
  <c r="S131" i="5"/>
  <c r="P25" i="5"/>
  <c r="P31" i="5"/>
  <c r="Q69" i="5"/>
  <c r="Q82" i="5"/>
  <c r="P91" i="5"/>
  <c r="T53" i="5"/>
  <c r="P59" i="5"/>
  <c r="Q86" i="5"/>
  <c r="Q135" i="5"/>
  <c r="P149" i="5"/>
  <c r="P107" i="5"/>
  <c r="Q111" i="5"/>
  <c r="P124" i="5"/>
  <c r="T131" i="5"/>
  <c r="S157" i="5"/>
  <c r="T28" i="5"/>
  <c r="S10" i="5"/>
  <c r="T56" i="5"/>
  <c r="Q43" i="5"/>
  <c r="T10" i="5"/>
  <c r="Q54" i="5"/>
  <c r="S30" i="5"/>
  <c r="Q40" i="5"/>
  <c r="R43" i="5"/>
  <c r="P4" i="5"/>
  <c r="P7" i="5"/>
  <c r="R18" i="5"/>
  <c r="R25" i="5"/>
  <c r="R31" i="5"/>
  <c r="P37" i="5"/>
  <c r="P49" i="5"/>
  <c r="T57" i="5"/>
  <c r="Q91" i="5"/>
  <c r="S96" i="5"/>
  <c r="R100" i="5"/>
  <c r="R104" i="5"/>
  <c r="Q59" i="5"/>
  <c r="S86" i="5"/>
  <c r="Q123" i="5"/>
  <c r="P127" i="5"/>
  <c r="T135" i="5"/>
  <c r="Q107" i="5"/>
  <c r="Q124" i="5"/>
  <c r="P134" i="5"/>
  <c r="P155" i="5"/>
  <c r="T157" i="5"/>
  <c r="S59" i="5"/>
  <c r="R124" i="5"/>
  <c r="Q134" i="5"/>
  <c r="T119" i="5"/>
  <c r="R119" i="5"/>
  <c r="P119" i="5"/>
  <c r="R148" i="5"/>
  <c r="P148" i="5"/>
  <c r="T115" i="5"/>
  <c r="Q115" i="5"/>
  <c r="P115" i="5"/>
  <c r="T5" i="5"/>
  <c r="P9" i="5"/>
  <c r="R12" i="5"/>
  <c r="T14" i="5"/>
  <c r="P17" i="5"/>
  <c r="R19" i="5"/>
  <c r="T20" i="5"/>
  <c r="P23" i="5"/>
  <c r="R24" i="5"/>
  <c r="T26" i="5"/>
  <c r="Q28" i="5"/>
  <c r="R40" i="5"/>
  <c r="R2" i="5"/>
  <c r="R6" i="5"/>
  <c r="S11" i="5"/>
  <c r="P16" i="5"/>
  <c r="S18" i="5"/>
  <c r="S25" i="5"/>
  <c r="P29" i="5"/>
  <c r="S31" i="5"/>
  <c r="Q34" i="5"/>
  <c r="T35" i="5"/>
  <c r="T38" i="5"/>
  <c r="Q41" i="5"/>
  <c r="T44" i="5"/>
  <c r="Q49" i="5"/>
  <c r="R56" i="5"/>
  <c r="S75" i="5"/>
  <c r="S100" i="5"/>
  <c r="T46" i="5"/>
  <c r="S46" i="5"/>
  <c r="R48" i="5"/>
  <c r="P48" i="5"/>
  <c r="S48" i="5"/>
  <c r="P65" i="5"/>
  <c r="T65" i="5"/>
  <c r="Q65" i="5"/>
  <c r="T73" i="5"/>
  <c r="Q73" i="5"/>
  <c r="R84" i="5"/>
  <c r="P84" i="5"/>
  <c r="Q84" i="5"/>
  <c r="P117" i="5"/>
  <c r="R117" i="5"/>
  <c r="Q119" i="5"/>
  <c r="T142" i="5"/>
  <c r="P142" i="5"/>
  <c r="Q148" i="5"/>
  <c r="P111" i="5"/>
  <c r="T111" i="5"/>
  <c r="S111" i="5"/>
  <c r="R115" i="5"/>
  <c r="P136" i="5"/>
  <c r="T136" i="5"/>
  <c r="S136" i="5"/>
  <c r="Q136" i="5"/>
  <c r="Q9" i="5"/>
  <c r="Q17" i="5"/>
  <c r="Q23" i="5"/>
  <c r="Q29" i="5"/>
  <c r="T74" i="5"/>
  <c r="R74" i="5"/>
  <c r="T103" i="5"/>
  <c r="P103" i="5"/>
  <c r="R105" i="5"/>
  <c r="P105" i="5"/>
  <c r="P8" i="5"/>
  <c r="R9" i="5"/>
  <c r="P15" i="5"/>
  <c r="R17" i="5"/>
  <c r="P22" i="5"/>
  <c r="R23" i="5"/>
  <c r="Q27" i="5"/>
  <c r="T2" i="5"/>
  <c r="R16" i="5"/>
  <c r="S29" i="5"/>
  <c r="P32" i="5"/>
  <c r="S34" i="5"/>
  <c r="P36" i="5"/>
  <c r="P39" i="5"/>
  <c r="Q45" i="5"/>
  <c r="P74" i="5"/>
  <c r="R81" i="5"/>
  <c r="P81" i="5"/>
  <c r="Q81" i="5"/>
  <c r="Q83" i="5"/>
  <c r="Q89" i="5"/>
  <c r="Q93" i="5"/>
  <c r="R97" i="5"/>
  <c r="P97" i="5"/>
  <c r="T97" i="5"/>
  <c r="P99" i="5"/>
  <c r="R101" i="5"/>
  <c r="P101" i="5"/>
  <c r="Q101" i="5"/>
  <c r="Q103" i="5"/>
  <c r="Q105" i="5"/>
  <c r="T58" i="5"/>
  <c r="R58" i="5"/>
  <c r="P60" i="5"/>
  <c r="S60" i="5"/>
  <c r="P63" i="5"/>
  <c r="T68" i="5"/>
  <c r="S68" i="5"/>
  <c r="R71" i="5"/>
  <c r="P71" i="5"/>
  <c r="S71" i="5"/>
  <c r="P87" i="5"/>
  <c r="T87" i="5"/>
  <c r="Q87" i="5"/>
  <c r="T121" i="5"/>
  <c r="Q121" i="5"/>
  <c r="R138" i="5"/>
  <c r="P138" i="5"/>
  <c r="Q138" i="5"/>
  <c r="T148" i="5"/>
  <c r="P154" i="5"/>
  <c r="R154" i="5"/>
  <c r="P116" i="5"/>
  <c r="T116" i="5"/>
  <c r="R116" i="5"/>
  <c r="Q116" i="5"/>
  <c r="R128" i="5"/>
  <c r="P128" i="5"/>
  <c r="T128" i="5"/>
  <c r="S128" i="5"/>
  <c r="P143" i="5"/>
  <c r="T143" i="5"/>
  <c r="S143" i="5"/>
  <c r="R143" i="5"/>
  <c r="Q143" i="5"/>
  <c r="S17" i="5"/>
  <c r="R27" i="5"/>
  <c r="Q39" i="5"/>
  <c r="R45" i="5"/>
  <c r="Q74" i="5"/>
  <c r="T50" i="5"/>
  <c r="R50" i="5"/>
  <c r="P50" i="5"/>
  <c r="T85" i="5"/>
  <c r="R85" i="5"/>
  <c r="Q85" i="5"/>
  <c r="R112" i="5"/>
  <c r="P112" i="5"/>
  <c r="S112" i="5"/>
  <c r="Q112" i="5"/>
  <c r="R34" i="5"/>
  <c r="R93" i="5"/>
  <c r="P93" i="5"/>
  <c r="T99" i="5"/>
  <c r="R99" i="5"/>
  <c r="Q22" i="5"/>
  <c r="S23" i="5"/>
  <c r="S16" i="5"/>
  <c r="Q32" i="5"/>
  <c r="R83" i="5"/>
  <c r="S89" i="5"/>
  <c r="R103" i="5"/>
  <c r="S105" i="5"/>
  <c r="R66" i="5"/>
  <c r="P66" i="5"/>
  <c r="P5" i="5"/>
  <c r="R8" i="5"/>
  <c r="T9" i="5"/>
  <c r="P14" i="5"/>
  <c r="R15" i="5"/>
  <c r="P20" i="5"/>
  <c r="R22" i="5"/>
  <c r="P26" i="5"/>
  <c r="S27" i="5"/>
  <c r="P30" i="5"/>
  <c r="P42" i="5"/>
  <c r="Q3" i="5"/>
  <c r="Q7" i="5"/>
  <c r="Q13" i="5"/>
  <c r="T16" i="5"/>
  <c r="Q21" i="5"/>
  <c r="R32" i="5"/>
  <c r="R36" i="5"/>
  <c r="S39" i="5"/>
  <c r="P44" i="5"/>
  <c r="S45" i="5"/>
  <c r="P51" i="5"/>
  <c r="P57" i="5"/>
  <c r="S74" i="5"/>
  <c r="T81" i="5"/>
  <c r="T93" i="5"/>
  <c r="S97" i="5"/>
  <c r="S99" i="5"/>
  <c r="T101" i="5"/>
  <c r="S103" i="5"/>
  <c r="T105" i="5"/>
  <c r="P47" i="5"/>
  <c r="R47" i="5"/>
  <c r="Q50" i="5"/>
  <c r="Q58" i="5"/>
  <c r="R60" i="5"/>
  <c r="T64" i="5"/>
  <c r="P64" i="5"/>
  <c r="Q66" i="5"/>
  <c r="Q68" i="5"/>
  <c r="T71" i="5"/>
  <c r="T78" i="5"/>
  <c r="R78" i="5"/>
  <c r="P80" i="5"/>
  <c r="S80" i="5"/>
  <c r="P85" i="5"/>
  <c r="S87" i="5"/>
  <c r="T113" i="5"/>
  <c r="S113" i="5"/>
  <c r="R118" i="5"/>
  <c r="P118" i="5"/>
  <c r="S118" i="5"/>
  <c r="T138" i="5"/>
  <c r="P145" i="5"/>
  <c r="T145" i="5"/>
  <c r="Q145" i="5"/>
  <c r="S154" i="5"/>
  <c r="T112" i="5"/>
  <c r="T29" i="5"/>
  <c r="T34" i="5"/>
  <c r="S15" i="5"/>
  <c r="Q42" i="5"/>
  <c r="R3" i="5"/>
  <c r="S36" i="5"/>
  <c r="T82" i="5"/>
  <c r="R82" i="5"/>
  <c r="P88" i="5"/>
  <c r="T88" i="5"/>
  <c r="T90" i="5"/>
  <c r="R90" i="5"/>
  <c r="S90" i="5"/>
  <c r="P92" i="5"/>
  <c r="R92" i="5"/>
  <c r="T94" i="5"/>
  <c r="R94" i="5"/>
  <c r="P94" i="5"/>
  <c r="T98" i="5"/>
  <c r="R98" i="5"/>
  <c r="S50" i="5"/>
  <c r="S66" i="5"/>
  <c r="T140" i="5"/>
  <c r="R140" i="5"/>
  <c r="Q140" i="5"/>
  <c r="T114" i="5"/>
  <c r="R114" i="5"/>
  <c r="S114" i="5"/>
  <c r="Q114" i="5"/>
  <c r="T83" i="5"/>
  <c r="P83" i="5"/>
  <c r="R89" i="5"/>
  <c r="P89" i="5"/>
  <c r="T63" i="5"/>
  <c r="R63" i="5"/>
  <c r="Q63" i="5"/>
  <c r="Q8" i="5"/>
  <c r="Q15" i="5"/>
  <c r="Q36" i="5"/>
  <c r="Q5" i="5"/>
  <c r="S8" i="5"/>
  <c r="Q14" i="5"/>
  <c r="Q20" i="5"/>
  <c r="S22" i="5"/>
  <c r="Q26" i="5"/>
  <c r="T27" i="5"/>
  <c r="Q30" i="5"/>
  <c r="S32" i="5"/>
  <c r="T39" i="5"/>
  <c r="Q44" i="5"/>
  <c r="T45" i="5"/>
  <c r="Q51" i="5"/>
  <c r="Q57" i="5"/>
  <c r="T69" i="5"/>
  <c r="R69" i="5"/>
  <c r="T102" i="5"/>
  <c r="R102" i="5"/>
  <c r="P104" i="5"/>
  <c r="T104" i="5"/>
  <c r="T72" i="5"/>
  <c r="R72" i="5"/>
  <c r="P72" i="5"/>
  <c r="S85" i="5"/>
  <c r="R109" i="5"/>
  <c r="P109" i="5"/>
  <c r="R30" i="5"/>
  <c r="S42" i="5"/>
  <c r="S3" i="5"/>
  <c r="P6" i="5"/>
  <c r="P11" i="5"/>
  <c r="S13" i="5"/>
  <c r="Q18" i="5"/>
  <c r="T21" i="5"/>
  <c r="Q31" i="5"/>
  <c r="Q35" i="5"/>
  <c r="R38" i="5"/>
  <c r="R51" i="5"/>
  <c r="S57" i="5"/>
  <c r="P69" i="5"/>
  <c r="Q75" i="5"/>
  <c r="P82" i="5"/>
  <c r="Q88" i="5"/>
  <c r="P90" i="5"/>
  <c r="Q92" i="5"/>
  <c r="Q94" i="5"/>
  <c r="P98" i="5"/>
  <c r="Q100" i="5"/>
  <c r="P102" i="5"/>
  <c r="Q104" i="5"/>
  <c r="S47" i="5"/>
  <c r="T52" i="5"/>
  <c r="Q52" i="5"/>
  <c r="R61" i="5"/>
  <c r="P61" i="5"/>
  <c r="Q61" i="5"/>
  <c r="R64" i="5"/>
  <c r="T66" i="5"/>
  <c r="P70" i="5"/>
  <c r="R70" i="5"/>
  <c r="Q72" i="5"/>
  <c r="Q78" i="5"/>
  <c r="R80" i="5"/>
  <c r="T86" i="5"/>
  <c r="P86" i="5"/>
  <c r="Q109" i="5"/>
  <c r="Q113" i="5"/>
  <c r="T118" i="5"/>
  <c r="T127" i="5"/>
  <c r="R127" i="5"/>
  <c r="P135" i="5"/>
  <c r="S135" i="5"/>
  <c r="P140" i="5"/>
  <c r="T151" i="5"/>
  <c r="S151" i="5"/>
  <c r="P114" i="5"/>
  <c r="T139" i="5"/>
  <c r="R139" i="5"/>
  <c r="R152" i="5"/>
  <c r="P152" i="5"/>
  <c r="T106" i="5"/>
  <c r="R106" i="5"/>
  <c r="R55" i="5"/>
  <c r="P55" i="5"/>
  <c r="T67" i="5"/>
  <c r="R67" i="5"/>
  <c r="R77" i="5"/>
  <c r="P77" i="5"/>
  <c r="T110" i="5"/>
  <c r="R110" i="5"/>
  <c r="R126" i="5"/>
  <c r="P126" i="5"/>
  <c r="T149" i="5"/>
  <c r="R149" i="5"/>
  <c r="T122" i="5"/>
  <c r="R122" i="5"/>
  <c r="S124" i="5"/>
  <c r="Q130" i="5"/>
  <c r="R132" i="5"/>
  <c r="P132" i="5"/>
  <c r="Q139" i="5"/>
  <c r="T146" i="5"/>
  <c r="R146" i="5"/>
  <c r="S147" i="5"/>
  <c r="S152" i="5"/>
  <c r="Q155" i="5"/>
  <c r="R130" i="5"/>
  <c r="S139" i="5"/>
  <c r="T152" i="5"/>
  <c r="R155" i="5"/>
  <c r="T129" i="5"/>
  <c r="R129" i="5"/>
  <c r="S130" i="5"/>
  <c r="R137" i="5"/>
  <c r="P137" i="5"/>
  <c r="T153" i="5"/>
  <c r="R153" i="5"/>
  <c r="S155" i="5"/>
  <c r="S106" i="5"/>
  <c r="T55" i="5"/>
  <c r="R59" i="5"/>
  <c r="S67" i="5"/>
  <c r="T77" i="5"/>
  <c r="R79" i="5"/>
  <c r="S110" i="5"/>
  <c r="T126" i="5"/>
  <c r="S149" i="5"/>
  <c r="R108" i="5"/>
  <c r="S122" i="5"/>
  <c r="R125" i="5"/>
  <c r="P129" i="5"/>
  <c r="T132" i="5"/>
  <c r="R134" i="5"/>
  <c r="Q137" i="5"/>
  <c r="P141" i="5"/>
  <c r="S146" i="5"/>
  <c r="R150" i="5"/>
  <c r="P153" i="5"/>
  <c r="T158" i="5"/>
  <c r="S158" i="5"/>
  <c r="R158" i="5"/>
  <c r="Q158" i="5"/>
  <c r="T107" i="5"/>
  <c r="R107" i="5"/>
  <c r="R120" i="5"/>
  <c r="P120" i="5"/>
  <c r="S125" i="5"/>
  <c r="Q129" i="5"/>
  <c r="T133" i="5"/>
  <c r="R133" i="5"/>
  <c r="S137" i="5"/>
  <c r="Q141" i="5"/>
  <c r="R144" i="5"/>
  <c r="P144" i="5"/>
  <c r="S150" i="5"/>
  <c r="Q153" i="5"/>
  <c r="P158" i="5"/>
  <c r="P157" i="5"/>
  <c r="Q157" i="5"/>
  <c r="P13" i="4"/>
  <c r="M21" i="4"/>
  <c r="L8" i="4"/>
  <c r="P17" i="4"/>
  <c r="P26" i="4"/>
  <c r="P29" i="4"/>
  <c r="L19" i="4"/>
  <c r="M24" i="4"/>
  <c r="M36" i="4"/>
  <c r="N31" i="4"/>
  <c r="N36" i="4"/>
  <c r="P19" i="4"/>
  <c r="P36" i="4"/>
  <c r="N33" i="4"/>
  <c r="N18" i="4"/>
  <c r="L33" i="4"/>
  <c r="L12" i="4"/>
  <c r="P11" i="4"/>
  <c r="L20" i="4"/>
  <c r="N32" i="4"/>
  <c r="P33" i="4"/>
  <c r="P12" i="4"/>
  <c r="L31" i="4"/>
  <c r="P20" i="4"/>
  <c r="L3" i="4"/>
  <c r="P4" i="4"/>
  <c r="N12" i="4"/>
  <c r="L13" i="4"/>
  <c r="L15" i="4"/>
  <c r="P31" i="4"/>
  <c r="N11" i="4"/>
  <c r="P7" i="4"/>
  <c r="L11" i="4"/>
  <c r="N19" i="4"/>
  <c r="L26" i="4"/>
  <c r="L29" i="4"/>
  <c r="M3" i="4"/>
  <c r="N9" i="4"/>
  <c r="M9" i="4"/>
  <c r="P34" i="4"/>
  <c r="L34" i="4"/>
  <c r="N34" i="4"/>
  <c r="N2" i="4"/>
  <c r="M2" i="4"/>
  <c r="M8" i="4"/>
  <c r="N10" i="4"/>
  <c r="M10" i="4"/>
  <c r="N3" i="4"/>
  <c r="L9" i="4"/>
  <c r="L2" i="4"/>
  <c r="N8" i="4"/>
  <c r="L10" i="4"/>
  <c r="M18" i="4"/>
  <c r="M32" i="4"/>
  <c r="M34" i="4"/>
  <c r="P14" i="4"/>
  <c r="L14" i="4"/>
  <c r="L22" i="4"/>
  <c r="N22" i="4"/>
  <c r="M22" i="4"/>
  <c r="M14" i="4"/>
  <c r="P22" i="4"/>
  <c r="L18" i="4"/>
  <c r="L32" i="4"/>
  <c r="M28" i="4"/>
  <c r="L27" i="4"/>
  <c r="N27" i="4"/>
  <c r="M27" i="4"/>
  <c r="P35" i="4"/>
  <c r="L35" i="4"/>
  <c r="L30" i="4"/>
  <c r="N30" i="4"/>
  <c r="M30" i="4"/>
  <c r="M4" i="4"/>
  <c r="M7" i="4"/>
  <c r="N14" i="4"/>
  <c r="P23" i="4"/>
  <c r="L23" i="4"/>
  <c r="N23" i="4"/>
  <c r="N35" i="4"/>
  <c r="N28" i="4"/>
  <c r="N7" i="4"/>
  <c r="N5" i="4"/>
  <c r="M15" i="4"/>
  <c r="L28" i="4"/>
  <c r="L6" i="4"/>
  <c r="N6" i="4"/>
  <c r="M5" i="4"/>
  <c r="N4" i="4"/>
  <c r="M6" i="4"/>
  <c r="M23" i="4"/>
  <c r="P6" i="4"/>
  <c r="L5" i="4"/>
  <c r="P24" i="4"/>
  <c r="L24" i="4"/>
  <c r="L25" i="4"/>
  <c r="N25" i="4"/>
  <c r="M25" i="4"/>
  <c r="N15" i="4"/>
  <c r="L16" i="4"/>
  <c r="N16" i="4"/>
  <c r="M16" i="4"/>
  <c r="P21" i="4"/>
  <c r="L21" i="4"/>
  <c r="M13" i="4"/>
  <c r="M20" i="4"/>
  <c r="M26" i="4"/>
  <c r="M29" i="4"/>
  <c r="M37" i="4"/>
  <c r="N37" i="4"/>
  <c r="L37" i="4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2" i="1"/>
  <c r="M161" i="1" l="1"/>
  <c r="N161" i="1"/>
  <c r="P161" i="1"/>
  <c r="M97" i="1"/>
  <c r="N97" i="1"/>
  <c r="P97" i="1"/>
  <c r="M65" i="1"/>
  <c r="N65" i="1"/>
  <c r="P65" i="1"/>
  <c r="M41" i="1"/>
  <c r="N41" i="1"/>
  <c r="P41" i="1"/>
  <c r="M25" i="1"/>
  <c r="N25" i="1"/>
  <c r="P25" i="1"/>
  <c r="M17" i="1"/>
  <c r="N17" i="1"/>
  <c r="P17" i="1"/>
  <c r="M9" i="1"/>
  <c r="N9" i="1"/>
  <c r="P9" i="1"/>
  <c r="N160" i="1"/>
  <c r="P160" i="1"/>
  <c r="M160" i="1"/>
  <c r="M152" i="1"/>
  <c r="N152" i="1"/>
  <c r="P152" i="1"/>
  <c r="N144" i="1"/>
  <c r="P144" i="1"/>
  <c r="M144" i="1"/>
  <c r="M136" i="1"/>
  <c r="N136" i="1"/>
  <c r="P136" i="1"/>
  <c r="N128" i="1"/>
  <c r="P128" i="1"/>
  <c r="M128" i="1"/>
  <c r="P120" i="1"/>
  <c r="N120" i="1"/>
  <c r="M120" i="1"/>
  <c r="M112" i="1"/>
  <c r="N112" i="1"/>
  <c r="P112" i="1"/>
  <c r="M104" i="1"/>
  <c r="N104" i="1"/>
  <c r="P104" i="1"/>
  <c r="M96" i="1"/>
  <c r="P96" i="1"/>
  <c r="N96" i="1"/>
  <c r="M88" i="1"/>
  <c r="N88" i="1"/>
  <c r="P88" i="1"/>
  <c r="M80" i="1"/>
  <c r="N80" i="1"/>
  <c r="P80" i="1"/>
  <c r="M72" i="1"/>
  <c r="N72" i="1"/>
  <c r="P72" i="1"/>
  <c r="M64" i="1"/>
  <c r="N64" i="1"/>
  <c r="P64" i="1"/>
  <c r="M56" i="1"/>
  <c r="N56" i="1"/>
  <c r="P56" i="1"/>
  <c r="M48" i="1"/>
  <c r="N48" i="1"/>
  <c r="P48" i="1"/>
  <c r="M40" i="1"/>
  <c r="N40" i="1"/>
  <c r="P40" i="1"/>
  <c r="M32" i="1"/>
  <c r="N32" i="1"/>
  <c r="P32" i="1"/>
  <c r="M24" i="1"/>
  <c r="P24" i="1"/>
  <c r="N24" i="1"/>
  <c r="M16" i="1"/>
  <c r="P16" i="1"/>
  <c r="N16" i="1"/>
  <c r="P8" i="1"/>
  <c r="M8" i="1"/>
  <c r="N8" i="1"/>
  <c r="M140" i="1"/>
  <c r="N140" i="1"/>
  <c r="P140" i="1"/>
  <c r="M92" i="1"/>
  <c r="N92" i="1"/>
  <c r="P92" i="1"/>
  <c r="M138" i="1"/>
  <c r="N138" i="1"/>
  <c r="P138" i="1"/>
  <c r="M121" i="1"/>
  <c r="N121" i="1"/>
  <c r="P121" i="1"/>
  <c r="M89" i="1"/>
  <c r="N89" i="1"/>
  <c r="P89" i="1"/>
  <c r="M49" i="1"/>
  <c r="N49" i="1"/>
  <c r="P49" i="1"/>
  <c r="M143" i="1"/>
  <c r="N143" i="1"/>
  <c r="P143" i="1"/>
  <c r="M119" i="1"/>
  <c r="N119" i="1"/>
  <c r="P119" i="1"/>
  <c r="M111" i="1"/>
  <c r="N111" i="1"/>
  <c r="P111" i="1"/>
  <c r="M103" i="1"/>
  <c r="N103" i="1"/>
  <c r="P103" i="1"/>
  <c r="M95" i="1"/>
  <c r="N95" i="1"/>
  <c r="P95" i="1"/>
  <c r="M87" i="1"/>
  <c r="N87" i="1"/>
  <c r="P87" i="1"/>
  <c r="M79" i="1"/>
  <c r="N79" i="1"/>
  <c r="P79" i="1"/>
  <c r="M71" i="1"/>
  <c r="N71" i="1"/>
  <c r="P71" i="1"/>
  <c r="M63" i="1"/>
  <c r="N63" i="1"/>
  <c r="P63" i="1"/>
  <c r="M55" i="1"/>
  <c r="N55" i="1"/>
  <c r="P55" i="1"/>
  <c r="M47" i="1"/>
  <c r="N47" i="1"/>
  <c r="P47" i="1"/>
  <c r="M39" i="1"/>
  <c r="N39" i="1"/>
  <c r="P39" i="1"/>
  <c r="M31" i="1"/>
  <c r="N31" i="1"/>
  <c r="P31" i="1"/>
  <c r="M23" i="1"/>
  <c r="N23" i="1"/>
  <c r="P23" i="1"/>
  <c r="M15" i="1"/>
  <c r="N15" i="1"/>
  <c r="P15" i="1"/>
  <c r="M7" i="1"/>
  <c r="N7" i="1"/>
  <c r="P7" i="1"/>
  <c r="P164" i="1"/>
  <c r="N164" i="1"/>
  <c r="M164" i="1"/>
  <c r="P148" i="1"/>
  <c r="N148" i="1"/>
  <c r="M148" i="1"/>
  <c r="M124" i="1"/>
  <c r="N124" i="1"/>
  <c r="P124" i="1"/>
  <c r="M108" i="1"/>
  <c r="N108" i="1"/>
  <c r="P108" i="1"/>
  <c r="M84" i="1"/>
  <c r="N84" i="1"/>
  <c r="P84" i="1"/>
  <c r="M68" i="1"/>
  <c r="N68" i="1"/>
  <c r="P68" i="1"/>
  <c r="M154" i="1"/>
  <c r="N154" i="1"/>
  <c r="P154" i="1"/>
  <c r="P130" i="1"/>
  <c r="M130" i="1"/>
  <c r="N130" i="1"/>
  <c r="M114" i="1"/>
  <c r="N114" i="1"/>
  <c r="P114" i="1"/>
  <c r="M98" i="1"/>
  <c r="N98" i="1"/>
  <c r="P98" i="1"/>
  <c r="M74" i="1"/>
  <c r="N74" i="1"/>
  <c r="P74" i="1"/>
  <c r="M58" i="1"/>
  <c r="N58" i="1"/>
  <c r="P58" i="1"/>
  <c r="M42" i="1"/>
  <c r="N42" i="1"/>
  <c r="P42" i="1"/>
  <c r="M26" i="1"/>
  <c r="N26" i="1"/>
  <c r="P26" i="1"/>
  <c r="M18" i="1"/>
  <c r="N18" i="1"/>
  <c r="P18" i="1"/>
  <c r="M145" i="1"/>
  <c r="N145" i="1"/>
  <c r="P145" i="1"/>
  <c r="M129" i="1"/>
  <c r="N129" i="1"/>
  <c r="P129" i="1"/>
  <c r="M105" i="1"/>
  <c r="N105" i="1"/>
  <c r="P105" i="1"/>
  <c r="M73" i="1"/>
  <c r="N73" i="1"/>
  <c r="P73" i="1"/>
  <c r="M33" i="1"/>
  <c r="N33" i="1"/>
  <c r="P33" i="1"/>
  <c r="M159" i="1"/>
  <c r="N159" i="1"/>
  <c r="P159" i="1"/>
  <c r="M127" i="1"/>
  <c r="N127" i="1"/>
  <c r="P127" i="1"/>
  <c r="M166" i="1"/>
  <c r="P166" i="1"/>
  <c r="N166" i="1"/>
  <c r="M158" i="1"/>
  <c r="P158" i="1"/>
  <c r="N158" i="1"/>
  <c r="M150" i="1"/>
  <c r="P150" i="1"/>
  <c r="N150" i="1"/>
  <c r="M142" i="1"/>
  <c r="N142" i="1"/>
  <c r="P142" i="1"/>
  <c r="M134" i="1"/>
  <c r="N134" i="1"/>
  <c r="P134" i="1"/>
  <c r="M126" i="1"/>
  <c r="N126" i="1"/>
  <c r="P126" i="1"/>
  <c r="P118" i="1"/>
  <c r="M118" i="1"/>
  <c r="N118" i="1"/>
  <c r="P110" i="1"/>
  <c r="M110" i="1"/>
  <c r="N110" i="1"/>
  <c r="P102" i="1"/>
  <c r="M102" i="1"/>
  <c r="N102" i="1"/>
  <c r="P94" i="1"/>
  <c r="M94" i="1"/>
  <c r="N94" i="1"/>
  <c r="P86" i="1"/>
  <c r="M86" i="1"/>
  <c r="N86" i="1"/>
  <c r="P78" i="1"/>
  <c r="M78" i="1"/>
  <c r="N78" i="1"/>
  <c r="P70" i="1"/>
  <c r="M70" i="1"/>
  <c r="N70" i="1"/>
  <c r="P62" i="1"/>
  <c r="M62" i="1"/>
  <c r="N62" i="1"/>
  <c r="P54" i="1"/>
  <c r="M54" i="1"/>
  <c r="N54" i="1"/>
  <c r="P46" i="1"/>
  <c r="M46" i="1"/>
  <c r="N46" i="1"/>
  <c r="P38" i="1"/>
  <c r="M38" i="1"/>
  <c r="N38" i="1"/>
  <c r="P30" i="1"/>
  <c r="M30" i="1"/>
  <c r="N30" i="1"/>
  <c r="P22" i="1"/>
  <c r="M22" i="1"/>
  <c r="N22" i="1"/>
  <c r="P14" i="1"/>
  <c r="M14" i="1"/>
  <c r="N14" i="1"/>
  <c r="P6" i="1"/>
  <c r="M6" i="1"/>
  <c r="N6" i="1"/>
  <c r="N156" i="1"/>
  <c r="P156" i="1"/>
  <c r="M156" i="1"/>
  <c r="P132" i="1"/>
  <c r="N132" i="1"/>
  <c r="M132" i="1"/>
  <c r="M116" i="1"/>
  <c r="N116" i="1"/>
  <c r="P116" i="1"/>
  <c r="M100" i="1"/>
  <c r="N100" i="1"/>
  <c r="P100" i="1"/>
  <c r="M76" i="1"/>
  <c r="N76" i="1"/>
  <c r="P76" i="1"/>
  <c r="M60" i="1"/>
  <c r="N60" i="1"/>
  <c r="P60" i="1"/>
  <c r="M162" i="1"/>
  <c r="N162" i="1"/>
  <c r="P162" i="1"/>
  <c r="P146" i="1"/>
  <c r="M146" i="1"/>
  <c r="N146" i="1"/>
  <c r="M122" i="1"/>
  <c r="N122" i="1"/>
  <c r="P122" i="1"/>
  <c r="M106" i="1"/>
  <c r="N106" i="1"/>
  <c r="P106" i="1"/>
  <c r="M90" i="1"/>
  <c r="N90" i="1"/>
  <c r="P90" i="1"/>
  <c r="M82" i="1"/>
  <c r="N82" i="1"/>
  <c r="P82" i="1"/>
  <c r="M66" i="1"/>
  <c r="N66" i="1"/>
  <c r="P66" i="1"/>
  <c r="M50" i="1"/>
  <c r="N50" i="1"/>
  <c r="P50" i="1"/>
  <c r="M34" i="1"/>
  <c r="N34" i="1"/>
  <c r="P34" i="1"/>
  <c r="P10" i="1"/>
  <c r="M10" i="1"/>
  <c r="N10" i="1"/>
  <c r="M153" i="1"/>
  <c r="P153" i="1"/>
  <c r="N153" i="1"/>
  <c r="M137" i="1"/>
  <c r="P137" i="1"/>
  <c r="N137" i="1"/>
  <c r="M113" i="1"/>
  <c r="N113" i="1"/>
  <c r="P113" i="1"/>
  <c r="M81" i="1"/>
  <c r="N81" i="1"/>
  <c r="P81" i="1"/>
  <c r="M57" i="1"/>
  <c r="N57" i="1"/>
  <c r="P57" i="1"/>
  <c r="P2" i="1"/>
  <c r="M2" i="1"/>
  <c r="N2" i="1"/>
  <c r="M151" i="1"/>
  <c r="N151" i="1"/>
  <c r="P151" i="1"/>
  <c r="M135" i="1"/>
  <c r="N135" i="1"/>
  <c r="P135" i="1"/>
  <c r="M165" i="1"/>
  <c r="P165" i="1"/>
  <c r="N165" i="1"/>
  <c r="M157" i="1"/>
  <c r="N157" i="1"/>
  <c r="P157" i="1"/>
  <c r="M149" i="1"/>
  <c r="N149" i="1"/>
  <c r="P149" i="1"/>
  <c r="M141" i="1"/>
  <c r="N141" i="1"/>
  <c r="P141" i="1"/>
  <c r="M133" i="1"/>
  <c r="N133" i="1"/>
  <c r="P133" i="1"/>
  <c r="M125" i="1"/>
  <c r="N125" i="1"/>
  <c r="P125" i="1"/>
  <c r="M117" i="1"/>
  <c r="N117" i="1"/>
  <c r="P117" i="1"/>
  <c r="M109" i="1"/>
  <c r="N109" i="1"/>
  <c r="P109" i="1"/>
  <c r="M101" i="1"/>
  <c r="N101" i="1"/>
  <c r="P101" i="1"/>
  <c r="M93" i="1"/>
  <c r="N93" i="1"/>
  <c r="P93" i="1"/>
  <c r="M85" i="1"/>
  <c r="N85" i="1"/>
  <c r="P85" i="1"/>
  <c r="M77" i="1"/>
  <c r="N77" i="1"/>
  <c r="P77" i="1"/>
  <c r="M69" i="1"/>
  <c r="N69" i="1"/>
  <c r="P69" i="1"/>
  <c r="M61" i="1"/>
  <c r="N61" i="1"/>
  <c r="P61" i="1"/>
  <c r="M53" i="1"/>
  <c r="N53" i="1"/>
  <c r="P53" i="1"/>
  <c r="M45" i="1"/>
  <c r="N45" i="1"/>
  <c r="P45" i="1"/>
  <c r="M37" i="1"/>
  <c r="N37" i="1"/>
  <c r="P37" i="1"/>
  <c r="M29" i="1"/>
  <c r="N29" i="1"/>
  <c r="P29" i="1"/>
  <c r="M21" i="1"/>
  <c r="N21" i="1"/>
  <c r="P21" i="1"/>
  <c r="M13" i="1"/>
  <c r="N13" i="1"/>
  <c r="P13" i="1"/>
  <c r="M5" i="1"/>
  <c r="N5" i="1"/>
  <c r="P5" i="1"/>
  <c r="P4" i="1"/>
  <c r="M4" i="1"/>
  <c r="N4" i="1"/>
  <c r="M52" i="1"/>
  <c r="N52" i="1"/>
  <c r="P52" i="1"/>
  <c r="M44" i="1"/>
  <c r="N44" i="1"/>
  <c r="P44" i="1"/>
  <c r="M36" i="1"/>
  <c r="N36" i="1"/>
  <c r="P36" i="1"/>
  <c r="M28" i="1"/>
  <c r="N28" i="1"/>
  <c r="P28" i="1"/>
  <c r="M20" i="1"/>
  <c r="N20" i="1"/>
  <c r="P20" i="1"/>
  <c r="M12" i="1"/>
  <c r="N12" i="1"/>
  <c r="P12" i="1"/>
  <c r="M163" i="1"/>
  <c r="N163" i="1"/>
  <c r="P163" i="1"/>
  <c r="M155" i="1"/>
  <c r="P155" i="1"/>
  <c r="N155" i="1"/>
  <c r="M147" i="1"/>
  <c r="N147" i="1"/>
  <c r="P147" i="1"/>
  <c r="M139" i="1"/>
  <c r="P139" i="1"/>
  <c r="N139" i="1"/>
  <c r="M131" i="1"/>
  <c r="N131" i="1"/>
  <c r="P131" i="1"/>
  <c r="M123" i="1"/>
  <c r="N123" i="1"/>
  <c r="P123" i="1"/>
  <c r="M115" i="1"/>
  <c r="N115" i="1"/>
  <c r="P115" i="1"/>
  <c r="M107" i="1"/>
  <c r="N107" i="1"/>
  <c r="P107" i="1"/>
  <c r="M99" i="1"/>
  <c r="N99" i="1"/>
  <c r="P99" i="1"/>
  <c r="M91" i="1"/>
  <c r="N91" i="1"/>
  <c r="P91" i="1"/>
  <c r="M83" i="1"/>
  <c r="N83" i="1"/>
  <c r="P83" i="1"/>
  <c r="M75" i="1"/>
  <c r="N75" i="1"/>
  <c r="P75" i="1"/>
  <c r="M67" i="1"/>
  <c r="N67" i="1"/>
  <c r="P67" i="1"/>
  <c r="M59" i="1"/>
  <c r="N59" i="1"/>
  <c r="P59" i="1"/>
  <c r="M51" i="1"/>
  <c r="N51" i="1"/>
  <c r="P51" i="1"/>
  <c r="M43" i="1"/>
  <c r="N43" i="1"/>
  <c r="P43" i="1"/>
  <c r="M35" i="1"/>
  <c r="N35" i="1"/>
  <c r="P35" i="1"/>
  <c r="M27" i="1"/>
  <c r="N27" i="1"/>
  <c r="P27" i="1"/>
  <c r="M19" i="1"/>
  <c r="N19" i="1"/>
  <c r="P19" i="1"/>
  <c r="M11" i="1"/>
  <c r="N11" i="1"/>
  <c r="P11" i="1"/>
  <c r="M3" i="1"/>
  <c r="N3" i="1"/>
  <c r="P3" i="1"/>
</calcChain>
</file>

<file path=xl/sharedStrings.xml><?xml version="1.0" encoding="utf-8"?>
<sst xmlns="http://schemas.openxmlformats.org/spreadsheetml/2006/main" count="1203" uniqueCount="454">
  <si>
    <t>CASE Wp</t>
  </si>
  <si>
    <t>KRWR_1</t>
  </si>
  <si>
    <t>MOVIL</t>
  </si>
  <si>
    <t>MULTPERM</t>
  </si>
  <si>
    <t>NOW_1</t>
  </si>
  <si>
    <t>NW_1</t>
  </si>
  <si>
    <t>OWC_01</t>
  </si>
  <si>
    <t>A001/e1_v00032</t>
  </si>
  <si>
    <t>A001/e1_v00060</t>
  </si>
  <si>
    <t>A001/e1_v00063</t>
  </si>
  <si>
    <t>A001/e1_v00071</t>
  </si>
  <si>
    <t>A001/e1_v00077</t>
  </si>
  <si>
    <t>A001/e1_v00085</t>
  </si>
  <si>
    <t>A001/e1_v00091</t>
  </si>
  <si>
    <t>A001/e1_v00094</t>
  </si>
  <si>
    <t>A001/e1_v00096</t>
  </si>
  <si>
    <t>A001/e1_v00112</t>
  </si>
  <si>
    <t>A001/e1_v00118</t>
  </si>
  <si>
    <t>A001/e1_v00123</t>
  </si>
  <si>
    <t>A001/e1_v00134</t>
  </si>
  <si>
    <t>A001/e1_v00146</t>
  </si>
  <si>
    <t>A001/e1_v00153</t>
  </si>
  <si>
    <t>A001/e1_v00159</t>
  </si>
  <si>
    <t>A001/e1_v00180</t>
  </si>
  <si>
    <t>A001/e1_v00213</t>
  </si>
  <si>
    <t>A001/e1_v00221</t>
  </si>
  <si>
    <t>A001/e1_v00224</t>
  </si>
  <si>
    <t>Date</t>
  </si>
  <si>
    <t>01.12.2022</t>
  </si>
  <si>
    <t>01.12.2042</t>
  </si>
  <si>
    <t>A001/e1_v00003</t>
  </si>
  <si>
    <t>A001/e1_v00017</t>
  </si>
  <si>
    <t>A001/e1_v00018</t>
  </si>
  <si>
    <t>A001/e1_v00042</t>
  </si>
  <si>
    <t>A001/e1_v00043</t>
  </si>
  <si>
    <t>A001/e1_v00067</t>
  </si>
  <si>
    <t>A001/e1_v00068</t>
  </si>
  <si>
    <t>A001/e1_v00073</t>
  </si>
  <si>
    <t>A001/e1_v00088</t>
  </si>
  <si>
    <t>A001/e1_v00093</t>
  </si>
  <si>
    <t>A001/e1_v00098</t>
  </si>
  <si>
    <t>A001/e1_v00106</t>
  </si>
  <si>
    <t>A001/e1_v00126</t>
  </si>
  <si>
    <t>A001/e1_v00139</t>
  </si>
  <si>
    <t>A001/e1_v00158</t>
  </si>
  <si>
    <t>A001/e1_v00160</t>
  </si>
  <si>
    <t>A001/e1_v00172</t>
  </si>
  <si>
    <t>A001/e1_v00183</t>
  </si>
  <si>
    <t>A001/e1_v00193</t>
  </si>
  <si>
    <t>A001/e1_v00196</t>
  </si>
  <si>
    <t>A001/e1_v00199</t>
  </si>
  <si>
    <t>A001/e1_v00206</t>
  </si>
  <si>
    <t>A001/e1_v00208</t>
  </si>
  <si>
    <t>A001/e1_v00219</t>
  </si>
  <si>
    <t>A001/e1_v00237</t>
  </si>
  <si>
    <t>A001/e1_v00000</t>
  </si>
  <si>
    <t>A001/e1_v00011</t>
  </si>
  <si>
    <t>A001/e1_v00015</t>
  </si>
  <si>
    <t>A001/e1_v00029</t>
  </si>
  <si>
    <t>A001/e1_v00034</t>
  </si>
  <si>
    <t>A001/e1_v00038</t>
  </si>
  <si>
    <t>A001/e1_v00050</t>
  </si>
  <si>
    <t>A001/e1_v00084</t>
  </si>
  <si>
    <t>A001/e1_v00097</t>
  </si>
  <si>
    <t>A001/e1_v00104</t>
  </si>
  <si>
    <t>A001/e1_v00115</t>
  </si>
  <si>
    <t>A001/e1_v00116</t>
  </si>
  <si>
    <t>A001/e1_v00117</t>
  </si>
  <si>
    <t>A001/e1_v00138</t>
  </si>
  <si>
    <t>A001/e1_v00168</t>
  </si>
  <si>
    <t>A001/e1_v00176</t>
  </si>
  <si>
    <t>A001/e1_v00179</t>
  </si>
  <si>
    <t>A001/e1_v00184</t>
  </si>
  <si>
    <t>A001/e1_v00204</t>
  </si>
  <si>
    <t>A001/e1_v00220</t>
  </si>
  <si>
    <t>A001/e1_v00223</t>
  </si>
  <si>
    <t>A001/e1_v00235</t>
  </si>
  <si>
    <t>A001/e1_v00241</t>
  </si>
  <si>
    <t>A001/e1_v00245</t>
  </si>
  <si>
    <t>A001/e1_v00252</t>
  </si>
  <si>
    <t>A001/e1_v00254</t>
  </si>
  <si>
    <t>A001/e1_v00278</t>
  </si>
  <si>
    <t>A001/e1_v00283</t>
  </si>
  <si>
    <t>A001/e1_v00288</t>
  </si>
  <si>
    <t>A001/e1_v00293</t>
  </si>
  <si>
    <t>A001/e1_v00002</t>
  </si>
  <si>
    <t>A001/e1_v00008</t>
  </si>
  <si>
    <t>A001/e1_v00009</t>
  </si>
  <si>
    <t>A001/e1_v00012</t>
  </si>
  <si>
    <t>A001/e1_v00019</t>
  </si>
  <si>
    <t>A001/e1_v00022</t>
  </si>
  <si>
    <t>A001/e1_v00030</t>
  </si>
  <si>
    <t>A001/e1_v00045</t>
  </si>
  <si>
    <t>A001/e1_v00046</t>
  </si>
  <si>
    <t>A001/e1_v00049</t>
  </si>
  <si>
    <t>A001/e1_v00054</t>
  </si>
  <si>
    <t>A001/e1_v00055</t>
  </si>
  <si>
    <t>A001/e1_v00056</t>
  </si>
  <si>
    <t>A001/e1_v00058</t>
  </si>
  <si>
    <t>A001/e1_v00079</t>
  </si>
  <si>
    <t>A001/e1_v00089</t>
  </si>
  <si>
    <t>A001/e1_v00105</t>
  </si>
  <si>
    <t>A001/e1_v00108</t>
  </si>
  <si>
    <t>A001/e1_v00113</t>
  </si>
  <si>
    <t>A001/e1_v00114</t>
  </si>
  <si>
    <t>A001/e1_v00125</t>
  </si>
  <si>
    <t>A001/e1_v00133</t>
  </si>
  <si>
    <t>A001/e2_v00036</t>
  </si>
  <si>
    <t>A001/e2_v00045</t>
  </si>
  <si>
    <t>A001/e2_v00055</t>
  </si>
  <si>
    <t>A001/e2_v00071</t>
  </si>
  <si>
    <t>A001/e2_v00076</t>
  </si>
  <si>
    <t>A001/e2_v00096</t>
  </si>
  <si>
    <t>A001/e2_v00100</t>
  </si>
  <si>
    <t>A001/e2_v00107</t>
  </si>
  <si>
    <t>A001/e2_v00114</t>
  </si>
  <si>
    <t>A001/e2_v00115</t>
  </si>
  <si>
    <t>A001/e2_v00126</t>
  </si>
  <si>
    <t>A001/e2_v00144</t>
  </si>
  <si>
    <t>A001/e2_v00158</t>
  </si>
  <si>
    <t>A001/e2_v00175</t>
  </si>
  <si>
    <t>A001/e2_v00186</t>
  </si>
  <si>
    <t>A001/e2_v00200</t>
  </si>
  <si>
    <t>A001/e2_v00233</t>
  </si>
  <si>
    <t>A001/e2_v00237</t>
  </si>
  <si>
    <t>A001/e2_v00257</t>
  </si>
  <si>
    <t>A001/e2_v00279</t>
  </si>
  <si>
    <t>A001/e2_v00001</t>
  </si>
  <si>
    <t>A001/e2_v00002</t>
  </si>
  <si>
    <t>A001/e2_v00006</t>
  </si>
  <si>
    <t>A001/e2_v00014</t>
  </si>
  <si>
    <t>A001/e2_v00016</t>
  </si>
  <si>
    <t>A001/e2_v00017</t>
  </si>
  <si>
    <t>A001/e2_v00021</t>
  </si>
  <si>
    <t>A001/e2_v00052</t>
  </si>
  <si>
    <t>A001/e2_v00054</t>
  </si>
  <si>
    <t>A001/e2_v00064</t>
  </si>
  <si>
    <t>A001/e2_v00066</t>
  </si>
  <si>
    <t>A001/e2_v00068</t>
  </si>
  <si>
    <t>A001/e2_v00099</t>
  </si>
  <si>
    <t>A001/e2_v00103</t>
  </si>
  <si>
    <t>A001/e2_v00111</t>
  </si>
  <si>
    <t>A001/e2_v00112</t>
  </si>
  <si>
    <t>A001/e2_v00116</t>
  </si>
  <si>
    <t>A001/e2_v00122</t>
  </si>
  <si>
    <t>A001/e2_v00125</t>
  </si>
  <si>
    <t>A001/e2_v00127</t>
  </si>
  <si>
    <t>A001/e2_v00130</t>
  </si>
  <si>
    <t>A001/e2_v00134</t>
  </si>
  <si>
    <t>A001/e2_v00135</t>
  </si>
  <si>
    <t>A001/e2_v00152</t>
  </si>
  <si>
    <t>A001/e2_v00156</t>
  </si>
  <si>
    <t>A001/e2_v00165</t>
  </si>
  <si>
    <t>A001/e2_v00182</t>
  </si>
  <si>
    <t>A001/e2_v00187</t>
  </si>
  <si>
    <t>A001/e2_v00191</t>
  </si>
  <si>
    <t>A001/e2_v00228</t>
  </si>
  <si>
    <t>A001/e2_v00230</t>
  </si>
  <si>
    <t>A001/e2_v00251</t>
  </si>
  <si>
    <t>A001/e2_v00266</t>
  </si>
  <si>
    <t>A001/e2_v00277</t>
  </si>
  <si>
    <t>A001/e2_v00295</t>
  </si>
  <si>
    <t>A001/e2_v00296</t>
  </si>
  <si>
    <t>A001/e2_v00299</t>
  </si>
  <si>
    <t>A001/e2_v00300</t>
  </si>
  <si>
    <t>100_032</t>
  </si>
  <si>
    <t>100_060</t>
  </si>
  <si>
    <t>100_063</t>
  </si>
  <si>
    <t>100_071</t>
  </si>
  <si>
    <t>100_077</t>
  </si>
  <si>
    <t>100_085</t>
  </si>
  <si>
    <t>100_091</t>
  </si>
  <si>
    <t>100_094</t>
  </si>
  <si>
    <t>100_096</t>
  </si>
  <si>
    <t>100_112</t>
  </si>
  <si>
    <t>100_118</t>
  </si>
  <si>
    <t>100_123</t>
  </si>
  <si>
    <t>100_134</t>
  </si>
  <si>
    <t>100_146</t>
  </si>
  <si>
    <t>100_153</t>
  </si>
  <si>
    <t>100_159</t>
  </si>
  <si>
    <t>100_180</t>
  </si>
  <si>
    <t>100_213</t>
  </si>
  <si>
    <t>100_221</t>
  </si>
  <si>
    <t>100_224</t>
  </si>
  <si>
    <t>300_000</t>
  </si>
  <si>
    <t>300_011</t>
  </si>
  <si>
    <t>300_015</t>
  </si>
  <si>
    <t>300_029</t>
  </si>
  <si>
    <t>300_034</t>
  </si>
  <si>
    <t>300_038</t>
  </si>
  <si>
    <t>300_050</t>
  </si>
  <si>
    <t>300_084</t>
  </si>
  <si>
    <t>300_097</t>
  </si>
  <si>
    <t>300_104</t>
  </si>
  <si>
    <t>300_115</t>
  </si>
  <si>
    <t>300_116</t>
  </si>
  <si>
    <t>300_117</t>
  </si>
  <si>
    <t>300_138</t>
  </si>
  <si>
    <t>300_168</t>
  </si>
  <si>
    <t>300_176</t>
  </si>
  <si>
    <t>300_179</t>
  </si>
  <si>
    <t>300_184</t>
  </si>
  <si>
    <t>300_204</t>
  </si>
  <si>
    <t>300_208</t>
  </si>
  <si>
    <t>300_220</t>
  </si>
  <si>
    <t>300_223</t>
  </si>
  <si>
    <t>300_235</t>
  </si>
  <si>
    <t>300_237</t>
  </si>
  <si>
    <t>300_241</t>
  </si>
  <si>
    <t>300_245</t>
  </si>
  <si>
    <t>300_252</t>
  </si>
  <si>
    <t>300_254</t>
  </si>
  <si>
    <t>300_278</t>
  </si>
  <si>
    <t>300_283</t>
  </si>
  <si>
    <t>300_288</t>
  </si>
  <si>
    <t>300_293</t>
  </si>
  <si>
    <t>400_036</t>
  </si>
  <si>
    <t>400_045</t>
  </si>
  <si>
    <t>400_055</t>
  </si>
  <si>
    <t>400_071</t>
  </si>
  <si>
    <t>400_076</t>
  </si>
  <si>
    <t>400_096</t>
  </si>
  <si>
    <t>400_100</t>
  </si>
  <si>
    <t>400_107</t>
  </si>
  <si>
    <t>400_114</t>
  </si>
  <si>
    <t>400_115</t>
  </si>
  <si>
    <t>400_144</t>
  </si>
  <si>
    <t>400_158</t>
  </si>
  <si>
    <t>400_175</t>
  </si>
  <si>
    <t>400_186</t>
  </si>
  <si>
    <t>400_200</t>
  </si>
  <si>
    <t>400_233</t>
  </si>
  <si>
    <t>400_237</t>
  </si>
  <si>
    <t>400_257</t>
  </si>
  <si>
    <t>400_279</t>
  </si>
  <si>
    <t>100_237_TRANZ</t>
  </si>
  <si>
    <t>100_219_TRANZ</t>
  </si>
  <si>
    <t>100_208_TRANZ</t>
  </si>
  <si>
    <t>100_206_TRANZ</t>
  </si>
  <si>
    <t>100_199_TRANZ</t>
  </si>
  <si>
    <t>100_196_TRANZ</t>
  </si>
  <si>
    <t>100_193_TRANZ</t>
  </si>
  <si>
    <t>100_183_TRANZ</t>
  </si>
  <si>
    <t>100_172_TRANZ</t>
  </si>
  <si>
    <t>100_160_TRANZ</t>
  </si>
  <si>
    <t>100_158_TRANZ</t>
  </si>
  <si>
    <t>100_126_TRANZ</t>
  </si>
  <si>
    <t>100_098_TRANZ</t>
  </si>
  <si>
    <t>100_093_TRANZ</t>
  </si>
  <si>
    <t>100_088_TRANZ</t>
  </si>
  <si>
    <t>100_073_TRANZ</t>
  </si>
  <si>
    <t>100_068_TRANZ</t>
  </si>
  <si>
    <t>100_067_TRANZ</t>
  </si>
  <si>
    <t>100_043_TRANZ</t>
  </si>
  <si>
    <t>100_042_TRANZ</t>
  </si>
  <si>
    <t>100_018_TRANZ</t>
  </si>
  <si>
    <t>100_017_TRANZ</t>
  </si>
  <si>
    <t>100_003_TRANZ</t>
  </si>
  <si>
    <t>300_133_TRANZ</t>
  </si>
  <si>
    <t>300_125_TRANZ</t>
  </si>
  <si>
    <t>300_123_TRANZ</t>
  </si>
  <si>
    <t>300_118_TRANZ</t>
  </si>
  <si>
    <t>300_114_TRANZ</t>
  </si>
  <si>
    <t>300_113_TRANZ</t>
  </si>
  <si>
    <t>300_112_TRANZ</t>
  </si>
  <si>
    <t>300_108_TRANZ</t>
  </si>
  <si>
    <t>300_105_TRANZ</t>
  </si>
  <si>
    <t>300_096_TRANZ</t>
  </si>
  <si>
    <t>300_093_TRANZ</t>
  </si>
  <si>
    <t>300_091_TRANZ</t>
  </si>
  <si>
    <t>300_089_TRANZ</t>
  </si>
  <si>
    <t>300_079_TRANZ</t>
  </si>
  <si>
    <t>300_063_TRANZ</t>
  </si>
  <si>
    <t>300_058_TRANZ</t>
  </si>
  <si>
    <t>300_056_TRANZ</t>
  </si>
  <si>
    <t>300_055_TRANZ</t>
  </si>
  <si>
    <t>300_054_TRANZ</t>
  </si>
  <si>
    <t>300_049_TRANZ</t>
  </si>
  <si>
    <t>300_046_TRANZ</t>
  </si>
  <si>
    <t>300_045_TRANZ</t>
  </si>
  <si>
    <t>300_042_TRANZ</t>
  </si>
  <si>
    <t>300_030_TRANZ</t>
  </si>
  <si>
    <t>300_022_TRANZ</t>
  </si>
  <si>
    <t>300_019_TRANZ</t>
  </si>
  <si>
    <t>300_012_TRANZ</t>
  </si>
  <si>
    <t>300_009_TRANZ</t>
  </si>
  <si>
    <t>300_008_TRANZ</t>
  </si>
  <si>
    <t>300_002_TRANZ</t>
  </si>
  <si>
    <t>400_300_TRANZ</t>
  </si>
  <si>
    <t>400_299_TRANZ</t>
  </si>
  <si>
    <t>400_296_TRANZ</t>
  </si>
  <si>
    <t>400_295_TRANZ</t>
  </si>
  <si>
    <t>400_277_TRANZ</t>
  </si>
  <si>
    <t>400_266_TRANZ</t>
  </si>
  <si>
    <t>400_251_TRANZ</t>
  </si>
  <si>
    <t>400_230_TRANZ</t>
  </si>
  <si>
    <t>400_228_TRANZ</t>
  </si>
  <si>
    <t>400_191_TRANZ</t>
  </si>
  <si>
    <t>400_187_TRANZ</t>
  </si>
  <si>
    <t>400_182_TRANZ</t>
  </si>
  <si>
    <t>400_165_TRANZ</t>
  </si>
  <si>
    <t>400_156_TRANZ</t>
  </si>
  <si>
    <t>400_152_TRANZ</t>
  </si>
  <si>
    <t>400_135_TRANZ</t>
  </si>
  <si>
    <t>400_134_TRANZ</t>
  </si>
  <si>
    <t>400_130_TRANZ</t>
  </si>
  <si>
    <t>400_127_TRANZ</t>
  </si>
  <si>
    <t>400_125_TRANZ</t>
  </si>
  <si>
    <t>400_122_TRANZ</t>
  </si>
  <si>
    <t>400_116_TRANZ</t>
  </si>
  <si>
    <t>400_112_TRANZ</t>
  </si>
  <si>
    <t>400_111_TRANZ</t>
  </si>
  <si>
    <t>400_103_TRANZ</t>
  </si>
  <si>
    <t>400_099_TRANZ</t>
  </si>
  <si>
    <t>400_068_TRANZ</t>
  </si>
  <si>
    <t>400_066_TRANZ</t>
  </si>
  <si>
    <t>400_064_TRANZ</t>
  </si>
  <si>
    <t>400_054_TRANZ</t>
  </si>
  <si>
    <t>400_052_TRANZ</t>
  </si>
  <si>
    <t>400_021_TRANZ</t>
  </si>
  <si>
    <t>400_017_TRANZ</t>
  </si>
  <si>
    <t>_TRANZ</t>
  </si>
  <si>
    <t>Oil Total[110_400_045_FCST_200_PREMIO], sm3</t>
  </si>
  <si>
    <t>Oil Total[110_400_076_FCST_200_PREMIO], sm3</t>
  </si>
  <si>
    <t>Oil Total[110_400_175_FCST_200_PREMIO], sm3</t>
  </si>
  <si>
    <t>Oil Total[110_400_200_FCST_200_PREMIO], sm3</t>
  </si>
  <si>
    <t>Oil Total[110_400_257_FCST_200_PREMIO], sm3</t>
  </si>
  <si>
    <t>Oil Total[110_400_279_FCST_200_PREMIO], sm3</t>
  </si>
  <si>
    <t>200_PREMIO</t>
  </si>
  <si>
    <t>200_PREMIO_90</t>
  </si>
  <si>
    <t>300_PREMIO</t>
  </si>
  <si>
    <t>300_PREMIO_90</t>
  </si>
  <si>
    <t>Oil Total[110_400_099_BHP_TRANZ_FCST_200_PREMIO], sm3</t>
  </si>
  <si>
    <t>Oil Total[110_400_103_BHP_TRANZ_FCST_200_PREMIO], sm3</t>
  </si>
  <si>
    <t>Oil Total[110_400_116_BHP_TRANZ_FCST_200_PREMIO], sm3</t>
  </si>
  <si>
    <t>Oil Total[110_400_125_BHP_TRANZ_FCST_200_PREMIO], sm3</t>
  </si>
  <si>
    <t>Oil Total[110_400_182_BHP_TRANZ_FCST_200_PREMIO], sm3</t>
  </si>
  <si>
    <t>Oil Total[110_400_300_BHP_TRANZ_FCST_200_PREMIO], sm3</t>
  </si>
  <si>
    <t>Oil Total[110_300_000_FCST_200_PREMIO], sm3</t>
  </si>
  <si>
    <t>Oil Total[110_300_050_FCST_200_PREMIO], sm3</t>
  </si>
  <si>
    <t>Oil Total[110_300_204_FCST_200_PREMIO], sm3</t>
  </si>
  <si>
    <t>Oil Total[110_300_223_FCST_200_PREMIO], sm3</t>
  </si>
  <si>
    <t>Oil Total[110_300_241_FCST_200_PREMIO], sm3</t>
  </si>
  <si>
    <t>Oil Total[110_300_252_FCST_200_PREMIO], sm3</t>
  </si>
  <si>
    <t>Oil Total[110_300_012_BHP_TRANZ_FCST_200_PREMIO], sm3</t>
  </si>
  <si>
    <t>Oil Total[110_300_049_BHP_TRANZ_FCST_200_PREMIO], sm3</t>
  </si>
  <si>
    <t>Oil Total[110_300_054_BHP_TRANZ_FCST_200_PREMIO], sm3</t>
  </si>
  <si>
    <t>Oil Total[110_300_055_BHP_TRANZ_FCST_200_PREMIO], sm3</t>
  </si>
  <si>
    <t>Oil Total[110_300_112_BHP_TRANZ_FCST_200_PREMIO], sm3</t>
  </si>
  <si>
    <t>Oil Total[110_300_113_BHP_TRANZ_FCST_200_PREMIO], sm3</t>
  </si>
  <si>
    <t>Oil Total[110_100_032_FCST_200_PREMIO], sm3</t>
  </si>
  <si>
    <t>Oil Total[110_100_071_FCST_200_PREMIO], sm3</t>
  </si>
  <si>
    <t>Oil Total[110_100_094_FCST_200_PREMIO], sm3</t>
  </si>
  <si>
    <t>Oil Total[110_100_123_FCST_200_PREMIO], sm3</t>
  </si>
  <si>
    <t>Oil Total[110_100_134_FCST_200_PREMIO], sm3</t>
  </si>
  <si>
    <t>Oil Total[110_100_213_FCST_200_PREMIO], sm3</t>
  </si>
  <si>
    <t>Oil Total[110_100_003_BHP_TRANZ_FCST_200_PREMIO], sm3</t>
  </si>
  <si>
    <t>Oil Total[110_100_093_BHP_TRANZ_FCST_200_PREMIO], sm3</t>
  </si>
  <si>
    <t>Oil Total[110_100_126_BHP_TRANZ_FCST_200_PREMIO], sm3</t>
  </si>
  <si>
    <t>Oil Total[110_100_172_BHP_TRANZ_FCST_200_PREMIO], sm3</t>
  </si>
  <si>
    <t>Oil Total[110_100_206_BHP_TRANZ_FCST_200_PREMIO], sm3</t>
  </si>
  <si>
    <t>Oil Total[110_100_237_BHP_TRANZ_FCST_200_PREMIO], sm3</t>
  </si>
  <si>
    <t>Nombre</t>
  </si>
  <si>
    <t>Name</t>
  </si>
  <si>
    <t>Orientation</t>
  </si>
  <si>
    <t>Trans</t>
  </si>
  <si>
    <t>NP</t>
  </si>
  <si>
    <t>TRANZ</t>
  </si>
  <si>
    <t>Delta Np</t>
  </si>
  <si>
    <t>NormDeltaNp</t>
  </si>
  <si>
    <t>MODEL100</t>
  </si>
  <si>
    <t>MODELO300</t>
  </si>
  <si>
    <t>MODELO400</t>
  </si>
  <si>
    <t>TRANZ0</t>
  </si>
  <si>
    <t>TRANZ1</t>
  </si>
  <si>
    <t>Object</t>
  </si>
  <si>
    <t>Step</t>
  </si>
  <si>
    <t>Days</t>
  </si>
  <si>
    <t>Oil Total[110_400_099_BHP_TRANZ_FCST_300_PILT], sm3</t>
  </si>
  <si>
    <t>Oil Total[110_400_099_BHP_TRANZ_FCST_300_PILT_90], sm3</t>
  </si>
  <si>
    <t>Oil Total[110_400_103_BHP_TRANZ_FCST_300_PILT], sm3</t>
  </si>
  <si>
    <t>Oil Total[110_400_103_BHP_TRANZ_FCST_300_PILT_90], sm3</t>
  </si>
  <si>
    <t>Oil Total[110_400_116_BHP_TRANZ_FCST_300_PILT], sm3</t>
  </si>
  <si>
    <t>Oil Total[110_400_116_BHP_TRANZ_FCST_300_PILT_90], sm3</t>
  </si>
  <si>
    <t>Oil Total[110_400_125_BHP_TRANZ_FCST_300_PILT], sm3</t>
  </si>
  <si>
    <t>Oil Total[110_400_125_BHP_TRANZ_FCST_300_PILT_90], sm3</t>
  </si>
  <si>
    <t>Oil Total[110_400_182_BHP_TRANZ_FCST_300_PILT], sm3</t>
  </si>
  <si>
    <t>Oil Total[110_400_182_BHP_TRANZ_FCST_300_PILT_90], sm3</t>
  </si>
  <si>
    <t>Oil Total[110_400_300_BHP_TRANZ_FCST_300_PILT], sm3</t>
  </si>
  <si>
    <t>Oil Total[110_400_300_BHP_TRANZ_FCST_300_PILT_90], sm3</t>
  </si>
  <si>
    <t>FIELD</t>
  </si>
  <si>
    <t>Oil Total[110_400_045_FCST_300_PILT], sm3</t>
  </si>
  <si>
    <t>Oil Total[110_400_045_FCST_300_PILT_90], sm3</t>
  </si>
  <si>
    <t>Oil Total[110_400_076_FCST_300_PILT], sm3</t>
  </si>
  <si>
    <t>Oil Total[110_400_076_FCST_300_PILT_90], sm3</t>
  </si>
  <si>
    <t>Oil Total[110_400_175_FCST_300_PILT], sm3</t>
  </si>
  <si>
    <t>Oil Total[110_400_175_FCST_300_PILT_90], sm3</t>
  </si>
  <si>
    <t>Oil Total[110_400_200_FCST_300_PILT], sm3</t>
  </si>
  <si>
    <t>Oil Total[110_400_200_FCST_300_PILT_90], sm3</t>
  </si>
  <si>
    <t>Oil Total[110_400_257_FCST_300_PILT], sm3</t>
  </si>
  <si>
    <t>Oil Total[110_400_257_FCST_300_PILT_90], sm3</t>
  </si>
  <si>
    <t>Oil Total[110_400_279_FCST_300_PILT], sm3</t>
  </si>
  <si>
    <t>Oil Total[110_400_279_FCST_300_PILT_90], sm3</t>
  </si>
  <si>
    <t>Oil Total[110_300_012_BHP_TRANZ_FCST_300_PILT], sm3</t>
  </si>
  <si>
    <t>Oil Total[110_300_012_BHP_TRANZ_FCST_300_PILT_90], sm3</t>
  </si>
  <si>
    <t>Oil Total[110_300_049_BHP_TRANZ_FCST_300_PILT], sm3</t>
  </si>
  <si>
    <t>Oil Total[110_300_049_BHP_TRANZ_FCST_300_PILT_90], sm3</t>
  </si>
  <si>
    <t>Oil Total[110_300_054_BHP_TRANZ_FCST_300_PILT], sm3</t>
  </si>
  <si>
    <t>Oil Total[110_300_054_BHP_TRANZ_FCST_300_PILT_90], sm3</t>
  </si>
  <si>
    <t>Oil Total[110_300_055_BHP_TRANZ_FCST_300_PILT], sm3</t>
  </si>
  <si>
    <t>Oil Total[110_300_055_BHP_TRANZ_FCST_300_PILT_90], sm3</t>
  </si>
  <si>
    <t>Oil Total[110_300_112_BHP_TRANZ_FCST_300_PILT], sm3</t>
  </si>
  <si>
    <t>Oil Total[110_300_112_BHP_TRANZ_FCST_300_PILT_90], sm3</t>
  </si>
  <si>
    <t>Oil Total[110_300_113_BHP_TRANZ_FCST_300_PILT], sm3</t>
  </si>
  <si>
    <t>Oil Total[110_300_113_BHP_TRANZ_FCST_300_PILT_90], sm3</t>
  </si>
  <si>
    <t>Oil Total[110_300_000_FCST_300_PILT], sm3</t>
  </si>
  <si>
    <t>Oil Total[110_300_000_FCST_300_PILT_90], sm3</t>
  </si>
  <si>
    <t>Oil Total[110_300_050_FCST_300_PILT], sm3</t>
  </si>
  <si>
    <t>Oil Total[110_300_050_FCST_300_PILT_90], sm3</t>
  </si>
  <si>
    <t>Oil Total[110_300_204_FCST_300_PILT], sm3</t>
  </si>
  <si>
    <t>Oil Total[110_300_204_FCST_300_PILT_90], sm3</t>
  </si>
  <si>
    <t>Oil Total[110_300_223_FCST_300_PILT], sm3</t>
  </si>
  <si>
    <t>Oil Total[110_300_223_FCST_300_PILT_90], sm3</t>
  </si>
  <si>
    <t>Oil Total[110_300_241_FCST_300_PILT], sm3</t>
  </si>
  <si>
    <t>Oil Total[110_300_241_FCST_300_PILT_90], sm3</t>
  </si>
  <si>
    <t>Oil Total[110_300_252_FCST_300_PILT], sm3</t>
  </si>
  <si>
    <t>Oil Total[110_300_252_FCST_300_PILT_90], sm3</t>
  </si>
  <si>
    <t>Oil Total[110_100_003_BHP_TRANZ_FCST_300_PILT], sm3</t>
  </si>
  <si>
    <t>Oil Total[110_100_003_BHP_TRANZ_FCST_300_PILT_90], sm3</t>
  </si>
  <si>
    <t>Oil Total[110_100_093_BHP_TRANZ_FCST_300_PILT], sm3</t>
  </si>
  <si>
    <t>Oil Total[110_100_093_BHP_TRANZ_FCST_300_PILT_90], sm3</t>
  </si>
  <si>
    <t>Oil Total[110_100_126_BHP_TRANZ_FCST_300_PILT], sm3</t>
  </si>
  <si>
    <t>Oil Total[110_100_126_BHP_TRANZ_FCST_300_PILT_90], sm3</t>
  </si>
  <si>
    <t>Oil Total[110_100_172_BHP_TRANZ_FCST_300_PILT], sm3</t>
  </si>
  <si>
    <t>Oil Total[110_100_172_BHP_TRANZ_FCST_300_PILT_90], sm3</t>
  </si>
  <si>
    <t>Oil Total[110_100_206_BHP_TRANZ_FCST_300_PILT], sm3</t>
  </si>
  <si>
    <t>Oil Total[110_100_206_BHP_TRANZ_FCST_300_PILT_90], sm3</t>
  </si>
  <si>
    <t>Oil Total[110_100_237_BHP_TRANZ_FCST_300_PILT], sm3</t>
  </si>
  <si>
    <t>Oil Total[110_100_237_BHP_TRANZ_FCST_300_PILT_90], sm3</t>
  </si>
  <si>
    <t>Oil Total[110_100_032_FCST_300_PILT], sm3</t>
  </si>
  <si>
    <t>Oil Total[110_100_032_FCST_300_PILT_90], sm3</t>
  </si>
  <si>
    <t>Oil Total[110_100_071_FCST_300_PILT], sm3</t>
  </si>
  <si>
    <t>Oil Total[110_100_071_FCST_300_PILT_90], sm3</t>
  </si>
  <si>
    <t>Oil Total[110_100_094_FCST_300_PILT], sm3</t>
  </si>
  <si>
    <t>Oil Total[110_100_094_FCST_300_PILT_90], sm3</t>
  </si>
  <si>
    <t>Oil Total[110_100_123_FCST_300_PILT], sm3</t>
  </si>
  <si>
    <t>Oil Total[110_100_123_FCST_300_PILT_90], sm3</t>
  </si>
  <si>
    <t>Oil Total[110_100_134_FCST_300_PILT], sm3</t>
  </si>
  <si>
    <t>Oil Total[110_100_134_FCST_300_PILT_90], sm3</t>
  </si>
  <si>
    <t>Oil Total[110_100_213_FCST_300_PILT], sm3</t>
  </si>
  <si>
    <t>Oil Total[110_100_213_FCST_300_PILT_90], sm3</t>
  </si>
  <si>
    <t>300_PILT</t>
  </si>
  <si>
    <t>300_PILT_90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</si>
</sst>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 (2)'!$U$1</c:f>
              <c:strCache>
                <c:ptCount val="1"/>
                <c:pt idx="0">
                  <c:v>NormDeltaNp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 (2)'!$G$2:$G$158</c:f>
              <c:numCache>
                <c:formatCode>General</c:formatCode>
                <c:ptCount val="157"/>
                <c:pt idx="0">
                  <c:v>0.92785016378701002</c:v>
                </c:pt>
                <c:pt idx="1">
                  <c:v>0.14623558944315546</c:v>
                </c:pt>
                <c:pt idx="2">
                  <c:v>0.80399957715717607</c:v>
                </c:pt>
                <c:pt idx="3">
                  <c:v>0.40020105227916414</c:v>
                </c:pt>
                <c:pt idx="4">
                  <c:v>0.70566602555493263</c:v>
                </c:pt>
                <c:pt idx="5">
                  <c:v>0.82749765913279394</c:v>
                </c:pt>
                <c:pt idx="6">
                  <c:v>0.98309132237432906</c:v>
                </c:pt>
                <c:pt idx="7">
                  <c:v>0.99795668725635478</c:v>
                </c:pt>
                <c:pt idx="8">
                  <c:v>0.92013183404047294</c:v>
                </c:pt>
                <c:pt idx="9">
                  <c:v>0.10087577438664748</c:v>
                </c:pt>
                <c:pt idx="10">
                  <c:v>0.91372764268717099</c:v>
                </c:pt>
                <c:pt idx="11">
                  <c:v>0.61833579155378615</c:v>
                </c:pt>
                <c:pt idx="12">
                  <c:v>0.97313094815226298</c:v>
                </c:pt>
                <c:pt idx="13">
                  <c:v>0.52543675155924019</c:v>
                </c:pt>
                <c:pt idx="14">
                  <c:v>0.88314581991591734</c:v>
                </c:pt>
                <c:pt idx="15">
                  <c:v>0.37826002546083037</c:v>
                </c:pt>
                <c:pt idx="16">
                  <c:v>0.93453240527722725</c:v>
                </c:pt>
                <c:pt idx="17">
                  <c:v>0.94753747051190285</c:v>
                </c:pt>
                <c:pt idx="18">
                  <c:v>0.19077804374632812</c:v>
                </c:pt>
                <c:pt idx="19">
                  <c:v>0.65682224087233898</c:v>
                </c:pt>
                <c:pt idx="20">
                  <c:v>0.64491807327224238</c:v>
                </c:pt>
                <c:pt idx="21">
                  <c:v>0.2693635917808444</c:v>
                </c:pt>
                <c:pt idx="22">
                  <c:v>0.22541253751846235</c:v>
                </c:pt>
                <c:pt idx="23">
                  <c:v>0.64148246512522478</c:v>
                </c:pt>
                <c:pt idx="24">
                  <c:v>0.50094965157026305</c:v>
                </c:pt>
                <c:pt idx="25">
                  <c:v>0.79353347701553034</c:v>
                </c:pt>
                <c:pt idx="26">
                  <c:v>0.44031623179575874</c:v>
                </c:pt>
                <c:pt idx="27">
                  <c:v>0.6822498030150137</c:v>
                </c:pt>
                <c:pt idx="28">
                  <c:v>7.9725895869865268E-2</c:v>
                </c:pt>
                <c:pt idx="29">
                  <c:v>0.72189680818592361</c:v>
                </c:pt>
                <c:pt idx="30">
                  <c:v>0.63317951764316982</c:v>
                </c:pt>
                <c:pt idx="31">
                  <c:v>0.31483909939492777</c:v>
                </c:pt>
                <c:pt idx="32">
                  <c:v>0.63132405188199692</c:v>
                </c:pt>
                <c:pt idx="33">
                  <c:v>0.65930424833021029</c:v>
                </c:pt>
                <c:pt idx="34">
                  <c:v>0.686827064024912</c:v>
                </c:pt>
                <c:pt idx="35">
                  <c:v>0.68409935282922363</c:v>
                </c:pt>
                <c:pt idx="36">
                  <c:v>0.68477500046562878</c:v>
                </c:pt>
                <c:pt idx="37">
                  <c:v>0.68144480543944386</c:v>
                </c:pt>
                <c:pt idx="38">
                  <c:v>0.40959814212876461</c:v>
                </c:pt>
                <c:pt idx="39">
                  <c:v>0.66475080676920373</c:v>
                </c:pt>
                <c:pt idx="40">
                  <c:v>0.68326074217199395</c:v>
                </c:pt>
                <c:pt idx="41">
                  <c:v>0.53424655323072245</c:v>
                </c:pt>
                <c:pt idx="42">
                  <c:v>0.6659174065189245</c:v>
                </c:pt>
                <c:pt idx="43">
                  <c:v>0.33263558055654474</c:v>
                </c:pt>
                <c:pt idx="44">
                  <c:v>0.58594182206100642</c:v>
                </c:pt>
                <c:pt idx="45">
                  <c:v>0.37210466144991805</c:v>
                </c:pt>
                <c:pt idx="46">
                  <c:v>0.52118013028610444</c:v>
                </c:pt>
                <c:pt idx="47">
                  <c:v>0.4894404701353442</c:v>
                </c:pt>
                <c:pt idx="48">
                  <c:v>0.85223479652147849</c:v>
                </c:pt>
                <c:pt idx="49">
                  <c:v>0.99556881764322869</c:v>
                </c:pt>
                <c:pt idx="50">
                  <c:v>0.24117394872309686</c:v>
                </c:pt>
                <c:pt idx="51">
                  <c:v>7.7631186636822169E-2</c:v>
                </c:pt>
                <c:pt idx="52">
                  <c:v>0.68400391246334591</c:v>
                </c:pt>
                <c:pt idx="53">
                  <c:v>0.5023172401417243</c:v>
                </c:pt>
                <c:pt idx="54">
                  <c:v>0.47277266769443721</c:v>
                </c:pt>
                <c:pt idx="55">
                  <c:v>0.43493720006028003</c:v>
                </c:pt>
                <c:pt idx="56">
                  <c:v>0.2512711251275635</c:v>
                </c:pt>
                <c:pt idx="57">
                  <c:v>0.13606345160245414</c:v>
                </c:pt>
                <c:pt idx="58">
                  <c:v>0.67061825303134748</c:v>
                </c:pt>
                <c:pt idx="59">
                  <c:v>0.45761243139872287</c:v>
                </c:pt>
                <c:pt idx="60">
                  <c:v>0.18612749297778522</c:v>
                </c:pt>
                <c:pt idx="61">
                  <c:v>0.21198653828276959</c:v>
                </c:pt>
                <c:pt idx="62">
                  <c:v>0.12679830599016975</c:v>
                </c:pt>
                <c:pt idx="63">
                  <c:v>5.5209373503150444E-2</c:v>
                </c:pt>
                <c:pt idx="64">
                  <c:v>0.40939327982850521</c:v>
                </c:pt>
                <c:pt idx="65">
                  <c:v>8.3941936493947197E-2</c:v>
                </c:pt>
                <c:pt idx="66">
                  <c:v>0.222992728536617</c:v>
                </c:pt>
                <c:pt idx="67">
                  <c:v>0.54424898232660268</c:v>
                </c:pt>
                <c:pt idx="68">
                  <c:v>0.3425453848776624</c:v>
                </c:pt>
                <c:pt idx="69">
                  <c:v>0.56885735939083226</c:v>
                </c:pt>
                <c:pt idx="70">
                  <c:v>0.37796731335809691</c:v>
                </c:pt>
                <c:pt idx="71">
                  <c:v>0.72561467057435791</c:v>
                </c:pt>
                <c:pt idx="72">
                  <c:v>0.26646502976566649</c:v>
                </c:pt>
                <c:pt idx="73">
                  <c:v>0.46757100802637458</c:v>
                </c:pt>
                <c:pt idx="74">
                  <c:v>0.66796514181426059</c:v>
                </c:pt>
                <c:pt idx="75">
                  <c:v>0.51953661007503738</c:v>
                </c:pt>
                <c:pt idx="76">
                  <c:v>0.41748913019089767</c:v>
                </c:pt>
                <c:pt idx="77">
                  <c:v>0.23773580497228139</c:v>
                </c:pt>
                <c:pt idx="78">
                  <c:v>1</c:v>
                </c:pt>
                <c:pt idx="79">
                  <c:v>0.49277616513234213</c:v>
                </c:pt>
                <c:pt idx="80">
                  <c:v>0.35339189869473697</c:v>
                </c:pt>
                <c:pt idx="81">
                  <c:v>0.4369331180700568</c:v>
                </c:pt>
                <c:pt idx="82">
                  <c:v>9.9767456741591765E-2</c:v>
                </c:pt>
                <c:pt idx="83">
                  <c:v>0.70105796246424856</c:v>
                </c:pt>
                <c:pt idx="84">
                  <c:v>0.24247821492335503</c:v>
                </c:pt>
                <c:pt idx="85">
                  <c:v>0.16284843698296703</c:v>
                </c:pt>
                <c:pt idx="86">
                  <c:v>0.95455372325347121</c:v>
                </c:pt>
                <c:pt idx="87">
                  <c:v>0.62825233887221488</c:v>
                </c:pt>
                <c:pt idx="88">
                  <c:v>0.51205532396409226</c:v>
                </c:pt>
                <c:pt idx="89">
                  <c:v>0.66400797451991544</c:v>
                </c:pt>
                <c:pt idx="90">
                  <c:v>0.79804945241211833</c:v>
                </c:pt>
                <c:pt idx="91">
                  <c:v>0.54009751494468716</c:v>
                </c:pt>
                <c:pt idx="92">
                  <c:v>0.5607132713358135</c:v>
                </c:pt>
                <c:pt idx="93">
                  <c:v>0.12999044751017638</c:v>
                </c:pt>
                <c:pt idx="94">
                  <c:v>0.16864160007143916</c:v>
                </c:pt>
                <c:pt idx="95">
                  <c:v>0.44872232237618015</c:v>
                </c:pt>
                <c:pt idx="96">
                  <c:v>0.84686478348043115</c:v>
                </c:pt>
                <c:pt idx="97">
                  <c:v>0.32482091513300343</c:v>
                </c:pt>
                <c:pt idx="98">
                  <c:v>0.87284793142075046</c:v>
                </c:pt>
                <c:pt idx="99">
                  <c:v>0.38643299903717132</c:v>
                </c:pt>
                <c:pt idx="100">
                  <c:v>0.96384830761380169</c:v>
                </c:pt>
                <c:pt idx="101">
                  <c:v>0.23014827802648746</c:v>
                </c:pt>
                <c:pt idx="102">
                  <c:v>0.60386057058940956</c:v>
                </c:pt>
                <c:pt idx="103">
                  <c:v>0.40608804145393551</c:v>
                </c:pt>
                <c:pt idx="104">
                  <c:v>0.30233265985099639</c:v>
                </c:pt>
                <c:pt idx="105">
                  <c:v>0.60565947530118447</c:v>
                </c:pt>
                <c:pt idx="106">
                  <c:v>0.91266811708271967</c:v>
                </c:pt>
                <c:pt idx="107">
                  <c:v>0.32122786184467489</c:v>
                </c:pt>
                <c:pt idx="108">
                  <c:v>0.11978511808428768</c:v>
                </c:pt>
                <c:pt idx="109">
                  <c:v>0.19274328021012399</c:v>
                </c:pt>
                <c:pt idx="110">
                  <c:v>0</c:v>
                </c:pt>
                <c:pt idx="111">
                  <c:v>0.56683275970371083</c:v>
                </c:pt>
                <c:pt idx="112">
                  <c:v>9.4131330882225001E-2</c:v>
                </c:pt>
                <c:pt idx="113">
                  <c:v>0.12271082767708624</c:v>
                </c:pt>
                <c:pt idx="114">
                  <c:v>0.230590978258673</c:v>
                </c:pt>
                <c:pt idx="115">
                  <c:v>0.41210193976280635</c:v>
                </c:pt>
                <c:pt idx="116">
                  <c:v>0.13240559902715249</c:v>
                </c:pt>
                <c:pt idx="117">
                  <c:v>0.37635107123861616</c:v>
                </c:pt>
                <c:pt idx="118">
                  <c:v>0.30328398018358915</c:v>
                </c:pt>
                <c:pt idx="119">
                  <c:v>0.86895740383969555</c:v>
                </c:pt>
                <c:pt idx="120">
                  <c:v>9.8846143408572867E-2</c:v>
                </c:pt>
                <c:pt idx="121">
                  <c:v>0.37137275213674881</c:v>
                </c:pt>
                <c:pt idx="122">
                  <c:v>0.78619634223420976</c:v>
                </c:pt>
                <c:pt idx="123">
                  <c:v>0.80129950199200817</c:v>
                </c:pt>
                <c:pt idx="124">
                  <c:v>0.58735692713452048</c:v>
                </c:pt>
                <c:pt idx="125">
                  <c:v>0.73891547686732517</c:v>
                </c:pt>
                <c:pt idx="126">
                  <c:v>0.66795280286248171</c:v>
                </c:pt>
                <c:pt idx="127">
                  <c:v>6.6567849878809093E-2</c:v>
                </c:pt>
                <c:pt idx="128">
                  <c:v>0.18206883941405691</c:v>
                </c:pt>
                <c:pt idx="129">
                  <c:v>0.74292782690157866</c:v>
                </c:pt>
                <c:pt idx="130">
                  <c:v>0.95950674821058146</c:v>
                </c:pt>
                <c:pt idx="131">
                  <c:v>0.90430125873129041</c:v>
                </c:pt>
                <c:pt idx="132">
                  <c:v>0.19599867346233152</c:v>
                </c:pt>
                <c:pt idx="133">
                  <c:v>0.91794920369320121</c:v>
                </c:pt>
                <c:pt idx="134">
                  <c:v>0.81161783767513651</c:v>
                </c:pt>
                <c:pt idx="135">
                  <c:v>0.35328953470772184</c:v>
                </c:pt>
                <c:pt idx="136">
                  <c:v>0.84692192303282199</c:v>
                </c:pt>
                <c:pt idx="137">
                  <c:v>0.38780641117766279</c:v>
                </c:pt>
                <c:pt idx="138">
                  <c:v>0.46242815230014173</c:v>
                </c:pt>
                <c:pt idx="139">
                  <c:v>0.87285883135514464</c:v>
                </c:pt>
                <c:pt idx="140">
                  <c:v>0.56209459011101792</c:v>
                </c:pt>
                <c:pt idx="141">
                  <c:v>0.44491065909228644</c:v>
                </c:pt>
                <c:pt idx="142">
                  <c:v>0.27015541619855854</c:v>
                </c:pt>
                <c:pt idx="143">
                  <c:v>0.89233831858447588</c:v>
                </c:pt>
                <c:pt idx="144">
                  <c:v>9.0229703559312868E-2</c:v>
                </c:pt>
                <c:pt idx="145">
                  <c:v>0.14194521752758743</c:v>
                </c:pt>
                <c:pt idx="146">
                  <c:v>1.6066369643566548E-2</c:v>
                </c:pt>
                <c:pt idx="147">
                  <c:v>0.83770859953795429</c:v>
                </c:pt>
                <c:pt idx="148">
                  <c:v>0.22707445818043756</c:v>
                </c:pt>
                <c:pt idx="149">
                  <c:v>0.97865544308454766</c:v>
                </c:pt>
                <c:pt idx="150">
                  <c:v>0.6649508995753014</c:v>
                </c:pt>
                <c:pt idx="151">
                  <c:v>7.714739289400277E-2</c:v>
                </c:pt>
                <c:pt idx="152">
                  <c:v>0.24375232746401601</c:v>
                </c:pt>
                <c:pt idx="153">
                  <c:v>0.93569966634811053</c:v>
                </c:pt>
                <c:pt idx="154">
                  <c:v>0.66198708371677828</c:v>
                </c:pt>
                <c:pt idx="155">
                  <c:v>0.97736732540866211</c:v>
                </c:pt>
                <c:pt idx="156">
                  <c:v>0.76946293140944266</c:v>
                </c:pt>
              </c:numCache>
            </c:numRef>
          </c:xVal>
          <c:yVal>
            <c:numRef>
              <c:f>'Predict (2)'!$U$2:$U$158</c:f>
              <c:numCache>
                <c:formatCode>General</c:formatCode>
                <c:ptCount val="157"/>
                <c:pt idx="0">
                  <c:v>0.40709179949342156</c:v>
                </c:pt>
                <c:pt idx="1">
                  <c:v>0.52743573707402558</c:v>
                </c:pt>
                <c:pt idx="2">
                  <c:v>0.62833134205321306</c:v>
                </c:pt>
                <c:pt idx="3">
                  <c:v>0.73494696272224636</c:v>
                </c:pt>
                <c:pt idx="4">
                  <c:v>0.72201573173427169</c:v>
                </c:pt>
                <c:pt idx="5">
                  <c:v>0.47960860246568088</c:v>
                </c:pt>
                <c:pt idx="6">
                  <c:v>0.5731420583779121</c:v>
                </c:pt>
                <c:pt idx="7">
                  <c:v>0.77628890680856488</c:v>
                </c:pt>
                <c:pt idx="8">
                  <c:v>0.5084760074751119</c:v>
                </c:pt>
                <c:pt idx="9">
                  <c:v>0.65018953141327707</c:v>
                </c:pt>
                <c:pt idx="10">
                  <c:v>0.83648714734702445</c:v>
                </c:pt>
                <c:pt idx="11">
                  <c:v>0.51276510759385696</c:v>
                </c:pt>
                <c:pt idx="12">
                  <c:v>0.62503247536464424</c:v>
                </c:pt>
                <c:pt idx="13">
                  <c:v>0.7754908312886758</c:v>
                </c:pt>
                <c:pt idx="14">
                  <c:v>0.64688075520566646</c:v>
                </c:pt>
                <c:pt idx="15">
                  <c:v>0.62365225965840887</c:v>
                </c:pt>
                <c:pt idx="16">
                  <c:v>0.57547993217334104</c:v>
                </c:pt>
                <c:pt idx="17">
                  <c:v>0.41786950627481989</c:v>
                </c:pt>
                <c:pt idx="18">
                  <c:v>0.74845611794523748</c:v>
                </c:pt>
                <c:pt idx="19">
                  <c:v>0.57052311212308982</c:v>
                </c:pt>
                <c:pt idx="20">
                  <c:v>0.73795590480924145</c:v>
                </c:pt>
                <c:pt idx="21">
                  <c:v>0.8711961528291845</c:v>
                </c:pt>
                <c:pt idx="22">
                  <c:v>0.60637953417262391</c:v>
                </c:pt>
                <c:pt idx="23">
                  <c:v>0.76941788218124096</c:v>
                </c:pt>
                <c:pt idx="24">
                  <c:v>0.80172016236699473</c:v>
                </c:pt>
                <c:pt idx="25">
                  <c:v>0.79590975451166079</c:v>
                </c:pt>
                <c:pt idx="26">
                  <c:v>0.78929439818684277</c:v>
                </c:pt>
                <c:pt idx="27">
                  <c:v>0.61083167366964197</c:v>
                </c:pt>
                <c:pt idx="28">
                  <c:v>0.78929439818684277</c:v>
                </c:pt>
                <c:pt idx="29">
                  <c:v>0.57498429354787961</c:v>
                </c:pt>
                <c:pt idx="30">
                  <c:v>0.47039632857064151</c:v>
                </c:pt>
                <c:pt idx="31">
                  <c:v>0.71577463259373653</c:v>
                </c:pt>
                <c:pt idx="32">
                  <c:v>0.54006718816583821</c:v>
                </c:pt>
                <c:pt idx="33">
                  <c:v>0.56535178013122434</c:v>
                </c:pt>
                <c:pt idx="34">
                  <c:v>0.47098332184565661</c:v>
                </c:pt>
                <c:pt idx="35">
                  <c:v>0.62786047044729942</c:v>
                </c:pt>
                <c:pt idx="36">
                  <c:v>0.67018058302268924</c:v>
                </c:pt>
                <c:pt idx="37">
                  <c:v>0.56599448903313798</c:v>
                </c:pt>
                <c:pt idx="38">
                  <c:v>1</c:v>
                </c:pt>
                <c:pt idx="39">
                  <c:v>0.64785726984887848</c:v>
                </c:pt>
                <c:pt idx="40">
                  <c:v>0.86477436425046794</c:v>
                </c:pt>
                <c:pt idx="41">
                  <c:v>0.87951353344100014</c:v>
                </c:pt>
                <c:pt idx="42">
                  <c:v>0.62320112575389797</c:v>
                </c:pt>
                <c:pt idx="43">
                  <c:v>0.2018922978974943</c:v>
                </c:pt>
                <c:pt idx="44">
                  <c:v>0.18838036367121502</c:v>
                </c:pt>
                <c:pt idx="45">
                  <c:v>7.3304413172448216E-3</c:v>
                </c:pt>
                <c:pt idx="46">
                  <c:v>0.11560401534796086</c:v>
                </c:pt>
                <c:pt idx="47">
                  <c:v>0.35636578488440429</c:v>
                </c:pt>
                <c:pt idx="48">
                  <c:v>0.23377509770399385</c:v>
                </c:pt>
                <c:pt idx="49">
                  <c:v>0.26514039287379487</c:v>
                </c:pt>
                <c:pt idx="50">
                  <c:v>9.8881613849901628E-2</c:v>
                </c:pt>
                <c:pt idx="51">
                  <c:v>0.16859423983110125</c:v>
                </c:pt>
                <c:pt idx="52">
                  <c:v>0.48187838390249488</c:v>
                </c:pt>
                <c:pt idx="53">
                  <c:v>0.15755042653972501</c:v>
                </c:pt>
                <c:pt idx="54">
                  <c:v>0.29161292063010702</c:v>
                </c:pt>
                <c:pt idx="55">
                  <c:v>0.34379202861207542</c:v>
                </c:pt>
                <c:pt idx="56">
                  <c:v>9.2608020705065769E-2</c:v>
                </c:pt>
                <c:pt idx="57">
                  <c:v>0.17865728185959504</c:v>
                </c:pt>
                <c:pt idx="58">
                  <c:v>0.1993127457087949</c:v>
                </c:pt>
                <c:pt idx="59">
                  <c:v>0.31601586363525708</c:v>
                </c:pt>
                <c:pt idx="60">
                  <c:v>0.56638010624061774</c:v>
                </c:pt>
                <c:pt idx="61">
                  <c:v>0.26239933314765951</c:v>
                </c:pt>
                <c:pt idx="62">
                  <c:v>0.30742029801624532</c:v>
                </c:pt>
                <c:pt idx="63">
                  <c:v>0.27040347264250847</c:v>
                </c:pt>
                <c:pt idx="64">
                  <c:v>5.8911751801658582E-3</c:v>
                </c:pt>
                <c:pt idx="65">
                  <c:v>0.22378391663369698</c:v>
                </c:pt>
                <c:pt idx="66">
                  <c:v>0.23603236684795459</c:v>
                </c:pt>
                <c:pt idx="67">
                  <c:v>0.38392151389796503</c:v>
                </c:pt>
                <c:pt idx="68">
                  <c:v>0.12160735381205727</c:v>
                </c:pt>
                <c:pt idx="69">
                  <c:v>1.238302175396982E-2</c:v>
                </c:pt>
                <c:pt idx="70">
                  <c:v>0.13001203579546028</c:v>
                </c:pt>
                <c:pt idx="71">
                  <c:v>7.7004893282545867E-2</c:v>
                </c:pt>
                <c:pt idx="72">
                  <c:v>0.41078045867245933</c:v>
                </c:pt>
                <c:pt idx="73">
                  <c:v>0.41513184913319828</c:v>
                </c:pt>
                <c:pt idx="74">
                  <c:v>0.13732337654864157</c:v>
                </c:pt>
                <c:pt idx="75">
                  <c:v>0.21399493855386481</c:v>
                </c:pt>
                <c:pt idx="76">
                  <c:v>0</c:v>
                </c:pt>
                <c:pt idx="77">
                  <c:v>6.9740294009058457E-2</c:v>
                </c:pt>
                <c:pt idx="78">
                  <c:v>9.7211337980956603E-2</c:v>
                </c:pt>
                <c:pt idx="79">
                  <c:v>0.38990267456021088</c:v>
                </c:pt>
                <c:pt idx="80">
                  <c:v>0.51861560087710767</c:v>
                </c:pt>
                <c:pt idx="81">
                  <c:v>0.2252335260854533</c:v>
                </c:pt>
                <c:pt idx="82">
                  <c:v>1.0572128318646488E-2</c:v>
                </c:pt>
                <c:pt idx="83">
                  <c:v>0.15087568088122286</c:v>
                </c:pt>
                <c:pt idx="84">
                  <c:v>0.13488440125797996</c:v>
                </c:pt>
                <c:pt idx="85">
                  <c:v>0.15137351559708803</c:v>
                </c:pt>
                <c:pt idx="86">
                  <c:v>0.36401465931012511</c:v>
                </c:pt>
                <c:pt idx="87">
                  <c:v>0.38684480845923153</c:v>
                </c:pt>
                <c:pt idx="88">
                  <c:v>0.31296091209870236</c:v>
                </c:pt>
                <c:pt idx="89">
                  <c:v>0.31609156097360269</c:v>
                </c:pt>
                <c:pt idx="90">
                  <c:v>0.29342167219948107</c:v>
                </c:pt>
                <c:pt idx="91">
                  <c:v>0.34397170134173621</c:v>
                </c:pt>
                <c:pt idx="92">
                  <c:v>0.52180710314596057</c:v>
                </c:pt>
                <c:pt idx="93">
                  <c:v>0.47347149227257418</c:v>
                </c:pt>
                <c:pt idx="94">
                  <c:v>0.57867033639699195</c:v>
                </c:pt>
                <c:pt idx="95">
                  <c:v>0.30369879237395386</c:v>
                </c:pt>
                <c:pt idx="96">
                  <c:v>0.38230456777992389</c:v>
                </c:pt>
                <c:pt idx="97">
                  <c:v>0.3392506898875664</c:v>
                </c:pt>
                <c:pt idx="98">
                  <c:v>0.51804812840567682</c:v>
                </c:pt>
                <c:pt idx="99">
                  <c:v>0.21627795075755318</c:v>
                </c:pt>
                <c:pt idx="100">
                  <c:v>0.3996356658908729</c:v>
                </c:pt>
                <c:pt idx="101">
                  <c:v>0.4589120229239303</c:v>
                </c:pt>
                <c:pt idx="102">
                  <c:v>0.26235790566449629</c:v>
                </c:pt>
                <c:pt idx="103">
                  <c:v>0.44294662192155088</c:v>
                </c:pt>
                <c:pt idx="104">
                  <c:v>0.44530069527273203</c:v>
                </c:pt>
                <c:pt idx="105">
                  <c:v>0.54209327134845597</c:v>
                </c:pt>
                <c:pt idx="106">
                  <c:v>0.51009406519446843</c:v>
                </c:pt>
                <c:pt idx="107">
                  <c:v>0.63323725889689397</c:v>
                </c:pt>
                <c:pt idx="108">
                  <c:v>0.82790383645470766</c:v>
                </c:pt>
                <c:pt idx="109">
                  <c:v>0.50113998103906388</c:v>
                </c:pt>
                <c:pt idx="110">
                  <c:v>0.64521190272864892</c:v>
                </c:pt>
                <c:pt idx="111">
                  <c:v>0.62406951683503231</c:v>
                </c:pt>
                <c:pt idx="112">
                  <c:v>0.4163223334734808</c:v>
                </c:pt>
                <c:pt idx="113">
                  <c:v>0.52291691505420645</c:v>
                </c:pt>
                <c:pt idx="114">
                  <c:v>0.54093060415328142</c:v>
                </c:pt>
                <c:pt idx="115">
                  <c:v>0.68485813967690723</c:v>
                </c:pt>
                <c:pt idx="116">
                  <c:v>0.57200120296952117</c:v>
                </c:pt>
                <c:pt idx="117">
                  <c:v>0.55270158093430177</c:v>
                </c:pt>
                <c:pt idx="118">
                  <c:v>0.44787810559548247</c:v>
                </c:pt>
                <c:pt idx="119">
                  <c:v>0.54093833113803391</c:v>
                </c:pt>
                <c:pt idx="120">
                  <c:v>0.76430298429029453</c:v>
                </c:pt>
                <c:pt idx="121">
                  <c:v>0.68593820947191431</c:v>
                </c:pt>
                <c:pt idx="122">
                  <c:v>0.45851047728296951</c:v>
                </c:pt>
                <c:pt idx="123">
                  <c:v>0.52741959174272746</c:v>
                </c:pt>
                <c:pt idx="124">
                  <c:v>0.63613822653906082</c:v>
                </c:pt>
                <c:pt idx="125">
                  <c:v>0.56848306614346389</c:v>
                </c:pt>
                <c:pt idx="126">
                  <c:v>0.34613692447435002</c:v>
                </c:pt>
                <c:pt idx="127">
                  <c:v>0.50166404683474575</c:v>
                </c:pt>
                <c:pt idx="128">
                  <c:v>0.28295118762061144</c:v>
                </c:pt>
                <c:pt idx="129">
                  <c:v>0.50733212905338809</c:v>
                </c:pt>
                <c:pt idx="130">
                  <c:v>0.56617969265714785</c:v>
                </c:pt>
                <c:pt idx="131">
                  <c:v>0.516063486262336</c:v>
                </c:pt>
                <c:pt idx="132">
                  <c:v>0.36961833643305136</c:v>
                </c:pt>
                <c:pt idx="133">
                  <c:v>0.62445076897393292</c:v>
                </c:pt>
                <c:pt idx="134">
                  <c:v>0.540250371928922</c:v>
                </c:pt>
                <c:pt idx="135">
                  <c:v>0.49888943572744887</c:v>
                </c:pt>
                <c:pt idx="136">
                  <c:v>0.68893089777870165</c:v>
                </c:pt>
                <c:pt idx="137">
                  <c:v>0.51589825079365925</c:v>
                </c:pt>
                <c:pt idx="138">
                  <c:v>0.41409616205411987</c:v>
                </c:pt>
                <c:pt idx="139">
                  <c:v>0.29717073742072336</c:v>
                </c:pt>
                <c:pt idx="140">
                  <c:v>0.69895916837581029</c:v>
                </c:pt>
                <c:pt idx="141">
                  <c:v>0.51662843729663732</c:v>
                </c:pt>
                <c:pt idx="142">
                  <c:v>0.46992644656102073</c:v>
                </c:pt>
                <c:pt idx="143">
                  <c:v>0.80741416387484166</c:v>
                </c:pt>
                <c:pt idx="144">
                  <c:v>0.47652496619274726</c:v>
                </c:pt>
                <c:pt idx="145">
                  <c:v>0.39379031037467654</c:v>
                </c:pt>
                <c:pt idx="146">
                  <c:v>0.75556414410663908</c:v>
                </c:pt>
                <c:pt idx="147">
                  <c:v>0.65024405410217789</c:v>
                </c:pt>
                <c:pt idx="148">
                  <c:v>0.34470035600387755</c:v>
                </c:pt>
                <c:pt idx="149">
                  <c:v>0.68134865165132752</c:v>
                </c:pt>
                <c:pt idx="150">
                  <c:v>0.52328618358868373</c:v>
                </c:pt>
                <c:pt idx="151">
                  <c:v>0.65734427194214584</c:v>
                </c:pt>
                <c:pt idx="152">
                  <c:v>0.47328904053962517</c:v>
                </c:pt>
                <c:pt idx="153">
                  <c:v>0.53960603629337645</c:v>
                </c:pt>
                <c:pt idx="154">
                  <c:v>0.55239252865643784</c:v>
                </c:pt>
                <c:pt idx="155">
                  <c:v>0.43784132175903268</c:v>
                </c:pt>
                <c:pt idx="156">
                  <c:v>0.4200258094846841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F-4586-98C3-4FC6506D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17264"/>
        <c:axId val="917530112"/>
      </c:scatterChart>
      <c:valAx>
        <c:axId val="981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7530112"/>
        <c:crosses val="autoZero"/>
        <c:crossBetween val="midCat"/>
      </c:valAx>
      <c:valAx>
        <c:axId val="917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14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 (2)'!$U$1</c:f>
              <c:strCache>
                <c:ptCount val="1"/>
                <c:pt idx="0">
                  <c:v>NormDeltaNp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 (2)'!$I$2:$I$158</c:f>
              <c:numCache>
                <c:formatCode>General</c:formatCode>
                <c:ptCount val="157"/>
                <c:pt idx="0">
                  <c:v>0.66348885450199935</c:v>
                </c:pt>
                <c:pt idx="1">
                  <c:v>0.32461404458886667</c:v>
                </c:pt>
                <c:pt idx="2">
                  <c:v>0.71970821869973434</c:v>
                </c:pt>
                <c:pt idx="3">
                  <c:v>0.41647445303995345</c:v>
                </c:pt>
                <c:pt idx="4">
                  <c:v>0.69212326307367533</c:v>
                </c:pt>
                <c:pt idx="5">
                  <c:v>0.73390160188623133</c:v>
                </c:pt>
                <c:pt idx="6">
                  <c:v>8.9097736399453759E-2</c:v>
                </c:pt>
                <c:pt idx="7">
                  <c:v>0.98805104816158906</c:v>
                </c:pt>
                <c:pt idx="8">
                  <c:v>0.52477652580448131</c:v>
                </c:pt>
                <c:pt idx="9">
                  <c:v>0.86804516332768988</c:v>
                </c:pt>
                <c:pt idx="10">
                  <c:v>0.82980795326063772</c:v>
                </c:pt>
                <c:pt idx="11">
                  <c:v>0.64272308716652116</c:v>
                </c:pt>
                <c:pt idx="12">
                  <c:v>9.0016151561534363E-2</c:v>
                </c:pt>
                <c:pt idx="13">
                  <c:v>0.3757701071282204</c:v>
                </c:pt>
                <c:pt idx="14">
                  <c:v>0.35139401483144111</c:v>
                </c:pt>
                <c:pt idx="15">
                  <c:v>0.38056246977518138</c:v>
                </c:pt>
                <c:pt idx="16">
                  <c:v>0.61567726643075005</c:v>
                </c:pt>
                <c:pt idx="17">
                  <c:v>0.6869331623512932</c:v>
                </c:pt>
                <c:pt idx="18">
                  <c:v>0.93079663796801571</c:v>
                </c:pt>
                <c:pt idx="19">
                  <c:v>0.50813351203919699</c:v>
                </c:pt>
                <c:pt idx="20">
                  <c:v>0.46503120595077124</c:v>
                </c:pt>
                <c:pt idx="21">
                  <c:v>0.79467715954838414</c:v>
                </c:pt>
                <c:pt idx="22">
                  <c:v>0.69657071312773722</c:v>
                </c:pt>
                <c:pt idx="23">
                  <c:v>0.4837468141373748</c:v>
                </c:pt>
                <c:pt idx="24">
                  <c:v>0.44221184798225138</c:v>
                </c:pt>
                <c:pt idx="25">
                  <c:v>0.67492181415429009</c:v>
                </c:pt>
                <c:pt idx="26">
                  <c:v>0.83255174627854989</c:v>
                </c:pt>
                <c:pt idx="27">
                  <c:v>0.62676719655010138</c:v>
                </c:pt>
                <c:pt idx="28">
                  <c:v>0.99666972553587974</c:v>
                </c:pt>
                <c:pt idx="29">
                  <c:v>0.60976875142583142</c:v>
                </c:pt>
                <c:pt idx="30">
                  <c:v>0.64666538169752541</c:v>
                </c:pt>
                <c:pt idx="31">
                  <c:v>0.51404672246317651</c:v>
                </c:pt>
                <c:pt idx="32">
                  <c:v>0.64617259488114986</c:v>
                </c:pt>
                <c:pt idx="33">
                  <c:v>0.61341941932007116</c:v>
                </c:pt>
                <c:pt idx="34">
                  <c:v>0.61364520403113898</c:v>
                </c:pt>
                <c:pt idx="35">
                  <c:v>0.60405323203187156</c:v>
                </c:pt>
                <c:pt idx="36">
                  <c:v>0.62192518415794351</c:v>
                </c:pt>
                <c:pt idx="37">
                  <c:v>0.61129607877174597</c:v>
                </c:pt>
                <c:pt idx="38">
                  <c:v>0.58041618493000258</c:v>
                </c:pt>
                <c:pt idx="39">
                  <c:v>0.62900012039108277</c:v>
                </c:pt>
                <c:pt idx="40">
                  <c:v>0.75689009767998539</c:v>
                </c:pt>
                <c:pt idx="41">
                  <c:v>0.66940691274129249</c:v>
                </c:pt>
                <c:pt idx="42">
                  <c:v>0.62885125880168402</c:v>
                </c:pt>
                <c:pt idx="43">
                  <c:v>0</c:v>
                </c:pt>
                <c:pt idx="44">
                  <c:v>0.36912947783347599</c:v>
                </c:pt>
                <c:pt idx="45">
                  <c:v>0.2195333018031112</c:v>
                </c:pt>
                <c:pt idx="46">
                  <c:v>0.45378398235059414</c:v>
                </c:pt>
                <c:pt idx="47">
                  <c:v>0.42312800690679975</c:v>
                </c:pt>
                <c:pt idx="48">
                  <c:v>0.4827595887647731</c:v>
                </c:pt>
                <c:pt idx="49">
                  <c:v>0.54730598500432315</c:v>
                </c:pt>
                <c:pt idx="50">
                  <c:v>0.29766103537267663</c:v>
                </c:pt>
                <c:pt idx="51">
                  <c:v>0.69613558391004193</c:v>
                </c:pt>
                <c:pt idx="52">
                  <c:v>0.76786237397821189</c:v>
                </c:pt>
                <c:pt idx="53">
                  <c:v>0.28523641348865814</c:v>
                </c:pt>
                <c:pt idx="54">
                  <c:v>0.33100043290271575</c:v>
                </c:pt>
                <c:pt idx="55">
                  <c:v>0.21842742750833019</c:v>
                </c:pt>
                <c:pt idx="56">
                  <c:v>0.52710167775402728</c:v>
                </c:pt>
                <c:pt idx="57">
                  <c:v>0.3004450345827484</c:v>
                </c:pt>
                <c:pt idx="58">
                  <c:v>0.33821761024553221</c:v>
                </c:pt>
                <c:pt idx="59">
                  <c:v>0.59242337806640843</c:v>
                </c:pt>
                <c:pt idx="60">
                  <c:v>0.85270626912211234</c:v>
                </c:pt>
                <c:pt idx="61">
                  <c:v>0.84501847649479644</c:v>
                </c:pt>
                <c:pt idx="62">
                  <c:v>0.71886801437096759</c:v>
                </c:pt>
                <c:pt idx="63">
                  <c:v>0.5533516833001012</c:v>
                </c:pt>
                <c:pt idx="64">
                  <c:v>0.24211374305343322</c:v>
                </c:pt>
                <c:pt idx="65">
                  <c:v>0.90327336833342475</c:v>
                </c:pt>
                <c:pt idx="66">
                  <c:v>0.96926114643476036</c:v>
                </c:pt>
                <c:pt idx="67">
                  <c:v>0.60295508584825586</c:v>
                </c:pt>
                <c:pt idx="68">
                  <c:v>0.39894291823983929</c:v>
                </c:pt>
                <c:pt idx="69">
                  <c:v>0.33430336263564941</c:v>
                </c:pt>
                <c:pt idx="70">
                  <c:v>0.62215298634589111</c:v>
                </c:pt>
                <c:pt idx="71">
                  <c:v>0.72743121706302649</c:v>
                </c:pt>
                <c:pt idx="72">
                  <c:v>0.45971391575600984</c:v>
                </c:pt>
                <c:pt idx="73">
                  <c:v>0.7417571101368321</c:v>
                </c:pt>
                <c:pt idx="74">
                  <c:v>0.3547383263847711</c:v>
                </c:pt>
                <c:pt idx="75">
                  <c:v>0.52228554275931105</c:v>
                </c:pt>
                <c:pt idx="76">
                  <c:v>0.25280138375758515</c:v>
                </c:pt>
                <c:pt idx="77">
                  <c:v>0.55766112399244305</c:v>
                </c:pt>
                <c:pt idx="78">
                  <c:v>0.64585753953952207</c:v>
                </c:pt>
                <c:pt idx="79">
                  <c:v>0.49394921098444733</c:v>
                </c:pt>
                <c:pt idx="80">
                  <c:v>0.9597400958667146</c:v>
                </c:pt>
                <c:pt idx="81">
                  <c:v>0.23217660228078596</c:v>
                </c:pt>
                <c:pt idx="82">
                  <c:v>0.20876740623462542</c:v>
                </c:pt>
                <c:pt idx="83">
                  <c:v>0.53480865763220475</c:v>
                </c:pt>
                <c:pt idx="84">
                  <c:v>0.54185971474236494</c:v>
                </c:pt>
                <c:pt idx="85">
                  <c:v>0.25494587789933643</c:v>
                </c:pt>
                <c:pt idx="86">
                  <c:v>0.46997384059855163</c:v>
                </c:pt>
                <c:pt idx="87">
                  <c:v>0.92654042784358082</c:v>
                </c:pt>
                <c:pt idx="88">
                  <c:v>0.53908943706585888</c:v>
                </c:pt>
                <c:pt idx="89">
                  <c:v>0.79351679099541916</c:v>
                </c:pt>
                <c:pt idx="90">
                  <c:v>0.9674284124631698</c:v>
                </c:pt>
                <c:pt idx="91">
                  <c:v>0.43511109746279947</c:v>
                </c:pt>
                <c:pt idx="92">
                  <c:v>0.93740430270570752</c:v>
                </c:pt>
                <c:pt idx="93">
                  <c:v>0.75294718294061214</c:v>
                </c:pt>
                <c:pt idx="94">
                  <c:v>0.8407767202865617</c:v>
                </c:pt>
                <c:pt idx="95">
                  <c:v>0.5599082265557489</c:v>
                </c:pt>
                <c:pt idx="96">
                  <c:v>0.83870119339930327</c:v>
                </c:pt>
                <c:pt idx="97">
                  <c:v>0.91211587886612544</c:v>
                </c:pt>
                <c:pt idx="98">
                  <c:v>0.90629411059700171</c:v>
                </c:pt>
                <c:pt idx="99">
                  <c:v>0.61232784581138699</c:v>
                </c:pt>
                <c:pt idx="100">
                  <c:v>0.65861126394482028</c:v>
                </c:pt>
                <c:pt idx="101">
                  <c:v>0.4476051092991038</c:v>
                </c:pt>
                <c:pt idx="102">
                  <c:v>0.88628393024355101</c:v>
                </c:pt>
                <c:pt idx="103">
                  <c:v>0.35815469763790614</c:v>
                </c:pt>
                <c:pt idx="104">
                  <c:v>0.6510250538162905</c:v>
                </c:pt>
                <c:pt idx="105">
                  <c:v>0.72351263973616653</c:v>
                </c:pt>
                <c:pt idx="106">
                  <c:v>0.25135222601764884</c:v>
                </c:pt>
                <c:pt idx="107">
                  <c:v>0.59931996701953305</c:v>
                </c:pt>
                <c:pt idx="108">
                  <c:v>0.95534600260281743</c:v>
                </c:pt>
                <c:pt idx="109">
                  <c:v>0.81266913553195186</c:v>
                </c:pt>
                <c:pt idx="110">
                  <c:v>0.78009121486672983</c:v>
                </c:pt>
                <c:pt idx="111">
                  <c:v>0.1513541541360193</c:v>
                </c:pt>
                <c:pt idx="112">
                  <c:v>1</c:v>
                </c:pt>
                <c:pt idx="113">
                  <c:v>0.76525047001022484</c:v>
                </c:pt>
                <c:pt idx="114">
                  <c:v>0.56587267294242449</c:v>
                </c:pt>
                <c:pt idx="115">
                  <c:v>0.31509973663769975</c:v>
                </c:pt>
                <c:pt idx="116">
                  <c:v>0.83131344575539834</c:v>
                </c:pt>
                <c:pt idx="117">
                  <c:v>0.59400409462361914</c:v>
                </c:pt>
                <c:pt idx="118">
                  <c:v>0.43574616126889187</c:v>
                </c:pt>
                <c:pt idx="119">
                  <c:v>0.14179253778914966</c:v>
                </c:pt>
                <c:pt idx="120">
                  <c:v>0.89095772028876763</c:v>
                </c:pt>
                <c:pt idx="121">
                  <c:v>0.52093214514960218</c:v>
                </c:pt>
                <c:pt idx="122">
                  <c:v>0.69407817578755715</c:v>
                </c:pt>
                <c:pt idx="123">
                  <c:v>0.6137034218459233</c:v>
                </c:pt>
                <c:pt idx="124">
                  <c:v>0.99168648107825541</c:v>
                </c:pt>
                <c:pt idx="125">
                  <c:v>0.78574058407973002</c:v>
                </c:pt>
                <c:pt idx="126">
                  <c:v>0.2199875125972198</c:v>
                </c:pt>
                <c:pt idx="127">
                  <c:v>0.22746623273176589</c:v>
                </c:pt>
                <c:pt idx="128">
                  <c:v>4.631561655073619E-2</c:v>
                </c:pt>
                <c:pt idx="129">
                  <c:v>0.66846492190334639</c:v>
                </c:pt>
                <c:pt idx="130">
                  <c:v>0.90337923211506588</c:v>
                </c:pt>
                <c:pt idx="131">
                  <c:v>0.41075664641240228</c:v>
                </c:pt>
                <c:pt idx="132">
                  <c:v>0.40228248178150128</c:v>
                </c:pt>
                <c:pt idx="133">
                  <c:v>0.86293601363577277</c:v>
                </c:pt>
                <c:pt idx="134">
                  <c:v>0.58736904992992478</c:v>
                </c:pt>
                <c:pt idx="135">
                  <c:v>0.39344414098640462</c:v>
                </c:pt>
                <c:pt idx="136">
                  <c:v>0.5831172957447246</c:v>
                </c:pt>
                <c:pt idx="137">
                  <c:v>0.58930767703716991</c:v>
                </c:pt>
                <c:pt idx="138">
                  <c:v>0.12210312194947129</c:v>
                </c:pt>
                <c:pt idx="139">
                  <c:v>0.68229532363399326</c:v>
                </c:pt>
                <c:pt idx="140">
                  <c:v>0.49554459133905399</c:v>
                </c:pt>
                <c:pt idx="141">
                  <c:v>0.50258873557905748</c:v>
                </c:pt>
                <c:pt idx="142">
                  <c:v>0.93901207338937187</c:v>
                </c:pt>
                <c:pt idx="143">
                  <c:v>0.80511869473645559</c:v>
                </c:pt>
                <c:pt idx="144">
                  <c:v>0.7080438716336841</c:v>
                </c:pt>
                <c:pt idx="145">
                  <c:v>0.84304566957434357</c:v>
                </c:pt>
                <c:pt idx="146">
                  <c:v>0.6254819839104282</c:v>
                </c:pt>
                <c:pt idx="147">
                  <c:v>0.61151461488553727</c:v>
                </c:pt>
                <c:pt idx="148">
                  <c:v>0.75287122649552773</c:v>
                </c:pt>
                <c:pt idx="149">
                  <c:v>0.24583804231027903</c:v>
                </c:pt>
                <c:pt idx="150">
                  <c:v>0.55334999397662976</c:v>
                </c:pt>
                <c:pt idx="151">
                  <c:v>0.34623516292402823</c:v>
                </c:pt>
                <c:pt idx="152">
                  <c:v>0.19510760122367898</c:v>
                </c:pt>
                <c:pt idx="153">
                  <c:v>0.52800712578068665</c:v>
                </c:pt>
                <c:pt idx="154">
                  <c:v>0.89514001407204979</c:v>
                </c:pt>
                <c:pt idx="155">
                  <c:v>0.25826891219605053</c:v>
                </c:pt>
                <c:pt idx="156">
                  <c:v>0.5817044063560497</c:v>
                </c:pt>
              </c:numCache>
            </c:numRef>
          </c:xVal>
          <c:yVal>
            <c:numRef>
              <c:f>'Predict (2)'!$U$2:$U$158</c:f>
              <c:numCache>
                <c:formatCode>General</c:formatCode>
                <c:ptCount val="157"/>
                <c:pt idx="0">
                  <c:v>0.40709179949342156</c:v>
                </c:pt>
                <c:pt idx="1">
                  <c:v>0.52743573707402558</c:v>
                </c:pt>
                <c:pt idx="2">
                  <c:v>0.62833134205321306</c:v>
                </c:pt>
                <c:pt idx="3">
                  <c:v>0.73494696272224636</c:v>
                </c:pt>
                <c:pt idx="4">
                  <c:v>0.72201573173427169</c:v>
                </c:pt>
                <c:pt idx="5">
                  <c:v>0.47960860246568088</c:v>
                </c:pt>
                <c:pt idx="6">
                  <c:v>0.5731420583779121</c:v>
                </c:pt>
                <c:pt idx="7">
                  <c:v>0.77628890680856488</c:v>
                </c:pt>
                <c:pt idx="8">
                  <c:v>0.5084760074751119</c:v>
                </c:pt>
                <c:pt idx="9">
                  <c:v>0.65018953141327707</c:v>
                </c:pt>
                <c:pt idx="10">
                  <c:v>0.83648714734702445</c:v>
                </c:pt>
                <c:pt idx="11">
                  <c:v>0.51276510759385696</c:v>
                </c:pt>
                <c:pt idx="12">
                  <c:v>0.62503247536464424</c:v>
                </c:pt>
                <c:pt idx="13">
                  <c:v>0.7754908312886758</c:v>
                </c:pt>
                <c:pt idx="14">
                  <c:v>0.64688075520566646</c:v>
                </c:pt>
                <c:pt idx="15">
                  <c:v>0.62365225965840887</c:v>
                </c:pt>
                <c:pt idx="16">
                  <c:v>0.57547993217334104</c:v>
                </c:pt>
                <c:pt idx="17">
                  <c:v>0.41786950627481989</c:v>
                </c:pt>
                <c:pt idx="18">
                  <c:v>0.74845611794523748</c:v>
                </c:pt>
                <c:pt idx="19">
                  <c:v>0.57052311212308982</c:v>
                </c:pt>
                <c:pt idx="20">
                  <c:v>0.73795590480924145</c:v>
                </c:pt>
                <c:pt idx="21">
                  <c:v>0.8711961528291845</c:v>
                </c:pt>
                <c:pt idx="22">
                  <c:v>0.60637953417262391</c:v>
                </c:pt>
                <c:pt idx="23">
                  <c:v>0.76941788218124096</c:v>
                </c:pt>
                <c:pt idx="24">
                  <c:v>0.80172016236699473</c:v>
                </c:pt>
                <c:pt idx="25">
                  <c:v>0.79590975451166079</c:v>
                </c:pt>
                <c:pt idx="26">
                  <c:v>0.78929439818684277</c:v>
                </c:pt>
                <c:pt idx="27">
                  <c:v>0.61083167366964197</c:v>
                </c:pt>
                <c:pt idx="28">
                  <c:v>0.78929439818684277</c:v>
                </c:pt>
                <c:pt idx="29">
                  <c:v>0.57498429354787961</c:v>
                </c:pt>
                <c:pt idx="30">
                  <c:v>0.47039632857064151</c:v>
                </c:pt>
                <c:pt idx="31">
                  <c:v>0.71577463259373653</c:v>
                </c:pt>
                <c:pt idx="32">
                  <c:v>0.54006718816583821</c:v>
                </c:pt>
                <c:pt idx="33">
                  <c:v>0.56535178013122434</c:v>
                </c:pt>
                <c:pt idx="34">
                  <c:v>0.47098332184565661</c:v>
                </c:pt>
                <c:pt idx="35">
                  <c:v>0.62786047044729942</c:v>
                </c:pt>
                <c:pt idx="36">
                  <c:v>0.67018058302268924</c:v>
                </c:pt>
                <c:pt idx="37">
                  <c:v>0.56599448903313798</c:v>
                </c:pt>
                <c:pt idx="38">
                  <c:v>1</c:v>
                </c:pt>
                <c:pt idx="39">
                  <c:v>0.64785726984887848</c:v>
                </c:pt>
                <c:pt idx="40">
                  <c:v>0.86477436425046794</c:v>
                </c:pt>
                <c:pt idx="41">
                  <c:v>0.87951353344100014</c:v>
                </c:pt>
                <c:pt idx="42">
                  <c:v>0.62320112575389797</c:v>
                </c:pt>
                <c:pt idx="43">
                  <c:v>0.2018922978974943</c:v>
                </c:pt>
                <c:pt idx="44">
                  <c:v>0.18838036367121502</c:v>
                </c:pt>
                <c:pt idx="45">
                  <c:v>7.3304413172448216E-3</c:v>
                </c:pt>
                <c:pt idx="46">
                  <c:v>0.11560401534796086</c:v>
                </c:pt>
                <c:pt idx="47">
                  <c:v>0.35636578488440429</c:v>
                </c:pt>
                <c:pt idx="48">
                  <c:v>0.23377509770399385</c:v>
                </c:pt>
                <c:pt idx="49">
                  <c:v>0.26514039287379487</c:v>
                </c:pt>
                <c:pt idx="50">
                  <c:v>9.8881613849901628E-2</c:v>
                </c:pt>
                <c:pt idx="51">
                  <c:v>0.16859423983110125</c:v>
                </c:pt>
                <c:pt idx="52">
                  <c:v>0.48187838390249488</c:v>
                </c:pt>
                <c:pt idx="53">
                  <c:v>0.15755042653972501</c:v>
                </c:pt>
                <c:pt idx="54">
                  <c:v>0.29161292063010702</c:v>
                </c:pt>
                <c:pt idx="55">
                  <c:v>0.34379202861207542</c:v>
                </c:pt>
                <c:pt idx="56">
                  <c:v>9.2608020705065769E-2</c:v>
                </c:pt>
                <c:pt idx="57">
                  <c:v>0.17865728185959504</c:v>
                </c:pt>
                <c:pt idx="58">
                  <c:v>0.1993127457087949</c:v>
                </c:pt>
                <c:pt idx="59">
                  <c:v>0.31601586363525708</c:v>
                </c:pt>
                <c:pt idx="60">
                  <c:v>0.56638010624061774</c:v>
                </c:pt>
                <c:pt idx="61">
                  <c:v>0.26239933314765951</c:v>
                </c:pt>
                <c:pt idx="62">
                  <c:v>0.30742029801624532</c:v>
                </c:pt>
                <c:pt idx="63">
                  <c:v>0.27040347264250847</c:v>
                </c:pt>
                <c:pt idx="64">
                  <c:v>5.8911751801658582E-3</c:v>
                </c:pt>
                <c:pt idx="65">
                  <c:v>0.22378391663369698</c:v>
                </c:pt>
                <c:pt idx="66">
                  <c:v>0.23603236684795459</c:v>
                </c:pt>
                <c:pt idx="67">
                  <c:v>0.38392151389796503</c:v>
                </c:pt>
                <c:pt idx="68">
                  <c:v>0.12160735381205727</c:v>
                </c:pt>
                <c:pt idx="69">
                  <c:v>1.238302175396982E-2</c:v>
                </c:pt>
                <c:pt idx="70">
                  <c:v>0.13001203579546028</c:v>
                </c:pt>
                <c:pt idx="71">
                  <c:v>7.7004893282545867E-2</c:v>
                </c:pt>
                <c:pt idx="72">
                  <c:v>0.41078045867245933</c:v>
                </c:pt>
                <c:pt idx="73">
                  <c:v>0.41513184913319828</c:v>
                </c:pt>
                <c:pt idx="74">
                  <c:v>0.13732337654864157</c:v>
                </c:pt>
                <c:pt idx="75">
                  <c:v>0.21399493855386481</c:v>
                </c:pt>
                <c:pt idx="76">
                  <c:v>0</c:v>
                </c:pt>
                <c:pt idx="77">
                  <c:v>6.9740294009058457E-2</c:v>
                </c:pt>
                <c:pt idx="78">
                  <c:v>9.7211337980956603E-2</c:v>
                </c:pt>
                <c:pt idx="79">
                  <c:v>0.38990267456021088</c:v>
                </c:pt>
                <c:pt idx="80">
                  <c:v>0.51861560087710767</c:v>
                </c:pt>
                <c:pt idx="81">
                  <c:v>0.2252335260854533</c:v>
                </c:pt>
                <c:pt idx="82">
                  <c:v>1.0572128318646488E-2</c:v>
                </c:pt>
                <c:pt idx="83">
                  <c:v>0.15087568088122286</c:v>
                </c:pt>
                <c:pt idx="84">
                  <c:v>0.13488440125797996</c:v>
                </c:pt>
                <c:pt idx="85">
                  <c:v>0.15137351559708803</c:v>
                </c:pt>
                <c:pt idx="86">
                  <c:v>0.36401465931012511</c:v>
                </c:pt>
                <c:pt idx="87">
                  <c:v>0.38684480845923153</c:v>
                </c:pt>
                <c:pt idx="88">
                  <c:v>0.31296091209870236</c:v>
                </c:pt>
                <c:pt idx="89">
                  <c:v>0.31609156097360269</c:v>
                </c:pt>
                <c:pt idx="90">
                  <c:v>0.29342167219948107</c:v>
                </c:pt>
                <c:pt idx="91">
                  <c:v>0.34397170134173621</c:v>
                </c:pt>
                <c:pt idx="92">
                  <c:v>0.52180710314596057</c:v>
                </c:pt>
                <c:pt idx="93">
                  <c:v>0.47347149227257418</c:v>
                </c:pt>
                <c:pt idx="94">
                  <c:v>0.57867033639699195</c:v>
                </c:pt>
                <c:pt idx="95">
                  <c:v>0.30369879237395386</c:v>
                </c:pt>
                <c:pt idx="96">
                  <c:v>0.38230456777992389</c:v>
                </c:pt>
                <c:pt idx="97">
                  <c:v>0.3392506898875664</c:v>
                </c:pt>
                <c:pt idx="98">
                  <c:v>0.51804812840567682</c:v>
                </c:pt>
                <c:pt idx="99">
                  <c:v>0.21627795075755318</c:v>
                </c:pt>
                <c:pt idx="100">
                  <c:v>0.3996356658908729</c:v>
                </c:pt>
                <c:pt idx="101">
                  <c:v>0.4589120229239303</c:v>
                </c:pt>
                <c:pt idx="102">
                  <c:v>0.26235790566449629</c:v>
                </c:pt>
                <c:pt idx="103">
                  <c:v>0.44294662192155088</c:v>
                </c:pt>
                <c:pt idx="104">
                  <c:v>0.44530069527273203</c:v>
                </c:pt>
                <c:pt idx="105">
                  <c:v>0.54209327134845597</c:v>
                </c:pt>
                <c:pt idx="106">
                  <c:v>0.51009406519446843</c:v>
                </c:pt>
                <c:pt idx="107">
                  <c:v>0.63323725889689397</c:v>
                </c:pt>
                <c:pt idx="108">
                  <c:v>0.82790383645470766</c:v>
                </c:pt>
                <c:pt idx="109">
                  <c:v>0.50113998103906388</c:v>
                </c:pt>
                <c:pt idx="110">
                  <c:v>0.64521190272864892</c:v>
                </c:pt>
                <c:pt idx="111">
                  <c:v>0.62406951683503231</c:v>
                </c:pt>
                <c:pt idx="112">
                  <c:v>0.4163223334734808</c:v>
                </c:pt>
                <c:pt idx="113">
                  <c:v>0.52291691505420645</c:v>
                </c:pt>
                <c:pt idx="114">
                  <c:v>0.54093060415328142</c:v>
                </c:pt>
                <c:pt idx="115">
                  <c:v>0.68485813967690723</c:v>
                </c:pt>
                <c:pt idx="116">
                  <c:v>0.57200120296952117</c:v>
                </c:pt>
                <c:pt idx="117">
                  <c:v>0.55270158093430177</c:v>
                </c:pt>
                <c:pt idx="118">
                  <c:v>0.44787810559548247</c:v>
                </c:pt>
                <c:pt idx="119">
                  <c:v>0.54093833113803391</c:v>
                </c:pt>
                <c:pt idx="120">
                  <c:v>0.76430298429029453</c:v>
                </c:pt>
                <c:pt idx="121">
                  <c:v>0.68593820947191431</c:v>
                </c:pt>
                <c:pt idx="122">
                  <c:v>0.45851047728296951</c:v>
                </c:pt>
                <c:pt idx="123">
                  <c:v>0.52741959174272746</c:v>
                </c:pt>
                <c:pt idx="124">
                  <c:v>0.63613822653906082</c:v>
                </c:pt>
                <c:pt idx="125">
                  <c:v>0.56848306614346389</c:v>
                </c:pt>
                <c:pt idx="126">
                  <c:v>0.34613692447435002</c:v>
                </c:pt>
                <c:pt idx="127">
                  <c:v>0.50166404683474575</c:v>
                </c:pt>
                <c:pt idx="128">
                  <c:v>0.28295118762061144</c:v>
                </c:pt>
                <c:pt idx="129">
                  <c:v>0.50733212905338809</c:v>
                </c:pt>
                <c:pt idx="130">
                  <c:v>0.56617969265714785</c:v>
                </c:pt>
                <c:pt idx="131">
                  <c:v>0.516063486262336</c:v>
                </c:pt>
                <c:pt idx="132">
                  <c:v>0.36961833643305136</c:v>
                </c:pt>
                <c:pt idx="133">
                  <c:v>0.62445076897393292</c:v>
                </c:pt>
                <c:pt idx="134">
                  <c:v>0.540250371928922</c:v>
                </c:pt>
                <c:pt idx="135">
                  <c:v>0.49888943572744887</c:v>
                </c:pt>
                <c:pt idx="136">
                  <c:v>0.68893089777870165</c:v>
                </c:pt>
                <c:pt idx="137">
                  <c:v>0.51589825079365925</c:v>
                </c:pt>
                <c:pt idx="138">
                  <c:v>0.41409616205411987</c:v>
                </c:pt>
                <c:pt idx="139">
                  <c:v>0.29717073742072336</c:v>
                </c:pt>
                <c:pt idx="140">
                  <c:v>0.69895916837581029</c:v>
                </c:pt>
                <c:pt idx="141">
                  <c:v>0.51662843729663732</c:v>
                </c:pt>
                <c:pt idx="142">
                  <c:v>0.46992644656102073</c:v>
                </c:pt>
                <c:pt idx="143">
                  <c:v>0.80741416387484166</c:v>
                </c:pt>
                <c:pt idx="144">
                  <c:v>0.47652496619274726</c:v>
                </c:pt>
                <c:pt idx="145">
                  <c:v>0.39379031037467654</c:v>
                </c:pt>
                <c:pt idx="146">
                  <c:v>0.75556414410663908</c:v>
                </c:pt>
                <c:pt idx="147">
                  <c:v>0.65024405410217789</c:v>
                </c:pt>
                <c:pt idx="148">
                  <c:v>0.34470035600387755</c:v>
                </c:pt>
                <c:pt idx="149">
                  <c:v>0.68134865165132752</c:v>
                </c:pt>
                <c:pt idx="150">
                  <c:v>0.52328618358868373</c:v>
                </c:pt>
                <c:pt idx="151">
                  <c:v>0.65734427194214584</c:v>
                </c:pt>
                <c:pt idx="152">
                  <c:v>0.47328904053962517</c:v>
                </c:pt>
                <c:pt idx="153">
                  <c:v>0.53960603629337645</c:v>
                </c:pt>
                <c:pt idx="154">
                  <c:v>0.55239252865643784</c:v>
                </c:pt>
                <c:pt idx="155">
                  <c:v>0.43784132175903268</c:v>
                </c:pt>
                <c:pt idx="156">
                  <c:v>0.4200258094846841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4-4DDC-AD3D-2F58F99A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17264"/>
        <c:axId val="917530112"/>
      </c:scatterChart>
      <c:valAx>
        <c:axId val="981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7530112"/>
        <c:crosses val="autoZero"/>
        <c:crossBetween val="midCat"/>
      </c:valAx>
      <c:valAx>
        <c:axId val="917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14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 (2)'!$U$1</c:f>
              <c:strCache>
                <c:ptCount val="1"/>
                <c:pt idx="0">
                  <c:v>NormDeltaNp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 (2)'!$K$2:$K$158</c:f>
              <c:numCache>
                <c:formatCode>General</c:formatCode>
                <c:ptCount val="157"/>
                <c:pt idx="0">
                  <c:v>0.4591260635213541</c:v>
                </c:pt>
                <c:pt idx="1">
                  <c:v>0.2583971744822271</c:v>
                </c:pt>
                <c:pt idx="2">
                  <c:v>0.73996491944566023</c:v>
                </c:pt>
                <c:pt idx="3">
                  <c:v>0.11352009003908435</c:v>
                </c:pt>
                <c:pt idx="4">
                  <c:v>0.36085991344567436</c:v>
                </c:pt>
                <c:pt idx="5">
                  <c:v>0.44218265225991576</c:v>
                </c:pt>
                <c:pt idx="6">
                  <c:v>2.8690142237517039E-2</c:v>
                </c:pt>
                <c:pt idx="7">
                  <c:v>0.10009679206950239</c:v>
                </c:pt>
                <c:pt idx="8">
                  <c:v>0.43178969212777202</c:v>
                </c:pt>
                <c:pt idx="9">
                  <c:v>0.41047153373999479</c:v>
                </c:pt>
                <c:pt idx="10">
                  <c:v>0.11060376006062575</c:v>
                </c:pt>
                <c:pt idx="11">
                  <c:v>0.47986193752337108</c:v>
                </c:pt>
                <c:pt idx="12">
                  <c:v>3.7399738147382088E-2</c:v>
                </c:pt>
                <c:pt idx="13">
                  <c:v>8.4888982890683432E-2</c:v>
                </c:pt>
                <c:pt idx="14">
                  <c:v>0.21213525007909489</c:v>
                </c:pt>
                <c:pt idx="15">
                  <c:v>0.1190982847723481</c:v>
                </c:pt>
                <c:pt idx="16">
                  <c:v>0.37657135478709508</c:v>
                </c:pt>
                <c:pt idx="17">
                  <c:v>6.177849842441422E-2</c:v>
                </c:pt>
                <c:pt idx="18">
                  <c:v>8.1685949964439855E-2</c:v>
                </c:pt>
                <c:pt idx="19">
                  <c:v>0.3120290990706065</c:v>
                </c:pt>
                <c:pt idx="20">
                  <c:v>0.10724213585761432</c:v>
                </c:pt>
                <c:pt idx="21">
                  <c:v>0.17402655723776098</c:v>
                </c:pt>
                <c:pt idx="22">
                  <c:v>3.435386936600858E-2</c:v>
                </c:pt>
                <c:pt idx="23">
                  <c:v>0.47071810693317684</c:v>
                </c:pt>
                <c:pt idx="24">
                  <c:v>0.16229874508223022</c:v>
                </c:pt>
                <c:pt idx="25">
                  <c:v>9.589049663238218E-2</c:v>
                </c:pt>
                <c:pt idx="26">
                  <c:v>9.0592239567264907E-2</c:v>
                </c:pt>
                <c:pt idx="27">
                  <c:v>0.45210614463096627</c:v>
                </c:pt>
                <c:pt idx="28">
                  <c:v>7.4242129695669637E-2</c:v>
                </c:pt>
                <c:pt idx="29">
                  <c:v>0.44872006921376723</c:v>
                </c:pt>
                <c:pt idx="30">
                  <c:v>0.44325599271751404</c:v>
                </c:pt>
                <c:pt idx="31">
                  <c:v>0.14816687342477611</c:v>
                </c:pt>
                <c:pt idx="32">
                  <c:v>0.4478317358182462</c:v>
                </c:pt>
                <c:pt idx="33">
                  <c:v>0.42164323740278498</c:v>
                </c:pt>
                <c:pt idx="34">
                  <c:v>0.41713604914121594</c:v>
                </c:pt>
                <c:pt idx="35">
                  <c:v>0.40758087186206959</c:v>
                </c:pt>
                <c:pt idx="36">
                  <c:v>0.43733165425213094</c:v>
                </c:pt>
                <c:pt idx="37">
                  <c:v>0.43989984291990375</c:v>
                </c:pt>
                <c:pt idx="38">
                  <c:v>0.12711520216548181</c:v>
                </c:pt>
                <c:pt idx="39">
                  <c:v>0.45089700681902084</c:v>
                </c:pt>
                <c:pt idx="40">
                  <c:v>0.16861112317298335</c:v>
                </c:pt>
                <c:pt idx="41">
                  <c:v>0.19032386066944737</c:v>
                </c:pt>
                <c:pt idx="42">
                  <c:v>0.45097761600648384</c:v>
                </c:pt>
                <c:pt idx="43">
                  <c:v>2.0419162431126892E-2</c:v>
                </c:pt>
                <c:pt idx="44">
                  <c:v>0.56479215789654458</c:v>
                </c:pt>
                <c:pt idx="45">
                  <c:v>0.41235730648811203</c:v>
                </c:pt>
                <c:pt idx="46">
                  <c:v>0.75701643978789335</c:v>
                </c:pt>
                <c:pt idx="47">
                  <c:v>0.18118260633506864</c:v>
                </c:pt>
                <c:pt idx="48">
                  <c:v>0.99329112115567109</c:v>
                </c:pt>
                <c:pt idx="49">
                  <c:v>8.7960898989663583E-2</c:v>
                </c:pt>
                <c:pt idx="50">
                  <c:v>0.31757861916584085</c:v>
                </c:pt>
                <c:pt idx="51">
                  <c:v>0.49802872196821585</c:v>
                </c:pt>
                <c:pt idx="52">
                  <c:v>0.24765784037154212</c:v>
                </c:pt>
                <c:pt idx="53">
                  <c:v>0.55879938131172968</c:v>
                </c:pt>
                <c:pt idx="54">
                  <c:v>0.1093121860257398</c:v>
                </c:pt>
                <c:pt idx="55">
                  <c:v>0.13384144570034828</c:v>
                </c:pt>
                <c:pt idx="56">
                  <c:v>0.55364551288154318</c:v>
                </c:pt>
                <c:pt idx="57">
                  <c:v>0.46208025926225471</c:v>
                </c:pt>
                <c:pt idx="58">
                  <c:v>0.63341096381659701</c:v>
                </c:pt>
                <c:pt idx="59">
                  <c:v>1</c:v>
                </c:pt>
                <c:pt idx="60">
                  <c:v>0.28190608105341913</c:v>
                </c:pt>
                <c:pt idx="61">
                  <c:v>0.76776916016423402</c:v>
                </c:pt>
                <c:pt idx="62">
                  <c:v>0.87221856851819701</c:v>
                </c:pt>
                <c:pt idx="63">
                  <c:v>0.59754688677725065</c:v>
                </c:pt>
                <c:pt idx="64">
                  <c:v>0.5407618942136988</c:v>
                </c:pt>
                <c:pt idx="65">
                  <c:v>0.5948462441890533</c:v>
                </c:pt>
                <c:pt idx="66">
                  <c:v>0.9407599120357043</c:v>
                </c:pt>
                <c:pt idx="67">
                  <c:v>0.29992608802836396</c:v>
                </c:pt>
                <c:pt idx="68">
                  <c:v>0.47993912963222612</c:v>
                </c:pt>
                <c:pt idx="69">
                  <c:v>0.69918477343330565</c:v>
                </c:pt>
                <c:pt idx="70">
                  <c:v>0.96279489389278439</c:v>
                </c:pt>
                <c:pt idx="71">
                  <c:v>0.75052591450749861</c:v>
                </c:pt>
                <c:pt idx="72">
                  <c:v>0.11408108141121423</c:v>
                </c:pt>
                <c:pt idx="73">
                  <c:v>9.8088760765122907E-2</c:v>
                </c:pt>
                <c:pt idx="74">
                  <c:v>0.7997070065031695</c:v>
                </c:pt>
                <c:pt idx="75">
                  <c:v>0.77547307663039056</c:v>
                </c:pt>
                <c:pt idx="76">
                  <c:v>0.39345037360227297</c:v>
                </c:pt>
                <c:pt idx="77">
                  <c:v>0.44816460637695793</c:v>
                </c:pt>
                <c:pt idx="78">
                  <c:v>0.6509876173625736</c:v>
                </c:pt>
                <c:pt idx="79">
                  <c:v>0.25865326602379751</c:v>
                </c:pt>
                <c:pt idx="80">
                  <c:v>0.29309014421417878</c:v>
                </c:pt>
                <c:pt idx="81">
                  <c:v>9.252327745565761E-2</c:v>
                </c:pt>
                <c:pt idx="82">
                  <c:v>0.37331649540582446</c:v>
                </c:pt>
                <c:pt idx="83">
                  <c:v>0.68865956169832532</c:v>
                </c:pt>
                <c:pt idx="84">
                  <c:v>0.53352034734740539</c:v>
                </c:pt>
                <c:pt idx="85">
                  <c:v>0.40927277060921929</c:v>
                </c:pt>
                <c:pt idx="86">
                  <c:v>0.22515087993868516</c:v>
                </c:pt>
                <c:pt idx="87">
                  <c:v>0.15739508223735404</c:v>
                </c:pt>
                <c:pt idx="88">
                  <c:v>0.12393876617358454</c:v>
                </c:pt>
                <c:pt idx="89">
                  <c:v>0.14275842808398642</c:v>
                </c:pt>
                <c:pt idx="90">
                  <c:v>0.15412184725305436</c:v>
                </c:pt>
                <c:pt idx="91">
                  <c:v>0.20458866306905368</c:v>
                </c:pt>
                <c:pt idx="92">
                  <c:v>0.23638577408230194</c:v>
                </c:pt>
                <c:pt idx="93">
                  <c:v>0.13718726452091787</c:v>
                </c:pt>
                <c:pt idx="94">
                  <c:v>0.15969526902479736</c:v>
                </c:pt>
                <c:pt idx="95">
                  <c:v>0.1061341098959571</c:v>
                </c:pt>
                <c:pt idx="96">
                  <c:v>0.2876713581553913</c:v>
                </c:pt>
                <c:pt idx="97">
                  <c:v>0.12531508533516492</c:v>
                </c:pt>
                <c:pt idx="98">
                  <c:v>0.21494725070877219</c:v>
                </c:pt>
                <c:pt idx="99">
                  <c:v>0.11762495362411937</c:v>
                </c:pt>
                <c:pt idx="100">
                  <c:v>0.24859202694631075</c:v>
                </c:pt>
                <c:pt idx="101">
                  <c:v>7.0770560246473241E-2</c:v>
                </c:pt>
                <c:pt idx="102">
                  <c:v>0.15011444379972749</c:v>
                </c:pt>
                <c:pt idx="103">
                  <c:v>9.2998456827709769E-2</c:v>
                </c:pt>
                <c:pt idx="104">
                  <c:v>0.30414073271076603</c:v>
                </c:pt>
                <c:pt idx="105">
                  <c:v>0.47580593791815784</c:v>
                </c:pt>
                <c:pt idx="106">
                  <c:v>0.2508978729579916</c:v>
                </c:pt>
                <c:pt idx="107">
                  <c:v>0.10783847018454087</c:v>
                </c:pt>
                <c:pt idx="108">
                  <c:v>6.9388309606102955E-2</c:v>
                </c:pt>
                <c:pt idx="109">
                  <c:v>0.40203656301786872</c:v>
                </c:pt>
                <c:pt idx="110">
                  <c:v>0.43281240923248449</c:v>
                </c:pt>
                <c:pt idx="111">
                  <c:v>8.2011883751736139E-2</c:v>
                </c:pt>
                <c:pt idx="112">
                  <c:v>0.43559260771948233</c:v>
                </c:pt>
                <c:pt idx="113">
                  <c:v>0.35411472824093237</c:v>
                </c:pt>
                <c:pt idx="114">
                  <c:v>0.44257895019929044</c:v>
                </c:pt>
                <c:pt idx="115">
                  <c:v>5.6719588136305878E-2</c:v>
                </c:pt>
                <c:pt idx="116">
                  <c:v>5.1647764878300285E-2</c:v>
                </c:pt>
                <c:pt idx="117">
                  <c:v>6.9780323566612457E-2</c:v>
                </c:pt>
                <c:pt idx="118">
                  <c:v>0.28640743529417717</c:v>
                </c:pt>
                <c:pt idx="119">
                  <c:v>3.7497021014805197E-2</c:v>
                </c:pt>
                <c:pt idx="120">
                  <c:v>0.5905903083998657</c:v>
                </c:pt>
                <c:pt idx="121">
                  <c:v>8.9765537990757108E-2</c:v>
                </c:pt>
                <c:pt idx="122">
                  <c:v>0.59584347344417621</c:v>
                </c:pt>
                <c:pt idx="123">
                  <c:v>0.65375618468468211</c:v>
                </c:pt>
                <c:pt idx="124">
                  <c:v>9.8929633691865554E-2</c:v>
                </c:pt>
                <c:pt idx="125">
                  <c:v>4.0506090014751618E-2</c:v>
                </c:pt>
                <c:pt idx="126">
                  <c:v>0.30881809755291023</c:v>
                </c:pt>
                <c:pt idx="127">
                  <c:v>0.15743148549018801</c:v>
                </c:pt>
                <c:pt idx="128">
                  <c:v>8.6854643299035597E-2</c:v>
                </c:pt>
                <c:pt idx="129">
                  <c:v>0.38562308345986901</c:v>
                </c:pt>
                <c:pt idx="130">
                  <c:v>0.54761712085254544</c:v>
                </c:pt>
                <c:pt idx="131">
                  <c:v>0.35952652287514325</c:v>
                </c:pt>
                <c:pt idx="132">
                  <c:v>0.25794925569654853</c:v>
                </c:pt>
                <c:pt idx="133">
                  <c:v>6.5816889100208581E-2</c:v>
                </c:pt>
                <c:pt idx="134">
                  <c:v>0.61354395963729746</c:v>
                </c:pt>
                <c:pt idx="135">
                  <c:v>0.32377136676048096</c:v>
                </c:pt>
                <c:pt idx="136">
                  <c:v>0.14057279319496005</c:v>
                </c:pt>
                <c:pt idx="137">
                  <c:v>0.37190872651663065</c:v>
                </c:pt>
                <c:pt idx="138">
                  <c:v>1.6016192287358465E-2</c:v>
                </c:pt>
                <c:pt idx="139">
                  <c:v>0.46968602651217656</c:v>
                </c:pt>
                <c:pt idx="140">
                  <c:v>0.15041658683425499</c:v>
                </c:pt>
                <c:pt idx="141">
                  <c:v>0.27930751309261048</c:v>
                </c:pt>
                <c:pt idx="142">
                  <c:v>0.65815069640894064</c:v>
                </c:pt>
                <c:pt idx="143">
                  <c:v>0.13061029604244773</c:v>
                </c:pt>
                <c:pt idx="144">
                  <c:v>0.4959797976825136</c:v>
                </c:pt>
                <c:pt idx="145">
                  <c:v>0.39272797303010815</c:v>
                </c:pt>
                <c:pt idx="146">
                  <c:v>0.11667361697341244</c:v>
                </c:pt>
                <c:pt idx="147">
                  <c:v>7.5944771294465793E-2</c:v>
                </c:pt>
                <c:pt idx="148">
                  <c:v>0.35084989754695439</c:v>
                </c:pt>
                <c:pt idx="149">
                  <c:v>0.11545960653095109</c:v>
                </c:pt>
                <c:pt idx="150">
                  <c:v>0.41972401990443403</c:v>
                </c:pt>
                <c:pt idx="151">
                  <c:v>0.17196200327225722</c:v>
                </c:pt>
                <c:pt idx="152">
                  <c:v>0</c:v>
                </c:pt>
                <c:pt idx="153">
                  <c:v>0.37531334771777397</c:v>
                </c:pt>
                <c:pt idx="154">
                  <c:v>0.57948672340064311</c:v>
                </c:pt>
                <c:pt idx="155">
                  <c:v>0.24027678266164185</c:v>
                </c:pt>
                <c:pt idx="156">
                  <c:v>0.5414426013148651</c:v>
                </c:pt>
              </c:numCache>
            </c:numRef>
          </c:xVal>
          <c:yVal>
            <c:numRef>
              <c:f>'Predict (2)'!$U$2:$U$158</c:f>
              <c:numCache>
                <c:formatCode>General</c:formatCode>
                <c:ptCount val="157"/>
                <c:pt idx="0">
                  <c:v>0.40709179949342156</c:v>
                </c:pt>
                <c:pt idx="1">
                  <c:v>0.52743573707402558</c:v>
                </c:pt>
                <c:pt idx="2">
                  <c:v>0.62833134205321306</c:v>
                </c:pt>
                <c:pt idx="3">
                  <c:v>0.73494696272224636</c:v>
                </c:pt>
                <c:pt idx="4">
                  <c:v>0.72201573173427169</c:v>
                </c:pt>
                <c:pt idx="5">
                  <c:v>0.47960860246568088</c:v>
                </c:pt>
                <c:pt idx="6">
                  <c:v>0.5731420583779121</c:v>
                </c:pt>
                <c:pt idx="7">
                  <c:v>0.77628890680856488</c:v>
                </c:pt>
                <c:pt idx="8">
                  <c:v>0.5084760074751119</c:v>
                </c:pt>
                <c:pt idx="9">
                  <c:v>0.65018953141327707</c:v>
                </c:pt>
                <c:pt idx="10">
                  <c:v>0.83648714734702445</c:v>
                </c:pt>
                <c:pt idx="11">
                  <c:v>0.51276510759385696</c:v>
                </c:pt>
                <c:pt idx="12">
                  <c:v>0.62503247536464424</c:v>
                </c:pt>
                <c:pt idx="13">
                  <c:v>0.7754908312886758</c:v>
                </c:pt>
                <c:pt idx="14">
                  <c:v>0.64688075520566646</c:v>
                </c:pt>
                <c:pt idx="15">
                  <c:v>0.62365225965840887</c:v>
                </c:pt>
                <c:pt idx="16">
                  <c:v>0.57547993217334104</c:v>
                </c:pt>
                <c:pt idx="17">
                  <c:v>0.41786950627481989</c:v>
                </c:pt>
                <c:pt idx="18">
                  <c:v>0.74845611794523748</c:v>
                </c:pt>
                <c:pt idx="19">
                  <c:v>0.57052311212308982</c:v>
                </c:pt>
                <c:pt idx="20">
                  <c:v>0.73795590480924145</c:v>
                </c:pt>
                <c:pt idx="21">
                  <c:v>0.8711961528291845</c:v>
                </c:pt>
                <c:pt idx="22">
                  <c:v>0.60637953417262391</c:v>
                </c:pt>
                <c:pt idx="23">
                  <c:v>0.76941788218124096</c:v>
                </c:pt>
                <c:pt idx="24">
                  <c:v>0.80172016236699473</c:v>
                </c:pt>
                <c:pt idx="25">
                  <c:v>0.79590975451166079</c:v>
                </c:pt>
                <c:pt idx="26">
                  <c:v>0.78929439818684277</c:v>
                </c:pt>
                <c:pt idx="27">
                  <c:v>0.61083167366964197</c:v>
                </c:pt>
                <c:pt idx="28">
                  <c:v>0.78929439818684277</c:v>
                </c:pt>
                <c:pt idx="29">
                  <c:v>0.57498429354787961</c:v>
                </c:pt>
                <c:pt idx="30">
                  <c:v>0.47039632857064151</c:v>
                </c:pt>
                <c:pt idx="31">
                  <c:v>0.71577463259373653</c:v>
                </c:pt>
                <c:pt idx="32">
                  <c:v>0.54006718816583821</c:v>
                </c:pt>
                <c:pt idx="33">
                  <c:v>0.56535178013122434</c:v>
                </c:pt>
                <c:pt idx="34">
                  <c:v>0.47098332184565661</c:v>
                </c:pt>
                <c:pt idx="35">
                  <c:v>0.62786047044729942</c:v>
                </c:pt>
                <c:pt idx="36">
                  <c:v>0.67018058302268924</c:v>
                </c:pt>
                <c:pt idx="37">
                  <c:v>0.56599448903313798</c:v>
                </c:pt>
                <c:pt idx="38">
                  <c:v>1</c:v>
                </c:pt>
                <c:pt idx="39">
                  <c:v>0.64785726984887848</c:v>
                </c:pt>
                <c:pt idx="40">
                  <c:v>0.86477436425046794</c:v>
                </c:pt>
                <c:pt idx="41">
                  <c:v>0.87951353344100014</c:v>
                </c:pt>
                <c:pt idx="42">
                  <c:v>0.62320112575389797</c:v>
                </c:pt>
                <c:pt idx="43">
                  <c:v>0.2018922978974943</c:v>
                </c:pt>
                <c:pt idx="44">
                  <c:v>0.18838036367121502</c:v>
                </c:pt>
                <c:pt idx="45">
                  <c:v>7.3304413172448216E-3</c:v>
                </c:pt>
                <c:pt idx="46">
                  <c:v>0.11560401534796086</c:v>
                </c:pt>
                <c:pt idx="47">
                  <c:v>0.35636578488440429</c:v>
                </c:pt>
                <c:pt idx="48">
                  <c:v>0.23377509770399385</c:v>
                </c:pt>
                <c:pt idx="49">
                  <c:v>0.26514039287379487</c:v>
                </c:pt>
                <c:pt idx="50">
                  <c:v>9.8881613849901628E-2</c:v>
                </c:pt>
                <c:pt idx="51">
                  <c:v>0.16859423983110125</c:v>
                </c:pt>
                <c:pt idx="52">
                  <c:v>0.48187838390249488</c:v>
                </c:pt>
                <c:pt idx="53">
                  <c:v>0.15755042653972501</c:v>
                </c:pt>
                <c:pt idx="54">
                  <c:v>0.29161292063010702</c:v>
                </c:pt>
                <c:pt idx="55">
                  <c:v>0.34379202861207542</c:v>
                </c:pt>
                <c:pt idx="56">
                  <c:v>9.2608020705065769E-2</c:v>
                </c:pt>
                <c:pt idx="57">
                  <c:v>0.17865728185959504</c:v>
                </c:pt>
                <c:pt idx="58">
                  <c:v>0.1993127457087949</c:v>
                </c:pt>
                <c:pt idx="59">
                  <c:v>0.31601586363525708</c:v>
                </c:pt>
                <c:pt idx="60">
                  <c:v>0.56638010624061774</c:v>
                </c:pt>
                <c:pt idx="61">
                  <c:v>0.26239933314765951</c:v>
                </c:pt>
                <c:pt idx="62">
                  <c:v>0.30742029801624532</c:v>
                </c:pt>
                <c:pt idx="63">
                  <c:v>0.27040347264250847</c:v>
                </c:pt>
                <c:pt idx="64">
                  <c:v>5.8911751801658582E-3</c:v>
                </c:pt>
                <c:pt idx="65">
                  <c:v>0.22378391663369698</c:v>
                </c:pt>
                <c:pt idx="66">
                  <c:v>0.23603236684795459</c:v>
                </c:pt>
                <c:pt idx="67">
                  <c:v>0.38392151389796503</c:v>
                </c:pt>
                <c:pt idx="68">
                  <c:v>0.12160735381205727</c:v>
                </c:pt>
                <c:pt idx="69">
                  <c:v>1.238302175396982E-2</c:v>
                </c:pt>
                <c:pt idx="70">
                  <c:v>0.13001203579546028</c:v>
                </c:pt>
                <c:pt idx="71">
                  <c:v>7.7004893282545867E-2</c:v>
                </c:pt>
                <c:pt idx="72">
                  <c:v>0.41078045867245933</c:v>
                </c:pt>
                <c:pt idx="73">
                  <c:v>0.41513184913319828</c:v>
                </c:pt>
                <c:pt idx="74">
                  <c:v>0.13732337654864157</c:v>
                </c:pt>
                <c:pt idx="75">
                  <c:v>0.21399493855386481</c:v>
                </c:pt>
                <c:pt idx="76">
                  <c:v>0</c:v>
                </c:pt>
                <c:pt idx="77">
                  <c:v>6.9740294009058457E-2</c:v>
                </c:pt>
                <c:pt idx="78">
                  <c:v>9.7211337980956603E-2</c:v>
                </c:pt>
                <c:pt idx="79">
                  <c:v>0.38990267456021088</c:v>
                </c:pt>
                <c:pt idx="80">
                  <c:v>0.51861560087710767</c:v>
                </c:pt>
                <c:pt idx="81">
                  <c:v>0.2252335260854533</c:v>
                </c:pt>
                <c:pt idx="82">
                  <c:v>1.0572128318646488E-2</c:v>
                </c:pt>
                <c:pt idx="83">
                  <c:v>0.15087568088122286</c:v>
                </c:pt>
                <c:pt idx="84">
                  <c:v>0.13488440125797996</c:v>
                </c:pt>
                <c:pt idx="85">
                  <c:v>0.15137351559708803</c:v>
                </c:pt>
                <c:pt idx="86">
                  <c:v>0.36401465931012511</c:v>
                </c:pt>
                <c:pt idx="87">
                  <c:v>0.38684480845923153</c:v>
                </c:pt>
                <c:pt idx="88">
                  <c:v>0.31296091209870236</c:v>
                </c:pt>
                <c:pt idx="89">
                  <c:v>0.31609156097360269</c:v>
                </c:pt>
                <c:pt idx="90">
                  <c:v>0.29342167219948107</c:v>
                </c:pt>
                <c:pt idx="91">
                  <c:v>0.34397170134173621</c:v>
                </c:pt>
                <c:pt idx="92">
                  <c:v>0.52180710314596057</c:v>
                </c:pt>
                <c:pt idx="93">
                  <c:v>0.47347149227257418</c:v>
                </c:pt>
                <c:pt idx="94">
                  <c:v>0.57867033639699195</c:v>
                </c:pt>
                <c:pt idx="95">
                  <c:v>0.30369879237395386</c:v>
                </c:pt>
                <c:pt idx="96">
                  <c:v>0.38230456777992389</c:v>
                </c:pt>
                <c:pt idx="97">
                  <c:v>0.3392506898875664</c:v>
                </c:pt>
                <c:pt idx="98">
                  <c:v>0.51804812840567682</c:v>
                </c:pt>
                <c:pt idx="99">
                  <c:v>0.21627795075755318</c:v>
                </c:pt>
                <c:pt idx="100">
                  <c:v>0.3996356658908729</c:v>
                </c:pt>
                <c:pt idx="101">
                  <c:v>0.4589120229239303</c:v>
                </c:pt>
                <c:pt idx="102">
                  <c:v>0.26235790566449629</c:v>
                </c:pt>
                <c:pt idx="103">
                  <c:v>0.44294662192155088</c:v>
                </c:pt>
                <c:pt idx="104">
                  <c:v>0.44530069527273203</c:v>
                </c:pt>
                <c:pt idx="105">
                  <c:v>0.54209327134845597</c:v>
                </c:pt>
                <c:pt idx="106">
                  <c:v>0.51009406519446843</c:v>
                </c:pt>
                <c:pt idx="107">
                  <c:v>0.63323725889689397</c:v>
                </c:pt>
                <c:pt idx="108">
                  <c:v>0.82790383645470766</c:v>
                </c:pt>
                <c:pt idx="109">
                  <c:v>0.50113998103906388</c:v>
                </c:pt>
                <c:pt idx="110">
                  <c:v>0.64521190272864892</c:v>
                </c:pt>
                <c:pt idx="111">
                  <c:v>0.62406951683503231</c:v>
                </c:pt>
                <c:pt idx="112">
                  <c:v>0.4163223334734808</c:v>
                </c:pt>
                <c:pt idx="113">
                  <c:v>0.52291691505420645</c:v>
                </c:pt>
                <c:pt idx="114">
                  <c:v>0.54093060415328142</c:v>
                </c:pt>
                <c:pt idx="115">
                  <c:v>0.68485813967690723</c:v>
                </c:pt>
                <c:pt idx="116">
                  <c:v>0.57200120296952117</c:v>
                </c:pt>
                <c:pt idx="117">
                  <c:v>0.55270158093430177</c:v>
                </c:pt>
                <c:pt idx="118">
                  <c:v>0.44787810559548247</c:v>
                </c:pt>
                <c:pt idx="119">
                  <c:v>0.54093833113803391</c:v>
                </c:pt>
                <c:pt idx="120">
                  <c:v>0.76430298429029453</c:v>
                </c:pt>
                <c:pt idx="121">
                  <c:v>0.68593820947191431</c:v>
                </c:pt>
                <c:pt idx="122">
                  <c:v>0.45851047728296951</c:v>
                </c:pt>
                <c:pt idx="123">
                  <c:v>0.52741959174272746</c:v>
                </c:pt>
                <c:pt idx="124">
                  <c:v>0.63613822653906082</c:v>
                </c:pt>
                <c:pt idx="125">
                  <c:v>0.56848306614346389</c:v>
                </c:pt>
                <c:pt idx="126">
                  <c:v>0.34613692447435002</c:v>
                </c:pt>
                <c:pt idx="127">
                  <c:v>0.50166404683474575</c:v>
                </c:pt>
                <c:pt idx="128">
                  <c:v>0.28295118762061144</c:v>
                </c:pt>
                <c:pt idx="129">
                  <c:v>0.50733212905338809</c:v>
                </c:pt>
                <c:pt idx="130">
                  <c:v>0.56617969265714785</c:v>
                </c:pt>
                <c:pt idx="131">
                  <c:v>0.516063486262336</c:v>
                </c:pt>
                <c:pt idx="132">
                  <c:v>0.36961833643305136</c:v>
                </c:pt>
                <c:pt idx="133">
                  <c:v>0.62445076897393292</c:v>
                </c:pt>
                <c:pt idx="134">
                  <c:v>0.540250371928922</c:v>
                </c:pt>
                <c:pt idx="135">
                  <c:v>0.49888943572744887</c:v>
                </c:pt>
                <c:pt idx="136">
                  <c:v>0.68893089777870165</c:v>
                </c:pt>
                <c:pt idx="137">
                  <c:v>0.51589825079365925</c:v>
                </c:pt>
                <c:pt idx="138">
                  <c:v>0.41409616205411987</c:v>
                </c:pt>
                <c:pt idx="139">
                  <c:v>0.29717073742072336</c:v>
                </c:pt>
                <c:pt idx="140">
                  <c:v>0.69895916837581029</c:v>
                </c:pt>
                <c:pt idx="141">
                  <c:v>0.51662843729663732</c:v>
                </c:pt>
                <c:pt idx="142">
                  <c:v>0.46992644656102073</c:v>
                </c:pt>
                <c:pt idx="143">
                  <c:v>0.80741416387484166</c:v>
                </c:pt>
                <c:pt idx="144">
                  <c:v>0.47652496619274726</c:v>
                </c:pt>
                <c:pt idx="145">
                  <c:v>0.39379031037467654</c:v>
                </c:pt>
                <c:pt idx="146">
                  <c:v>0.75556414410663908</c:v>
                </c:pt>
                <c:pt idx="147">
                  <c:v>0.65024405410217789</c:v>
                </c:pt>
                <c:pt idx="148">
                  <c:v>0.34470035600387755</c:v>
                </c:pt>
                <c:pt idx="149">
                  <c:v>0.68134865165132752</c:v>
                </c:pt>
                <c:pt idx="150">
                  <c:v>0.52328618358868373</c:v>
                </c:pt>
                <c:pt idx="151">
                  <c:v>0.65734427194214584</c:v>
                </c:pt>
                <c:pt idx="152">
                  <c:v>0.47328904053962517</c:v>
                </c:pt>
                <c:pt idx="153">
                  <c:v>0.53960603629337645</c:v>
                </c:pt>
                <c:pt idx="154">
                  <c:v>0.55239252865643784</c:v>
                </c:pt>
                <c:pt idx="155">
                  <c:v>0.43784132175903268</c:v>
                </c:pt>
                <c:pt idx="156">
                  <c:v>0.4200258094846841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C-42C1-B35B-FDCCEE0A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17264"/>
        <c:axId val="917530112"/>
      </c:scatterChart>
      <c:valAx>
        <c:axId val="981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7530112"/>
        <c:crosses val="autoZero"/>
        <c:crossBetween val="midCat"/>
      </c:valAx>
      <c:valAx>
        <c:axId val="917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14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 (2)'!$U$1</c:f>
              <c:strCache>
                <c:ptCount val="1"/>
                <c:pt idx="0">
                  <c:v>NormDeltaNp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 (2)'!$C$2:$C$158</c:f>
              <c:numCache>
                <c:formatCode>General</c:formatCode>
                <c:ptCount val="1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</c:numCache>
            </c:numRef>
          </c:xVal>
          <c:yVal>
            <c:numRef>
              <c:f>'Predict (2)'!$U$2:$U$158</c:f>
              <c:numCache>
                <c:formatCode>General</c:formatCode>
                <c:ptCount val="157"/>
                <c:pt idx="0">
                  <c:v>0.40709179949342156</c:v>
                </c:pt>
                <c:pt idx="1">
                  <c:v>0.52743573707402558</c:v>
                </c:pt>
                <c:pt idx="2">
                  <c:v>0.62833134205321306</c:v>
                </c:pt>
                <c:pt idx="3">
                  <c:v>0.73494696272224636</c:v>
                </c:pt>
                <c:pt idx="4">
                  <c:v>0.72201573173427169</c:v>
                </c:pt>
                <c:pt idx="5">
                  <c:v>0.47960860246568088</c:v>
                </c:pt>
                <c:pt idx="6">
                  <c:v>0.5731420583779121</c:v>
                </c:pt>
                <c:pt idx="7">
                  <c:v>0.77628890680856488</c:v>
                </c:pt>
                <c:pt idx="8">
                  <c:v>0.5084760074751119</c:v>
                </c:pt>
                <c:pt idx="9">
                  <c:v>0.65018953141327707</c:v>
                </c:pt>
                <c:pt idx="10">
                  <c:v>0.83648714734702445</c:v>
                </c:pt>
                <c:pt idx="11">
                  <c:v>0.51276510759385696</c:v>
                </c:pt>
                <c:pt idx="12">
                  <c:v>0.62503247536464424</c:v>
                </c:pt>
                <c:pt idx="13">
                  <c:v>0.7754908312886758</c:v>
                </c:pt>
                <c:pt idx="14">
                  <c:v>0.64688075520566646</c:v>
                </c:pt>
                <c:pt idx="15">
                  <c:v>0.62365225965840887</c:v>
                </c:pt>
                <c:pt idx="16">
                  <c:v>0.57547993217334104</c:v>
                </c:pt>
                <c:pt idx="17">
                  <c:v>0.41786950627481989</c:v>
                </c:pt>
                <c:pt idx="18">
                  <c:v>0.74845611794523748</c:v>
                </c:pt>
                <c:pt idx="19">
                  <c:v>0.57052311212308982</c:v>
                </c:pt>
                <c:pt idx="20">
                  <c:v>0.73795590480924145</c:v>
                </c:pt>
                <c:pt idx="21">
                  <c:v>0.8711961528291845</c:v>
                </c:pt>
                <c:pt idx="22">
                  <c:v>0.60637953417262391</c:v>
                </c:pt>
                <c:pt idx="23">
                  <c:v>0.76941788218124096</c:v>
                </c:pt>
                <c:pt idx="24">
                  <c:v>0.80172016236699473</c:v>
                </c:pt>
                <c:pt idx="25">
                  <c:v>0.79590975451166079</c:v>
                </c:pt>
                <c:pt idx="26">
                  <c:v>0.78929439818684277</c:v>
                </c:pt>
                <c:pt idx="27">
                  <c:v>0.61083167366964197</c:v>
                </c:pt>
                <c:pt idx="28">
                  <c:v>0.78929439818684277</c:v>
                </c:pt>
                <c:pt idx="29">
                  <c:v>0.57498429354787961</c:v>
                </c:pt>
                <c:pt idx="30">
                  <c:v>0.47039632857064151</c:v>
                </c:pt>
                <c:pt idx="31">
                  <c:v>0.71577463259373653</c:v>
                </c:pt>
                <c:pt idx="32">
                  <c:v>0.54006718816583821</c:v>
                </c:pt>
                <c:pt idx="33">
                  <c:v>0.56535178013122434</c:v>
                </c:pt>
                <c:pt idx="34">
                  <c:v>0.47098332184565661</c:v>
                </c:pt>
                <c:pt idx="35">
                  <c:v>0.62786047044729942</c:v>
                </c:pt>
                <c:pt idx="36">
                  <c:v>0.67018058302268924</c:v>
                </c:pt>
                <c:pt idx="37">
                  <c:v>0.56599448903313798</c:v>
                </c:pt>
                <c:pt idx="38">
                  <c:v>1</c:v>
                </c:pt>
                <c:pt idx="39">
                  <c:v>0.64785726984887848</c:v>
                </c:pt>
                <c:pt idx="40">
                  <c:v>0.86477436425046794</c:v>
                </c:pt>
                <c:pt idx="41">
                  <c:v>0.87951353344100014</c:v>
                </c:pt>
                <c:pt idx="42">
                  <c:v>0.62320112575389797</c:v>
                </c:pt>
                <c:pt idx="43">
                  <c:v>0.2018922978974943</c:v>
                </c:pt>
                <c:pt idx="44">
                  <c:v>0.18838036367121502</c:v>
                </c:pt>
                <c:pt idx="45">
                  <c:v>7.3304413172448216E-3</c:v>
                </c:pt>
                <c:pt idx="46">
                  <c:v>0.11560401534796086</c:v>
                </c:pt>
                <c:pt idx="47">
                  <c:v>0.35636578488440429</c:v>
                </c:pt>
                <c:pt idx="48">
                  <c:v>0.23377509770399385</c:v>
                </c:pt>
                <c:pt idx="49">
                  <c:v>0.26514039287379487</c:v>
                </c:pt>
                <c:pt idx="50">
                  <c:v>9.8881613849901628E-2</c:v>
                </c:pt>
                <c:pt idx="51">
                  <c:v>0.16859423983110125</c:v>
                </c:pt>
                <c:pt idx="52">
                  <c:v>0.48187838390249488</c:v>
                </c:pt>
                <c:pt idx="53">
                  <c:v>0.15755042653972501</c:v>
                </c:pt>
                <c:pt idx="54">
                  <c:v>0.29161292063010702</c:v>
                </c:pt>
                <c:pt idx="55">
                  <c:v>0.34379202861207542</c:v>
                </c:pt>
                <c:pt idx="56">
                  <c:v>9.2608020705065769E-2</c:v>
                </c:pt>
                <c:pt idx="57">
                  <c:v>0.17865728185959504</c:v>
                </c:pt>
                <c:pt idx="58">
                  <c:v>0.1993127457087949</c:v>
                </c:pt>
                <c:pt idx="59">
                  <c:v>0.31601586363525708</c:v>
                </c:pt>
                <c:pt idx="60">
                  <c:v>0.56638010624061774</c:v>
                </c:pt>
                <c:pt idx="61">
                  <c:v>0.26239933314765951</c:v>
                </c:pt>
                <c:pt idx="62">
                  <c:v>0.30742029801624532</c:v>
                </c:pt>
                <c:pt idx="63">
                  <c:v>0.27040347264250847</c:v>
                </c:pt>
                <c:pt idx="64">
                  <c:v>5.8911751801658582E-3</c:v>
                </c:pt>
                <c:pt idx="65">
                  <c:v>0.22378391663369698</c:v>
                </c:pt>
                <c:pt idx="66">
                  <c:v>0.23603236684795459</c:v>
                </c:pt>
                <c:pt idx="67">
                  <c:v>0.38392151389796503</c:v>
                </c:pt>
                <c:pt idx="68">
                  <c:v>0.12160735381205727</c:v>
                </c:pt>
                <c:pt idx="69">
                  <c:v>1.238302175396982E-2</c:v>
                </c:pt>
                <c:pt idx="70">
                  <c:v>0.13001203579546028</c:v>
                </c:pt>
                <c:pt idx="71">
                  <c:v>7.7004893282545867E-2</c:v>
                </c:pt>
                <c:pt idx="72">
                  <c:v>0.41078045867245933</c:v>
                </c:pt>
                <c:pt idx="73">
                  <c:v>0.41513184913319828</c:v>
                </c:pt>
                <c:pt idx="74">
                  <c:v>0.13732337654864157</c:v>
                </c:pt>
                <c:pt idx="75">
                  <c:v>0.21399493855386481</c:v>
                </c:pt>
                <c:pt idx="76">
                  <c:v>0</c:v>
                </c:pt>
                <c:pt idx="77">
                  <c:v>6.9740294009058457E-2</c:v>
                </c:pt>
                <c:pt idx="78">
                  <c:v>9.7211337980956603E-2</c:v>
                </c:pt>
                <c:pt idx="79">
                  <c:v>0.38990267456021088</c:v>
                </c:pt>
                <c:pt idx="80">
                  <c:v>0.51861560087710767</c:v>
                </c:pt>
                <c:pt idx="81">
                  <c:v>0.2252335260854533</c:v>
                </c:pt>
                <c:pt idx="82">
                  <c:v>1.0572128318646488E-2</c:v>
                </c:pt>
                <c:pt idx="83">
                  <c:v>0.15087568088122286</c:v>
                </c:pt>
                <c:pt idx="84">
                  <c:v>0.13488440125797996</c:v>
                </c:pt>
                <c:pt idx="85">
                  <c:v>0.15137351559708803</c:v>
                </c:pt>
                <c:pt idx="86">
                  <c:v>0.36401465931012511</c:v>
                </c:pt>
                <c:pt idx="87">
                  <c:v>0.38684480845923153</c:v>
                </c:pt>
                <c:pt idx="88">
                  <c:v>0.31296091209870236</c:v>
                </c:pt>
                <c:pt idx="89">
                  <c:v>0.31609156097360269</c:v>
                </c:pt>
                <c:pt idx="90">
                  <c:v>0.29342167219948107</c:v>
                </c:pt>
                <c:pt idx="91">
                  <c:v>0.34397170134173621</c:v>
                </c:pt>
                <c:pt idx="92">
                  <c:v>0.52180710314596057</c:v>
                </c:pt>
                <c:pt idx="93">
                  <c:v>0.47347149227257418</c:v>
                </c:pt>
                <c:pt idx="94">
                  <c:v>0.57867033639699195</c:v>
                </c:pt>
                <c:pt idx="95">
                  <c:v>0.30369879237395386</c:v>
                </c:pt>
                <c:pt idx="96">
                  <c:v>0.38230456777992389</c:v>
                </c:pt>
                <c:pt idx="97">
                  <c:v>0.3392506898875664</c:v>
                </c:pt>
                <c:pt idx="98">
                  <c:v>0.51804812840567682</c:v>
                </c:pt>
                <c:pt idx="99">
                  <c:v>0.21627795075755318</c:v>
                </c:pt>
                <c:pt idx="100">
                  <c:v>0.3996356658908729</c:v>
                </c:pt>
                <c:pt idx="101">
                  <c:v>0.4589120229239303</c:v>
                </c:pt>
                <c:pt idx="102">
                  <c:v>0.26235790566449629</c:v>
                </c:pt>
                <c:pt idx="103">
                  <c:v>0.44294662192155088</c:v>
                </c:pt>
                <c:pt idx="104">
                  <c:v>0.44530069527273203</c:v>
                </c:pt>
                <c:pt idx="105">
                  <c:v>0.54209327134845597</c:v>
                </c:pt>
                <c:pt idx="106">
                  <c:v>0.51009406519446843</c:v>
                </c:pt>
                <c:pt idx="107">
                  <c:v>0.63323725889689397</c:v>
                </c:pt>
                <c:pt idx="108">
                  <c:v>0.82790383645470766</c:v>
                </c:pt>
                <c:pt idx="109">
                  <c:v>0.50113998103906388</c:v>
                </c:pt>
                <c:pt idx="110">
                  <c:v>0.64521190272864892</c:v>
                </c:pt>
                <c:pt idx="111">
                  <c:v>0.62406951683503231</c:v>
                </c:pt>
                <c:pt idx="112">
                  <c:v>0.4163223334734808</c:v>
                </c:pt>
                <c:pt idx="113">
                  <c:v>0.52291691505420645</c:v>
                </c:pt>
                <c:pt idx="114">
                  <c:v>0.54093060415328142</c:v>
                </c:pt>
                <c:pt idx="115">
                  <c:v>0.68485813967690723</c:v>
                </c:pt>
                <c:pt idx="116">
                  <c:v>0.57200120296952117</c:v>
                </c:pt>
                <c:pt idx="117">
                  <c:v>0.55270158093430177</c:v>
                </c:pt>
                <c:pt idx="118">
                  <c:v>0.44787810559548247</c:v>
                </c:pt>
                <c:pt idx="119">
                  <c:v>0.54093833113803391</c:v>
                </c:pt>
                <c:pt idx="120">
                  <c:v>0.76430298429029453</c:v>
                </c:pt>
                <c:pt idx="121">
                  <c:v>0.68593820947191431</c:v>
                </c:pt>
                <c:pt idx="122">
                  <c:v>0.45851047728296951</c:v>
                </c:pt>
                <c:pt idx="123">
                  <c:v>0.52741959174272746</c:v>
                </c:pt>
                <c:pt idx="124">
                  <c:v>0.63613822653906082</c:v>
                </c:pt>
                <c:pt idx="125">
                  <c:v>0.56848306614346389</c:v>
                </c:pt>
                <c:pt idx="126">
                  <c:v>0.34613692447435002</c:v>
                </c:pt>
                <c:pt idx="127">
                  <c:v>0.50166404683474575</c:v>
                </c:pt>
                <c:pt idx="128">
                  <c:v>0.28295118762061144</c:v>
                </c:pt>
                <c:pt idx="129">
                  <c:v>0.50733212905338809</c:v>
                </c:pt>
                <c:pt idx="130">
                  <c:v>0.56617969265714785</c:v>
                </c:pt>
                <c:pt idx="131">
                  <c:v>0.516063486262336</c:v>
                </c:pt>
                <c:pt idx="132">
                  <c:v>0.36961833643305136</c:v>
                </c:pt>
                <c:pt idx="133">
                  <c:v>0.62445076897393292</c:v>
                </c:pt>
                <c:pt idx="134">
                  <c:v>0.540250371928922</c:v>
                </c:pt>
                <c:pt idx="135">
                  <c:v>0.49888943572744887</c:v>
                </c:pt>
                <c:pt idx="136">
                  <c:v>0.68893089777870165</c:v>
                </c:pt>
                <c:pt idx="137">
                  <c:v>0.51589825079365925</c:v>
                </c:pt>
                <c:pt idx="138">
                  <c:v>0.41409616205411987</c:v>
                </c:pt>
                <c:pt idx="139">
                  <c:v>0.29717073742072336</c:v>
                </c:pt>
                <c:pt idx="140">
                  <c:v>0.69895916837581029</c:v>
                </c:pt>
                <c:pt idx="141">
                  <c:v>0.51662843729663732</c:v>
                </c:pt>
                <c:pt idx="142">
                  <c:v>0.46992644656102073</c:v>
                </c:pt>
                <c:pt idx="143">
                  <c:v>0.80741416387484166</c:v>
                </c:pt>
                <c:pt idx="144">
                  <c:v>0.47652496619274726</c:v>
                </c:pt>
                <c:pt idx="145">
                  <c:v>0.39379031037467654</c:v>
                </c:pt>
                <c:pt idx="146">
                  <c:v>0.75556414410663908</c:v>
                </c:pt>
                <c:pt idx="147">
                  <c:v>0.65024405410217789</c:v>
                </c:pt>
                <c:pt idx="148">
                  <c:v>0.34470035600387755</c:v>
                </c:pt>
                <c:pt idx="149">
                  <c:v>0.68134865165132752</c:v>
                </c:pt>
                <c:pt idx="150">
                  <c:v>0.52328618358868373</c:v>
                </c:pt>
                <c:pt idx="151">
                  <c:v>0.65734427194214584</c:v>
                </c:pt>
                <c:pt idx="152">
                  <c:v>0.47328904053962517</c:v>
                </c:pt>
                <c:pt idx="153">
                  <c:v>0.53960603629337645</c:v>
                </c:pt>
                <c:pt idx="154">
                  <c:v>0.55239252865643784</c:v>
                </c:pt>
                <c:pt idx="155">
                  <c:v>0.43784132175903268</c:v>
                </c:pt>
                <c:pt idx="156">
                  <c:v>0.4200258094846841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C-4BB3-81E6-82C19E73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17264"/>
        <c:axId val="917530112"/>
      </c:scatterChart>
      <c:valAx>
        <c:axId val="981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7530112"/>
        <c:crosses val="autoZero"/>
        <c:crossBetween val="midCat"/>
      </c:valAx>
      <c:valAx>
        <c:axId val="917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14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 (2)'!$U$1</c:f>
              <c:strCache>
                <c:ptCount val="1"/>
                <c:pt idx="0">
                  <c:v>NormDeltaNp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 (2)'!$E$2:$E$158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xVal>
          <c:yVal>
            <c:numRef>
              <c:f>'Predict (2)'!$U$2:$U$158</c:f>
              <c:numCache>
                <c:formatCode>General</c:formatCode>
                <c:ptCount val="157"/>
                <c:pt idx="0">
                  <c:v>0.40709179949342156</c:v>
                </c:pt>
                <c:pt idx="1">
                  <c:v>0.52743573707402558</c:v>
                </c:pt>
                <c:pt idx="2">
                  <c:v>0.62833134205321306</c:v>
                </c:pt>
                <c:pt idx="3">
                  <c:v>0.73494696272224636</c:v>
                </c:pt>
                <c:pt idx="4">
                  <c:v>0.72201573173427169</c:v>
                </c:pt>
                <c:pt idx="5">
                  <c:v>0.47960860246568088</c:v>
                </c:pt>
                <c:pt idx="6">
                  <c:v>0.5731420583779121</c:v>
                </c:pt>
                <c:pt idx="7">
                  <c:v>0.77628890680856488</c:v>
                </c:pt>
                <c:pt idx="8">
                  <c:v>0.5084760074751119</c:v>
                </c:pt>
                <c:pt idx="9">
                  <c:v>0.65018953141327707</c:v>
                </c:pt>
                <c:pt idx="10">
                  <c:v>0.83648714734702445</c:v>
                </c:pt>
                <c:pt idx="11">
                  <c:v>0.51276510759385696</c:v>
                </c:pt>
                <c:pt idx="12">
                  <c:v>0.62503247536464424</c:v>
                </c:pt>
                <c:pt idx="13">
                  <c:v>0.7754908312886758</c:v>
                </c:pt>
                <c:pt idx="14">
                  <c:v>0.64688075520566646</c:v>
                </c:pt>
                <c:pt idx="15">
                  <c:v>0.62365225965840887</c:v>
                </c:pt>
                <c:pt idx="16">
                  <c:v>0.57547993217334104</c:v>
                </c:pt>
                <c:pt idx="17">
                  <c:v>0.41786950627481989</c:v>
                </c:pt>
                <c:pt idx="18">
                  <c:v>0.74845611794523748</c:v>
                </c:pt>
                <c:pt idx="19">
                  <c:v>0.57052311212308982</c:v>
                </c:pt>
                <c:pt idx="20">
                  <c:v>0.73795590480924145</c:v>
                </c:pt>
                <c:pt idx="21">
                  <c:v>0.8711961528291845</c:v>
                </c:pt>
                <c:pt idx="22">
                  <c:v>0.60637953417262391</c:v>
                </c:pt>
                <c:pt idx="23">
                  <c:v>0.76941788218124096</c:v>
                </c:pt>
                <c:pt idx="24">
                  <c:v>0.80172016236699473</c:v>
                </c:pt>
                <c:pt idx="25">
                  <c:v>0.79590975451166079</c:v>
                </c:pt>
                <c:pt idx="26">
                  <c:v>0.78929439818684277</c:v>
                </c:pt>
                <c:pt idx="27">
                  <c:v>0.61083167366964197</c:v>
                </c:pt>
                <c:pt idx="28">
                  <c:v>0.78929439818684277</c:v>
                </c:pt>
                <c:pt idx="29">
                  <c:v>0.57498429354787961</c:v>
                </c:pt>
                <c:pt idx="30">
                  <c:v>0.47039632857064151</c:v>
                </c:pt>
                <c:pt idx="31">
                  <c:v>0.71577463259373653</c:v>
                </c:pt>
                <c:pt idx="32">
                  <c:v>0.54006718816583821</c:v>
                </c:pt>
                <c:pt idx="33">
                  <c:v>0.56535178013122434</c:v>
                </c:pt>
                <c:pt idx="34">
                  <c:v>0.47098332184565661</c:v>
                </c:pt>
                <c:pt idx="35">
                  <c:v>0.62786047044729942</c:v>
                </c:pt>
                <c:pt idx="36">
                  <c:v>0.67018058302268924</c:v>
                </c:pt>
                <c:pt idx="37">
                  <c:v>0.56599448903313798</c:v>
                </c:pt>
                <c:pt idx="38">
                  <c:v>1</c:v>
                </c:pt>
                <c:pt idx="39">
                  <c:v>0.64785726984887848</c:v>
                </c:pt>
                <c:pt idx="40">
                  <c:v>0.86477436425046794</c:v>
                </c:pt>
                <c:pt idx="41">
                  <c:v>0.87951353344100014</c:v>
                </c:pt>
                <c:pt idx="42">
                  <c:v>0.62320112575389797</c:v>
                </c:pt>
                <c:pt idx="43">
                  <c:v>0.2018922978974943</c:v>
                </c:pt>
                <c:pt idx="44">
                  <c:v>0.18838036367121502</c:v>
                </c:pt>
                <c:pt idx="45">
                  <c:v>7.3304413172448216E-3</c:v>
                </c:pt>
                <c:pt idx="46">
                  <c:v>0.11560401534796086</c:v>
                </c:pt>
                <c:pt idx="47">
                  <c:v>0.35636578488440429</c:v>
                </c:pt>
                <c:pt idx="48">
                  <c:v>0.23377509770399385</c:v>
                </c:pt>
                <c:pt idx="49">
                  <c:v>0.26514039287379487</c:v>
                </c:pt>
                <c:pt idx="50">
                  <c:v>9.8881613849901628E-2</c:v>
                </c:pt>
                <c:pt idx="51">
                  <c:v>0.16859423983110125</c:v>
                </c:pt>
                <c:pt idx="52">
                  <c:v>0.48187838390249488</c:v>
                </c:pt>
                <c:pt idx="53">
                  <c:v>0.15755042653972501</c:v>
                </c:pt>
                <c:pt idx="54">
                  <c:v>0.29161292063010702</c:v>
                </c:pt>
                <c:pt idx="55">
                  <c:v>0.34379202861207542</c:v>
                </c:pt>
                <c:pt idx="56">
                  <c:v>9.2608020705065769E-2</c:v>
                </c:pt>
                <c:pt idx="57">
                  <c:v>0.17865728185959504</c:v>
                </c:pt>
                <c:pt idx="58">
                  <c:v>0.1993127457087949</c:v>
                </c:pt>
                <c:pt idx="59">
                  <c:v>0.31601586363525708</c:v>
                </c:pt>
                <c:pt idx="60">
                  <c:v>0.56638010624061774</c:v>
                </c:pt>
                <c:pt idx="61">
                  <c:v>0.26239933314765951</c:v>
                </c:pt>
                <c:pt idx="62">
                  <c:v>0.30742029801624532</c:v>
                </c:pt>
                <c:pt idx="63">
                  <c:v>0.27040347264250847</c:v>
                </c:pt>
                <c:pt idx="64">
                  <c:v>5.8911751801658582E-3</c:v>
                </c:pt>
                <c:pt idx="65">
                  <c:v>0.22378391663369698</c:v>
                </c:pt>
                <c:pt idx="66">
                  <c:v>0.23603236684795459</c:v>
                </c:pt>
                <c:pt idx="67">
                  <c:v>0.38392151389796503</c:v>
                </c:pt>
                <c:pt idx="68">
                  <c:v>0.12160735381205727</c:v>
                </c:pt>
                <c:pt idx="69">
                  <c:v>1.238302175396982E-2</c:v>
                </c:pt>
                <c:pt idx="70">
                  <c:v>0.13001203579546028</c:v>
                </c:pt>
                <c:pt idx="71">
                  <c:v>7.7004893282545867E-2</c:v>
                </c:pt>
                <c:pt idx="72">
                  <c:v>0.41078045867245933</c:v>
                </c:pt>
                <c:pt idx="73">
                  <c:v>0.41513184913319828</c:v>
                </c:pt>
                <c:pt idx="74">
                  <c:v>0.13732337654864157</c:v>
                </c:pt>
                <c:pt idx="75">
                  <c:v>0.21399493855386481</c:v>
                </c:pt>
                <c:pt idx="76">
                  <c:v>0</c:v>
                </c:pt>
                <c:pt idx="77">
                  <c:v>6.9740294009058457E-2</c:v>
                </c:pt>
                <c:pt idx="78">
                  <c:v>9.7211337980956603E-2</c:v>
                </c:pt>
                <c:pt idx="79">
                  <c:v>0.38990267456021088</c:v>
                </c:pt>
                <c:pt idx="80">
                  <c:v>0.51861560087710767</c:v>
                </c:pt>
                <c:pt idx="81">
                  <c:v>0.2252335260854533</c:v>
                </c:pt>
                <c:pt idx="82">
                  <c:v>1.0572128318646488E-2</c:v>
                </c:pt>
                <c:pt idx="83">
                  <c:v>0.15087568088122286</c:v>
                </c:pt>
                <c:pt idx="84">
                  <c:v>0.13488440125797996</c:v>
                </c:pt>
                <c:pt idx="85">
                  <c:v>0.15137351559708803</c:v>
                </c:pt>
                <c:pt idx="86">
                  <c:v>0.36401465931012511</c:v>
                </c:pt>
                <c:pt idx="87">
                  <c:v>0.38684480845923153</c:v>
                </c:pt>
                <c:pt idx="88">
                  <c:v>0.31296091209870236</c:v>
                </c:pt>
                <c:pt idx="89">
                  <c:v>0.31609156097360269</c:v>
                </c:pt>
                <c:pt idx="90">
                  <c:v>0.29342167219948107</c:v>
                </c:pt>
                <c:pt idx="91">
                  <c:v>0.34397170134173621</c:v>
                </c:pt>
                <c:pt idx="92">
                  <c:v>0.52180710314596057</c:v>
                </c:pt>
                <c:pt idx="93">
                  <c:v>0.47347149227257418</c:v>
                </c:pt>
                <c:pt idx="94">
                  <c:v>0.57867033639699195</c:v>
                </c:pt>
                <c:pt idx="95">
                  <c:v>0.30369879237395386</c:v>
                </c:pt>
                <c:pt idx="96">
                  <c:v>0.38230456777992389</c:v>
                </c:pt>
                <c:pt idx="97">
                  <c:v>0.3392506898875664</c:v>
                </c:pt>
                <c:pt idx="98">
                  <c:v>0.51804812840567682</c:v>
                </c:pt>
                <c:pt idx="99">
                  <c:v>0.21627795075755318</c:v>
                </c:pt>
                <c:pt idx="100">
                  <c:v>0.3996356658908729</c:v>
                </c:pt>
                <c:pt idx="101">
                  <c:v>0.4589120229239303</c:v>
                </c:pt>
                <c:pt idx="102">
                  <c:v>0.26235790566449629</c:v>
                </c:pt>
                <c:pt idx="103">
                  <c:v>0.44294662192155088</c:v>
                </c:pt>
                <c:pt idx="104">
                  <c:v>0.44530069527273203</c:v>
                </c:pt>
                <c:pt idx="105">
                  <c:v>0.54209327134845597</c:v>
                </c:pt>
                <c:pt idx="106">
                  <c:v>0.51009406519446843</c:v>
                </c:pt>
                <c:pt idx="107">
                  <c:v>0.63323725889689397</c:v>
                </c:pt>
                <c:pt idx="108">
                  <c:v>0.82790383645470766</c:v>
                </c:pt>
                <c:pt idx="109">
                  <c:v>0.50113998103906388</c:v>
                </c:pt>
                <c:pt idx="110">
                  <c:v>0.64521190272864892</c:v>
                </c:pt>
                <c:pt idx="111">
                  <c:v>0.62406951683503231</c:v>
                </c:pt>
                <c:pt idx="112">
                  <c:v>0.4163223334734808</c:v>
                </c:pt>
                <c:pt idx="113">
                  <c:v>0.52291691505420645</c:v>
                </c:pt>
                <c:pt idx="114">
                  <c:v>0.54093060415328142</c:v>
                </c:pt>
                <c:pt idx="115">
                  <c:v>0.68485813967690723</c:v>
                </c:pt>
                <c:pt idx="116">
                  <c:v>0.57200120296952117</c:v>
                </c:pt>
                <c:pt idx="117">
                  <c:v>0.55270158093430177</c:v>
                </c:pt>
                <c:pt idx="118">
                  <c:v>0.44787810559548247</c:v>
                </c:pt>
                <c:pt idx="119">
                  <c:v>0.54093833113803391</c:v>
                </c:pt>
                <c:pt idx="120">
                  <c:v>0.76430298429029453</c:v>
                </c:pt>
                <c:pt idx="121">
                  <c:v>0.68593820947191431</c:v>
                </c:pt>
                <c:pt idx="122">
                  <c:v>0.45851047728296951</c:v>
                </c:pt>
                <c:pt idx="123">
                  <c:v>0.52741959174272746</c:v>
                </c:pt>
                <c:pt idx="124">
                  <c:v>0.63613822653906082</c:v>
                </c:pt>
                <c:pt idx="125">
                  <c:v>0.56848306614346389</c:v>
                </c:pt>
                <c:pt idx="126">
                  <c:v>0.34613692447435002</c:v>
                </c:pt>
                <c:pt idx="127">
                  <c:v>0.50166404683474575</c:v>
                </c:pt>
                <c:pt idx="128">
                  <c:v>0.28295118762061144</c:v>
                </c:pt>
                <c:pt idx="129">
                  <c:v>0.50733212905338809</c:v>
                </c:pt>
                <c:pt idx="130">
                  <c:v>0.56617969265714785</c:v>
                </c:pt>
                <c:pt idx="131">
                  <c:v>0.516063486262336</c:v>
                </c:pt>
                <c:pt idx="132">
                  <c:v>0.36961833643305136</c:v>
                </c:pt>
                <c:pt idx="133">
                  <c:v>0.62445076897393292</c:v>
                </c:pt>
                <c:pt idx="134">
                  <c:v>0.540250371928922</c:v>
                </c:pt>
                <c:pt idx="135">
                  <c:v>0.49888943572744887</c:v>
                </c:pt>
                <c:pt idx="136">
                  <c:v>0.68893089777870165</c:v>
                </c:pt>
                <c:pt idx="137">
                  <c:v>0.51589825079365925</c:v>
                </c:pt>
                <c:pt idx="138">
                  <c:v>0.41409616205411987</c:v>
                </c:pt>
                <c:pt idx="139">
                  <c:v>0.29717073742072336</c:v>
                </c:pt>
                <c:pt idx="140">
                  <c:v>0.69895916837581029</c:v>
                </c:pt>
                <c:pt idx="141">
                  <c:v>0.51662843729663732</c:v>
                </c:pt>
                <c:pt idx="142">
                  <c:v>0.46992644656102073</c:v>
                </c:pt>
                <c:pt idx="143">
                  <c:v>0.80741416387484166</c:v>
                </c:pt>
                <c:pt idx="144">
                  <c:v>0.47652496619274726</c:v>
                </c:pt>
                <c:pt idx="145">
                  <c:v>0.39379031037467654</c:v>
                </c:pt>
                <c:pt idx="146">
                  <c:v>0.75556414410663908</c:v>
                </c:pt>
                <c:pt idx="147">
                  <c:v>0.65024405410217789</c:v>
                </c:pt>
                <c:pt idx="148">
                  <c:v>0.34470035600387755</c:v>
                </c:pt>
                <c:pt idx="149">
                  <c:v>0.68134865165132752</c:v>
                </c:pt>
                <c:pt idx="150">
                  <c:v>0.52328618358868373</c:v>
                </c:pt>
                <c:pt idx="151">
                  <c:v>0.65734427194214584</c:v>
                </c:pt>
                <c:pt idx="152">
                  <c:v>0.47328904053962517</c:v>
                </c:pt>
                <c:pt idx="153">
                  <c:v>0.53960603629337645</c:v>
                </c:pt>
                <c:pt idx="154">
                  <c:v>0.55239252865643784</c:v>
                </c:pt>
                <c:pt idx="155">
                  <c:v>0.43784132175903268</c:v>
                </c:pt>
                <c:pt idx="156">
                  <c:v>0.4200258094846841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1-4AC1-88EE-544B0A06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17264"/>
        <c:axId val="917530112"/>
      </c:scatterChart>
      <c:valAx>
        <c:axId val="981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7530112"/>
        <c:crosses val="autoZero"/>
        <c:crossBetween val="midCat"/>
      </c:valAx>
      <c:valAx>
        <c:axId val="917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14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21</xdr:row>
      <xdr:rowOff>57150</xdr:rowOff>
    </xdr:from>
    <xdr:to>
      <xdr:col>9</xdr:col>
      <xdr:colOff>390525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8CFD8-9DE7-2304-B4E7-37A548BE1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15</xdr:row>
      <xdr:rowOff>180975</xdr:rowOff>
    </xdr:from>
    <xdr:to>
      <xdr:col>16</xdr:col>
      <xdr:colOff>447675</xdr:colOff>
      <xdr:row>32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64517-BE6A-4FD3-AC7B-8858198F9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3</xdr:row>
      <xdr:rowOff>171450</xdr:rowOff>
    </xdr:from>
    <xdr:to>
      <xdr:col>17</xdr:col>
      <xdr:colOff>476250</xdr:colOff>
      <xdr:row>18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AA5AB-439F-44BC-924F-AA9F3E8FC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16</xdr:row>
      <xdr:rowOff>28575</xdr:rowOff>
    </xdr:from>
    <xdr:to>
      <xdr:col>18</xdr:col>
      <xdr:colOff>533400</xdr:colOff>
      <xdr:row>31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3F36AC-B6F6-4738-BE3B-B0AA31C5F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47625</xdr:colOff>
      <xdr:row>5</xdr:row>
      <xdr:rowOff>76200</xdr:rowOff>
    </xdr:from>
    <xdr:to>
      <xdr:col>8</xdr:col>
      <xdr:colOff>219075</xdr:colOff>
      <xdr:row>20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CCC04-D74A-4299-B499-0D9194CA3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6"/>
  <sheetViews>
    <sheetView workbookViewId="0">
      <pane ySplit="1" topLeftCell="A53" activePane="bottomLeft" state="frozen"/>
      <selection pane="bottomLeft" activeCell="L54" sqref="L54"/>
    </sheetView>
  </sheetViews>
  <sheetFormatPr defaultRowHeight="15" x14ac:dyDescent="0.25"/>
  <cols>
    <col min="1" max="1" width="15.7109375" customWidth="1"/>
    <col min="2" max="4" width="18.28515625" customWidth="1"/>
    <col min="13" max="13" width="12.85546875" customWidth="1"/>
  </cols>
  <sheetData>
    <row r="1" spans="1:16" x14ac:dyDescent="0.25">
      <c r="B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367</v>
      </c>
      <c r="L1" t="s">
        <v>331</v>
      </c>
      <c r="M1" t="s">
        <v>329</v>
      </c>
      <c r="N1" t="s">
        <v>330</v>
      </c>
      <c r="P1" t="s">
        <v>332</v>
      </c>
    </row>
    <row r="2" spans="1:16" x14ac:dyDescent="0.25">
      <c r="A2" t="str">
        <f>_xlfn.CONCAT(C2,"_",RIGHT(B2,3),D2)</f>
        <v>100_032</v>
      </c>
      <c r="B2" t="s">
        <v>7</v>
      </c>
      <c r="C2">
        <v>100</v>
      </c>
      <c r="E2">
        <v>0.23012942280000001</v>
      </c>
      <c r="F2">
        <v>2.8375980299999999E-2</v>
      </c>
      <c r="G2">
        <v>1.7929091320999999</v>
      </c>
      <c r="H2">
        <v>4.0456142161999997</v>
      </c>
      <c r="I2">
        <v>2.2493584058999998</v>
      </c>
      <c r="J2">
        <v>1620</v>
      </c>
      <c r="K2">
        <f>VLOOKUP(A2,NpByCase!$A$2:$G$158,2,FALSE)</f>
        <v>1615271.43</v>
      </c>
      <c r="L2">
        <f>VLOOKUP(A2,NpByCase!$A$2:$G$158,3,FALSE)</f>
        <v>3181804.42</v>
      </c>
      <c r="M2">
        <f>VLOOKUP(A2,NpByCase!$A$2:$G$158,4,FALSE)</f>
        <v>4133632.63</v>
      </c>
      <c r="N2">
        <f>VLOOKUP(A2,NpByCase!$A$2:$G$158,5,FALSE)</f>
        <v>4061328.75</v>
      </c>
      <c r="P2">
        <f>VLOOKUP(A2,NpByCase!$A$2:$G$158,7,FALSE)</f>
        <v>2988836.06</v>
      </c>
    </row>
    <row r="3" spans="1:16" x14ac:dyDescent="0.25">
      <c r="A3" t="str">
        <f t="shared" ref="A3:A66" si="0">_xlfn.CONCAT(C3,"_",RIGHT(B3,3),D3)</f>
        <v>100_060</v>
      </c>
      <c r="B3" t="s">
        <v>8</v>
      </c>
      <c r="C3">
        <v>100</v>
      </c>
      <c r="E3">
        <v>0.4900572668</v>
      </c>
      <c r="F3">
        <v>6.0705658999999999E-3</v>
      </c>
      <c r="G3">
        <v>1.0704411394</v>
      </c>
      <c r="H3">
        <v>4.3515193823000002</v>
      </c>
      <c r="I3">
        <v>2.3337384773999998</v>
      </c>
      <c r="J3">
        <v>1620</v>
      </c>
      <c r="K3">
        <f>VLOOKUP(A3,NpByCase!$A$2:$G$158,2,FALSE)</f>
        <v>1573051.18</v>
      </c>
      <c r="L3">
        <f>VLOOKUP(A3,NpByCase!$A$2:$G$158,3,FALSE)</f>
        <v>3020224.81</v>
      </c>
      <c r="M3" t="e">
        <f>VLOOKUP(A3,NpByCase!$A$2:$G$158,4,FALSE)</f>
        <v>#N/A</v>
      </c>
      <c r="N3" t="e">
        <f>VLOOKUP(A3,NpByCase!$A$2:$G$158,5,FALSE)</f>
        <v>#N/A</v>
      </c>
      <c r="P3" t="e">
        <f>VLOOKUP(A3,NpByCase!$A$2:$G$158,7,FALSE)</f>
        <v>#N/A</v>
      </c>
    </row>
    <row r="4" spans="1:16" x14ac:dyDescent="0.25">
      <c r="A4" t="str">
        <f t="shared" si="0"/>
        <v>100_063</v>
      </c>
      <c r="B4" t="s">
        <v>9</v>
      </c>
      <c r="C4">
        <v>100</v>
      </c>
      <c r="E4">
        <v>0.49668616840000002</v>
      </c>
      <c r="F4">
        <v>6.7319656399999997E-2</v>
      </c>
      <c r="G4">
        <v>1.6785874404000001</v>
      </c>
      <c r="H4">
        <v>2.8542053710999999</v>
      </c>
      <c r="I4">
        <v>2.4680140751000001</v>
      </c>
      <c r="J4">
        <v>1620</v>
      </c>
      <c r="K4">
        <f>VLOOKUP(A4,NpByCase!$A$2:$G$158,2,FALSE)</f>
        <v>1519455.08</v>
      </c>
      <c r="L4">
        <f>VLOOKUP(A4,NpByCase!$A$2:$G$158,3,FALSE)</f>
        <v>3116484.97</v>
      </c>
      <c r="M4" t="e">
        <f>VLOOKUP(A4,NpByCase!$A$2:$G$158,4,FALSE)</f>
        <v>#N/A</v>
      </c>
      <c r="N4" t="e">
        <f>VLOOKUP(A4,NpByCase!$A$2:$G$158,5,FALSE)</f>
        <v>#N/A</v>
      </c>
      <c r="P4" t="e">
        <f>VLOOKUP(A4,NpByCase!$A$2:$G$158,7,FALSE)</f>
        <v>#N/A</v>
      </c>
    </row>
    <row r="5" spans="1:16" x14ac:dyDescent="0.25">
      <c r="A5" t="str">
        <f t="shared" si="0"/>
        <v>100_071</v>
      </c>
      <c r="B5" t="s">
        <v>10</v>
      </c>
      <c r="C5">
        <v>100</v>
      </c>
      <c r="E5">
        <v>0.45912597040000003</v>
      </c>
      <c r="F5">
        <v>5.6537955600000002E-2</v>
      </c>
      <c r="G5">
        <v>1.7680717354</v>
      </c>
      <c r="H5">
        <v>2.9709977853999998</v>
      </c>
      <c r="I5">
        <v>2.8733800899999999</v>
      </c>
      <c r="J5">
        <v>1620</v>
      </c>
      <c r="K5">
        <f>VLOOKUP(A5,NpByCase!$A$2:$G$158,2,FALSE)</f>
        <v>1589396.13</v>
      </c>
      <c r="L5">
        <f>VLOOKUP(A5,NpByCase!$A$2:$G$158,3,FALSE)</f>
        <v>3230832.73</v>
      </c>
      <c r="M5">
        <f>VLOOKUP(A5,NpByCase!$A$2:$G$158,4,FALSE)</f>
        <v>4148091.53</v>
      </c>
      <c r="N5">
        <f>VLOOKUP(A5,NpByCase!$A$2:$G$158,5,FALSE)</f>
        <v>4057822.47</v>
      </c>
      <c r="P5">
        <f>VLOOKUP(A5,NpByCase!$A$2:$G$158,7,FALSE)</f>
        <v>3083685.2</v>
      </c>
    </row>
    <row r="6" spans="1:16" x14ac:dyDescent="0.25">
      <c r="A6" t="str">
        <f t="shared" si="0"/>
        <v>100_077</v>
      </c>
      <c r="B6" t="s">
        <v>11</v>
      </c>
      <c r="C6">
        <v>100</v>
      </c>
      <c r="E6">
        <v>0.48561564419999997</v>
      </c>
      <c r="F6">
        <v>6.1331409999999999E-3</v>
      </c>
      <c r="G6">
        <v>1.1446178239</v>
      </c>
      <c r="H6">
        <v>4.4397761569999998</v>
      </c>
      <c r="I6">
        <v>2.2185130535000002</v>
      </c>
      <c r="J6">
        <v>1620</v>
      </c>
      <c r="K6">
        <f>VLOOKUP(A6,NpByCase!$A$2:$G$158,2,FALSE)</f>
        <v>1602990.27</v>
      </c>
      <c r="L6">
        <f>VLOOKUP(A6,NpByCase!$A$2:$G$158,3,FALSE)</f>
        <v>3088442.14</v>
      </c>
      <c r="M6" t="e">
        <f>VLOOKUP(A6,NpByCase!$A$2:$G$158,4,FALSE)</f>
        <v>#N/A</v>
      </c>
      <c r="N6" t="e">
        <f>VLOOKUP(A6,NpByCase!$A$2:$G$158,5,FALSE)</f>
        <v>#N/A</v>
      </c>
      <c r="P6" t="e">
        <f>VLOOKUP(A6,NpByCase!$A$2:$G$158,7,FALSE)</f>
        <v>#N/A</v>
      </c>
    </row>
    <row r="7" spans="1:16" x14ac:dyDescent="0.25">
      <c r="A7" t="str">
        <f t="shared" si="0"/>
        <v>100_085</v>
      </c>
      <c r="B7" t="s">
        <v>12</v>
      </c>
      <c r="C7">
        <v>100</v>
      </c>
      <c r="E7">
        <v>0.28597568919999999</v>
      </c>
      <c r="F7">
        <v>2.5602639199999999E-2</v>
      </c>
      <c r="G7">
        <v>1.5490676699000001</v>
      </c>
      <c r="H7">
        <v>2.7985820240999999</v>
      </c>
      <c r="I7">
        <v>2.5771785968000001</v>
      </c>
      <c r="J7">
        <v>1620</v>
      </c>
      <c r="K7">
        <f>VLOOKUP(A7,NpByCase!$A$2:$G$158,2,FALSE)</f>
        <v>1642245.37</v>
      </c>
      <c r="L7">
        <f>VLOOKUP(A7,NpByCase!$A$2:$G$158,3,FALSE)</f>
        <v>3238686.54</v>
      </c>
      <c r="M7" t="e">
        <f>VLOOKUP(A7,NpByCase!$A$2:$G$158,4,FALSE)</f>
        <v>#N/A</v>
      </c>
      <c r="N7" t="e">
        <f>VLOOKUP(A7,NpByCase!$A$2:$G$158,5,FALSE)</f>
        <v>#N/A</v>
      </c>
      <c r="P7" t="e">
        <f>VLOOKUP(A7,NpByCase!$A$2:$G$158,7,FALSE)</f>
        <v>#N/A</v>
      </c>
    </row>
    <row r="8" spans="1:16" x14ac:dyDescent="0.25">
      <c r="A8" t="str">
        <f t="shared" si="0"/>
        <v>100_091</v>
      </c>
      <c r="B8" t="s">
        <v>13</v>
      </c>
      <c r="C8">
        <v>100</v>
      </c>
      <c r="E8">
        <v>0.2203452763</v>
      </c>
      <c r="F8">
        <v>2.5929160999999999E-2</v>
      </c>
      <c r="G8">
        <v>1.8404167311999999</v>
      </c>
      <c r="H8">
        <v>4.6990708990999996</v>
      </c>
      <c r="I8">
        <v>2.8405373623000001</v>
      </c>
      <c r="J8">
        <v>1620</v>
      </c>
      <c r="K8">
        <f>VLOOKUP(A8,NpByCase!$A$2:$G$158,2,FALSE)</f>
        <v>1645848.91</v>
      </c>
      <c r="L8">
        <f>VLOOKUP(A8,NpByCase!$A$2:$G$158,3,FALSE)</f>
        <v>3130282.63</v>
      </c>
      <c r="M8" t="e">
        <f>VLOOKUP(A8,NpByCase!$A$2:$G$158,4,FALSE)</f>
        <v>#N/A</v>
      </c>
      <c r="N8" t="e">
        <f>VLOOKUP(A8,NpByCase!$A$2:$G$158,5,FALSE)</f>
        <v>#N/A</v>
      </c>
      <c r="P8" t="e">
        <f>VLOOKUP(A8,NpByCase!$A$2:$G$158,7,FALSE)</f>
        <v>#N/A</v>
      </c>
    </row>
    <row r="9" spans="1:16" x14ac:dyDescent="0.25">
      <c r="A9" t="str">
        <f t="shared" si="0"/>
        <v>100_094</v>
      </c>
      <c r="B9" t="s">
        <v>14</v>
      </c>
      <c r="C9">
        <v>100</v>
      </c>
      <c r="E9">
        <v>0.47420276290000002</v>
      </c>
      <c r="F9">
        <v>4.6803355499999998E-2</v>
      </c>
      <c r="G9">
        <v>1.3522434851</v>
      </c>
      <c r="H9">
        <v>4.7910234823</v>
      </c>
      <c r="I9">
        <v>2.9175043114000001</v>
      </c>
      <c r="J9">
        <v>1620</v>
      </c>
      <c r="K9">
        <f>VLOOKUP(A9,NpByCase!$A$2:$G$158,2,FALSE)</f>
        <v>1410968.46</v>
      </c>
      <c r="L9">
        <f>VLOOKUP(A9,NpByCase!$A$2:$G$158,3,FALSE)</f>
        <v>2743601.48</v>
      </c>
      <c r="M9">
        <f>VLOOKUP(A9,NpByCase!$A$2:$G$158,4,FALSE)</f>
        <v>3697610.93</v>
      </c>
      <c r="N9">
        <f>VLOOKUP(A9,NpByCase!$A$2:$G$158,5,FALSE)</f>
        <v>3586220.53</v>
      </c>
      <c r="P9">
        <f>VLOOKUP(A9,NpByCase!$A$2:$G$158,7,FALSE)</f>
        <v>2719535.97</v>
      </c>
    </row>
    <row r="10" spans="1:16" x14ac:dyDescent="0.25">
      <c r="A10" t="str">
        <f t="shared" si="0"/>
        <v>100_096</v>
      </c>
      <c r="B10" t="s">
        <v>15</v>
      </c>
      <c r="C10">
        <v>100</v>
      </c>
      <c r="E10">
        <v>0.13674156940000001</v>
      </c>
      <c r="F10">
        <v>6.3418696799999993E-2</v>
      </c>
      <c r="G10">
        <v>1.5217885211</v>
      </c>
      <c r="H10">
        <v>3.4609248486999999</v>
      </c>
      <c r="I10">
        <v>2.6419193651000001</v>
      </c>
      <c r="J10">
        <v>1620</v>
      </c>
      <c r="K10">
        <f>VLOOKUP(A10,NpByCase!$A$2:$G$158,2,FALSE)</f>
        <v>1485976.5</v>
      </c>
      <c r="L10">
        <f>VLOOKUP(A10,NpByCase!$A$2:$G$158,3,FALSE)</f>
        <v>3062474.85</v>
      </c>
      <c r="M10" t="e">
        <f>VLOOKUP(A10,NpByCase!$A$2:$G$158,4,FALSE)</f>
        <v>#N/A</v>
      </c>
      <c r="N10" t="e">
        <f>VLOOKUP(A10,NpByCase!$A$2:$G$158,5,FALSE)</f>
        <v>#N/A</v>
      </c>
      <c r="P10" t="e">
        <f>VLOOKUP(A10,NpByCase!$A$2:$G$158,7,FALSE)</f>
        <v>#N/A</v>
      </c>
    </row>
    <row r="11" spans="1:16" x14ac:dyDescent="0.25">
      <c r="A11" t="str">
        <f t="shared" si="0"/>
        <v>100_112</v>
      </c>
      <c r="B11" t="s">
        <v>16</v>
      </c>
      <c r="C11">
        <v>100</v>
      </c>
      <c r="E11">
        <v>0.3392559101</v>
      </c>
      <c r="F11">
        <v>3.1684335600000002E-2</v>
      </c>
      <c r="G11">
        <v>1.7394419183000001</v>
      </c>
      <c r="H11">
        <v>3.4808990985000001</v>
      </c>
      <c r="I11">
        <v>2.4981801217999999</v>
      </c>
      <c r="J11">
        <v>1620</v>
      </c>
      <c r="K11">
        <f>VLOOKUP(A11,NpByCase!$A$2:$G$158,2,FALSE)</f>
        <v>1609357.45</v>
      </c>
      <c r="L11">
        <f>VLOOKUP(A11,NpByCase!$A$2:$G$158,3,FALSE)</f>
        <v>3178110.06</v>
      </c>
      <c r="M11" t="e">
        <f>VLOOKUP(A11,NpByCase!$A$2:$G$158,4,FALSE)</f>
        <v>#N/A</v>
      </c>
      <c r="N11" t="e">
        <f>VLOOKUP(A11,NpByCase!$A$2:$G$158,5,FALSE)</f>
        <v>#N/A</v>
      </c>
      <c r="P11" t="e">
        <f>VLOOKUP(A11,NpByCase!$A$2:$G$158,7,FALSE)</f>
        <v>#N/A</v>
      </c>
    </row>
    <row r="12" spans="1:16" x14ac:dyDescent="0.25">
      <c r="A12" t="str">
        <f t="shared" si="0"/>
        <v>100_118</v>
      </c>
      <c r="B12" t="s">
        <v>17</v>
      </c>
      <c r="C12">
        <v>100</v>
      </c>
      <c r="E12">
        <v>0.17178516699999999</v>
      </c>
      <c r="F12">
        <v>5.4144361699999997E-2</v>
      </c>
      <c r="G12">
        <v>2.3082222619000001</v>
      </c>
      <c r="H12">
        <v>2.9233482711000001</v>
      </c>
      <c r="I12">
        <v>2.1583981294000001</v>
      </c>
      <c r="J12">
        <v>1620</v>
      </c>
      <c r="K12">
        <f>VLOOKUP(A12,NpByCase!$A$2:$G$158,2,FALSE)</f>
        <v>1674711.61</v>
      </c>
      <c r="L12">
        <f>VLOOKUP(A12,NpByCase!$A$2:$G$158,3,FALSE)</f>
        <v>3341752.16</v>
      </c>
      <c r="M12" t="e">
        <f>VLOOKUP(A12,NpByCase!$A$2:$G$158,4,FALSE)</f>
        <v>#N/A</v>
      </c>
      <c r="N12" t="e">
        <f>VLOOKUP(A12,NpByCase!$A$2:$G$158,5,FALSE)</f>
        <v>#N/A</v>
      </c>
      <c r="P12" t="e">
        <f>VLOOKUP(A12,NpByCase!$A$2:$G$158,7,FALSE)</f>
        <v>#N/A</v>
      </c>
    </row>
    <row r="13" spans="1:16" x14ac:dyDescent="0.25">
      <c r="A13" t="str">
        <f t="shared" si="0"/>
        <v>100_123</v>
      </c>
      <c r="B13" t="s">
        <v>18</v>
      </c>
      <c r="C13">
        <v>100</v>
      </c>
      <c r="E13">
        <v>0.15218610460000001</v>
      </c>
      <c r="F13">
        <v>4.74599983E-2</v>
      </c>
      <c r="G13">
        <v>1.118677189</v>
      </c>
      <c r="H13">
        <v>3.0509517494999998</v>
      </c>
      <c r="I13">
        <v>2.8028518682999999</v>
      </c>
      <c r="J13">
        <v>1620</v>
      </c>
      <c r="K13">
        <f>VLOOKUP(A13,NpByCase!$A$2:$G$158,2,FALSE)</f>
        <v>1440754.91</v>
      </c>
      <c r="L13">
        <f>VLOOKUP(A13,NpByCase!$A$2:$G$158,3,FALSE)</f>
        <v>2912446.98</v>
      </c>
      <c r="M13">
        <f>VLOOKUP(A13,NpByCase!$A$2:$G$158,4,FALSE)</f>
        <v>3889947.77</v>
      </c>
      <c r="N13">
        <f>VLOOKUP(A13,NpByCase!$A$2:$G$158,5,FALSE)</f>
        <v>3751753.35</v>
      </c>
      <c r="P13">
        <f>VLOOKUP(A13,NpByCase!$A$2:$G$158,7,FALSE)</f>
        <v>2857634.21</v>
      </c>
    </row>
    <row r="14" spans="1:16" x14ac:dyDescent="0.25">
      <c r="A14" t="str">
        <f t="shared" si="0"/>
        <v>100_134</v>
      </c>
      <c r="B14" t="s">
        <v>19</v>
      </c>
      <c r="C14">
        <v>100</v>
      </c>
      <c r="E14">
        <v>0.27505617409999999</v>
      </c>
      <c r="F14">
        <v>3.0129566399999998E-2</v>
      </c>
      <c r="G14">
        <v>2.2083404498000001</v>
      </c>
      <c r="H14">
        <v>3.9604815002999998</v>
      </c>
      <c r="I14">
        <v>2.4312033229000001</v>
      </c>
      <c r="J14">
        <v>1620</v>
      </c>
      <c r="K14">
        <f>VLOOKUP(A14,NpByCase!$A$2:$G$158,2,FALSE)</f>
        <v>1717039.42</v>
      </c>
      <c r="L14">
        <f>VLOOKUP(A14,NpByCase!$A$2:$G$158,3,FALSE)</f>
        <v>3332829.3</v>
      </c>
      <c r="M14">
        <f>VLOOKUP(A14,NpByCase!$A$2:$G$158,4,FALSE)</f>
        <v>4293276.66</v>
      </c>
      <c r="N14">
        <f>VLOOKUP(A14,NpByCase!$A$2:$G$158,5,FALSE)</f>
        <v>4221200.63</v>
      </c>
      <c r="P14">
        <f>VLOOKUP(A14,NpByCase!$A$2:$G$158,7,FALSE)</f>
        <v>3133396.66</v>
      </c>
    </row>
    <row r="15" spans="1:16" x14ac:dyDescent="0.25">
      <c r="A15" t="str">
        <f t="shared" si="0"/>
        <v>100_146</v>
      </c>
      <c r="B15" t="s">
        <v>20</v>
      </c>
      <c r="C15">
        <v>100</v>
      </c>
      <c r="E15">
        <v>0.40552787150000003</v>
      </c>
      <c r="F15">
        <v>4.5984976900000002E-2</v>
      </c>
      <c r="G15">
        <v>1.6427638439000001</v>
      </c>
      <c r="H15">
        <v>3.1499590281000001</v>
      </c>
      <c r="I15">
        <v>2.5239255653999999</v>
      </c>
      <c r="J15">
        <v>1620</v>
      </c>
      <c r="K15">
        <f>VLOOKUP(A15,NpByCase!$A$2:$G$158,2,FALSE)</f>
        <v>1537619.02</v>
      </c>
      <c r="L15">
        <f>VLOOKUP(A15,NpByCase!$A$2:$G$158,3,FALSE)</f>
        <v>3149122.71</v>
      </c>
      <c r="M15" t="e">
        <f>VLOOKUP(A15,NpByCase!$A$2:$G$158,4,FALSE)</f>
        <v>#N/A</v>
      </c>
      <c r="N15" t="e">
        <f>VLOOKUP(A15,NpByCase!$A$2:$G$158,5,FALSE)</f>
        <v>#N/A</v>
      </c>
      <c r="P15" t="e">
        <f>VLOOKUP(A15,NpByCase!$A$2:$G$158,7,FALSE)</f>
        <v>#N/A</v>
      </c>
    </row>
    <row r="16" spans="1:16" x14ac:dyDescent="0.25">
      <c r="A16" t="str">
        <f t="shared" si="0"/>
        <v>100_153</v>
      </c>
      <c r="B16" t="s">
        <v>21</v>
      </c>
      <c r="C16">
        <v>100</v>
      </c>
      <c r="E16">
        <v>0.24801795630000001</v>
      </c>
      <c r="F16">
        <v>5.6724900600000003E-2</v>
      </c>
      <c r="G16">
        <v>1.5976403793</v>
      </c>
      <c r="H16">
        <v>2.7779446015000002</v>
      </c>
      <c r="I16">
        <v>2.2139990297000001</v>
      </c>
      <c r="J16">
        <v>1620</v>
      </c>
      <c r="K16">
        <f>VLOOKUP(A16,NpByCase!$A$2:$G$158,2,FALSE)</f>
        <v>1509613.16</v>
      </c>
      <c r="L16">
        <f>VLOOKUP(A16,NpByCase!$A$2:$G$158,3,FALSE)</f>
        <v>3116236.87</v>
      </c>
      <c r="M16" t="e">
        <f>VLOOKUP(A16,NpByCase!$A$2:$G$158,4,FALSE)</f>
        <v>#N/A</v>
      </c>
      <c r="N16" t="e">
        <f>VLOOKUP(A16,NpByCase!$A$2:$G$158,5,FALSE)</f>
        <v>#N/A</v>
      </c>
      <c r="P16" t="e">
        <f>VLOOKUP(A16,NpByCase!$A$2:$G$158,7,FALSE)</f>
        <v>#N/A</v>
      </c>
    </row>
    <row r="17" spans="1:16" x14ac:dyDescent="0.25">
      <c r="A17" t="str">
        <f t="shared" si="0"/>
        <v>100_159</v>
      </c>
      <c r="B17" t="s">
        <v>22</v>
      </c>
      <c r="C17">
        <v>100</v>
      </c>
      <c r="E17">
        <v>8.7220164000000003E-2</v>
      </c>
      <c r="F17">
        <v>6.7906879500000003E-2</v>
      </c>
      <c r="G17">
        <v>1.4583920199</v>
      </c>
      <c r="H17">
        <v>4.2571908523999999</v>
      </c>
      <c r="I17">
        <v>2.6796120098</v>
      </c>
      <c r="J17">
        <v>1620</v>
      </c>
      <c r="K17">
        <f>VLOOKUP(A17,NpByCase!$A$2:$G$158,2,FALSE)</f>
        <v>1509613.16</v>
      </c>
      <c r="L17">
        <f>VLOOKUP(A17,NpByCase!$A$2:$G$158,3,FALSE)</f>
        <v>3116236.87</v>
      </c>
      <c r="M17" t="e">
        <f>VLOOKUP(A17,NpByCase!$A$2:$G$158,4,FALSE)</f>
        <v>#N/A</v>
      </c>
      <c r="N17" t="e">
        <f>VLOOKUP(A17,NpByCase!$A$2:$G$158,5,FALSE)</f>
        <v>#N/A</v>
      </c>
      <c r="P17" t="e">
        <f>VLOOKUP(A17,NpByCase!$A$2:$G$158,7,FALSE)</f>
        <v>#N/A</v>
      </c>
    </row>
    <row r="18" spans="1:16" x14ac:dyDescent="0.25">
      <c r="A18" t="str">
        <f t="shared" si="0"/>
        <v>100_180</v>
      </c>
      <c r="B18" t="s">
        <v>23</v>
      </c>
      <c r="C18">
        <v>100</v>
      </c>
      <c r="E18">
        <v>0.19206402780000001</v>
      </c>
      <c r="F18">
        <v>3.5023948200000002E-2</v>
      </c>
      <c r="G18">
        <v>2.0879840755000001</v>
      </c>
      <c r="H18">
        <v>4.2719738501000002</v>
      </c>
      <c r="I18">
        <v>2.0295549586999999</v>
      </c>
      <c r="J18">
        <v>1620</v>
      </c>
      <c r="K18">
        <f>VLOOKUP(A18,NpByCase!$A$2:$G$158,2,FALSE)</f>
        <v>1646606.2</v>
      </c>
      <c r="L18">
        <f>VLOOKUP(A18,NpByCase!$A$2:$G$158,3,FALSE)</f>
        <v>3198996.25</v>
      </c>
      <c r="M18" t="e">
        <f>VLOOKUP(A18,NpByCase!$A$2:$G$158,4,FALSE)</f>
        <v>#N/A</v>
      </c>
      <c r="N18" t="e">
        <f>VLOOKUP(A18,NpByCase!$A$2:$G$158,5,FALSE)</f>
        <v>#N/A</v>
      </c>
      <c r="P18" t="e">
        <f>VLOOKUP(A18,NpByCase!$A$2:$G$158,7,FALSE)</f>
        <v>#N/A</v>
      </c>
    </row>
    <row r="19" spans="1:16" x14ac:dyDescent="0.25">
      <c r="A19" t="str">
        <f t="shared" si="0"/>
        <v>100_213</v>
      </c>
      <c r="B19" t="s">
        <v>24</v>
      </c>
      <c r="C19">
        <v>100</v>
      </c>
      <c r="E19">
        <v>0.2343198604</v>
      </c>
      <c r="F19">
        <v>3.95459508E-2</v>
      </c>
      <c r="G19">
        <v>1.9086941069000001</v>
      </c>
      <c r="H19">
        <v>2.3297544650000002</v>
      </c>
      <c r="I19">
        <v>2.5482955665999998</v>
      </c>
      <c r="J19">
        <v>1620</v>
      </c>
      <c r="K19">
        <f>VLOOKUP(A19,NpByCase!$A$2:$G$158,2,FALSE)</f>
        <v>1679445.63</v>
      </c>
      <c r="L19">
        <f>VLOOKUP(A19,NpByCase!$A$2:$G$158,3,FALSE)</f>
        <v>3441501.5</v>
      </c>
      <c r="M19">
        <f>VLOOKUP(A19,NpByCase!$A$2:$G$158,4,FALSE)</f>
        <v>4376879.5599999996</v>
      </c>
      <c r="N19">
        <f>VLOOKUP(A19,NpByCase!$A$2:$G$158,5,FALSE)</f>
        <v>4228900.79</v>
      </c>
      <c r="P19">
        <f>VLOOKUP(A19,NpByCase!$A$2:$G$158,7,FALSE)</f>
        <v>3219526.48</v>
      </c>
    </row>
    <row r="20" spans="1:16" x14ac:dyDescent="0.25">
      <c r="A20" t="str">
        <f t="shared" si="0"/>
        <v>100_221</v>
      </c>
      <c r="B20" t="s">
        <v>25</v>
      </c>
      <c r="C20">
        <v>100</v>
      </c>
      <c r="E20">
        <v>0.35635402919999998</v>
      </c>
      <c r="F20">
        <v>5.1569786200000002E-2</v>
      </c>
      <c r="G20">
        <v>2.2621008404</v>
      </c>
      <c r="H20">
        <v>3.1520657341999998</v>
      </c>
      <c r="I20">
        <v>2.6237010419</v>
      </c>
      <c r="J20">
        <v>1620</v>
      </c>
      <c r="K20">
        <f>VLOOKUP(A20,NpByCase!$A$2:$G$158,2,FALSE)</f>
        <v>1679447.34</v>
      </c>
      <c r="L20">
        <f>VLOOKUP(A20,NpByCase!$A$2:$G$158,3,FALSE)</f>
        <v>3341750.7</v>
      </c>
      <c r="M20" t="e">
        <f>VLOOKUP(A20,NpByCase!$A$2:$G$158,4,FALSE)</f>
        <v>#N/A</v>
      </c>
      <c r="N20" t="e">
        <f>VLOOKUP(A20,NpByCase!$A$2:$G$158,5,FALSE)</f>
        <v>#N/A</v>
      </c>
      <c r="P20" t="e">
        <f>VLOOKUP(A20,NpByCase!$A$2:$G$158,7,FALSE)</f>
        <v>#N/A</v>
      </c>
    </row>
    <row r="21" spans="1:16" x14ac:dyDescent="0.25">
      <c r="A21" t="str">
        <f t="shared" si="0"/>
        <v>100_224</v>
      </c>
      <c r="B21" t="s">
        <v>26</v>
      </c>
      <c r="C21">
        <v>100</v>
      </c>
      <c r="E21">
        <v>0.28990423780000002</v>
      </c>
      <c r="F21">
        <v>4.56092258E-2</v>
      </c>
      <c r="G21">
        <v>2.4470208866999998</v>
      </c>
      <c r="H21">
        <v>3.5094393094999998</v>
      </c>
      <c r="I21">
        <v>2.5277950979999999</v>
      </c>
      <c r="J21">
        <v>1620</v>
      </c>
      <c r="K21">
        <f>VLOOKUP(A21,NpByCase!$A$2:$G$158,2,FALSE)</f>
        <v>1699964.23</v>
      </c>
      <c r="L21">
        <f>VLOOKUP(A21,NpByCase!$A$2:$G$158,3,FALSE)</f>
        <v>3373140.3</v>
      </c>
      <c r="M21" t="e">
        <f>VLOOKUP(A21,NpByCase!$A$2:$G$158,4,FALSE)</f>
        <v>#N/A</v>
      </c>
      <c r="N21" t="e">
        <f>VLOOKUP(A21,NpByCase!$A$2:$G$158,5,FALSE)</f>
        <v>#N/A</v>
      </c>
      <c r="P21" t="e">
        <f>VLOOKUP(A21,NpByCase!$A$2:$G$158,7,FALSE)</f>
        <v>#N/A</v>
      </c>
    </row>
    <row r="22" spans="1:16" x14ac:dyDescent="0.25">
      <c r="A22" t="str">
        <f t="shared" si="0"/>
        <v>100_003_TRANZ</v>
      </c>
      <c r="B22" t="s">
        <v>30</v>
      </c>
      <c r="C22">
        <v>100</v>
      </c>
      <c r="D22" t="s">
        <v>322</v>
      </c>
      <c r="E22">
        <v>0.4654236162</v>
      </c>
      <c r="F22">
        <v>4.5206006100000001E-2</v>
      </c>
      <c r="G22">
        <v>4.7363183926000003</v>
      </c>
      <c r="H22">
        <v>4.8999886759000004</v>
      </c>
      <c r="I22">
        <v>2.8520906592999999</v>
      </c>
      <c r="J22">
        <v>1621.3206676682</v>
      </c>
      <c r="K22">
        <f>VLOOKUP(A22,NpByCase!$A$2:$G$158,2,FALSE)</f>
        <v>1575071.35</v>
      </c>
      <c r="L22">
        <f>VLOOKUP(A22,NpByCase!$A$2:$G$158,3,FALSE)</f>
        <v>2899753.93</v>
      </c>
      <c r="M22">
        <f>VLOOKUP(A22,NpByCase!$A$2:$G$158,4,FALSE)</f>
        <v>3787032.02</v>
      </c>
      <c r="N22">
        <f>VLOOKUP(A22,NpByCase!$A$2:$G$158,5,FALSE)</f>
        <v>3845056.41</v>
      </c>
      <c r="P22">
        <f>VLOOKUP(A22,NpByCase!$A$2:$G$158,7,FALSE)</f>
        <v>3010023.68</v>
      </c>
    </row>
    <row r="23" spans="1:16" x14ac:dyDescent="0.25">
      <c r="A23" t="str">
        <f t="shared" si="0"/>
        <v>100_017_TRANZ</v>
      </c>
      <c r="B23" t="s">
        <v>31</v>
      </c>
      <c r="C23">
        <v>100</v>
      </c>
      <c r="D23" t="s">
        <v>322</v>
      </c>
      <c r="E23">
        <v>0.1168787844</v>
      </c>
      <c r="F23">
        <v>2.21171831E-2</v>
      </c>
      <c r="G23">
        <v>3.0267782914999999</v>
      </c>
      <c r="H23">
        <v>4.8126595941000003</v>
      </c>
      <c r="I23">
        <v>2.7353954047000002</v>
      </c>
      <c r="J23">
        <v>1624.3662847583</v>
      </c>
      <c r="K23">
        <f>VLOOKUP(A23,NpByCase!$A$2:$G$158,2,FALSE)</f>
        <v>1699043.71</v>
      </c>
      <c r="L23">
        <f>VLOOKUP(A23,NpByCase!$A$2:$G$158,3,FALSE)</f>
        <v>3112500.95</v>
      </c>
      <c r="M23" t="e">
        <f>VLOOKUP(A23,NpByCase!$A$2:$G$158,4,FALSE)</f>
        <v>#N/A</v>
      </c>
      <c r="N23" t="e">
        <f>VLOOKUP(A23,NpByCase!$A$2:$G$158,5,FALSE)</f>
        <v>#N/A</v>
      </c>
      <c r="P23" t="e">
        <f>VLOOKUP(A23,NpByCase!$A$2:$G$158,7,FALSE)</f>
        <v>#N/A</v>
      </c>
    </row>
    <row r="24" spans="1:16" x14ac:dyDescent="0.25">
      <c r="A24" t="str">
        <f t="shared" si="0"/>
        <v>100_018_TRANZ</v>
      </c>
      <c r="B24" t="s">
        <v>32</v>
      </c>
      <c r="C24">
        <v>100</v>
      </c>
      <c r="D24" t="s">
        <v>322</v>
      </c>
      <c r="E24">
        <v>0.41019501209999998</v>
      </c>
      <c r="F24">
        <v>4.90364441E-2</v>
      </c>
      <c r="G24">
        <v>7.1281280042999997</v>
      </c>
      <c r="H24">
        <v>4.8843305192999997</v>
      </c>
      <c r="I24">
        <v>2.2955472277000002</v>
      </c>
      <c r="J24">
        <v>1617.4319649659001</v>
      </c>
      <c r="K24">
        <f>VLOOKUP(A24,NpByCase!$A$2:$G$158,2,FALSE)</f>
        <v>1695829.78</v>
      </c>
      <c r="L24">
        <f>VLOOKUP(A24,NpByCase!$A$2:$G$158,3,FALSE)</f>
        <v>3183715.14</v>
      </c>
      <c r="M24" t="e">
        <f>VLOOKUP(A24,NpByCase!$A$2:$G$158,4,FALSE)</f>
        <v>#N/A</v>
      </c>
      <c r="N24" t="e">
        <f>VLOOKUP(A24,NpByCase!$A$2:$G$158,5,FALSE)</f>
        <v>#N/A</v>
      </c>
      <c r="P24" t="e">
        <f>VLOOKUP(A24,NpByCase!$A$2:$G$158,7,FALSE)</f>
        <v>#N/A</v>
      </c>
    </row>
    <row r="25" spans="1:16" x14ac:dyDescent="0.25">
      <c r="A25" t="str">
        <f t="shared" si="0"/>
        <v>100_042_TRANZ</v>
      </c>
      <c r="B25" t="s">
        <v>33</v>
      </c>
      <c r="C25">
        <v>100</v>
      </c>
      <c r="D25" t="s">
        <v>322</v>
      </c>
      <c r="E25">
        <v>0.36634520129999998</v>
      </c>
      <c r="F25">
        <v>4.7156976699999999E-2</v>
      </c>
      <c r="G25">
        <v>3.8994188066</v>
      </c>
      <c r="H25">
        <v>2.5381693909999998</v>
      </c>
      <c r="I25">
        <v>2.5698529822</v>
      </c>
      <c r="J25">
        <v>1625.2261740578001</v>
      </c>
      <c r="K25">
        <f>VLOOKUP(A25,NpByCase!$A$2:$G$158,2,FALSE)</f>
        <v>1647714.83</v>
      </c>
      <c r="L25">
        <f>VLOOKUP(A25,NpByCase!$A$2:$G$158,3,FALSE)</f>
        <v>3204708.78</v>
      </c>
      <c r="M25" t="e">
        <f>VLOOKUP(A25,NpByCase!$A$2:$G$158,4,FALSE)</f>
        <v>#N/A</v>
      </c>
      <c r="N25" t="e">
        <f>VLOOKUP(A25,NpByCase!$A$2:$G$158,5,FALSE)</f>
        <v>#N/A</v>
      </c>
      <c r="P25" t="e">
        <f>VLOOKUP(A25,NpByCase!$A$2:$G$158,7,FALSE)</f>
        <v>#N/A</v>
      </c>
    </row>
    <row r="26" spans="1:16" x14ac:dyDescent="0.25">
      <c r="A26" t="str">
        <f t="shared" si="0"/>
        <v>100_043_TRANZ</v>
      </c>
      <c r="B26" t="s">
        <v>34</v>
      </c>
      <c r="C26">
        <v>100</v>
      </c>
      <c r="D26" t="s">
        <v>322</v>
      </c>
      <c r="E26">
        <v>0.42067349510000002</v>
      </c>
      <c r="F26">
        <v>5.0003493000000003E-2</v>
      </c>
      <c r="G26">
        <v>4.5920170858000002</v>
      </c>
      <c r="H26">
        <v>4.2321299325000004</v>
      </c>
      <c r="I26">
        <v>2.7643605080000002</v>
      </c>
      <c r="J26">
        <v>1622.3061361128</v>
      </c>
      <c r="K26">
        <f>VLOOKUP(A26,NpByCase!$A$2:$G$158,2,FALSE)</f>
        <v>1605941.53</v>
      </c>
      <c r="L26">
        <f>VLOOKUP(A26,NpByCase!$A$2:$G$158,3,FALSE)</f>
        <v>2984117.91</v>
      </c>
      <c r="M26" t="e">
        <f>VLOOKUP(A26,NpByCase!$A$2:$G$158,4,FALSE)</f>
        <v>#N/A</v>
      </c>
      <c r="N26" t="e">
        <f>VLOOKUP(A26,NpByCase!$A$2:$G$158,5,FALSE)</f>
        <v>#N/A</v>
      </c>
      <c r="P26" t="e">
        <f>VLOOKUP(A26,NpByCase!$A$2:$G$158,7,FALSE)</f>
        <v>#N/A</v>
      </c>
    </row>
    <row r="27" spans="1:16" x14ac:dyDescent="0.25">
      <c r="A27" t="str">
        <f t="shared" si="0"/>
        <v>100_067_TRANZ</v>
      </c>
      <c r="B27" t="s">
        <v>35</v>
      </c>
      <c r="C27">
        <v>100</v>
      </c>
      <c r="D27" t="s">
        <v>322</v>
      </c>
      <c r="E27">
        <v>0.46198178690000002</v>
      </c>
      <c r="F27">
        <v>3.5755010300000001E-2</v>
      </c>
      <c r="G27">
        <v>4.5035037571999998</v>
      </c>
      <c r="H27">
        <v>2.6633832454999999</v>
      </c>
      <c r="I27">
        <v>2.1969401176000001</v>
      </c>
      <c r="J27">
        <v>1621.4259206029001</v>
      </c>
      <c r="K27">
        <f>VLOOKUP(A27,NpByCase!$A$2:$G$158,2,FALSE)</f>
        <v>1671760.15</v>
      </c>
      <c r="L27">
        <f>VLOOKUP(A27,NpByCase!$A$2:$G$158,3,FALSE)</f>
        <v>3071231.28</v>
      </c>
      <c r="M27" t="e">
        <f>VLOOKUP(A27,NpByCase!$A$2:$G$158,4,FALSE)</f>
        <v>#N/A</v>
      </c>
      <c r="N27" t="e">
        <f>VLOOKUP(A27,NpByCase!$A$2:$G$158,5,FALSE)</f>
        <v>#N/A</v>
      </c>
      <c r="P27" t="e">
        <f>VLOOKUP(A27,NpByCase!$A$2:$G$158,7,FALSE)</f>
        <v>#N/A</v>
      </c>
    </row>
    <row r="28" spans="1:16" x14ac:dyDescent="0.25">
      <c r="A28" t="str">
        <f t="shared" si="0"/>
        <v>100_068_TRANZ</v>
      </c>
      <c r="B28" t="s">
        <v>36</v>
      </c>
      <c r="C28">
        <v>100</v>
      </c>
      <c r="D28" t="s">
        <v>322</v>
      </c>
      <c r="E28">
        <v>9.6651514300000005E-2</v>
      </c>
      <c r="F28">
        <v>5.9143201399999998E-2</v>
      </c>
      <c r="G28">
        <v>4.3219442077999997</v>
      </c>
      <c r="H28">
        <v>4.0638145813</v>
      </c>
      <c r="I28">
        <v>2.9369826694999999</v>
      </c>
      <c r="J28">
        <v>1629.9687391251</v>
      </c>
      <c r="K28">
        <f>VLOOKUP(A28,NpByCase!$A$2:$G$158,2,FALSE)</f>
        <v>1638279.57</v>
      </c>
      <c r="L28">
        <f>VLOOKUP(A28,NpByCase!$A$2:$G$158,3,FALSE)</f>
        <v>3142289.16</v>
      </c>
      <c r="M28" t="e">
        <f>VLOOKUP(A28,NpByCase!$A$2:$G$158,4,FALSE)</f>
        <v>#N/A</v>
      </c>
      <c r="N28" t="e">
        <f>VLOOKUP(A28,NpByCase!$A$2:$G$158,5,FALSE)</f>
        <v>#N/A</v>
      </c>
      <c r="P28" t="e">
        <f>VLOOKUP(A28,NpByCase!$A$2:$G$158,7,FALSE)</f>
        <v>#N/A</v>
      </c>
    </row>
    <row r="29" spans="1:16" x14ac:dyDescent="0.25">
      <c r="A29" t="str">
        <f t="shared" si="0"/>
        <v>100_073_TRANZ</v>
      </c>
      <c r="B29" t="s">
        <v>37</v>
      </c>
      <c r="C29">
        <v>100</v>
      </c>
      <c r="D29" t="s">
        <v>322</v>
      </c>
      <c r="E29">
        <v>0.32740209209999999</v>
      </c>
      <c r="F29">
        <v>4.3791155800000002E-2</v>
      </c>
      <c r="G29">
        <v>4.9129188227</v>
      </c>
      <c r="H29">
        <v>3.7601211402999999</v>
      </c>
      <c r="I29">
        <v>2.0974328003</v>
      </c>
      <c r="J29">
        <v>1625.0233117396999</v>
      </c>
      <c r="K29">
        <f>VLOOKUP(A29,NpByCase!$A$2:$G$158,2,FALSE)</f>
        <v>1682616.24</v>
      </c>
      <c r="L29">
        <f>VLOOKUP(A29,NpByCase!$A$2:$G$158,3,FALSE)</f>
        <v>3085251.33</v>
      </c>
      <c r="M29" t="e">
        <f>VLOOKUP(A29,NpByCase!$A$2:$G$158,4,FALSE)</f>
        <v>#N/A</v>
      </c>
      <c r="N29" t="e">
        <f>VLOOKUP(A29,NpByCase!$A$2:$G$158,5,FALSE)</f>
        <v>#N/A</v>
      </c>
      <c r="P29" t="e">
        <f>VLOOKUP(A29,NpByCase!$A$2:$G$158,7,FALSE)</f>
        <v>#N/A</v>
      </c>
    </row>
    <row r="30" spans="1:16" x14ac:dyDescent="0.25">
      <c r="A30" t="str">
        <f t="shared" si="0"/>
        <v>100_088_TRANZ</v>
      </c>
      <c r="B30" t="s">
        <v>38</v>
      </c>
      <c r="C30">
        <v>100</v>
      </c>
      <c r="D30" t="s">
        <v>322</v>
      </c>
      <c r="E30">
        <v>0.44548863989999998</v>
      </c>
      <c r="F30">
        <v>2.3941803800000001E-2</v>
      </c>
      <c r="G30">
        <v>2.632781118</v>
      </c>
      <c r="H30">
        <v>2.2404568654000001</v>
      </c>
      <c r="I30">
        <v>2.9922983877</v>
      </c>
      <c r="J30">
        <v>1617.0583591596001</v>
      </c>
      <c r="K30">
        <f>VLOOKUP(A30,NpByCase!$A$2:$G$158,2,FALSE)</f>
        <v>1685960.95</v>
      </c>
      <c r="L30">
        <f>VLOOKUP(A30,NpByCase!$A$2:$G$158,3,FALSE)</f>
        <v>3187529.74</v>
      </c>
      <c r="M30" t="e">
        <f>VLOOKUP(A30,NpByCase!$A$2:$G$158,4,FALSE)</f>
        <v>#N/A</v>
      </c>
      <c r="N30" t="e">
        <f>VLOOKUP(A30,NpByCase!$A$2:$G$158,5,FALSE)</f>
        <v>#N/A</v>
      </c>
      <c r="P30" t="e">
        <f>VLOOKUP(A30,NpByCase!$A$2:$G$158,7,FALSE)</f>
        <v>#N/A</v>
      </c>
    </row>
    <row r="31" spans="1:16" x14ac:dyDescent="0.25">
      <c r="A31" t="str">
        <f t="shared" si="0"/>
        <v>100_093_TRANZ</v>
      </c>
      <c r="B31" t="s">
        <v>39</v>
      </c>
      <c r="C31">
        <v>100</v>
      </c>
      <c r="D31" t="s">
        <v>322</v>
      </c>
      <c r="E31">
        <v>0.46840342340000002</v>
      </c>
      <c r="F31">
        <v>4.1948421700000002E-2</v>
      </c>
      <c r="G31">
        <v>4.0332278419999996</v>
      </c>
      <c r="H31">
        <v>3.8117567078999999</v>
      </c>
      <c r="I31">
        <v>2.7175964142</v>
      </c>
      <c r="J31">
        <v>1621.0508061769999</v>
      </c>
      <c r="K31">
        <f>VLOOKUP(A31,NpByCase!$A$2:$G$158,2,FALSE)</f>
        <v>1609683.64</v>
      </c>
      <c r="L31">
        <f>VLOOKUP(A31,NpByCase!$A$2:$G$158,3,FALSE)</f>
        <v>3058581.86</v>
      </c>
      <c r="M31">
        <f>VLOOKUP(A31,NpByCase!$A$2:$G$158,4,FALSE)</f>
        <v>3933714.81</v>
      </c>
      <c r="N31">
        <f>VLOOKUP(A31,NpByCase!$A$2:$G$158,5,FALSE)</f>
        <v>3798495.05</v>
      </c>
      <c r="P31">
        <f>VLOOKUP(A31,NpByCase!$A$2:$G$158,7,FALSE)</f>
        <v>2887659.52</v>
      </c>
    </row>
    <row r="32" spans="1:16" x14ac:dyDescent="0.25">
      <c r="A32" t="str">
        <f t="shared" si="0"/>
        <v>100_098_TRANZ</v>
      </c>
      <c r="B32" t="s">
        <v>40</v>
      </c>
      <c r="C32">
        <v>100</v>
      </c>
      <c r="D32" t="s">
        <v>322</v>
      </c>
      <c r="E32">
        <v>0.34456432710000001</v>
      </c>
      <c r="F32">
        <v>3.46210588E-2</v>
      </c>
      <c r="G32">
        <v>3.4835432654999998</v>
      </c>
      <c r="H32">
        <v>2.3892239152000001</v>
      </c>
      <c r="I32">
        <v>2.3530808641999998</v>
      </c>
      <c r="J32">
        <v>1617.3107165157001</v>
      </c>
      <c r="K32">
        <f>VLOOKUP(A32,NpByCase!$A$2:$G$158,2,FALSE)</f>
        <v>1670269.66</v>
      </c>
      <c r="L32">
        <f>VLOOKUP(A32,NpByCase!$A$2:$G$158,3,FALSE)</f>
        <v>3115511.36</v>
      </c>
      <c r="M32" t="e">
        <f>VLOOKUP(A32,NpByCase!$A$2:$G$158,4,FALSE)</f>
        <v>#N/A</v>
      </c>
      <c r="N32" t="e">
        <f>VLOOKUP(A32,NpByCase!$A$2:$G$158,5,FALSE)</f>
        <v>#N/A</v>
      </c>
      <c r="P32" t="e">
        <f>VLOOKUP(A32,NpByCase!$A$2:$G$158,7,FALSE)</f>
        <v>#N/A</v>
      </c>
    </row>
    <row r="33" spans="1:16" x14ac:dyDescent="0.25">
      <c r="A33" t="str">
        <f t="shared" si="0"/>
        <v>100_106_TRANZ</v>
      </c>
      <c r="B33" t="s">
        <v>41</v>
      </c>
      <c r="C33">
        <v>100</v>
      </c>
      <c r="D33" t="s">
        <v>322</v>
      </c>
      <c r="E33">
        <v>0.36034348309999997</v>
      </c>
      <c r="F33">
        <v>5.5768636900000002E-2</v>
      </c>
      <c r="G33">
        <v>7.3378537110000002</v>
      </c>
      <c r="H33">
        <v>3.2549500537</v>
      </c>
      <c r="I33">
        <v>2.2791968810999998</v>
      </c>
      <c r="J33">
        <v>1610.5655985650999</v>
      </c>
      <c r="K33" t="e">
        <f>VLOOKUP(A33,NpByCase!$A$2:$G$158,2,FALSE)</f>
        <v>#N/A</v>
      </c>
      <c r="L33" t="e">
        <f>VLOOKUP(A33,NpByCase!$A$2:$G$158,3,FALSE)</f>
        <v>#N/A</v>
      </c>
      <c r="M33" t="e">
        <f>VLOOKUP(A33,NpByCase!$A$2:$G$158,4,FALSE)</f>
        <v>#N/A</v>
      </c>
      <c r="N33" t="e">
        <f>VLOOKUP(A33,NpByCase!$A$2:$G$158,5,FALSE)</f>
        <v>#N/A</v>
      </c>
      <c r="P33" t="e">
        <f>VLOOKUP(A33,NpByCase!$A$2:$G$158,7,FALSE)</f>
        <v>#N/A</v>
      </c>
    </row>
    <row r="34" spans="1:16" x14ac:dyDescent="0.25">
      <c r="A34" t="str">
        <f t="shared" si="0"/>
        <v>100_126_TRANZ</v>
      </c>
      <c r="B34" t="s">
        <v>42</v>
      </c>
      <c r="C34">
        <v>100</v>
      </c>
      <c r="D34" t="s">
        <v>322</v>
      </c>
      <c r="E34">
        <v>0.33772387180000002</v>
      </c>
      <c r="F34">
        <v>3.2959500799999999E-2</v>
      </c>
      <c r="G34">
        <v>4.8350439082000003</v>
      </c>
      <c r="H34">
        <v>3.7908193357000002</v>
      </c>
      <c r="I34">
        <v>2.5581697879999998</v>
      </c>
      <c r="J34">
        <v>1612.4406212706999</v>
      </c>
      <c r="K34">
        <f>VLOOKUP(A34,NpByCase!$A$2:$G$158,2,FALSE)</f>
        <v>1657077.98</v>
      </c>
      <c r="L34">
        <f>VLOOKUP(A34,NpByCase!$A$2:$G$158,3,FALSE)</f>
        <v>3249039.29</v>
      </c>
      <c r="M34">
        <f>VLOOKUP(A34,NpByCase!$A$2:$G$158,4,FALSE)</f>
        <v>3722802.56</v>
      </c>
      <c r="N34">
        <f>VLOOKUP(A34,NpByCase!$A$2:$G$158,5,FALSE)</f>
        <v>3755636.38</v>
      </c>
      <c r="P34">
        <f>VLOOKUP(A34,NpByCase!$A$2:$G$158,7,FALSE)</f>
        <v>2962017.83</v>
      </c>
    </row>
    <row r="35" spans="1:16" x14ac:dyDescent="0.25">
      <c r="A35" t="str">
        <f t="shared" si="0"/>
        <v>100_139_TRANZ</v>
      </c>
      <c r="B35" t="s">
        <v>43</v>
      </c>
      <c r="C35">
        <v>100</v>
      </c>
      <c r="D35" t="s">
        <v>322</v>
      </c>
      <c r="E35">
        <v>0.25132344829999997</v>
      </c>
      <c r="F35">
        <v>5.8537321599999997E-2</v>
      </c>
      <c r="G35">
        <v>5.8838029602999997</v>
      </c>
      <c r="H35">
        <v>4.7382491769000001</v>
      </c>
      <c r="I35">
        <v>2.3864177347000002</v>
      </c>
      <c r="J35">
        <v>1616.6488123495999</v>
      </c>
      <c r="K35" t="e">
        <f>VLOOKUP(A35,NpByCase!$A$2:$G$158,2,FALSE)</f>
        <v>#N/A</v>
      </c>
      <c r="L35" t="e">
        <f>VLOOKUP(A35,NpByCase!$A$2:$G$158,3,FALSE)</f>
        <v>#N/A</v>
      </c>
      <c r="M35" t="e">
        <f>VLOOKUP(A35,NpByCase!$A$2:$G$158,4,FALSE)</f>
        <v>#N/A</v>
      </c>
      <c r="N35" t="e">
        <f>VLOOKUP(A35,NpByCase!$A$2:$G$158,5,FALSE)</f>
        <v>#N/A</v>
      </c>
      <c r="P35" t="e">
        <f>VLOOKUP(A35,NpByCase!$A$2:$G$158,7,FALSE)</f>
        <v>#N/A</v>
      </c>
    </row>
    <row r="36" spans="1:16" x14ac:dyDescent="0.25">
      <c r="A36" t="str">
        <f t="shared" si="0"/>
        <v>100_158_TRANZ</v>
      </c>
      <c r="B36" t="s">
        <v>44</v>
      </c>
      <c r="C36">
        <v>100</v>
      </c>
      <c r="D36" t="s">
        <v>322</v>
      </c>
      <c r="E36">
        <v>0.35590322182</v>
      </c>
      <c r="F36">
        <v>4.2704020599999996E-2</v>
      </c>
      <c r="G36">
        <v>4.6765321161599998</v>
      </c>
      <c r="H36">
        <v>4.2734556225600002</v>
      </c>
      <c r="I36">
        <v>2.6434493563800006</v>
      </c>
      <c r="J36">
        <v>1622.1302455126001</v>
      </c>
      <c r="K36">
        <f>VLOOKUP(A36,NpByCase!$A$2:$G$158,2,FALSE)</f>
        <v>1679904.34</v>
      </c>
      <c r="L36">
        <f>VLOOKUP(A36,NpByCase!$A$2:$G$158,3,FALSE)</f>
        <v>3154880.64</v>
      </c>
      <c r="M36" t="e">
        <f>VLOOKUP(A36,NpByCase!$A$2:$G$158,4,FALSE)</f>
        <v>#N/A</v>
      </c>
      <c r="N36" t="e">
        <f>VLOOKUP(A36,NpByCase!$A$2:$G$158,5,FALSE)</f>
        <v>#N/A</v>
      </c>
      <c r="P36" t="e">
        <f>VLOOKUP(A36,NpByCase!$A$2:$G$158,7,FALSE)</f>
        <v>#N/A</v>
      </c>
    </row>
    <row r="37" spans="1:16" x14ac:dyDescent="0.25">
      <c r="A37" t="str">
        <f t="shared" si="0"/>
        <v>100_160_TRANZ</v>
      </c>
      <c r="B37" t="s">
        <v>45</v>
      </c>
      <c r="C37">
        <v>100</v>
      </c>
      <c r="D37" t="s">
        <v>322</v>
      </c>
      <c r="E37">
        <v>0.37358298266666673</v>
      </c>
      <c r="F37">
        <v>4.1545852216666665E-2</v>
      </c>
      <c r="G37">
        <v>4.6476940563333331</v>
      </c>
      <c r="H37">
        <v>4.0051102263833336</v>
      </c>
      <c r="I37">
        <v>2.5690311499166669</v>
      </c>
      <c r="J37">
        <v>1622.0128580276503</v>
      </c>
      <c r="K37">
        <f>VLOOKUP(A37,NpByCase!$A$2:$G$158,2,FALSE)</f>
        <v>1683675.92</v>
      </c>
      <c r="L37">
        <f>VLOOKUP(A37,NpByCase!$A$2:$G$158,3,FALSE)</f>
        <v>3132208.52</v>
      </c>
      <c r="M37" t="e">
        <f>VLOOKUP(A37,NpByCase!$A$2:$G$158,4,FALSE)</f>
        <v>#N/A</v>
      </c>
      <c r="N37" t="e">
        <f>VLOOKUP(A37,NpByCase!$A$2:$G$158,5,FALSE)</f>
        <v>#N/A</v>
      </c>
      <c r="P37" t="e">
        <f>VLOOKUP(A37,NpByCase!$A$2:$G$158,7,FALSE)</f>
        <v>#N/A</v>
      </c>
    </row>
    <row r="38" spans="1:16" x14ac:dyDescent="0.25">
      <c r="A38" t="str">
        <f t="shared" si="0"/>
        <v>100_172_TRANZ</v>
      </c>
      <c r="B38" t="s">
        <v>46</v>
      </c>
      <c r="C38">
        <v>100</v>
      </c>
      <c r="D38" t="s">
        <v>322</v>
      </c>
      <c r="E38">
        <v>0.33402134432857145</v>
      </c>
      <c r="F38">
        <v>4.4059759242857141E-2</v>
      </c>
      <c r="G38">
        <v>4.6011583636857143</v>
      </c>
      <c r="H38">
        <v>4.0134965628000003</v>
      </c>
      <c r="I38">
        <v>2.6215956527142863</v>
      </c>
      <c r="J38">
        <v>1623.1494124701433</v>
      </c>
      <c r="K38">
        <f>VLOOKUP(A38,NpByCase!$A$2:$G$158,2,FALSE)</f>
        <v>1699295.25</v>
      </c>
      <c r="L38">
        <f>VLOOKUP(A38,NpByCase!$A$2:$G$158,3,FALSE)</f>
        <v>3070675.97</v>
      </c>
      <c r="M38">
        <f>VLOOKUP(A38,NpByCase!$A$2:$G$158,4,FALSE)</f>
        <v>3969693.94</v>
      </c>
      <c r="N38">
        <f>VLOOKUP(A38,NpByCase!$A$2:$G$158,5,FALSE)</f>
        <v>3837059.65</v>
      </c>
      <c r="P38">
        <f>VLOOKUP(A38,NpByCase!$A$2:$G$158,7,FALSE)</f>
        <v>3118698.7</v>
      </c>
    </row>
    <row r="39" spans="1:16" x14ac:dyDescent="0.25">
      <c r="A39" t="str">
        <f t="shared" si="0"/>
        <v>100_183_TRANZ</v>
      </c>
      <c r="B39" t="s">
        <v>47</v>
      </c>
      <c r="C39">
        <v>100</v>
      </c>
      <c r="D39" t="s">
        <v>322</v>
      </c>
      <c r="E39">
        <v>0.33319393780000001</v>
      </c>
      <c r="F39">
        <v>4.4026183812499994E-2</v>
      </c>
      <c r="G39">
        <v>4.6401284210625002</v>
      </c>
      <c r="H39">
        <v>3.9818246349875004</v>
      </c>
      <c r="I39">
        <v>2.5560752961625006</v>
      </c>
      <c r="J39">
        <v>1623.3836498788378</v>
      </c>
      <c r="K39">
        <f>VLOOKUP(A39,NpByCase!$A$2:$G$158,2,FALSE)</f>
        <v>1679486.71</v>
      </c>
      <c r="L39">
        <f>VLOOKUP(A39,NpByCase!$A$2:$G$158,3,FALSE)</f>
        <v>3102261.85</v>
      </c>
      <c r="M39" t="e">
        <f>VLOOKUP(A39,NpByCase!$A$2:$G$158,4,FALSE)</f>
        <v>#N/A</v>
      </c>
      <c r="N39" t="e">
        <f>VLOOKUP(A39,NpByCase!$A$2:$G$158,5,FALSE)</f>
        <v>#N/A</v>
      </c>
      <c r="P39" t="e">
        <f>VLOOKUP(A39,NpByCase!$A$2:$G$158,7,FALSE)</f>
        <v>#N/A</v>
      </c>
    </row>
    <row r="40" spans="1:16" x14ac:dyDescent="0.25">
      <c r="A40" t="str">
        <f t="shared" si="0"/>
        <v>100_193_TRANZ</v>
      </c>
      <c r="B40" t="s">
        <v>48</v>
      </c>
      <c r="C40">
        <v>100</v>
      </c>
      <c r="D40" t="s">
        <v>322</v>
      </c>
      <c r="E40">
        <v>0.34567112692222224</v>
      </c>
      <c r="F40">
        <v>4.1794586033333331E-2</v>
      </c>
      <c r="G40">
        <v>4.4170898318333336</v>
      </c>
      <c r="H40">
        <v>3.7883393272555557</v>
      </c>
      <c r="I40">
        <v>2.604544528555556</v>
      </c>
      <c r="J40">
        <v>1622.6808397989225</v>
      </c>
      <c r="K40">
        <f>VLOOKUP(A40,NpByCase!$A$2:$G$158,2,FALSE)</f>
        <v>1682728.19</v>
      </c>
      <c r="L40">
        <f>VLOOKUP(A40,NpByCase!$A$2:$G$158,3,FALSE)</f>
        <v>3124155.13</v>
      </c>
      <c r="M40" t="e">
        <f>VLOOKUP(A40,NpByCase!$A$2:$G$158,4,FALSE)</f>
        <v>#N/A</v>
      </c>
      <c r="N40" t="e">
        <f>VLOOKUP(A40,NpByCase!$A$2:$G$158,5,FALSE)</f>
        <v>#N/A</v>
      </c>
      <c r="P40" t="e">
        <f>VLOOKUP(A40,NpByCase!$A$2:$G$158,7,FALSE)</f>
        <v>#N/A</v>
      </c>
    </row>
    <row r="41" spans="1:16" x14ac:dyDescent="0.25">
      <c r="A41" t="str">
        <f t="shared" si="0"/>
        <v>100_196_TRANZ</v>
      </c>
      <c r="B41" t="s">
        <v>49</v>
      </c>
      <c r="C41">
        <v>100</v>
      </c>
      <c r="D41" t="s">
        <v>322</v>
      </c>
      <c r="E41">
        <v>0.35794435657000001</v>
      </c>
      <c r="F41">
        <v>4.1809969599999997E-2</v>
      </c>
      <c r="G41">
        <v>4.3787036328499997</v>
      </c>
      <c r="H41">
        <v>3.7906810653200003</v>
      </c>
      <c r="I41">
        <v>2.6158497171200006</v>
      </c>
      <c r="J41">
        <v>1622.5178364367302</v>
      </c>
      <c r="K41">
        <f>VLOOKUP(A41,NpByCase!$A$2:$G$158,2,FALSE)</f>
        <v>1681642.48</v>
      </c>
      <c r="L41">
        <f>VLOOKUP(A41,NpByCase!$A$2:$G$158,3,FALSE)</f>
        <v>3053456.21</v>
      </c>
      <c r="M41" t="e">
        <f>VLOOKUP(A41,NpByCase!$A$2:$G$158,4,FALSE)</f>
        <v>#N/A</v>
      </c>
      <c r="N41" t="e">
        <f>VLOOKUP(A41,NpByCase!$A$2:$G$158,5,FALSE)</f>
        <v>#N/A</v>
      </c>
      <c r="P41" t="e">
        <f>VLOOKUP(A41,NpByCase!$A$2:$G$158,7,FALSE)</f>
        <v>#N/A</v>
      </c>
    </row>
    <row r="42" spans="1:16" x14ac:dyDescent="0.25">
      <c r="A42" t="str">
        <f t="shared" si="0"/>
        <v>100_199_TRANZ</v>
      </c>
      <c r="B42" t="s">
        <v>50</v>
      </c>
      <c r="C42">
        <v>100</v>
      </c>
      <c r="D42" t="s">
        <v>322</v>
      </c>
      <c r="E42">
        <v>0.35672799025454549</v>
      </c>
      <c r="F42">
        <v>4.1156432254545454E-2</v>
      </c>
      <c r="G42">
        <v>4.2973254176363636</v>
      </c>
      <c r="H42">
        <v>3.6632758698545458</v>
      </c>
      <c r="I42">
        <v>2.5919616395818186</v>
      </c>
      <c r="J42">
        <v>1622.0444618984548</v>
      </c>
      <c r="K42">
        <f>VLOOKUP(A42,NpByCase!$A$2:$G$158,2,FALSE)</f>
        <v>1676974.26</v>
      </c>
      <c r="L42">
        <f>VLOOKUP(A42,NpByCase!$A$2:$G$158,3,FALSE)</f>
        <v>3164512.27</v>
      </c>
      <c r="M42" t="e">
        <f>VLOOKUP(A42,NpByCase!$A$2:$G$158,4,FALSE)</f>
        <v>#N/A</v>
      </c>
      <c r="N42" t="e">
        <f>VLOOKUP(A42,NpByCase!$A$2:$G$158,5,FALSE)</f>
        <v>#N/A</v>
      </c>
      <c r="P42" t="e">
        <f>VLOOKUP(A42,NpByCase!$A$2:$G$158,7,FALSE)</f>
        <v>#N/A</v>
      </c>
    </row>
    <row r="43" spans="1:16" x14ac:dyDescent="0.25">
      <c r="A43" t="str">
        <f t="shared" si="0"/>
        <v>100_206_TRANZ</v>
      </c>
      <c r="B43" t="s">
        <v>51</v>
      </c>
      <c r="C43">
        <v>100</v>
      </c>
      <c r="D43" t="s">
        <v>322</v>
      </c>
      <c r="E43">
        <v>0.357029281325</v>
      </c>
      <c r="F43">
        <v>4.2374115974999994E-2</v>
      </c>
      <c r="G43">
        <v>4.5507027754166662</v>
      </c>
      <c r="H43">
        <v>3.6292487185083337</v>
      </c>
      <c r="I43">
        <v>2.5658979097083336</v>
      </c>
      <c r="J43">
        <v>1621.0878899540085</v>
      </c>
      <c r="K43">
        <f>VLOOKUP(A43,NpByCase!$A$2:$G$158,2,FALSE)</f>
        <v>1651107.62</v>
      </c>
      <c r="L43">
        <f>VLOOKUP(A43,NpByCase!$A$2:$G$158,3,FALSE)</f>
        <v>3169864.1</v>
      </c>
      <c r="M43">
        <f>VLOOKUP(A43,NpByCase!$A$2:$G$158,4,FALSE)</f>
        <v>4083390.9</v>
      </c>
      <c r="N43">
        <f>VLOOKUP(A43,NpByCase!$A$2:$G$158,5,FALSE)</f>
        <v>3830060.06</v>
      </c>
      <c r="P43">
        <f>VLOOKUP(A43,NpByCase!$A$2:$G$158,7,FALSE)</f>
        <v>2988399.32</v>
      </c>
    </row>
    <row r="44" spans="1:16" x14ac:dyDescent="0.25">
      <c r="A44" t="str">
        <f t="shared" si="0"/>
        <v>100_208_TRANZ</v>
      </c>
      <c r="B44" t="s">
        <v>52</v>
      </c>
      <c r="C44">
        <v>100</v>
      </c>
      <c r="D44" t="s">
        <v>322</v>
      </c>
      <c r="E44">
        <v>0.35554424982307692</v>
      </c>
      <c r="F44">
        <v>4.1649914807692305E-2</v>
      </c>
      <c r="G44">
        <v>4.5725751702461537</v>
      </c>
      <c r="H44">
        <v>3.6416772275230773</v>
      </c>
      <c r="I44">
        <v>2.5653034388076921</v>
      </c>
      <c r="J44">
        <v>1620.4227154399077</v>
      </c>
      <c r="K44">
        <f>VLOOKUP(A44,NpByCase!$A$2:$G$158,2,FALSE)</f>
        <v>1665702.47</v>
      </c>
      <c r="L44">
        <f>VLOOKUP(A44,NpByCase!$A$2:$G$158,3,FALSE)</f>
        <v>3107603.52</v>
      </c>
      <c r="M44" t="e">
        <f>VLOOKUP(A44,NpByCase!$A$2:$G$158,4,FALSE)</f>
        <v>#N/A</v>
      </c>
      <c r="N44" t="e">
        <f>VLOOKUP(A44,NpByCase!$A$2:$G$158,5,FALSE)</f>
        <v>#N/A</v>
      </c>
      <c r="P44" t="e">
        <f>VLOOKUP(A44,NpByCase!$A$2:$G$158,7,FALSE)</f>
        <v>#N/A</v>
      </c>
    </row>
    <row r="45" spans="1:16" x14ac:dyDescent="0.25">
      <c r="A45" t="str">
        <f t="shared" si="0"/>
        <v>100_219_TRANZ</v>
      </c>
      <c r="B45" t="s">
        <v>53</v>
      </c>
      <c r="C45">
        <v>100</v>
      </c>
      <c r="D45" t="s">
        <v>322</v>
      </c>
      <c r="E45">
        <v>0.34809990685714282</v>
      </c>
      <c r="F45">
        <v>4.2856158149999997E-2</v>
      </c>
      <c r="G45">
        <v>4.6662342981071427</v>
      </c>
      <c r="H45">
        <v>3.7200037953357143</v>
      </c>
      <c r="I45">
        <v>2.5525258885142859</v>
      </c>
      <c r="J45">
        <v>1620.153150933457</v>
      </c>
      <c r="K45">
        <f>VLOOKUP(A45,NpByCase!$A$2:$G$158,2,FALSE)</f>
        <v>1660033.98</v>
      </c>
      <c r="L45">
        <f>VLOOKUP(A45,NpByCase!$A$2:$G$158,3,FALSE)</f>
        <v>3162323.12</v>
      </c>
      <c r="M45" t="e">
        <f>VLOOKUP(A45,NpByCase!$A$2:$G$158,4,FALSE)</f>
        <v>#N/A</v>
      </c>
      <c r="N45" t="e">
        <f>VLOOKUP(A45,NpByCase!$A$2:$G$158,5,FALSE)</f>
        <v>#N/A</v>
      </c>
      <c r="P45" t="e">
        <f>VLOOKUP(A45,NpByCase!$A$2:$G$158,7,FALSE)</f>
        <v>#N/A</v>
      </c>
    </row>
    <row r="46" spans="1:16" x14ac:dyDescent="0.25">
      <c r="A46" t="str">
        <f t="shared" si="0"/>
        <v>100_237_TRANZ</v>
      </c>
      <c r="B46" t="s">
        <v>54</v>
      </c>
      <c r="C46">
        <v>100</v>
      </c>
      <c r="D46" t="s">
        <v>322</v>
      </c>
      <c r="E46">
        <v>0.34862012785466667</v>
      </c>
      <c r="F46">
        <v>4.2846015646666666E-2</v>
      </c>
      <c r="G46">
        <v>4.6669208193106666</v>
      </c>
      <c r="H46">
        <v>3.7569005838173335</v>
      </c>
      <c r="I46">
        <v>2.5585874530386672</v>
      </c>
      <c r="J46">
        <v>1620.2849572387333</v>
      </c>
      <c r="K46">
        <f>VLOOKUP(A46,NpByCase!$A$2:$G$158,2,FALSE)</f>
        <v>1656817.96</v>
      </c>
      <c r="L46">
        <f>VLOOKUP(A46,NpByCase!$A$2:$G$158,3,FALSE)</f>
        <v>3140918.89</v>
      </c>
      <c r="M46">
        <f>VLOOKUP(A46,NpByCase!$A$2:$G$158,4,FALSE)</f>
        <v>3811108.21</v>
      </c>
      <c r="N46">
        <f>VLOOKUP(A46,NpByCase!$A$2:$G$158,5,FALSE)</f>
        <v>3738908.6</v>
      </c>
      <c r="P46">
        <f>VLOOKUP(A46,NpByCase!$A$2:$G$158,7,FALSE)</f>
        <v>3088680.39</v>
      </c>
    </row>
    <row r="47" spans="1:16" x14ac:dyDescent="0.25">
      <c r="A47" t="str">
        <f t="shared" si="0"/>
        <v>300_000</v>
      </c>
      <c r="B47" t="s">
        <v>55</v>
      </c>
      <c r="C47">
        <v>300</v>
      </c>
      <c r="E47">
        <v>0.2</v>
      </c>
      <c r="F47">
        <v>0</v>
      </c>
      <c r="G47">
        <v>1</v>
      </c>
      <c r="H47">
        <v>3</v>
      </c>
      <c r="I47">
        <v>2</v>
      </c>
      <c r="J47">
        <v>1620</v>
      </c>
      <c r="K47">
        <f>VLOOKUP(A47,NpByCase!$A$2:$G$158,2,FALSE)</f>
        <v>1580416.66</v>
      </c>
      <c r="L47">
        <f>VLOOKUP(A47,NpByCase!$A$2:$G$158,3,FALSE)</f>
        <v>2753728.79</v>
      </c>
      <c r="M47">
        <f>VLOOKUP(A47,NpByCase!$A$2:$G$158,4,FALSE)</f>
        <v>3459387.62</v>
      </c>
      <c r="N47">
        <f>VLOOKUP(A47,NpByCase!$A$2:$G$158,5,FALSE)</f>
        <v>3303553</v>
      </c>
      <c r="P47">
        <f>VLOOKUP(A47,NpByCase!$A$2:$G$158,7,FALSE)</f>
        <v>2679190.83</v>
      </c>
    </row>
    <row r="48" spans="1:16" x14ac:dyDescent="0.25">
      <c r="A48" t="str">
        <f t="shared" si="0"/>
        <v>300_011</v>
      </c>
      <c r="B48" t="s">
        <v>56</v>
      </c>
      <c r="C48">
        <v>300</v>
      </c>
      <c r="E48">
        <v>0.26992389300000003</v>
      </c>
      <c r="F48">
        <v>2.8829312100000001E-2</v>
      </c>
      <c r="G48">
        <v>2.3691679133000001</v>
      </c>
      <c r="H48">
        <v>3.5093174487000001</v>
      </c>
      <c r="I48">
        <v>2.4713375955000001</v>
      </c>
      <c r="J48">
        <v>1615.6605432289</v>
      </c>
      <c r="K48">
        <f>VLOOKUP(A48,NpByCase!$A$2:$G$158,2,FALSE)</f>
        <v>1625171.11</v>
      </c>
      <c r="L48">
        <f>VLOOKUP(A48,NpByCase!$A$2:$G$158,3,FALSE)</f>
        <v>2912434.4</v>
      </c>
      <c r="M48" t="e">
        <f>VLOOKUP(A48,NpByCase!$A$2:$G$158,4,FALSE)</f>
        <v>#N/A</v>
      </c>
      <c r="N48" t="e">
        <f>VLOOKUP(A48,NpByCase!$A$2:$G$158,5,FALSE)</f>
        <v>#N/A</v>
      </c>
      <c r="P48" t="e">
        <f>VLOOKUP(A48,NpByCase!$A$2:$G$158,7,FALSE)</f>
        <v>#N/A</v>
      </c>
    </row>
    <row r="49" spans="1:16" x14ac:dyDescent="0.25">
      <c r="A49" t="str">
        <f t="shared" si="0"/>
        <v>300_015</v>
      </c>
      <c r="B49" t="s">
        <v>57</v>
      </c>
      <c r="C49">
        <v>300</v>
      </c>
      <c r="E49">
        <v>0.49562134740000002</v>
      </c>
      <c r="F49">
        <v>3.7290027599999997E-2</v>
      </c>
      <c r="G49">
        <v>1.575230141</v>
      </c>
      <c r="H49">
        <v>3.4383361521000002</v>
      </c>
      <c r="I49">
        <v>2.7190017889</v>
      </c>
      <c r="J49">
        <v>1626.9406558850001</v>
      </c>
      <c r="K49">
        <f>VLOOKUP(A49,NpByCase!$A$2:$G$158,2,FALSE)</f>
        <v>1423985.09</v>
      </c>
      <c r="L49">
        <f>VLOOKUP(A49,NpByCase!$A$2:$G$158,3,FALSE)</f>
        <v>2643953.73</v>
      </c>
      <c r="M49" t="e">
        <f>VLOOKUP(A49,NpByCase!$A$2:$G$158,4,FALSE)</f>
        <v>#N/A</v>
      </c>
      <c r="N49" t="e">
        <f>VLOOKUP(A49,NpByCase!$A$2:$G$158,5,FALSE)</f>
        <v>#N/A</v>
      </c>
      <c r="P49" t="e">
        <f>VLOOKUP(A49,NpByCase!$A$2:$G$158,7,FALSE)</f>
        <v>#N/A</v>
      </c>
    </row>
    <row r="50" spans="1:16" x14ac:dyDescent="0.25">
      <c r="A50" t="str">
        <f t="shared" si="0"/>
        <v>300_029</v>
      </c>
      <c r="B50" t="s">
        <v>58</v>
      </c>
      <c r="C50">
        <v>300</v>
      </c>
      <c r="E50">
        <v>0.35668543060000002</v>
      </c>
      <c r="F50">
        <v>5.2317368900000001E-2</v>
      </c>
      <c r="G50">
        <v>2.9353150127999998</v>
      </c>
      <c r="H50">
        <v>2.4114813649000002</v>
      </c>
      <c r="I50">
        <v>2.4150084154</v>
      </c>
      <c r="J50">
        <v>1624.0641087097999</v>
      </c>
      <c r="K50">
        <f>VLOOKUP(A50,NpByCase!$A$2:$G$158,2,FALSE)</f>
        <v>1672381.48</v>
      </c>
      <c r="L50">
        <f>VLOOKUP(A50,NpByCase!$A$2:$G$158,3,FALSE)</f>
        <v>3052232.22</v>
      </c>
      <c r="M50" t="e">
        <f>VLOOKUP(A50,NpByCase!$A$2:$G$158,4,FALSE)</f>
        <v>#N/A</v>
      </c>
      <c r="N50" t="e">
        <f>VLOOKUP(A50,NpByCase!$A$2:$G$158,5,FALSE)</f>
        <v>#N/A</v>
      </c>
      <c r="P50" t="e">
        <f>VLOOKUP(A50,NpByCase!$A$2:$G$158,7,FALSE)</f>
        <v>#N/A</v>
      </c>
    </row>
    <row r="51" spans="1:16" x14ac:dyDescent="0.25">
      <c r="A51" t="str">
        <f t="shared" si="0"/>
        <v>300_034</v>
      </c>
      <c r="B51" t="s">
        <v>59</v>
      </c>
      <c r="C51">
        <v>300</v>
      </c>
      <c r="E51">
        <v>0.26249123169999999</v>
      </c>
      <c r="F51">
        <v>2.25523119E-2</v>
      </c>
      <c r="G51">
        <v>1.7570718358999999</v>
      </c>
      <c r="H51">
        <v>2.6393174091999998</v>
      </c>
      <c r="I51">
        <v>2.3723039944000002</v>
      </c>
      <c r="J51">
        <v>1619.3052238908001</v>
      </c>
      <c r="K51">
        <f>VLOOKUP(A51,NpByCase!$A$2:$G$158,2,FALSE)</f>
        <v>1588005.08</v>
      </c>
      <c r="L51">
        <f>VLOOKUP(A51,NpByCase!$A$2:$G$158,3,FALSE)</f>
        <v>2827501.83</v>
      </c>
      <c r="M51" t="e">
        <f>VLOOKUP(A51,NpByCase!$A$2:$G$158,4,FALSE)</f>
        <v>#N/A</v>
      </c>
      <c r="N51" t="e">
        <f>VLOOKUP(A51,NpByCase!$A$2:$G$158,5,FALSE)</f>
        <v>#N/A</v>
      </c>
      <c r="P51" t="e">
        <f>VLOOKUP(A51,NpByCase!$A$2:$G$158,7,FALSE)</f>
        <v>#N/A</v>
      </c>
    </row>
    <row r="52" spans="1:16" x14ac:dyDescent="0.25">
      <c r="A52" t="str">
        <f t="shared" si="0"/>
        <v>300_038</v>
      </c>
      <c r="B52" t="s">
        <v>60</v>
      </c>
      <c r="C52">
        <v>300</v>
      </c>
      <c r="E52">
        <v>0.2456192885</v>
      </c>
      <c r="F52">
        <v>1.4882287100000001E-2</v>
      </c>
      <c r="G52">
        <v>1.9659792495999999</v>
      </c>
      <c r="H52">
        <v>3.6836439311000002</v>
      </c>
      <c r="I52">
        <v>2.4973213846000002</v>
      </c>
      <c r="J52">
        <v>1622.8457525229001</v>
      </c>
      <c r="K52">
        <f>VLOOKUP(A52,NpByCase!$A$2:$G$158,2,FALSE)</f>
        <v>1649340.61</v>
      </c>
      <c r="L52">
        <f>VLOOKUP(A52,NpByCase!$A$2:$G$158,3,FALSE)</f>
        <v>2927328.56</v>
      </c>
      <c r="M52" t="e">
        <f>VLOOKUP(A52,NpByCase!$A$2:$G$158,4,FALSE)</f>
        <v>#N/A</v>
      </c>
      <c r="N52" t="e">
        <f>VLOOKUP(A52,NpByCase!$A$2:$G$158,5,FALSE)</f>
        <v>#N/A</v>
      </c>
      <c r="P52" t="e">
        <f>VLOOKUP(A52,NpByCase!$A$2:$G$158,7,FALSE)</f>
        <v>#N/A</v>
      </c>
    </row>
    <row r="53" spans="1:16" x14ac:dyDescent="0.25">
      <c r="A53" t="str">
        <f t="shared" si="0"/>
        <v>300_050</v>
      </c>
      <c r="B53" t="s">
        <v>61</v>
      </c>
      <c r="C53">
        <v>300</v>
      </c>
      <c r="E53">
        <v>0.1346677526</v>
      </c>
      <c r="F53">
        <v>5.8098104499999997E-2</v>
      </c>
      <c r="G53">
        <v>3.2269957027</v>
      </c>
      <c r="H53">
        <v>3.5790551282999998</v>
      </c>
      <c r="I53">
        <v>2.7541081416000002</v>
      </c>
      <c r="J53">
        <v>1623.5680903282</v>
      </c>
      <c r="K53">
        <f>VLOOKUP(A53,NpByCase!$A$2:$G$158,2,FALSE)</f>
        <v>1661811.97</v>
      </c>
      <c r="L53">
        <f>VLOOKUP(A53,NpByCase!$A$2:$G$158,3,FALSE)</f>
        <v>3103997.48</v>
      </c>
      <c r="M53">
        <f>VLOOKUP(A53,NpByCase!$A$2:$G$158,4,FALSE)</f>
        <v>3800954.33</v>
      </c>
      <c r="N53">
        <f>VLOOKUP(A53,NpByCase!$A$2:$G$158,5,FALSE)</f>
        <v>3655887.63</v>
      </c>
      <c r="P53">
        <f>VLOOKUP(A53,NpByCase!$A$2:$G$158,7,FALSE)</f>
        <v>3044748.52</v>
      </c>
    </row>
    <row r="54" spans="1:16" x14ac:dyDescent="0.25">
      <c r="A54" t="str">
        <f t="shared" si="0"/>
        <v>300_084</v>
      </c>
      <c r="B54" t="s">
        <v>62</v>
      </c>
      <c r="C54">
        <v>300</v>
      </c>
      <c r="E54">
        <v>0.29436461390000002</v>
      </c>
      <c r="F54">
        <v>4.1081611400000002E-2</v>
      </c>
      <c r="G54">
        <v>3.3804660112999998</v>
      </c>
      <c r="H54">
        <v>4.9362711487000004</v>
      </c>
      <c r="I54">
        <v>2.6483335097</v>
      </c>
      <c r="J54">
        <v>1610.7235439412</v>
      </c>
      <c r="K54">
        <f>VLOOKUP(A54,NpByCase!$A$2:$G$158,2,FALSE)</f>
        <v>1667494.54</v>
      </c>
      <c r="L54">
        <f>VLOOKUP(A54,NpByCase!$A$2:$G$158,3,FALSE)</f>
        <v>2975084.99</v>
      </c>
      <c r="M54" t="e">
        <f>VLOOKUP(A54,NpByCase!$A$2:$G$158,4,FALSE)</f>
        <v>#N/A</v>
      </c>
      <c r="N54" t="e">
        <f>VLOOKUP(A54,NpByCase!$A$2:$G$158,5,FALSE)</f>
        <v>#N/A</v>
      </c>
      <c r="P54" t="e">
        <f>VLOOKUP(A54,NpByCase!$A$2:$G$158,7,FALSE)</f>
        <v>#N/A</v>
      </c>
    </row>
    <row r="55" spans="1:16" x14ac:dyDescent="0.25">
      <c r="A55" t="str">
        <f t="shared" si="0"/>
        <v>300_097</v>
      </c>
      <c r="B55" t="s">
        <v>63</v>
      </c>
      <c r="C55">
        <v>300</v>
      </c>
      <c r="E55">
        <v>0.17049261330000001</v>
      </c>
      <c r="F55">
        <v>3.1322048499999998E-2</v>
      </c>
      <c r="G55">
        <v>1.797686906</v>
      </c>
      <c r="H55">
        <v>2.434547486</v>
      </c>
      <c r="I55">
        <v>2.3236133246000001</v>
      </c>
      <c r="J55">
        <v>1617.3107165157001</v>
      </c>
      <c r="K55">
        <f>VLOOKUP(A55,NpByCase!$A$2:$G$158,2,FALSE)</f>
        <v>1562687.93</v>
      </c>
      <c r="L55">
        <f>VLOOKUP(A55,NpByCase!$A$2:$G$158,3,FALSE)</f>
        <v>2890091.54</v>
      </c>
      <c r="M55" t="e">
        <f>VLOOKUP(A55,NpByCase!$A$2:$G$158,4,FALSE)</f>
        <v>#N/A</v>
      </c>
      <c r="N55" t="e">
        <f>VLOOKUP(A55,NpByCase!$A$2:$G$158,5,FALSE)</f>
        <v>#N/A</v>
      </c>
      <c r="P55" t="e">
        <f>VLOOKUP(A55,NpByCase!$A$2:$G$158,7,FALSE)</f>
        <v>#N/A</v>
      </c>
    </row>
    <row r="56" spans="1:16" x14ac:dyDescent="0.25">
      <c r="A56" t="str">
        <f t="shared" si="0"/>
        <v>300_104</v>
      </c>
      <c r="B56" t="s">
        <v>64</v>
      </c>
      <c r="C56">
        <v>300</v>
      </c>
      <c r="E56">
        <v>0.26017165930000002</v>
      </c>
      <c r="F56">
        <v>5.0538718500000003E-2</v>
      </c>
      <c r="G56">
        <v>1.6614857165000001</v>
      </c>
      <c r="H56">
        <v>2.5145113487000001</v>
      </c>
      <c r="I56">
        <v>2.5726096033000001</v>
      </c>
      <c r="J56">
        <v>1619.13036197</v>
      </c>
      <c r="K56">
        <f>VLOOKUP(A56,NpByCase!$A$2:$G$158,2,FALSE)</f>
        <v>1442206.87</v>
      </c>
      <c r="L56">
        <f>VLOOKUP(A56,NpByCase!$A$2:$G$158,3,FALSE)</f>
        <v>2772820.39</v>
      </c>
      <c r="M56" t="e">
        <f>VLOOKUP(A56,NpByCase!$A$2:$G$158,4,FALSE)</f>
        <v>#N/A</v>
      </c>
      <c r="N56" t="e">
        <f>VLOOKUP(A56,NpByCase!$A$2:$G$158,5,FALSE)</f>
        <v>#N/A</v>
      </c>
      <c r="P56" t="e">
        <f>VLOOKUP(A56,NpByCase!$A$2:$G$158,7,FALSE)</f>
        <v>#N/A</v>
      </c>
    </row>
    <row r="57" spans="1:16" x14ac:dyDescent="0.25">
      <c r="A57" t="str">
        <f t="shared" si="0"/>
        <v>300_115</v>
      </c>
      <c r="B57" t="s">
        <v>65</v>
      </c>
      <c r="C57">
        <v>300</v>
      </c>
      <c r="E57">
        <v>0.27141137710000002</v>
      </c>
      <c r="F57">
        <v>3.3654628700000001E-2</v>
      </c>
      <c r="G57">
        <v>3.0289593365999998</v>
      </c>
      <c r="H57">
        <v>4.3586114124000002</v>
      </c>
      <c r="I57">
        <v>2.8762356008999999</v>
      </c>
      <c r="J57">
        <v>1623.5050758307</v>
      </c>
      <c r="K57">
        <f>VLOOKUP(A57,NpByCase!$A$2:$G$158,2,FALSE)</f>
        <v>1662774.75</v>
      </c>
      <c r="L57">
        <f>VLOOKUP(A57,NpByCase!$A$2:$G$158,3,FALSE)</f>
        <v>2974777.35</v>
      </c>
      <c r="M57" t="e">
        <f>VLOOKUP(A57,NpByCase!$A$2:$G$158,4,FALSE)</f>
        <v>#N/A</v>
      </c>
      <c r="N57" t="e">
        <f>VLOOKUP(A57,NpByCase!$A$2:$G$158,5,FALSE)</f>
        <v>#N/A</v>
      </c>
      <c r="P57" t="e">
        <f>VLOOKUP(A57,NpByCase!$A$2:$G$158,7,FALSE)</f>
        <v>#N/A</v>
      </c>
    </row>
    <row r="58" spans="1:16" x14ac:dyDescent="0.25">
      <c r="A58" t="str">
        <f t="shared" si="0"/>
        <v>300_116</v>
      </c>
      <c r="B58" t="s">
        <v>66</v>
      </c>
      <c r="C58">
        <v>300</v>
      </c>
      <c r="E58">
        <v>0.20925585020000001</v>
      </c>
      <c r="F58">
        <v>6.5390724100000006E-2</v>
      </c>
      <c r="G58">
        <v>3.3222465884000001</v>
      </c>
      <c r="H58">
        <v>4.3963311956000002</v>
      </c>
      <c r="I58">
        <v>2.9694144732000001</v>
      </c>
      <c r="J58">
        <v>1623.4085058298001</v>
      </c>
      <c r="K58">
        <f>VLOOKUP(A58,NpByCase!$A$2:$G$158,2,FALSE)</f>
        <v>1577109.06</v>
      </c>
      <c r="L58">
        <f>VLOOKUP(A58,NpByCase!$A$2:$G$158,3,FALSE)</f>
        <v>2984059.91</v>
      </c>
      <c r="M58" t="e">
        <f>VLOOKUP(A58,NpByCase!$A$2:$G$158,4,FALSE)</f>
        <v>#N/A</v>
      </c>
      <c r="N58" t="e">
        <f>VLOOKUP(A58,NpByCase!$A$2:$G$158,5,FALSE)</f>
        <v>#N/A</v>
      </c>
      <c r="P58" t="e">
        <f>VLOOKUP(A58,NpByCase!$A$2:$G$158,7,FALSE)</f>
        <v>#N/A</v>
      </c>
    </row>
    <row r="59" spans="1:16" x14ac:dyDescent="0.25">
      <c r="A59" t="str">
        <f t="shared" si="0"/>
        <v>300_117</v>
      </c>
      <c r="B59" t="s">
        <v>67</v>
      </c>
      <c r="C59">
        <v>300</v>
      </c>
      <c r="E59">
        <v>0.24650932680000001</v>
      </c>
      <c r="F59">
        <v>1.5819070399999999E-2</v>
      </c>
      <c r="G59">
        <v>1.6140863763</v>
      </c>
      <c r="H59">
        <v>4.8945109832</v>
      </c>
      <c r="I59">
        <v>2.1478949078</v>
      </c>
      <c r="J59">
        <v>1625.5221178539</v>
      </c>
      <c r="K59">
        <f>VLOOKUP(A59,NpByCase!$A$2:$G$158,2,FALSE)</f>
        <v>1536819.51</v>
      </c>
      <c r="L59">
        <f>VLOOKUP(A59,NpByCase!$A$2:$G$158,3,FALSE)</f>
        <v>2727349.87</v>
      </c>
      <c r="M59" t="e">
        <f>VLOOKUP(A59,NpByCase!$A$2:$G$158,4,FALSE)</f>
        <v>#N/A</v>
      </c>
      <c r="N59" t="e">
        <f>VLOOKUP(A59,NpByCase!$A$2:$G$158,5,FALSE)</f>
        <v>#N/A</v>
      </c>
      <c r="P59" t="e">
        <f>VLOOKUP(A59,NpByCase!$A$2:$G$158,7,FALSE)</f>
        <v>#N/A</v>
      </c>
    </row>
    <row r="60" spans="1:16" x14ac:dyDescent="0.25">
      <c r="A60" t="str">
        <f t="shared" si="0"/>
        <v>300_138</v>
      </c>
      <c r="B60" t="s">
        <v>68</v>
      </c>
      <c r="C60">
        <v>300</v>
      </c>
      <c r="E60">
        <v>0.47733151550000003</v>
      </c>
      <c r="F60">
        <v>3.2021095999999999E-2</v>
      </c>
      <c r="G60">
        <v>2.7436308382000001</v>
      </c>
      <c r="H60">
        <v>3.6226499607</v>
      </c>
      <c r="I60">
        <v>2.0718039793999998</v>
      </c>
      <c r="J60">
        <v>1616.6488123495999</v>
      </c>
      <c r="K60">
        <f>VLOOKUP(A60,NpByCase!$A$2:$G$158,2,FALSE)</f>
        <v>1667109.71</v>
      </c>
      <c r="L60">
        <f>VLOOKUP(A60,NpByCase!$A$2:$G$158,3,FALSE)</f>
        <v>2960015.38</v>
      </c>
      <c r="M60" t="e">
        <f>VLOOKUP(A60,NpByCase!$A$2:$G$158,4,FALSE)</f>
        <v>#N/A</v>
      </c>
      <c r="N60" t="e">
        <f>VLOOKUP(A60,NpByCase!$A$2:$G$158,5,FALSE)</f>
        <v>#N/A</v>
      </c>
      <c r="P60" t="e">
        <f>VLOOKUP(A60,NpByCase!$A$2:$G$158,7,FALSE)</f>
        <v>#N/A</v>
      </c>
    </row>
    <row r="61" spans="1:16" x14ac:dyDescent="0.25">
      <c r="A61" t="str">
        <f t="shared" si="0"/>
        <v>300_168</v>
      </c>
      <c r="B61" t="s">
        <v>69</v>
      </c>
      <c r="C61">
        <v>300</v>
      </c>
      <c r="E61">
        <v>0.331824171</v>
      </c>
      <c r="F61">
        <v>6.3128705100000002E-2</v>
      </c>
      <c r="G61">
        <v>2.1665776108000001</v>
      </c>
      <c r="H61">
        <v>3.0566794851000001</v>
      </c>
      <c r="I61">
        <v>2.9384917473000001</v>
      </c>
      <c r="J61">
        <v>1619.8212756299999</v>
      </c>
      <c r="K61">
        <f>VLOOKUP(A61,NpByCase!$A$2:$G$158,2,FALSE)</f>
        <v>1486177.93</v>
      </c>
      <c r="L61">
        <f>VLOOKUP(A61,NpByCase!$A$2:$G$158,3,FALSE)</f>
        <v>2795924.82</v>
      </c>
      <c r="M61" t="e">
        <f>VLOOKUP(A61,NpByCase!$A$2:$G$158,4,FALSE)</f>
        <v>#N/A</v>
      </c>
      <c r="N61" t="e">
        <f>VLOOKUP(A61,NpByCase!$A$2:$G$158,5,FALSE)</f>
        <v>#N/A</v>
      </c>
      <c r="P61" t="e">
        <f>VLOOKUP(A61,NpByCase!$A$2:$G$158,7,FALSE)</f>
        <v>#N/A</v>
      </c>
    </row>
    <row r="62" spans="1:16" x14ac:dyDescent="0.25">
      <c r="A62" t="str">
        <f t="shared" si="0"/>
        <v>300_176</v>
      </c>
      <c r="B62" t="s">
        <v>70</v>
      </c>
      <c r="C62">
        <v>300</v>
      </c>
      <c r="E62">
        <v>0.28000851869999999</v>
      </c>
      <c r="F62">
        <v>3.6730203099999997E-2</v>
      </c>
      <c r="G62">
        <v>1.8816414751999999</v>
      </c>
      <c r="H62">
        <v>4.6256727896000003</v>
      </c>
      <c r="I62">
        <v>2.6714329636</v>
      </c>
      <c r="J62">
        <v>1629.1828141645999</v>
      </c>
      <c r="K62">
        <f>VLOOKUP(A62,NpByCase!$A$2:$G$158,2,FALSE)</f>
        <v>1458649.39</v>
      </c>
      <c r="L62">
        <f>VLOOKUP(A62,NpByCase!$A$2:$G$158,3,FALSE)</f>
        <v>2713894.01</v>
      </c>
      <c r="M62" t="e">
        <f>VLOOKUP(A62,NpByCase!$A$2:$G$158,4,FALSE)</f>
        <v>#N/A</v>
      </c>
      <c r="N62" t="e">
        <f>VLOOKUP(A62,NpByCase!$A$2:$G$158,5,FALSE)</f>
        <v>#N/A</v>
      </c>
      <c r="P62" t="e">
        <f>VLOOKUP(A62,NpByCase!$A$2:$G$158,7,FALSE)</f>
        <v>#N/A</v>
      </c>
    </row>
    <row r="63" spans="1:16" x14ac:dyDescent="0.25">
      <c r="A63" t="str">
        <f t="shared" si="0"/>
        <v>300_179</v>
      </c>
      <c r="B63" t="s">
        <v>71</v>
      </c>
      <c r="C63">
        <v>300</v>
      </c>
      <c r="E63">
        <v>0.34776865620000003</v>
      </c>
      <c r="F63">
        <v>5.4065301400000002E-2</v>
      </c>
      <c r="G63">
        <v>2.0419221745999998</v>
      </c>
      <c r="H63">
        <v>3.9749198011</v>
      </c>
      <c r="I63">
        <v>2.4230920979000001</v>
      </c>
      <c r="J63">
        <v>1623.7052345490999</v>
      </c>
      <c r="K63">
        <f>VLOOKUP(A63,NpByCase!$A$2:$G$158,2,FALSE)</f>
        <v>1435275.5</v>
      </c>
      <c r="L63">
        <f>VLOOKUP(A63,NpByCase!$A$2:$G$158,3,FALSE)</f>
        <v>2692829.52</v>
      </c>
      <c r="M63" t="e">
        <f>VLOOKUP(A63,NpByCase!$A$2:$G$158,4,FALSE)</f>
        <v>#N/A</v>
      </c>
      <c r="N63" t="e">
        <f>VLOOKUP(A63,NpByCase!$A$2:$G$158,5,FALSE)</f>
        <v>#N/A</v>
      </c>
      <c r="P63" t="e">
        <f>VLOOKUP(A63,NpByCase!$A$2:$G$158,7,FALSE)</f>
        <v>#N/A</v>
      </c>
    </row>
    <row r="64" spans="1:16" x14ac:dyDescent="0.25">
      <c r="A64" t="str">
        <f t="shared" si="0"/>
        <v>300_184</v>
      </c>
      <c r="B64" t="s">
        <v>72</v>
      </c>
      <c r="C64">
        <v>300</v>
      </c>
      <c r="E64">
        <v>0.40754167720000001</v>
      </c>
      <c r="F64">
        <v>6.5914558200000001E-2</v>
      </c>
      <c r="G64">
        <v>2.1387005748000001</v>
      </c>
      <c r="H64">
        <v>4.2237736690999999</v>
      </c>
      <c r="I64">
        <v>2.7268288957000002</v>
      </c>
      <c r="J64">
        <v>1618.9345859026</v>
      </c>
      <c r="K64">
        <f>VLOOKUP(A64,NpByCase!$A$2:$G$158,2,FALSE)</f>
        <v>1413060.57</v>
      </c>
      <c r="L64">
        <f>VLOOKUP(A64,NpByCase!$A$2:$G$158,3,FALSE)</f>
        <v>2653891.59</v>
      </c>
      <c r="M64" t="e">
        <f>VLOOKUP(A64,NpByCase!$A$2:$G$158,4,FALSE)</f>
        <v>#N/A</v>
      </c>
      <c r="N64" t="e">
        <f>VLOOKUP(A64,NpByCase!$A$2:$G$158,5,FALSE)</f>
        <v>#N/A</v>
      </c>
      <c r="P64" t="e">
        <f>VLOOKUP(A64,NpByCase!$A$2:$G$158,7,FALSE)</f>
        <v>#N/A</v>
      </c>
    </row>
    <row r="65" spans="1:16" x14ac:dyDescent="0.25">
      <c r="A65" t="str">
        <f t="shared" si="0"/>
        <v>300_204</v>
      </c>
      <c r="B65" t="s">
        <v>73</v>
      </c>
      <c r="C65">
        <v>300</v>
      </c>
      <c r="E65">
        <v>0.29251335299999998</v>
      </c>
      <c r="F65">
        <v>2.9645765399999999E-2</v>
      </c>
      <c r="G65">
        <v>2.5685093872000002</v>
      </c>
      <c r="H65">
        <v>3.1570471384999998</v>
      </c>
      <c r="I65">
        <v>2.3317346296000001</v>
      </c>
      <c r="J65">
        <v>1628.3051444826001</v>
      </c>
      <c r="K65">
        <f>VLOOKUP(A65,NpByCase!$A$2:$G$158,2,FALSE)</f>
        <v>1699478.6</v>
      </c>
      <c r="L65">
        <f>VLOOKUP(A65,NpByCase!$A$2:$G$158,3,FALSE)</f>
        <v>2977599.09</v>
      </c>
      <c r="M65">
        <f>VLOOKUP(A65,NpByCase!$A$2:$G$158,4,FALSE)</f>
        <v>3756922.87</v>
      </c>
      <c r="N65">
        <f>VLOOKUP(A65,NpByCase!$A$2:$G$158,5,FALSE)</f>
        <v>3623255</v>
      </c>
      <c r="P65">
        <f>VLOOKUP(A65,NpByCase!$A$2:$G$158,7,FALSE)</f>
        <v>2935500.44</v>
      </c>
    </row>
    <row r="66" spans="1:16" x14ac:dyDescent="0.25">
      <c r="A66" t="str">
        <f t="shared" si="0"/>
        <v>300_208</v>
      </c>
      <c r="B66" t="s">
        <v>52</v>
      </c>
      <c r="C66">
        <v>300</v>
      </c>
      <c r="E66">
        <v>0.30170652260000003</v>
      </c>
      <c r="F66">
        <v>6.3868902000000005E-2</v>
      </c>
      <c r="G66">
        <v>2.8393146342</v>
      </c>
      <c r="H66">
        <v>3.0199032985000001</v>
      </c>
      <c r="I66">
        <v>2.7495777512999999</v>
      </c>
      <c r="J66">
        <v>1621.7763198873999</v>
      </c>
      <c r="K66">
        <f>VLOOKUP(A66,NpByCase!$A$2:$G$158,2,FALSE)</f>
        <v>1601422.54</v>
      </c>
      <c r="L66">
        <f>VLOOKUP(A66,NpByCase!$A$2:$G$158,3,FALSE)</f>
        <v>3010727.68</v>
      </c>
      <c r="M66" t="e">
        <f>VLOOKUP(A66,NpByCase!$A$2:$G$158,4,FALSE)</f>
        <v>#N/A</v>
      </c>
      <c r="N66" t="e">
        <f>VLOOKUP(A66,NpByCase!$A$2:$G$158,5,FALSE)</f>
        <v>#N/A</v>
      </c>
      <c r="P66" t="e">
        <f>VLOOKUP(A66,NpByCase!$A$2:$G$158,7,FALSE)</f>
        <v>#N/A</v>
      </c>
    </row>
    <row r="67" spans="1:16" x14ac:dyDescent="0.25">
      <c r="A67" t="str">
        <f t="shared" ref="A67:A130" si="1">_xlfn.CONCAT(C67,"_",RIGHT(B67,3),D67)</f>
        <v>300_220</v>
      </c>
      <c r="B67" t="s">
        <v>74</v>
      </c>
      <c r="C67">
        <v>300</v>
      </c>
      <c r="E67">
        <v>0.1096345998</v>
      </c>
      <c r="F67">
        <v>5.1301140500000002E-2</v>
      </c>
      <c r="G67">
        <v>1.9944744576</v>
      </c>
      <c r="H67">
        <v>2.5252530200000001</v>
      </c>
      <c r="I67">
        <v>2.3548879608000002</v>
      </c>
      <c r="J67">
        <v>1616.3531350955</v>
      </c>
      <c r="K67">
        <f>VLOOKUP(A67,NpByCase!$A$2:$G$158,2,FALSE)</f>
        <v>1553879.84</v>
      </c>
      <c r="L67">
        <f>VLOOKUP(A67,NpByCase!$A$2:$G$158,3,FALSE)</f>
        <v>2927529.03</v>
      </c>
      <c r="M67" t="e">
        <f>VLOOKUP(A67,NpByCase!$A$2:$G$158,4,FALSE)</f>
        <v>#N/A</v>
      </c>
      <c r="N67" t="e">
        <f>VLOOKUP(A67,NpByCase!$A$2:$G$158,5,FALSE)</f>
        <v>#N/A</v>
      </c>
      <c r="P67" t="e">
        <f>VLOOKUP(A67,NpByCase!$A$2:$G$158,7,FALSE)</f>
        <v>#N/A</v>
      </c>
    </row>
    <row r="68" spans="1:16" x14ac:dyDescent="0.25">
      <c r="A68" t="str">
        <f t="shared" si="1"/>
        <v>300_223</v>
      </c>
      <c r="B68" t="s">
        <v>75</v>
      </c>
      <c r="C68">
        <v>300</v>
      </c>
      <c r="E68">
        <v>0.12687028080000001</v>
      </c>
      <c r="F68">
        <v>5.7285299200000001E-2</v>
      </c>
      <c r="G68">
        <v>2.1861675242</v>
      </c>
      <c r="H68">
        <v>2.0611010503</v>
      </c>
      <c r="I68">
        <v>2.5148896196999999</v>
      </c>
      <c r="J68">
        <v>1618.4452151104999</v>
      </c>
      <c r="K68">
        <f>VLOOKUP(A68,NpByCase!$A$2:$G$158,2,FALSE)</f>
        <v>1603096.81</v>
      </c>
      <c r="L68">
        <f>VLOOKUP(A68,NpByCase!$A$2:$G$158,3,FALSE)</f>
        <v>3054348.51</v>
      </c>
      <c r="M68">
        <f>VLOOKUP(A68,NpByCase!$A$2:$G$158,4,FALSE)</f>
        <v>3769562.5</v>
      </c>
      <c r="N68">
        <f>VLOOKUP(A68,NpByCase!$A$2:$G$158,5,FALSE)</f>
        <v>3659355.14</v>
      </c>
      <c r="P68">
        <f>VLOOKUP(A68,NpByCase!$A$2:$G$158,7,FALSE)</f>
        <v>2915128.53</v>
      </c>
    </row>
    <row r="69" spans="1:16" x14ac:dyDescent="0.25">
      <c r="A69" t="str">
        <f t="shared" si="1"/>
        <v>300_235</v>
      </c>
      <c r="B69" t="s">
        <v>76</v>
      </c>
      <c r="C69">
        <v>300</v>
      </c>
      <c r="E69">
        <v>0.25176647829999999</v>
      </c>
      <c r="F69">
        <v>3.8148665999999998E-2</v>
      </c>
      <c r="G69">
        <v>1.7300052357</v>
      </c>
      <c r="H69">
        <v>3.3979287714000002</v>
      </c>
      <c r="I69">
        <v>2.9765444196000002</v>
      </c>
      <c r="J69">
        <v>1617.1543478379001</v>
      </c>
      <c r="K69">
        <f>VLOOKUP(A69,NpByCase!$A$2:$G$158,2,FALSE)</f>
        <v>1445768.52</v>
      </c>
      <c r="L69">
        <f>VLOOKUP(A69,NpByCase!$A$2:$G$158,3,FALSE)</f>
        <v>2694180.71</v>
      </c>
      <c r="M69" t="e">
        <f>VLOOKUP(A69,NpByCase!$A$2:$G$158,4,FALSE)</f>
        <v>#N/A</v>
      </c>
      <c r="N69" t="e">
        <f>VLOOKUP(A69,NpByCase!$A$2:$G$158,5,FALSE)</f>
        <v>#N/A</v>
      </c>
      <c r="P69" t="e">
        <f>VLOOKUP(A69,NpByCase!$A$2:$G$158,7,FALSE)</f>
        <v>#N/A</v>
      </c>
    </row>
    <row r="70" spans="1:16" x14ac:dyDescent="0.25">
      <c r="A70" t="str">
        <f t="shared" si="1"/>
        <v>300_237</v>
      </c>
      <c r="B70" t="s">
        <v>54</v>
      </c>
      <c r="C70">
        <v>300</v>
      </c>
      <c r="E70">
        <v>0.42930986310000002</v>
      </c>
      <c r="F70">
        <v>5.7143885700000001E-2</v>
      </c>
      <c r="G70">
        <v>3.2760966191000001</v>
      </c>
      <c r="H70">
        <v>4.7069869027999998</v>
      </c>
      <c r="I70">
        <v>2.8807427377999999</v>
      </c>
      <c r="J70">
        <v>1620.1354380672999</v>
      </c>
      <c r="K70">
        <f>VLOOKUP(A70,NpByCase!$A$2:$G$158,2,FALSE)</f>
        <v>1600664.15</v>
      </c>
      <c r="L70">
        <f>VLOOKUP(A70,NpByCase!$A$2:$G$158,3,FALSE)</f>
        <v>2907061.82</v>
      </c>
      <c r="M70" t="e">
        <f>VLOOKUP(A70,NpByCase!$A$2:$G$158,4,FALSE)</f>
        <v>#N/A</v>
      </c>
      <c r="N70" t="e">
        <f>VLOOKUP(A70,NpByCase!$A$2:$G$158,5,FALSE)</f>
        <v>#N/A</v>
      </c>
      <c r="P70" t="e">
        <f>VLOOKUP(A70,NpByCase!$A$2:$G$158,7,FALSE)</f>
        <v>#N/A</v>
      </c>
    </row>
    <row r="71" spans="1:16" x14ac:dyDescent="0.25">
      <c r="A71" t="str">
        <f t="shared" si="1"/>
        <v>300_241</v>
      </c>
      <c r="B71" t="s">
        <v>77</v>
      </c>
      <c r="C71">
        <v>300</v>
      </c>
      <c r="E71">
        <v>0.19651521180000001</v>
      </c>
      <c r="F71">
        <v>6.2145906000000001E-2</v>
      </c>
      <c r="G71">
        <v>1.8933631203000001</v>
      </c>
      <c r="H71">
        <v>3.5480893322</v>
      </c>
      <c r="I71">
        <v>2.4536700288</v>
      </c>
      <c r="J71">
        <v>1618.7841336112001</v>
      </c>
      <c r="K71">
        <f>VLOOKUP(A71,NpByCase!$A$2:$G$158,2,FALSE)</f>
        <v>1400423.89</v>
      </c>
      <c r="L71">
        <f>VLOOKUP(A71,NpByCase!$A$2:$G$158,3,FALSE)</f>
        <v>2675061.81</v>
      </c>
      <c r="M71">
        <f>VLOOKUP(A71,NpByCase!$A$2:$G$158,4,FALSE)</f>
        <v>3374511.52</v>
      </c>
      <c r="N71">
        <f>VLOOKUP(A71,NpByCase!$A$2:$G$158,5,FALSE)</f>
        <v>3241272.37</v>
      </c>
      <c r="P71">
        <f>VLOOKUP(A71,NpByCase!$A$2:$G$158,7,FALSE)</f>
        <v>2588025.5299999998</v>
      </c>
    </row>
    <row r="72" spans="1:16" x14ac:dyDescent="0.25">
      <c r="A72" t="str">
        <f t="shared" si="1"/>
        <v>300_245</v>
      </c>
      <c r="B72" t="s">
        <v>78</v>
      </c>
      <c r="C72">
        <v>300</v>
      </c>
      <c r="E72">
        <v>0.4408965098</v>
      </c>
      <c r="F72">
        <v>6.1749246899999999E-2</v>
      </c>
      <c r="G72">
        <v>2.6567299768999999</v>
      </c>
      <c r="H72">
        <v>2.7078055252</v>
      </c>
      <c r="I72">
        <v>2.9147202217000001</v>
      </c>
      <c r="J72">
        <v>1616.1625388969001</v>
      </c>
      <c r="K72">
        <f>VLOOKUP(A72,NpByCase!$A$2:$G$158,2,FALSE)</f>
        <v>1588945.59</v>
      </c>
      <c r="L72">
        <f>VLOOKUP(A72,NpByCase!$A$2:$G$158,3,FALSE)</f>
        <v>2995477.83</v>
      </c>
      <c r="M72" t="e">
        <f>VLOOKUP(A72,NpByCase!$A$2:$G$158,4,FALSE)</f>
        <v>#N/A</v>
      </c>
      <c r="N72" t="e">
        <f>VLOOKUP(A72,NpByCase!$A$2:$G$158,5,FALSE)</f>
        <v>#N/A</v>
      </c>
      <c r="P72" t="e">
        <f>VLOOKUP(A72,NpByCase!$A$2:$G$158,7,FALSE)</f>
        <v>#N/A</v>
      </c>
    </row>
    <row r="73" spans="1:16" x14ac:dyDescent="0.25">
      <c r="A73" t="str">
        <f t="shared" si="1"/>
        <v>300_252</v>
      </c>
      <c r="B73" t="s">
        <v>79</v>
      </c>
      <c r="C73">
        <v>300</v>
      </c>
      <c r="E73">
        <v>0.22398984459999999</v>
      </c>
      <c r="F73">
        <v>4.1720212999999999E-2</v>
      </c>
      <c r="G73">
        <v>1.8278688677999999</v>
      </c>
      <c r="H73">
        <v>4.9948069593</v>
      </c>
      <c r="I73">
        <v>2.8727413372999999</v>
      </c>
      <c r="J73">
        <v>1615.7138402778</v>
      </c>
      <c r="K73">
        <f>VLOOKUP(A73,NpByCase!$A$2:$G$158,2,FALSE)</f>
        <v>1400736.14</v>
      </c>
      <c r="L73">
        <f>VLOOKUP(A73,NpByCase!$A$2:$G$158,3,FALSE)</f>
        <v>2584660.2000000002</v>
      </c>
      <c r="M73">
        <f>VLOOKUP(A73,NpByCase!$A$2:$G$158,4,FALSE)</f>
        <v>3308511.71</v>
      </c>
      <c r="N73">
        <f>VLOOKUP(A73,NpByCase!$A$2:$G$158,5,FALSE)</f>
        <v>3206423.87</v>
      </c>
      <c r="P73">
        <f>VLOOKUP(A73,NpByCase!$A$2:$G$158,7,FALSE)</f>
        <v>2533657.0099999998</v>
      </c>
    </row>
    <row r="74" spans="1:16" x14ac:dyDescent="0.25">
      <c r="A74" t="str">
        <f t="shared" si="1"/>
        <v>300_254</v>
      </c>
      <c r="B74" t="s">
        <v>80</v>
      </c>
      <c r="C74">
        <v>300</v>
      </c>
      <c r="E74">
        <v>0.48147624290000002</v>
      </c>
      <c r="F74">
        <v>4.4873677399999999E-2</v>
      </c>
      <c r="G74">
        <v>2.9432711641</v>
      </c>
      <c r="H74">
        <v>4.5037608585999998</v>
      </c>
      <c r="I74">
        <v>2.5501721448999999</v>
      </c>
      <c r="J74">
        <v>1610.7413109893</v>
      </c>
      <c r="K74">
        <f>VLOOKUP(A74,NpByCase!$A$2:$G$158,2,FALSE)</f>
        <v>1582605.45</v>
      </c>
      <c r="L74">
        <f>VLOOKUP(A74,NpByCase!$A$2:$G$158,3,FALSE)</f>
        <v>2901787.83</v>
      </c>
      <c r="M74" t="e">
        <f>VLOOKUP(A74,NpByCase!$A$2:$G$158,4,FALSE)</f>
        <v>#N/A</v>
      </c>
      <c r="N74" t="e">
        <f>VLOOKUP(A74,NpByCase!$A$2:$G$158,5,FALSE)</f>
        <v>#N/A</v>
      </c>
      <c r="P74" t="e">
        <f>VLOOKUP(A74,NpByCase!$A$2:$G$158,7,FALSE)</f>
        <v>#N/A</v>
      </c>
    </row>
    <row r="75" spans="1:16" x14ac:dyDescent="0.25">
      <c r="A75" t="str">
        <f t="shared" si="1"/>
        <v>300_278</v>
      </c>
      <c r="B75" t="s">
        <v>81</v>
      </c>
      <c r="C75">
        <v>300</v>
      </c>
      <c r="E75">
        <v>0.15429791000000001</v>
      </c>
      <c r="F75">
        <v>3.0497029700000001E-2</v>
      </c>
      <c r="G75">
        <v>1.4288258362999999</v>
      </c>
      <c r="H75">
        <v>2.2558297248999999</v>
      </c>
      <c r="I75">
        <v>2.2806098998</v>
      </c>
      <c r="J75">
        <v>1623.3694581276</v>
      </c>
      <c r="K75">
        <f>VLOOKUP(A75,NpByCase!$A$2:$G$158,2,FALSE)</f>
        <v>1493922.33</v>
      </c>
      <c r="L75">
        <f>VLOOKUP(A75,NpByCase!$A$2:$G$158,3,FALSE)</f>
        <v>2856831.37</v>
      </c>
      <c r="M75" t="e">
        <f>VLOOKUP(A75,NpByCase!$A$2:$G$158,4,FALSE)</f>
        <v>#N/A</v>
      </c>
      <c r="N75" t="e">
        <f>VLOOKUP(A75,NpByCase!$A$2:$G$158,5,FALSE)</f>
        <v>#N/A</v>
      </c>
      <c r="P75" t="e">
        <f>VLOOKUP(A75,NpByCase!$A$2:$G$158,7,FALSE)</f>
        <v>#N/A</v>
      </c>
    </row>
    <row r="76" spans="1:16" x14ac:dyDescent="0.25">
      <c r="A76" t="str">
        <f t="shared" si="1"/>
        <v>300_283</v>
      </c>
      <c r="B76" t="s">
        <v>82</v>
      </c>
      <c r="C76">
        <v>300</v>
      </c>
      <c r="E76">
        <v>0.32094716709999999</v>
      </c>
      <c r="F76">
        <v>6.0385877599999999E-2</v>
      </c>
      <c r="G76">
        <v>2.1045708741000002</v>
      </c>
      <c r="H76">
        <v>4.4970698200000001</v>
      </c>
      <c r="I76">
        <v>2.8366248830999998</v>
      </c>
      <c r="J76">
        <v>1627.6344453349</v>
      </c>
      <c r="K76">
        <f>VLOOKUP(A76,NpByCase!$A$2:$G$158,2,FALSE)</f>
        <v>1414338.37</v>
      </c>
      <c r="L76">
        <f>VLOOKUP(A76,NpByCase!$A$2:$G$158,3,FALSE)</f>
        <v>2632254.44</v>
      </c>
      <c r="M76" t="e">
        <f>VLOOKUP(A76,NpByCase!$A$2:$G$158,4,FALSE)</f>
        <v>#N/A</v>
      </c>
      <c r="N76" t="e">
        <f>VLOOKUP(A76,NpByCase!$A$2:$G$158,5,FALSE)</f>
        <v>#N/A</v>
      </c>
      <c r="P76" t="e">
        <f>VLOOKUP(A76,NpByCase!$A$2:$G$158,7,FALSE)</f>
        <v>#N/A</v>
      </c>
    </row>
    <row r="77" spans="1:16" x14ac:dyDescent="0.25">
      <c r="A77" t="str">
        <f t="shared" si="1"/>
        <v>300_288</v>
      </c>
      <c r="B77" t="s">
        <v>83</v>
      </c>
      <c r="C77">
        <v>300</v>
      </c>
      <c r="E77">
        <v>0.23275460370000001</v>
      </c>
      <c r="F77">
        <v>2.44024347E-2</v>
      </c>
      <c r="G77">
        <v>1.6181333184</v>
      </c>
      <c r="H77">
        <v>2.1615697604999999</v>
      </c>
      <c r="I77">
        <v>2.5919388933</v>
      </c>
      <c r="J77">
        <v>1620.0689529619001</v>
      </c>
      <c r="K77">
        <f>VLOOKUP(A77,NpByCase!$A$2:$G$158,2,FALSE)</f>
        <v>1559324.72</v>
      </c>
      <c r="L77">
        <f>VLOOKUP(A77,NpByCase!$A$2:$G$158,3,FALSE)</f>
        <v>2910456.49</v>
      </c>
      <c r="M77" t="e">
        <f>VLOOKUP(A77,NpByCase!$A$2:$G$158,4,FALSE)</f>
        <v>#N/A</v>
      </c>
      <c r="N77" t="e">
        <f>VLOOKUP(A77,NpByCase!$A$2:$G$158,5,FALSE)</f>
        <v>#N/A</v>
      </c>
      <c r="P77" t="e">
        <f>VLOOKUP(A77,NpByCase!$A$2:$G$158,7,FALSE)</f>
        <v>#N/A</v>
      </c>
    </row>
    <row r="78" spans="1:16" x14ac:dyDescent="0.25">
      <c r="A78" t="str">
        <f t="shared" si="1"/>
        <v>300_293</v>
      </c>
      <c r="B78" t="s">
        <v>84</v>
      </c>
      <c r="C78">
        <v>300</v>
      </c>
      <c r="E78">
        <v>0.1864870401</v>
      </c>
      <c r="F78">
        <v>4.4356800199999998E-2</v>
      </c>
      <c r="G78">
        <v>3.4163607155000002</v>
      </c>
      <c r="H78">
        <v>4.7170093483000004</v>
      </c>
      <c r="I78">
        <v>2.4265611361000001</v>
      </c>
      <c r="J78">
        <v>1613.9257712167</v>
      </c>
      <c r="K78">
        <f>VLOOKUP(A78,NpByCase!$A$2:$G$158,2,FALSE)</f>
        <v>1664684.26</v>
      </c>
      <c r="L78">
        <f>VLOOKUP(A78,NpByCase!$A$2:$G$158,3,FALSE)</f>
        <v>3017552.57</v>
      </c>
      <c r="M78" t="e">
        <f>VLOOKUP(A78,NpByCase!$A$2:$G$158,4,FALSE)</f>
        <v>#N/A</v>
      </c>
      <c r="N78" t="e">
        <f>VLOOKUP(A78,NpByCase!$A$2:$G$158,5,FALSE)</f>
        <v>#N/A</v>
      </c>
      <c r="P78" t="e">
        <f>VLOOKUP(A78,NpByCase!$A$2:$G$158,7,FALSE)</f>
        <v>#N/A</v>
      </c>
    </row>
    <row r="79" spans="1:16" x14ac:dyDescent="0.25">
      <c r="A79" t="str">
        <f t="shared" si="1"/>
        <v>300_002_TRANZ</v>
      </c>
      <c r="B79" t="s">
        <v>85</v>
      </c>
      <c r="C79">
        <v>300</v>
      </c>
      <c r="D79" t="s">
        <v>322</v>
      </c>
      <c r="E79">
        <v>0.31295667230000002</v>
      </c>
      <c r="F79">
        <v>2.5150188E-2</v>
      </c>
      <c r="G79">
        <v>5.6362408029999997</v>
      </c>
      <c r="H79">
        <v>2.6217191897999998</v>
      </c>
      <c r="I79">
        <v>2.3992606604</v>
      </c>
      <c r="J79">
        <v>1625.6597616746001</v>
      </c>
      <c r="K79">
        <f>VLOOKUP(A79,NpByCase!$A$2:$G$158,2,FALSE)</f>
        <v>1678705.7</v>
      </c>
      <c r="L79">
        <f>VLOOKUP(A79,NpByCase!$A$2:$G$158,3,FALSE)</f>
        <v>2842050.42</v>
      </c>
      <c r="M79" t="e">
        <f>VLOOKUP(A79,NpByCase!$A$2:$G$158,4,FALSE)</f>
        <v>#N/A</v>
      </c>
      <c r="N79" t="e">
        <f>VLOOKUP(A79,NpByCase!$A$2:$G$158,5,FALSE)</f>
        <v>#N/A</v>
      </c>
      <c r="P79" t="e">
        <f>VLOOKUP(A79,NpByCase!$A$2:$G$158,7,FALSE)</f>
        <v>#N/A</v>
      </c>
    </row>
    <row r="80" spans="1:16" x14ac:dyDescent="0.25">
      <c r="A80" t="str">
        <f t="shared" si="1"/>
        <v>300_008_TRANZ</v>
      </c>
      <c r="B80" t="s">
        <v>86</v>
      </c>
      <c r="C80">
        <v>300</v>
      </c>
      <c r="D80" t="s">
        <v>322</v>
      </c>
      <c r="E80">
        <v>0.21760041920000001</v>
      </c>
      <c r="F80">
        <v>1.4957634500000001E-2</v>
      </c>
      <c r="G80">
        <v>4.3380046968999997</v>
      </c>
      <c r="H80">
        <v>2.6653601121000001</v>
      </c>
      <c r="I80">
        <v>2.6058899832</v>
      </c>
      <c r="J80">
        <v>1611.4570644862999</v>
      </c>
      <c r="K80">
        <f>VLOOKUP(A80,NpByCase!$A$2:$G$158,2,FALSE)</f>
        <v>1641451.74</v>
      </c>
      <c r="L80">
        <f>VLOOKUP(A80,NpByCase!$A$2:$G$158,3,FALSE)</f>
        <v>2671240.54</v>
      </c>
      <c r="M80" t="e">
        <f>VLOOKUP(A80,NpByCase!$A$2:$G$158,4,FALSE)</f>
        <v>#N/A</v>
      </c>
      <c r="N80" t="e">
        <f>VLOOKUP(A80,NpByCase!$A$2:$G$158,5,FALSE)</f>
        <v>#N/A</v>
      </c>
      <c r="P80" t="e">
        <f>VLOOKUP(A80,NpByCase!$A$2:$G$158,7,FALSE)</f>
        <v>#N/A</v>
      </c>
    </row>
    <row r="81" spans="1:16" x14ac:dyDescent="0.25">
      <c r="A81" t="str">
        <f t="shared" si="1"/>
        <v>300_009_TRANZ</v>
      </c>
      <c r="B81" t="s">
        <v>87</v>
      </c>
      <c r="C81">
        <v>300</v>
      </c>
      <c r="D81" t="s">
        <v>322</v>
      </c>
      <c r="E81">
        <v>0.2840775371</v>
      </c>
      <c r="F81">
        <v>3.09180197E-2</v>
      </c>
      <c r="G81">
        <v>7.2733500396000004</v>
      </c>
      <c r="H81">
        <v>4.9149841986</v>
      </c>
      <c r="I81">
        <v>2.6994426882</v>
      </c>
      <c r="J81">
        <v>1619.0619222426999</v>
      </c>
      <c r="K81">
        <f>VLOOKUP(A81,NpByCase!$A$2:$G$158,2,FALSE)</f>
        <v>1571103.01</v>
      </c>
      <c r="L81">
        <f>VLOOKUP(A81,NpByCase!$A$2:$G$158,3,FALSE)</f>
        <v>2680762.4700000002</v>
      </c>
      <c r="M81" t="e">
        <f>VLOOKUP(A81,NpByCase!$A$2:$G$158,4,FALSE)</f>
        <v>#N/A</v>
      </c>
      <c r="N81" t="e">
        <f>VLOOKUP(A81,NpByCase!$A$2:$G$158,5,FALSE)</f>
        <v>#N/A</v>
      </c>
      <c r="P81" t="e">
        <f>VLOOKUP(A81,NpByCase!$A$2:$G$158,7,FALSE)</f>
        <v>#N/A</v>
      </c>
    </row>
    <row r="82" spans="1:16" x14ac:dyDescent="0.25">
      <c r="A82" t="str">
        <f t="shared" si="1"/>
        <v>300_012_TRANZ</v>
      </c>
      <c r="B82" t="s">
        <v>88</v>
      </c>
      <c r="C82">
        <v>300</v>
      </c>
      <c r="D82" t="s">
        <v>322</v>
      </c>
      <c r="E82">
        <v>0.43170450919999998</v>
      </c>
      <c r="F82">
        <v>3.2892237400000003E-2</v>
      </c>
      <c r="G82">
        <v>9.2856216394000004</v>
      </c>
      <c r="H82">
        <v>3.2169223722</v>
      </c>
      <c r="I82">
        <v>2.6916787843000001</v>
      </c>
      <c r="J82">
        <v>1626.4934373664</v>
      </c>
      <c r="K82">
        <f>VLOOKUP(A82,NpByCase!$A$2:$G$158,2,FALSE)</f>
        <v>1691678.83</v>
      </c>
      <c r="L82">
        <f>VLOOKUP(A82,NpByCase!$A$2:$G$158,3,FALSE)</f>
        <v>2888510.09</v>
      </c>
      <c r="M82">
        <f>VLOOKUP(A82,NpByCase!$A$2:$G$158,4,FALSE)</f>
        <v>3437616.65</v>
      </c>
      <c r="N82">
        <f>VLOOKUP(A82,NpByCase!$A$2:$G$158,5,FALSE)</f>
        <v>3415961.81</v>
      </c>
      <c r="P82">
        <f>VLOOKUP(A82,NpByCase!$A$2:$G$158,7,FALSE)</f>
        <v>2844356.3</v>
      </c>
    </row>
    <row r="83" spans="1:16" x14ac:dyDescent="0.25">
      <c r="A83" t="str">
        <f t="shared" si="1"/>
        <v>300_019_TRANZ</v>
      </c>
      <c r="B83" t="s">
        <v>89</v>
      </c>
      <c r="C83">
        <v>300</v>
      </c>
      <c r="D83" t="s">
        <v>322</v>
      </c>
      <c r="E83">
        <v>0.15921457950000001</v>
      </c>
      <c r="F83">
        <v>2.02807726E-2</v>
      </c>
      <c r="G83">
        <v>3.5308066523999999</v>
      </c>
      <c r="H83">
        <v>2.6504239652999999</v>
      </c>
      <c r="I83">
        <v>2.7799346035000001</v>
      </c>
      <c r="J83">
        <v>1622.2409301509001</v>
      </c>
      <c r="K83">
        <f>VLOOKUP(A83,NpByCase!$A$2:$G$158,2,FALSE)</f>
        <v>1575038.69</v>
      </c>
      <c r="L83">
        <f>VLOOKUP(A83,NpByCase!$A$2:$G$158,3,FALSE)</f>
        <v>2672362.46</v>
      </c>
      <c r="M83" t="e">
        <f>VLOOKUP(A83,NpByCase!$A$2:$G$158,4,FALSE)</f>
        <v>#N/A</v>
      </c>
      <c r="N83" t="e">
        <f>VLOOKUP(A83,NpByCase!$A$2:$G$158,5,FALSE)</f>
        <v>#N/A</v>
      </c>
      <c r="P83" t="e">
        <f>VLOOKUP(A83,NpByCase!$A$2:$G$158,7,FALSE)</f>
        <v>#N/A</v>
      </c>
    </row>
    <row r="84" spans="1:16" x14ac:dyDescent="0.25">
      <c r="A84" t="str">
        <f t="shared" si="1"/>
        <v>300_022_TRANZ</v>
      </c>
      <c r="B84" t="s">
        <v>90</v>
      </c>
      <c r="C84">
        <v>300</v>
      </c>
      <c r="D84" t="s">
        <v>322</v>
      </c>
      <c r="E84">
        <v>8.6286071800000003E-2</v>
      </c>
      <c r="F84">
        <v>4.74303513E-2</v>
      </c>
      <c r="G84">
        <v>5.0676391854</v>
      </c>
      <c r="H84">
        <v>3.3863861671</v>
      </c>
      <c r="I84">
        <v>2.8310051187999998</v>
      </c>
      <c r="J84">
        <v>1610.0679098062001</v>
      </c>
      <c r="K84">
        <f>VLOOKUP(A84,NpByCase!$A$2:$G$158,2,FALSE)</f>
        <v>1552562.51</v>
      </c>
      <c r="L84">
        <f>VLOOKUP(A84,NpByCase!$A$2:$G$158,3,FALSE)</f>
        <v>2701311.51</v>
      </c>
      <c r="M84" t="e">
        <f>VLOOKUP(A84,NpByCase!$A$2:$G$158,4,FALSE)</f>
        <v>#N/A</v>
      </c>
      <c r="N84" t="e">
        <f>VLOOKUP(A84,NpByCase!$A$2:$G$158,5,FALSE)</f>
        <v>#N/A</v>
      </c>
      <c r="P84" t="e">
        <f>VLOOKUP(A84,NpByCase!$A$2:$G$158,7,FALSE)</f>
        <v>#N/A</v>
      </c>
    </row>
    <row r="85" spans="1:16" x14ac:dyDescent="0.25">
      <c r="A85" t="str">
        <f t="shared" si="1"/>
        <v>300_030_TRANZ</v>
      </c>
      <c r="B85" t="s">
        <v>91</v>
      </c>
      <c r="C85">
        <v>300</v>
      </c>
      <c r="D85" t="s">
        <v>322</v>
      </c>
      <c r="E85">
        <v>0.2756660219</v>
      </c>
      <c r="F85">
        <v>1.9434236099999998E-2</v>
      </c>
      <c r="G85">
        <v>5.5852023504000003</v>
      </c>
      <c r="H85">
        <v>3.425566431</v>
      </c>
      <c r="I85">
        <v>2.9065617582000001</v>
      </c>
      <c r="J85">
        <v>1627.1628922381001</v>
      </c>
      <c r="K85">
        <f>VLOOKUP(A85,NpByCase!$A$2:$G$158,2,FALSE)</f>
        <v>1615850.87</v>
      </c>
      <c r="L85">
        <f>VLOOKUP(A85,NpByCase!$A$2:$G$158,3,FALSE)</f>
        <v>2756453.13</v>
      </c>
      <c r="M85" t="e">
        <f>VLOOKUP(A85,NpByCase!$A$2:$G$158,4,FALSE)</f>
        <v>#N/A</v>
      </c>
      <c r="N85" t="e">
        <f>VLOOKUP(A85,NpByCase!$A$2:$G$158,5,FALSE)</f>
        <v>#N/A</v>
      </c>
      <c r="P85" t="e">
        <f>VLOOKUP(A85,NpByCase!$A$2:$G$158,7,FALSE)</f>
        <v>#N/A</v>
      </c>
    </row>
    <row r="86" spans="1:16" x14ac:dyDescent="0.25">
      <c r="A86" t="str">
        <f t="shared" si="1"/>
        <v>300_042_TRANZ</v>
      </c>
      <c r="B86" t="s">
        <v>33</v>
      </c>
      <c r="C86">
        <v>300</v>
      </c>
      <c r="D86" t="s">
        <v>322</v>
      </c>
      <c r="E86">
        <v>0.16371720619999999</v>
      </c>
      <c r="F86">
        <v>3.5913431699999998E-2</v>
      </c>
      <c r="G86">
        <v>5.5413085950000003</v>
      </c>
      <c r="H86">
        <v>3.3042863894000001</v>
      </c>
      <c r="I86">
        <v>2.3397599330999999</v>
      </c>
      <c r="J86">
        <v>1622.3061361128</v>
      </c>
      <c r="K86">
        <f>VLOOKUP(A86,NpByCase!$A$2:$G$158,2,FALSE)</f>
        <v>1581566.34</v>
      </c>
      <c r="L86">
        <f>VLOOKUP(A86,NpByCase!$A$2:$G$158,3,FALSE)</f>
        <v>2674262.2400000002</v>
      </c>
      <c r="M86" t="e">
        <f>VLOOKUP(A86,NpByCase!$A$2:$G$158,4,FALSE)</f>
        <v>#N/A</v>
      </c>
      <c r="N86" t="e">
        <f>VLOOKUP(A86,NpByCase!$A$2:$G$158,5,FALSE)</f>
        <v>#N/A</v>
      </c>
      <c r="P86" t="e">
        <f>VLOOKUP(A86,NpByCase!$A$2:$G$158,7,FALSE)</f>
        <v>#N/A</v>
      </c>
    </row>
    <row r="87" spans="1:16" x14ac:dyDescent="0.25">
      <c r="A87" t="str">
        <f t="shared" si="1"/>
        <v>300_045_TRANZ</v>
      </c>
      <c r="B87" t="s">
        <v>92</v>
      </c>
      <c r="C87">
        <v>300</v>
      </c>
      <c r="D87" t="s">
        <v>322</v>
      </c>
      <c r="E87">
        <v>0.1123427302</v>
      </c>
      <c r="F87">
        <v>2.0470457000000001E-2</v>
      </c>
      <c r="G87">
        <v>4.7614782792000003</v>
      </c>
      <c r="H87">
        <v>4.7357079247999998</v>
      </c>
      <c r="I87">
        <v>2.2236965123000001</v>
      </c>
      <c r="J87">
        <v>1621.1344450738</v>
      </c>
      <c r="K87">
        <f>VLOOKUP(A87,NpByCase!$A$2:$G$158,2,FALSE)</f>
        <v>1607974.06</v>
      </c>
      <c r="L87">
        <f>VLOOKUP(A87,NpByCase!$A$2:$G$158,3,FALSE)</f>
        <v>2764146.31</v>
      </c>
      <c r="M87" t="e">
        <f>VLOOKUP(A87,NpByCase!$A$2:$G$158,4,FALSE)</f>
        <v>#N/A</v>
      </c>
      <c r="N87" t="e">
        <f>VLOOKUP(A87,NpByCase!$A$2:$G$158,5,FALSE)</f>
        <v>#N/A</v>
      </c>
      <c r="P87" t="e">
        <f>VLOOKUP(A87,NpByCase!$A$2:$G$158,7,FALSE)</f>
        <v>#N/A</v>
      </c>
    </row>
    <row r="88" spans="1:16" x14ac:dyDescent="0.25">
      <c r="A88" t="str">
        <f t="shared" si="1"/>
        <v>300_046_TRANZ</v>
      </c>
      <c r="B88" t="s">
        <v>93</v>
      </c>
      <c r="C88">
        <v>300</v>
      </c>
      <c r="D88" t="s">
        <v>322</v>
      </c>
      <c r="E88">
        <v>0.35071637300000003</v>
      </c>
      <c r="F88">
        <v>2.3044045499999999E-2</v>
      </c>
      <c r="G88">
        <v>6.2206439797000002</v>
      </c>
      <c r="H88">
        <v>2.3099599155999999</v>
      </c>
      <c r="I88">
        <v>2.3927490369000002</v>
      </c>
      <c r="J88">
        <v>1614.8470709429</v>
      </c>
      <c r="K88">
        <f>VLOOKUP(A88,NpByCase!$A$2:$G$158,2,FALSE)</f>
        <v>1667978.12</v>
      </c>
      <c r="L88">
        <f>VLOOKUP(A88,NpByCase!$A$2:$G$158,3,FALSE)</f>
        <v>2839387.38</v>
      </c>
      <c r="M88" t="e">
        <f>VLOOKUP(A88,NpByCase!$A$2:$G$158,4,FALSE)</f>
        <v>#N/A</v>
      </c>
      <c r="N88" t="e">
        <f>VLOOKUP(A88,NpByCase!$A$2:$G$158,5,FALSE)</f>
        <v>#N/A</v>
      </c>
      <c r="P88" t="e">
        <f>VLOOKUP(A88,NpByCase!$A$2:$G$158,7,FALSE)</f>
        <v>#N/A</v>
      </c>
    </row>
    <row r="89" spans="1:16" x14ac:dyDescent="0.25">
      <c r="A89" t="str">
        <f t="shared" si="1"/>
        <v>300_049_TRANZ</v>
      </c>
      <c r="B89" t="s">
        <v>94</v>
      </c>
      <c r="C89">
        <v>300</v>
      </c>
      <c r="D89" t="s">
        <v>322</v>
      </c>
      <c r="E89">
        <v>0.25573083829999999</v>
      </c>
      <c r="F89">
        <v>4.0364046299999998E-2</v>
      </c>
      <c r="G89">
        <v>9.3427588928999992</v>
      </c>
      <c r="H89">
        <v>3.7497112027999999</v>
      </c>
      <c r="I89">
        <v>2.5827428708000002</v>
      </c>
      <c r="J89">
        <v>1615.2522250355</v>
      </c>
      <c r="K89">
        <f>VLOOKUP(A89,NpByCase!$A$2:$G$158,2,FALSE)</f>
        <v>1639133.12</v>
      </c>
      <c r="L89">
        <f>VLOOKUP(A89,NpByCase!$A$2:$G$158,3,FALSE)</f>
        <v>2896631.3</v>
      </c>
      <c r="M89">
        <f>VLOOKUP(A89,NpByCase!$A$2:$G$158,4,FALSE)</f>
        <v>3297844.25</v>
      </c>
      <c r="N89">
        <f>VLOOKUP(A89,NpByCase!$A$2:$G$158,5,FALSE)</f>
        <v>3325678.89</v>
      </c>
      <c r="P89">
        <f>VLOOKUP(A89,NpByCase!$A$2:$G$158,7,FALSE)</f>
        <v>2733003.46</v>
      </c>
    </row>
    <row r="90" spans="1:16" x14ac:dyDescent="0.25">
      <c r="A90" t="str">
        <f t="shared" si="1"/>
        <v>300_054_TRANZ</v>
      </c>
      <c r="B90" t="s">
        <v>95</v>
      </c>
      <c r="C90">
        <v>300</v>
      </c>
      <c r="D90" t="s">
        <v>322</v>
      </c>
      <c r="E90">
        <v>0.14619905829999999</v>
      </c>
      <c r="F90">
        <v>5.75743061E-2</v>
      </c>
      <c r="G90">
        <v>7.3649273246</v>
      </c>
      <c r="H90">
        <v>4.7993843492000003</v>
      </c>
      <c r="I90">
        <v>2.9401437457999999</v>
      </c>
      <c r="J90">
        <v>1624.8657575346999</v>
      </c>
      <c r="K90">
        <f>VLOOKUP(A90,NpByCase!$A$2:$G$158,2,FALSE)</f>
        <v>1548842.79</v>
      </c>
      <c r="L90">
        <f>VLOOKUP(A90,NpByCase!$A$2:$G$158,3,FALSE)</f>
        <v>2766789.42</v>
      </c>
      <c r="M90">
        <f>VLOOKUP(A90,NpByCase!$A$2:$G$158,4,FALSE)</f>
        <v>3289115.63</v>
      </c>
      <c r="N90">
        <f>VLOOKUP(A90,NpByCase!$A$2:$G$158,5,FALSE)</f>
        <v>3305527.15</v>
      </c>
      <c r="P90">
        <f>VLOOKUP(A90,NpByCase!$A$2:$G$158,7,FALSE)</f>
        <v>2646450.46</v>
      </c>
    </row>
    <row r="91" spans="1:16" x14ac:dyDescent="0.25">
      <c r="A91" t="str">
        <f t="shared" si="1"/>
        <v>300_055_TRANZ</v>
      </c>
      <c r="B91" t="s">
        <v>96</v>
      </c>
      <c r="C91">
        <v>300</v>
      </c>
      <c r="D91" t="s">
        <v>322</v>
      </c>
      <c r="E91">
        <v>0.10821113039999999</v>
      </c>
      <c r="F91">
        <v>4.8979197799999999E-2</v>
      </c>
      <c r="G91">
        <v>8.2544876314</v>
      </c>
      <c r="H91">
        <v>3.6768629563999999</v>
      </c>
      <c r="I91">
        <v>2.0381304381000001</v>
      </c>
      <c r="J91">
        <v>1629.1243694044999</v>
      </c>
      <c r="K91">
        <f>VLOOKUP(A91,NpByCase!$A$2:$G$158,2,FALSE)</f>
        <v>1676469.83</v>
      </c>
      <c r="L91">
        <f>VLOOKUP(A91,NpByCase!$A$2:$G$158,3,FALSE)</f>
        <v>2927627.28</v>
      </c>
      <c r="M91">
        <f>VLOOKUP(A91,NpByCase!$A$2:$G$158,4,FALSE)</f>
        <v>3367848.55</v>
      </c>
      <c r="N91">
        <f>VLOOKUP(A91,NpByCase!$A$2:$G$158,5,FALSE)</f>
        <v>3376806.29</v>
      </c>
      <c r="P91">
        <f>VLOOKUP(A91,NpByCase!$A$2:$G$158,7,FALSE)</f>
        <v>2841815.95</v>
      </c>
    </row>
    <row r="92" spans="1:16" x14ac:dyDescent="0.25">
      <c r="A92" t="str">
        <f t="shared" si="1"/>
        <v>300_056_TRANZ</v>
      </c>
      <c r="B92" t="s">
        <v>97</v>
      </c>
      <c r="C92">
        <v>300</v>
      </c>
      <c r="D92" t="s">
        <v>322</v>
      </c>
      <c r="E92">
        <v>7.6287528600000001E-2</v>
      </c>
      <c r="F92">
        <v>3.77019439E-2</v>
      </c>
      <c r="G92">
        <v>5.9152017577000002</v>
      </c>
      <c r="H92">
        <v>2.6025757921000001</v>
      </c>
      <c r="I92">
        <v>2.7384702493000002</v>
      </c>
      <c r="J92">
        <v>1612.6333505591999</v>
      </c>
      <c r="K92">
        <f>VLOOKUP(A92,NpByCase!$A$2:$G$158,2,FALSE)</f>
        <v>1648993.78</v>
      </c>
      <c r="L92">
        <f>VLOOKUP(A92,NpByCase!$A$2:$G$158,3,FALSE)</f>
        <v>2872844.86</v>
      </c>
      <c r="M92" t="e">
        <f>VLOOKUP(A92,NpByCase!$A$2:$G$158,4,FALSE)</f>
        <v>#N/A</v>
      </c>
      <c r="N92" t="e">
        <f>VLOOKUP(A92,NpByCase!$A$2:$G$158,5,FALSE)</f>
        <v>#N/A</v>
      </c>
      <c r="P92" t="e">
        <f>VLOOKUP(A92,NpByCase!$A$2:$G$158,7,FALSE)</f>
        <v>#N/A</v>
      </c>
    </row>
    <row r="93" spans="1:16" x14ac:dyDescent="0.25">
      <c r="A93" t="str">
        <f t="shared" si="1"/>
        <v>300_058_TRANZ</v>
      </c>
      <c r="B93" t="s">
        <v>98</v>
      </c>
      <c r="C93">
        <v>300</v>
      </c>
      <c r="D93" t="s">
        <v>322</v>
      </c>
      <c r="E93">
        <v>0.2342285063</v>
      </c>
      <c r="F93">
        <v>1.6496125399999999E-2</v>
      </c>
      <c r="G93">
        <v>5.4315831694999996</v>
      </c>
      <c r="H93">
        <v>4.8564182670999996</v>
      </c>
      <c r="I93">
        <v>2.5362864675000001</v>
      </c>
      <c r="J93">
        <v>1611.5041205453999</v>
      </c>
      <c r="K93">
        <f>VLOOKUP(A93,NpByCase!$A$2:$G$158,2,FALSE)</f>
        <v>1637177.03</v>
      </c>
      <c r="L93">
        <f>VLOOKUP(A93,NpByCase!$A$2:$G$158,3,FALSE)</f>
        <v>2665904.12</v>
      </c>
      <c r="M93" t="e">
        <f>VLOOKUP(A93,NpByCase!$A$2:$G$158,4,FALSE)</f>
        <v>#N/A</v>
      </c>
      <c r="N93" t="e">
        <f>VLOOKUP(A93,NpByCase!$A$2:$G$158,5,FALSE)</f>
        <v>#N/A</v>
      </c>
      <c r="P93" t="e">
        <f>VLOOKUP(A93,NpByCase!$A$2:$G$158,7,FALSE)</f>
        <v>#N/A</v>
      </c>
    </row>
    <row r="94" spans="1:16" x14ac:dyDescent="0.25">
      <c r="A94" t="str">
        <f t="shared" si="1"/>
        <v>300_063_TRANZ</v>
      </c>
      <c r="B94" t="s">
        <v>9</v>
      </c>
      <c r="C94">
        <v>300</v>
      </c>
      <c r="D94" t="s">
        <v>322</v>
      </c>
      <c r="E94">
        <v>8.9100219999999994E-2</v>
      </c>
      <c r="F94">
        <v>6.1543432299999999E-2</v>
      </c>
      <c r="G94">
        <v>5.8922012975999998</v>
      </c>
      <c r="H94">
        <v>3.3286664110999999</v>
      </c>
      <c r="I94">
        <v>2.5591470069</v>
      </c>
      <c r="J94">
        <v>1621.1012783227</v>
      </c>
      <c r="K94">
        <f>VLOOKUP(A94,NpByCase!$A$2:$G$158,2,FALSE)</f>
        <v>1583111.13</v>
      </c>
      <c r="L94">
        <f>VLOOKUP(A94,NpByCase!$A$2:$G$158,3,FALSE)</f>
        <v>2772572.15</v>
      </c>
      <c r="M94" t="e">
        <f>VLOOKUP(A94,NpByCase!$A$2:$G$158,4,FALSE)</f>
        <v>#N/A</v>
      </c>
      <c r="N94" t="e">
        <f>VLOOKUP(A94,NpByCase!$A$2:$G$158,5,FALSE)</f>
        <v>#N/A</v>
      </c>
      <c r="P94" t="e">
        <f>VLOOKUP(A94,NpByCase!$A$2:$G$158,7,FALSE)</f>
        <v>#N/A</v>
      </c>
    </row>
    <row r="95" spans="1:16" x14ac:dyDescent="0.25">
      <c r="A95" t="str">
        <f t="shared" si="1"/>
        <v>300_079_TRANZ</v>
      </c>
      <c r="B95" t="s">
        <v>99</v>
      </c>
      <c r="C95">
        <v>300</v>
      </c>
      <c r="D95" t="s">
        <v>322</v>
      </c>
      <c r="E95">
        <v>0.15110704089999999</v>
      </c>
      <c r="F95">
        <v>6.6039429299999994E-2</v>
      </c>
      <c r="G95">
        <v>8.8382310870000005</v>
      </c>
      <c r="H95">
        <v>3.0914260447999999</v>
      </c>
      <c r="I95">
        <v>2.9074380666000001</v>
      </c>
      <c r="J95">
        <v>1622.9450378153999</v>
      </c>
      <c r="K95">
        <f>VLOOKUP(A95,NpByCase!$A$2:$G$158,2,FALSE)</f>
        <v>1605618.99</v>
      </c>
      <c r="L95">
        <f>VLOOKUP(A95,NpByCase!$A$2:$G$158,3,FALSE)</f>
        <v>2804115.38</v>
      </c>
      <c r="M95" t="e">
        <f>VLOOKUP(A95,NpByCase!$A$2:$G$158,4,FALSE)</f>
        <v>#N/A</v>
      </c>
      <c r="N95" t="e">
        <f>VLOOKUP(A95,NpByCase!$A$2:$G$158,5,FALSE)</f>
        <v>#N/A</v>
      </c>
      <c r="P95" t="e">
        <f>VLOOKUP(A95,NpByCase!$A$2:$G$158,7,FALSE)</f>
        <v>#N/A</v>
      </c>
    </row>
    <row r="96" spans="1:16" x14ac:dyDescent="0.25">
      <c r="A96" t="str">
        <f t="shared" si="1"/>
        <v>300_089_TRANZ</v>
      </c>
      <c r="B96" t="s">
        <v>100</v>
      </c>
      <c r="C96">
        <v>300</v>
      </c>
      <c r="D96" t="s">
        <v>322</v>
      </c>
      <c r="E96">
        <v>0.20441907200000001</v>
      </c>
      <c r="F96">
        <v>2.7181490499999999E-2</v>
      </c>
      <c r="G96">
        <v>4.9135762418000004</v>
      </c>
      <c r="H96">
        <v>2.4743421343000001</v>
      </c>
      <c r="I96">
        <v>2.3750415055</v>
      </c>
      <c r="J96">
        <v>1627.0358580637001</v>
      </c>
      <c r="K96">
        <f>VLOOKUP(A96,NpByCase!$A$2:$G$158,2,FALSE)</f>
        <v>1649190.23</v>
      </c>
      <c r="L96">
        <f>VLOOKUP(A96,NpByCase!$A$2:$G$158,3,FALSE)</f>
        <v>2763278.2</v>
      </c>
      <c r="M96" t="e">
        <f>VLOOKUP(A96,NpByCase!$A$2:$G$158,4,FALSE)</f>
        <v>#N/A</v>
      </c>
      <c r="N96" t="e">
        <f>VLOOKUP(A96,NpByCase!$A$2:$G$158,5,FALSE)</f>
        <v>#N/A</v>
      </c>
      <c r="P96" t="e">
        <f>VLOOKUP(A96,NpByCase!$A$2:$G$158,7,FALSE)</f>
        <v>#N/A</v>
      </c>
    </row>
    <row r="97" spans="1:16" x14ac:dyDescent="0.25">
      <c r="A97" t="str">
        <f t="shared" si="1"/>
        <v>300_091_TRANZ</v>
      </c>
      <c r="B97" t="s">
        <v>13</v>
      </c>
      <c r="C97">
        <v>300</v>
      </c>
      <c r="D97" t="s">
        <v>322</v>
      </c>
      <c r="E97">
        <v>0.30533821</v>
      </c>
      <c r="F97">
        <v>2.2777353E-2</v>
      </c>
      <c r="G97">
        <v>6.7808172845000003</v>
      </c>
      <c r="H97">
        <v>3.1233435859999998</v>
      </c>
      <c r="I97">
        <v>2.9519420037000001</v>
      </c>
      <c r="J97">
        <v>1621.0508061769999</v>
      </c>
      <c r="K97">
        <f>VLOOKUP(A97,NpByCase!$A$2:$G$158,2,FALSE)</f>
        <v>1660384.54</v>
      </c>
      <c r="L97">
        <f>VLOOKUP(A97,NpByCase!$A$2:$G$158,3,FALSE)</f>
        <v>2693900.5</v>
      </c>
      <c r="M97" t="e">
        <f>VLOOKUP(A97,NpByCase!$A$2:$G$158,4,FALSE)</f>
        <v>#N/A</v>
      </c>
      <c r="N97" t="e">
        <f>VLOOKUP(A97,NpByCase!$A$2:$G$158,5,FALSE)</f>
        <v>#N/A</v>
      </c>
      <c r="P97" t="e">
        <f>VLOOKUP(A97,NpByCase!$A$2:$G$158,7,FALSE)</f>
        <v>#N/A</v>
      </c>
    </row>
    <row r="98" spans="1:16" x14ac:dyDescent="0.25">
      <c r="A98" t="str">
        <f t="shared" si="1"/>
        <v>300_093_TRANZ</v>
      </c>
      <c r="B98" t="s">
        <v>39</v>
      </c>
      <c r="C98">
        <v>300</v>
      </c>
      <c r="D98" t="s">
        <v>322</v>
      </c>
      <c r="E98">
        <v>0.22021474739999999</v>
      </c>
      <c r="F98">
        <v>4.2389637000000001E-2</v>
      </c>
      <c r="G98">
        <v>9.0258955796000002</v>
      </c>
      <c r="H98">
        <v>4.8302930784999996</v>
      </c>
      <c r="I98">
        <v>2.8872535291000001</v>
      </c>
      <c r="J98">
        <v>1625.9707730477</v>
      </c>
      <c r="K98">
        <f>VLOOKUP(A98,NpByCase!$A$2:$G$158,2,FALSE)</f>
        <v>1560429.48</v>
      </c>
      <c r="L98">
        <f>VLOOKUP(A98,NpByCase!$A$2:$G$158,3,FALSE)</f>
        <v>2680717.37</v>
      </c>
      <c r="M98">
        <f>VLOOKUP(A98,NpByCase!$A$2:$G$158,4,FALSE)</f>
        <v>3396738.72</v>
      </c>
      <c r="N98">
        <f>VLOOKUP(A98,NpByCase!$A$2:$G$158,5,FALSE)</f>
        <v>3396738.72</v>
      </c>
      <c r="P98">
        <f>VLOOKUP(A98,NpByCase!$A$2:$G$158,7,FALSE)</f>
        <v>3396738.72</v>
      </c>
    </row>
    <row r="99" spans="1:16" x14ac:dyDescent="0.25">
      <c r="A99" t="str">
        <f t="shared" si="1"/>
        <v>300_096_TRANZ</v>
      </c>
      <c r="B99" t="s">
        <v>15</v>
      </c>
      <c r="C99">
        <v>300</v>
      </c>
      <c r="D99" t="s">
        <v>322</v>
      </c>
      <c r="E99">
        <v>0.37524088639999997</v>
      </c>
      <c r="F99">
        <v>4.95626412E-2</v>
      </c>
      <c r="G99">
        <v>7.2180724296000003</v>
      </c>
      <c r="H99">
        <v>3.3193711394999998</v>
      </c>
      <c r="I99">
        <v>2.6303203033</v>
      </c>
      <c r="J99">
        <v>1626.011357331</v>
      </c>
      <c r="K99">
        <f>VLOOKUP(A99,NpByCase!$A$2:$G$158,2,FALSE)</f>
        <v>1557889.54</v>
      </c>
      <c r="L99">
        <f>VLOOKUP(A99,NpByCase!$A$2:$G$158,3,FALSE)</f>
        <v>2639075.41</v>
      </c>
      <c r="M99" t="e">
        <f>VLOOKUP(A99,NpByCase!$A$2:$G$158,4,FALSE)</f>
        <v>#N/A</v>
      </c>
      <c r="N99" t="e">
        <f>VLOOKUP(A99,NpByCase!$A$2:$G$158,5,FALSE)</f>
        <v>#N/A</v>
      </c>
      <c r="P99" t="e">
        <f>VLOOKUP(A99,NpByCase!$A$2:$G$158,7,FALSE)</f>
        <v>#N/A</v>
      </c>
    </row>
    <row r="100" spans="1:16" x14ac:dyDescent="0.25">
      <c r="A100" t="str">
        <f t="shared" si="1"/>
        <v>300_105_TRANZ</v>
      </c>
      <c r="B100" t="s">
        <v>101</v>
      </c>
      <c r="C100">
        <v>300</v>
      </c>
      <c r="D100" t="s">
        <v>322</v>
      </c>
      <c r="E100">
        <v>0.34953327299999998</v>
      </c>
      <c r="F100">
        <v>2.4169664399999999E-2</v>
      </c>
      <c r="G100">
        <v>7.6369311668000002</v>
      </c>
      <c r="H100">
        <v>3.9261072913000001</v>
      </c>
      <c r="I100">
        <v>2.9965143393</v>
      </c>
      <c r="J100">
        <v>1610.5655985650999</v>
      </c>
      <c r="K100">
        <f>VLOOKUP(A100,NpByCase!$A$2:$G$158,2,FALSE)</f>
        <v>1657114.12</v>
      </c>
      <c r="L100">
        <f>VLOOKUP(A100,NpByCase!$A$2:$G$158,3,FALSE)</f>
        <v>2782795.4</v>
      </c>
      <c r="M100" t="e">
        <f>VLOOKUP(A100,NpByCase!$A$2:$G$158,4,FALSE)</f>
        <v>#N/A</v>
      </c>
      <c r="N100" t="e">
        <f>VLOOKUP(A100,NpByCase!$A$2:$G$158,5,FALSE)</f>
        <v>#N/A</v>
      </c>
      <c r="P100" t="e">
        <f>VLOOKUP(A100,NpByCase!$A$2:$G$158,7,FALSE)</f>
        <v>#N/A</v>
      </c>
    </row>
    <row r="101" spans="1:16" x14ac:dyDescent="0.25">
      <c r="A101" t="str">
        <f t="shared" si="1"/>
        <v>300_108_TRANZ</v>
      </c>
      <c r="B101" t="s">
        <v>102</v>
      </c>
      <c r="C101">
        <v>300</v>
      </c>
      <c r="D101" t="s">
        <v>322</v>
      </c>
      <c r="E101">
        <v>0.28334464329999998</v>
      </c>
      <c r="F101">
        <v>3.5585290200000001E-2</v>
      </c>
      <c r="G101">
        <v>7.4305389772000003</v>
      </c>
      <c r="H101">
        <v>2.5355686177000001</v>
      </c>
      <c r="I101">
        <v>2.2614904285000001</v>
      </c>
      <c r="J101">
        <v>1624.7296383570999</v>
      </c>
      <c r="K101">
        <f>VLOOKUP(A101,NpByCase!$A$2:$G$158,2,FALSE)</f>
        <v>1690132.12</v>
      </c>
      <c r="L101">
        <f>VLOOKUP(A101,NpByCase!$A$2:$G$158,3,FALSE)</f>
        <v>2872372.06</v>
      </c>
      <c r="M101" t="e">
        <f>VLOOKUP(A101,NpByCase!$A$2:$G$158,4,FALSE)</f>
        <v>#N/A</v>
      </c>
      <c r="N101" t="e">
        <f>VLOOKUP(A101,NpByCase!$A$2:$G$158,5,FALSE)</f>
        <v>#N/A</v>
      </c>
      <c r="P101" t="e">
        <f>VLOOKUP(A101,NpByCase!$A$2:$G$158,7,FALSE)</f>
        <v>#N/A</v>
      </c>
    </row>
    <row r="102" spans="1:16" x14ac:dyDescent="0.25">
      <c r="A102" t="str">
        <f t="shared" si="1"/>
        <v>300_112_TRANZ</v>
      </c>
      <c r="B102" t="s">
        <v>16</v>
      </c>
      <c r="C102">
        <v>300</v>
      </c>
      <c r="D102" t="s">
        <v>322</v>
      </c>
      <c r="E102">
        <v>0.2378386831</v>
      </c>
      <c r="F102">
        <v>1.7224314800000001E-2</v>
      </c>
      <c r="G102">
        <v>4.1769807401000003</v>
      </c>
      <c r="H102">
        <v>3.8560227732999999</v>
      </c>
      <c r="I102">
        <v>2.5430628923</v>
      </c>
      <c r="J102">
        <v>1625.7819057224999</v>
      </c>
      <c r="K102">
        <f>VLOOKUP(A102,NpByCase!$A$2:$G$158,2,FALSE)</f>
        <v>1615561.64</v>
      </c>
      <c r="L102">
        <f>VLOOKUP(A102,NpByCase!$A$2:$G$158,3,FALSE)</f>
        <v>2639942.96</v>
      </c>
      <c r="M102">
        <f>VLOOKUP(A102,NpByCase!$A$2:$G$158,4,FALSE)</f>
        <v>3307855.69</v>
      </c>
      <c r="N102">
        <f>VLOOKUP(A102,NpByCase!$A$2:$G$158,5,FALSE)</f>
        <v>3165451.79</v>
      </c>
      <c r="P102">
        <f>VLOOKUP(A102,NpByCase!$A$2:$G$158,7,FALSE)</f>
        <v>2552619.1800000002</v>
      </c>
    </row>
    <row r="103" spans="1:16" x14ac:dyDescent="0.25">
      <c r="A103" t="str">
        <f t="shared" si="1"/>
        <v>300_113_TRANZ</v>
      </c>
      <c r="B103" t="s">
        <v>103</v>
      </c>
      <c r="C103">
        <v>300</v>
      </c>
      <c r="D103" t="s">
        <v>322</v>
      </c>
      <c r="E103">
        <v>0.15768141050000001</v>
      </c>
      <c r="F103">
        <v>3.7995562400000002E-2</v>
      </c>
      <c r="G103">
        <v>4.6429633671000001</v>
      </c>
      <c r="H103">
        <v>2.5540623815000001</v>
      </c>
      <c r="I103">
        <v>2.1915473184000001</v>
      </c>
      <c r="J103">
        <v>1616.0072157159</v>
      </c>
      <c r="K103">
        <f>VLOOKUP(A103,NpByCase!$A$2:$G$158,2,FALSE)</f>
        <v>1553610.19</v>
      </c>
      <c r="L103">
        <f>VLOOKUP(A103,NpByCase!$A$2:$G$158,3,FALSE)</f>
        <v>2629437.15</v>
      </c>
      <c r="M103">
        <f>VLOOKUP(A103,NpByCase!$A$2:$G$158,4,FALSE)</f>
        <v>3366602.06</v>
      </c>
      <c r="N103">
        <f>VLOOKUP(A103,NpByCase!$A$2:$G$158,5,FALSE)</f>
        <v>3197696.22</v>
      </c>
      <c r="P103">
        <f>VLOOKUP(A103,NpByCase!$A$2:$G$158,7,FALSE)</f>
        <v>2657407.52</v>
      </c>
    </row>
    <row r="104" spans="1:16" x14ac:dyDescent="0.25">
      <c r="A104" t="str">
        <f t="shared" si="1"/>
        <v>300_114_TRANZ</v>
      </c>
      <c r="B104" t="s">
        <v>104</v>
      </c>
      <c r="C104">
        <v>300</v>
      </c>
      <c r="D104" t="s">
        <v>322</v>
      </c>
      <c r="E104">
        <v>0.4975973414</v>
      </c>
      <c r="F104">
        <v>4.4004717899999997E-2</v>
      </c>
      <c r="G104">
        <v>6.3703383970000003</v>
      </c>
      <c r="H104">
        <v>2.8926374753999999</v>
      </c>
      <c r="I104">
        <v>2.6450308607999999</v>
      </c>
      <c r="J104">
        <v>1624.2929309225999</v>
      </c>
      <c r="K104">
        <f>VLOOKUP(A104,NpByCase!$A$2:$G$158,2,FALSE)</f>
        <v>1574632.14</v>
      </c>
      <c r="L104">
        <f>VLOOKUP(A104,NpByCase!$A$2:$G$158,3,FALSE)</f>
        <v>2670723.79</v>
      </c>
      <c r="M104" t="e">
        <f>VLOOKUP(A104,NpByCase!$A$2:$G$158,4,FALSE)</f>
        <v>#N/A</v>
      </c>
      <c r="N104" t="e">
        <f>VLOOKUP(A104,NpByCase!$A$2:$G$158,5,FALSE)</f>
        <v>#N/A</v>
      </c>
      <c r="P104" t="e">
        <f>VLOOKUP(A104,NpByCase!$A$2:$G$158,7,FALSE)</f>
        <v>#N/A</v>
      </c>
    </row>
    <row r="105" spans="1:16" x14ac:dyDescent="0.25">
      <c r="A105" t="str">
        <f t="shared" si="1"/>
        <v>300_118_TRANZ</v>
      </c>
      <c r="B105" t="s">
        <v>17</v>
      </c>
      <c r="C105">
        <v>300</v>
      </c>
      <c r="D105" t="s">
        <v>322</v>
      </c>
      <c r="E105">
        <v>9.6157282999999996E-2</v>
      </c>
      <c r="F105">
        <v>1.4224113300000001E-2</v>
      </c>
      <c r="G105">
        <v>4.0055073048000001</v>
      </c>
      <c r="H105">
        <v>4.0487994114000001</v>
      </c>
      <c r="I105">
        <v>2.8647980109</v>
      </c>
      <c r="J105">
        <v>1629.3512004244001</v>
      </c>
      <c r="K105">
        <f>VLOOKUP(A105,NpByCase!$A$2:$G$158,2,FALSE)</f>
        <v>1654257.12</v>
      </c>
      <c r="L105">
        <f>VLOOKUP(A105,NpByCase!$A$2:$G$158,3,FALSE)</f>
        <v>2686437.23</v>
      </c>
      <c r="M105" t="e">
        <f>VLOOKUP(A105,NpByCase!$A$2:$G$158,4,FALSE)</f>
        <v>#N/A</v>
      </c>
      <c r="N105" t="e">
        <f>VLOOKUP(A105,NpByCase!$A$2:$G$158,5,FALSE)</f>
        <v>#N/A</v>
      </c>
      <c r="P105" t="e">
        <f>VLOOKUP(A105,NpByCase!$A$2:$G$158,7,FALSE)</f>
        <v>#N/A</v>
      </c>
    </row>
    <row r="106" spans="1:16" x14ac:dyDescent="0.25">
      <c r="A106" t="str">
        <f t="shared" si="1"/>
        <v>300_123_TRANZ</v>
      </c>
      <c r="B106" t="s">
        <v>18</v>
      </c>
      <c r="C106">
        <v>300</v>
      </c>
      <c r="D106" t="s">
        <v>322</v>
      </c>
      <c r="E106">
        <v>0.36429033100000002</v>
      </c>
      <c r="F106">
        <v>3.6438537399999998E-2</v>
      </c>
      <c r="G106">
        <v>6.6911776136999999</v>
      </c>
      <c r="H106">
        <v>4.0150148117000004</v>
      </c>
      <c r="I106">
        <v>2.6831193459999998</v>
      </c>
      <c r="J106">
        <v>1625.2961704372001</v>
      </c>
      <c r="K106">
        <f>VLOOKUP(A106,NpByCase!$A$2:$G$158,2,FALSE)</f>
        <v>1615278.62</v>
      </c>
      <c r="L106">
        <f>VLOOKUP(A106,NpByCase!$A$2:$G$158,3,FALSE)</f>
        <v>2750957.09</v>
      </c>
      <c r="M106" t="e">
        <f>VLOOKUP(A106,NpByCase!$A$2:$G$158,4,FALSE)</f>
        <v>#N/A</v>
      </c>
      <c r="N106" t="e">
        <f>VLOOKUP(A106,NpByCase!$A$2:$G$158,5,FALSE)</f>
        <v>#N/A</v>
      </c>
      <c r="P106" t="e">
        <f>VLOOKUP(A106,NpByCase!$A$2:$G$158,7,FALSE)</f>
        <v>#N/A</v>
      </c>
    </row>
    <row r="107" spans="1:16" x14ac:dyDescent="0.25">
      <c r="A107" t="str">
        <f t="shared" si="1"/>
        <v>300_125_TRANZ</v>
      </c>
      <c r="B107" t="s">
        <v>105</v>
      </c>
      <c r="C107">
        <v>300</v>
      </c>
      <c r="D107" t="s">
        <v>322</v>
      </c>
      <c r="E107">
        <v>0.15979619</v>
      </c>
      <c r="F107">
        <v>3.6918952599999999E-2</v>
      </c>
      <c r="G107">
        <v>5.3699093624999996</v>
      </c>
      <c r="H107">
        <v>3.8123145741000002</v>
      </c>
      <c r="I107">
        <v>2.2072563675999999</v>
      </c>
      <c r="J107">
        <v>1612.4406212706999</v>
      </c>
      <c r="K107">
        <f>VLOOKUP(A107,NpByCase!$A$2:$G$158,2,FALSE)</f>
        <v>1585293.12</v>
      </c>
      <c r="L107">
        <f>VLOOKUP(A107,NpByCase!$A$2:$G$158,3,FALSE)</f>
        <v>2709175.23</v>
      </c>
      <c r="M107" t="e">
        <f>VLOOKUP(A107,NpByCase!$A$2:$G$158,4,FALSE)</f>
        <v>#N/A</v>
      </c>
      <c r="N107" t="e">
        <f>VLOOKUP(A107,NpByCase!$A$2:$G$158,5,FALSE)</f>
        <v>#N/A</v>
      </c>
      <c r="P107" t="e">
        <f>VLOOKUP(A107,NpByCase!$A$2:$G$158,7,FALSE)</f>
        <v>#N/A</v>
      </c>
    </row>
    <row r="108" spans="1:16" x14ac:dyDescent="0.25">
      <c r="A108" t="str">
        <f t="shared" si="1"/>
        <v>300_133_TRANZ</v>
      </c>
      <c r="B108" t="s">
        <v>106</v>
      </c>
      <c r="C108">
        <v>300</v>
      </c>
      <c r="D108" t="s">
        <v>322</v>
      </c>
      <c r="E108">
        <v>0.1242869397</v>
      </c>
      <c r="F108">
        <v>1.7370427300000001E-2</v>
      </c>
      <c r="G108">
        <v>4.3117347474000001</v>
      </c>
      <c r="H108">
        <v>2.0846416965999999</v>
      </c>
      <c r="I108">
        <v>2.9842355929000002</v>
      </c>
      <c r="J108">
        <v>1611.3124111819</v>
      </c>
      <c r="K108">
        <f>VLOOKUP(A108,NpByCase!$A$2:$G$158,2,FALSE)</f>
        <v>1649681.71</v>
      </c>
      <c r="L108">
        <f>VLOOKUP(A108,NpByCase!$A$2:$G$158,3,FALSE)</f>
        <v>2785727.42</v>
      </c>
      <c r="M108" t="e">
        <f>VLOOKUP(A108,NpByCase!$A$2:$G$158,4,FALSE)</f>
        <v>#N/A</v>
      </c>
      <c r="N108" t="e">
        <f>VLOOKUP(A108,NpByCase!$A$2:$G$158,5,FALSE)</f>
        <v>#N/A</v>
      </c>
      <c r="P108" t="e">
        <f>VLOOKUP(A108,NpByCase!$A$2:$G$158,7,FALSE)</f>
        <v>#N/A</v>
      </c>
    </row>
    <row r="109" spans="1:16" x14ac:dyDescent="0.25">
      <c r="A109" t="str">
        <f t="shared" si="1"/>
        <v>400_036</v>
      </c>
      <c r="B109" t="s">
        <v>107</v>
      </c>
      <c r="C109">
        <v>400</v>
      </c>
      <c r="E109">
        <v>0.1949129641</v>
      </c>
      <c r="F109">
        <v>4.0833937000000001E-2</v>
      </c>
      <c r="G109">
        <v>1.7445206961999999</v>
      </c>
      <c r="H109">
        <v>4.1791177392999996</v>
      </c>
      <c r="I109">
        <v>2.4234971817000002</v>
      </c>
      <c r="J109">
        <v>1611.97410681</v>
      </c>
      <c r="K109">
        <f>VLOOKUP(A109,NpByCase!$A$2:$G$158,2,FALSE)</f>
        <v>1541920.07</v>
      </c>
      <c r="L109">
        <f>VLOOKUP(A109,NpByCase!$A$2:$G$158,3,FALSE)</f>
        <v>3033424.4</v>
      </c>
      <c r="M109" t="e">
        <f>VLOOKUP(A109,NpByCase!$A$2:$G$158,4,FALSE)</f>
        <v>#N/A</v>
      </c>
      <c r="N109" t="e">
        <f>VLOOKUP(A109,NpByCase!$A$2:$G$158,5,FALSE)</f>
        <v>#N/A</v>
      </c>
      <c r="P109" t="e">
        <f>VLOOKUP(A109,NpByCase!$A$2:$G$158,7,FALSE)</f>
        <v>#N/A</v>
      </c>
    </row>
    <row r="110" spans="1:16" x14ac:dyDescent="0.25">
      <c r="A110" t="str">
        <f t="shared" si="1"/>
        <v>400_045</v>
      </c>
      <c r="B110" t="s">
        <v>108</v>
      </c>
      <c r="C110">
        <v>400</v>
      </c>
      <c r="E110">
        <v>0.10508374450000001</v>
      </c>
      <c r="F110">
        <v>6.5091337900000004E-2</v>
      </c>
      <c r="G110">
        <v>1.4170536748</v>
      </c>
      <c r="H110">
        <v>2.3711824411000002</v>
      </c>
      <c r="I110">
        <v>2.2780693031000001</v>
      </c>
      <c r="J110">
        <v>1624.142068009</v>
      </c>
      <c r="K110">
        <f>VLOOKUP(A110,NpByCase!$A$2:$G$158,2,FALSE)</f>
        <v>1529107.48</v>
      </c>
      <c r="L110">
        <f>VLOOKUP(A110,NpByCase!$A$2:$G$158,3,FALSE)</f>
        <v>3164212.39</v>
      </c>
      <c r="M110">
        <f>VLOOKUP(A110,NpByCase!$A$2:$G$158,4,FALSE)</f>
        <v>3916473.48</v>
      </c>
      <c r="N110">
        <f>VLOOKUP(A110,NpByCase!$A$2:$G$158,5,FALSE)</f>
        <v>3739401.67</v>
      </c>
      <c r="P110">
        <f>VLOOKUP(A110,NpByCase!$A$2:$G$158,7,FALSE)</f>
        <v>3011037.29</v>
      </c>
    </row>
    <row r="111" spans="1:16" x14ac:dyDescent="0.25">
      <c r="A111" t="str">
        <f t="shared" si="1"/>
        <v>400_055</v>
      </c>
      <c r="B111" t="s">
        <v>109</v>
      </c>
      <c r="C111">
        <v>400</v>
      </c>
      <c r="E111">
        <v>0.30443538170000001</v>
      </c>
      <c r="F111">
        <v>1.03123312E-2</v>
      </c>
      <c r="G111">
        <v>1.524564389</v>
      </c>
      <c r="H111">
        <v>4.9336268524999998</v>
      </c>
      <c r="I111">
        <v>2.3364131260000001</v>
      </c>
      <c r="J111">
        <v>1613.6356507390001</v>
      </c>
      <c r="K111">
        <f>VLOOKUP(A111,NpByCase!$A$2:$G$158,2,FALSE)</f>
        <v>1687634.06</v>
      </c>
      <c r="L111">
        <f>VLOOKUP(A111,NpByCase!$A$2:$G$158,3,FALSE)</f>
        <v>3172375.58</v>
      </c>
      <c r="M111" t="e">
        <f>VLOOKUP(A111,NpByCase!$A$2:$G$158,4,FALSE)</f>
        <v>#N/A</v>
      </c>
      <c r="N111" t="e">
        <f>VLOOKUP(A111,NpByCase!$A$2:$G$158,5,FALSE)</f>
        <v>#N/A</v>
      </c>
      <c r="P111" t="e">
        <f>VLOOKUP(A111,NpByCase!$A$2:$G$158,7,FALSE)</f>
        <v>#N/A</v>
      </c>
    </row>
    <row r="112" spans="1:16" x14ac:dyDescent="0.25">
      <c r="A112" t="str">
        <f t="shared" si="1"/>
        <v>400_071</v>
      </c>
      <c r="B112" t="s">
        <v>110</v>
      </c>
      <c r="C112">
        <v>400</v>
      </c>
      <c r="E112">
        <v>0.23543637710000001</v>
      </c>
      <c r="F112">
        <v>2.1468937300000001E-2</v>
      </c>
      <c r="G112">
        <v>1.3091584561</v>
      </c>
      <c r="H112">
        <v>3.0956939009000002</v>
      </c>
      <c r="I112">
        <v>2.3607660020000001</v>
      </c>
      <c r="J112">
        <v>1623.5229212414999</v>
      </c>
      <c r="K112">
        <f>VLOOKUP(A112,NpByCase!$A$2:$G$158,2,FALSE)</f>
        <v>1571605.02</v>
      </c>
      <c r="L112">
        <f>VLOOKUP(A112,NpByCase!$A$2:$G$158,3,FALSE)</f>
        <v>3101188.76</v>
      </c>
      <c r="M112" t="e">
        <f>VLOOKUP(A112,NpByCase!$A$2:$G$158,4,FALSE)</f>
        <v>#N/A</v>
      </c>
      <c r="N112" t="e">
        <f>VLOOKUP(A112,NpByCase!$A$2:$G$158,5,FALSE)</f>
        <v>#N/A</v>
      </c>
      <c r="P112" t="e">
        <f>VLOOKUP(A112,NpByCase!$A$2:$G$158,7,FALSE)</f>
        <v>#N/A</v>
      </c>
    </row>
    <row r="113" spans="1:16" x14ac:dyDescent="0.25">
      <c r="A113" t="str">
        <f t="shared" si="1"/>
        <v>400_076</v>
      </c>
      <c r="B113" t="s">
        <v>111</v>
      </c>
      <c r="C113">
        <v>400</v>
      </c>
      <c r="E113">
        <v>0.11071158659999999</v>
      </c>
      <c r="F113">
        <v>5.6640530500000001E-2</v>
      </c>
      <c r="G113">
        <v>1.2659634517</v>
      </c>
      <c r="H113">
        <v>3.6592370382000001</v>
      </c>
      <c r="I113">
        <v>2.1634062156999998</v>
      </c>
      <c r="J113">
        <v>1625.5168739600001</v>
      </c>
      <c r="K113">
        <f>VLOOKUP(A113,NpByCase!$A$2:$G$158,2,FALSE)</f>
        <v>1408522.19</v>
      </c>
      <c r="L113">
        <f>VLOOKUP(A113,NpByCase!$A$2:$G$158,3,FALSE)</f>
        <v>2854854.24</v>
      </c>
      <c r="M113">
        <f>VLOOKUP(A113,NpByCase!$A$2:$G$158,4,FALSE)</f>
        <v>3591021.94</v>
      </c>
      <c r="N113">
        <f>VLOOKUP(A113,NpByCase!$A$2:$G$158,5,FALSE)</f>
        <v>3488106.09</v>
      </c>
      <c r="P113">
        <f>VLOOKUP(A113,NpByCase!$A$2:$G$158,7,FALSE)</f>
        <v>2734531.7</v>
      </c>
    </row>
    <row r="114" spans="1:16" x14ac:dyDescent="0.25">
      <c r="A114" t="str">
        <f t="shared" si="1"/>
        <v>400_096</v>
      </c>
      <c r="B114" t="s">
        <v>112</v>
      </c>
      <c r="C114">
        <v>400</v>
      </c>
      <c r="E114">
        <v>0.21949401769999999</v>
      </c>
      <c r="F114">
        <v>4.0471746500000003E-2</v>
      </c>
      <c r="G114">
        <v>1.4203923251999999</v>
      </c>
      <c r="H114">
        <v>3.7998160779000001</v>
      </c>
      <c r="I114">
        <v>2.3459875920000002</v>
      </c>
      <c r="J114">
        <v>1621.4845425444</v>
      </c>
      <c r="K114">
        <f>VLOOKUP(A114,NpByCase!$A$2:$G$158,2,FALSE)</f>
        <v>1470372.59</v>
      </c>
      <c r="L114">
        <f>VLOOKUP(A114,NpByCase!$A$2:$G$158,3,FALSE)</f>
        <v>2902467.8</v>
      </c>
      <c r="M114" t="e">
        <f>VLOOKUP(A114,NpByCase!$A$2:$G$158,4,FALSE)</f>
        <v>#N/A</v>
      </c>
      <c r="N114" t="e">
        <f>VLOOKUP(A114,NpByCase!$A$2:$G$158,5,FALSE)</f>
        <v>#N/A</v>
      </c>
      <c r="P114" t="e">
        <f>VLOOKUP(A114,NpByCase!$A$2:$G$158,7,FALSE)</f>
        <v>#N/A</v>
      </c>
    </row>
    <row r="115" spans="1:16" x14ac:dyDescent="0.25">
      <c r="A115" t="str">
        <f t="shared" si="1"/>
        <v>400_100</v>
      </c>
      <c r="B115" t="s">
        <v>113</v>
      </c>
      <c r="C115">
        <v>400</v>
      </c>
      <c r="E115">
        <v>0.4391616096</v>
      </c>
      <c r="F115">
        <v>9.6608621000000006E-3</v>
      </c>
      <c r="G115">
        <v>1.1454463492</v>
      </c>
      <c r="H115">
        <v>3.8697328710000001</v>
      </c>
      <c r="I115">
        <v>2.2119720062999999</v>
      </c>
      <c r="J115">
        <v>1611.4902698773999</v>
      </c>
      <c r="K115">
        <f>VLOOKUP(A115,NpByCase!$A$2:$G$158,2,FALSE)</f>
        <v>1573683.92</v>
      </c>
      <c r="L115">
        <f>VLOOKUP(A115,NpByCase!$A$2:$G$158,3,FALSE)</f>
        <v>2997101.68</v>
      </c>
      <c r="M115" t="e">
        <f>VLOOKUP(A115,NpByCase!$A$2:$G$158,4,FALSE)</f>
        <v>#N/A</v>
      </c>
      <c r="N115" t="e">
        <f>VLOOKUP(A115,NpByCase!$A$2:$G$158,5,FALSE)</f>
        <v>#N/A</v>
      </c>
      <c r="P115" t="e">
        <f>VLOOKUP(A115,NpByCase!$A$2:$G$158,7,FALSE)</f>
        <v>#N/A</v>
      </c>
    </row>
    <row r="116" spans="1:16" x14ac:dyDescent="0.25">
      <c r="A116" t="str">
        <f t="shared" si="1"/>
        <v>400_107</v>
      </c>
      <c r="B116" t="s">
        <v>114</v>
      </c>
      <c r="C116">
        <v>400</v>
      </c>
      <c r="E116">
        <v>0.21727403940000001</v>
      </c>
      <c r="F116">
        <v>3.5493078099999999E-2</v>
      </c>
      <c r="G116">
        <v>1.5905996414000001</v>
      </c>
      <c r="H116">
        <v>3.3850008465000001</v>
      </c>
      <c r="I116">
        <v>2.8385448269000002</v>
      </c>
      <c r="J116">
        <v>1620.2999275545999</v>
      </c>
      <c r="K116">
        <f>VLOOKUP(A116,NpByCase!$A$2:$G$158,2,FALSE)</f>
        <v>1576082.41</v>
      </c>
      <c r="L116">
        <f>VLOOKUP(A116,NpByCase!$A$2:$G$158,3,FALSE)</f>
        <v>3106462.89</v>
      </c>
      <c r="M116" t="e">
        <f>VLOOKUP(A116,NpByCase!$A$2:$G$158,4,FALSE)</f>
        <v>#N/A</v>
      </c>
      <c r="N116" t="e">
        <f>VLOOKUP(A116,NpByCase!$A$2:$G$158,5,FALSE)</f>
        <v>#N/A</v>
      </c>
      <c r="P116" t="e">
        <f>VLOOKUP(A116,NpByCase!$A$2:$G$158,7,FALSE)</f>
        <v>#N/A</v>
      </c>
    </row>
    <row r="117" spans="1:16" x14ac:dyDescent="0.25">
      <c r="A117" t="str">
        <f t="shared" si="1"/>
        <v>400_114</v>
      </c>
      <c r="B117" t="s">
        <v>115</v>
      </c>
      <c r="C117">
        <v>400</v>
      </c>
      <c r="E117">
        <v>0.3135877091</v>
      </c>
      <c r="F117">
        <v>6.75673522E-2</v>
      </c>
      <c r="G117">
        <v>1.6686471469999999</v>
      </c>
      <c r="H117">
        <v>3.2017785872000002</v>
      </c>
      <c r="I117">
        <v>2.8665342620000001</v>
      </c>
      <c r="J117">
        <v>1623.6128156737</v>
      </c>
      <c r="K117">
        <f>VLOOKUP(A117,NpByCase!$A$2:$G$158,2,FALSE)</f>
        <v>1489679.52</v>
      </c>
      <c r="L117">
        <f>VLOOKUP(A117,NpByCase!$A$2:$G$158,3,FALSE)</f>
        <v>2983323.82</v>
      </c>
      <c r="M117" t="e">
        <f>VLOOKUP(A117,NpByCase!$A$2:$G$158,4,FALSE)</f>
        <v>#N/A</v>
      </c>
      <c r="N117" t="e">
        <f>VLOOKUP(A117,NpByCase!$A$2:$G$158,5,FALSE)</f>
        <v>#N/A</v>
      </c>
      <c r="P117" t="e">
        <f>VLOOKUP(A117,NpByCase!$A$2:$G$158,7,FALSE)</f>
        <v>#N/A</v>
      </c>
    </row>
    <row r="118" spans="1:16" x14ac:dyDescent="0.25">
      <c r="A118" t="str">
        <f t="shared" si="1"/>
        <v>400_115</v>
      </c>
      <c r="B118" t="s">
        <v>116</v>
      </c>
      <c r="C118">
        <v>400</v>
      </c>
      <c r="E118">
        <v>0.38117210550000002</v>
      </c>
      <c r="F118">
        <v>5.3535478999999997E-2</v>
      </c>
      <c r="G118">
        <v>1.1710735727999999</v>
      </c>
      <c r="H118">
        <v>2.9157112965</v>
      </c>
      <c r="I118">
        <v>2.9766415534999999</v>
      </c>
      <c r="J118">
        <v>1629.3205426374</v>
      </c>
      <c r="K118">
        <f>VLOOKUP(A118,NpByCase!$A$2:$G$158,2,FALSE)</f>
        <v>1409428.42</v>
      </c>
      <c r="L118">
        <f>VLOOKUP(A118,NpByCase!$A$2:$G$158,3,FALSE)</f>
        <v>2853165.23</v>
      </c>
      <c r="M118" t="e">
        <f>VLOOKUP(A118,NpByCase!$A$2:$G$158,4,FALSE)</f>
        <v>#N/A</v>
      </c>
      <c r="N118" t="e">
        <f>VLOOKUP(A118,NpByCase!$A$2:$G$158,5,FALSE)</f>
        <v>#N/A</v>
      </c>
      <c r="P118" t="e">
        <f>VLOOKUP(A118,NpByCase!$A$2:$G$158,7,FALSE)</f>
        <v>#N/A</v>
      </c>
    </row>
    <row r="119" spans="1:16" x14ac:dyDescent="0.25">
      <c r="A119" t="str">
        <f t="shared" si="1"/>
        <v>400_126</v>
      </c>
      <c r="B119" t="s">
        <v>117</v>
      </c>
      <c r="C119">
        <v>400</v>
      </c>
      <c r="E119">
        <v>0.2891451545</v>
      </c>
      <c r="F119">
        <v>4.1233273399999999E-2</v>
      </c>
      <c r="G119">
        <v>1.2134857027999999</v>
      </c>
      <c r="H119">
        <v>3.3473946713</v>
      </c>
      <c r="I119">
        <v>2.9272587662</v>
      </c>
      <c r="J119">
        <v>1628.4154429785999</v>
      </c>
      <c r="K119" t="e">
        <f>VLOOKUP(A119,NpByCase!$A$2:$G$158,2,FALSE)</f>
        <v>#N/A</v>
      </c>
      <c r="L119" t="e">
        <f>VLOOKUP(A119,NpByCase!$A$2:$G$158,3,FALSE)</f>
        <v>#N/A</v>
      </c>
      <c r="M119" t="e">
        <f>VLOOKUP(A119,NpByCase!$A$2:$G$158,4,FALSE)</f>
        <v>#N/A</v>
      </c>
      <c r="N119" t="e">
        <f>VLOOKUP(A119,NpByCase!$A$2:$G$158,5,FALSE)</f>
        <v>#N/A</v>
      </c>
      <c r="P119" t="e">
        <f>VLOOKUP(A119,NpByCase!$A$2:$G$158,7,FALSE)</f>
        <v>#N/A</v>
      </c>
    </row>
    <row r="120" spans="1:16" x14ac:dyDescent="0.25">
      <c r="A120" t="str">
        <f t="shared" si="1"/>
        <v>400_144</v>
      </c>
      <c r="B120" t="s">
        <v>118</v>
      </c>
      <c r="C120">
        <v>400</v>
      </c>
      <c r="E120">
        <v>0.4610084881</v>
      </c>
      <c r="F120">
        <v>5.8795095700000001E-2</v>
      </c>
      <c r="G120">
        <v>1.3866370935000001</v>
      </c>
      <c r="H120">
        <v>2.8586803532</v>
      </c>
      <c r="I120">
        <v>2.4699361406999998</v>
      </c>
      <c r="J120">
        <v>1628.7029175319999</v>
      </c>
      <c r="K120">
        <f>VLOOKUP(A120,NpByCase!$A$2:$G$158,2,FALSE)</f>
        <v>1451064.07</v>
      </c>
      <c r="L120">
        <f>VLOOKUP(A120,NpByCase!$A$2:$G$158,3,FALSE)</f>
        <v>2936086.83</v>
      </c>
      <c r="M120" t="e">
        <f>VLOOKUP(A120,NpByCase!$A$2:$G$158,4,FALSE)</f>
        <v>#N/A</v>
      </c>
      <c r="N120" t="e">
        <f>VLOOKUP(A120,NpByCase!$A$2:$G$158,5,FALSE)</f>
        <v>#N/A</v>
      </c>
      <c r="P120" t="e">
        <f>VLOOKUP(A120,NpByCase!$A$2:$G$158,7,FALSE)</f>
        <v>#N/A</v>
      </c>
    </row>
    <row r="121" spans="1:16" x14ac:dyDescent="0.25">
      <c r="A121" t="str">
        <f t="shared" si="1"/>
        <v>400_158</v>
      </c>
      <c r="B121" t="s">
        <v>119</v>
      </c>
      <c r="C121">
        <v>400</v>
      </c>
      <c r="E121">
        <v>0.42933534330000001</v>
      </c>
      <c r="F121">
        <v>3.9729987699999997E-2</v>
      </c>
      <c r="G121">
        <v>2.0233078610000002</v>
      </c>
      <c r="H121">
        <v>4.5917166515999996</v>
      </c>
      <c r="I121">
        <v>2.8106354907000002</v>
      </c>
      <c r="J121">
        <v>1623.1086726916001</v>
      </c>
      <c r="K121">
        <f>VLOOKUP(A121,NpByCase!$A$2:$G$158,2,FALSE)</f>
        <v>1611317.17</v>
      </c>
      <c r="L121">
        <f>VLOOKUP(A121,NpByCase!$A$2:$G$158,3,FALSE)</f>
        <v>3143905.2799999998</v>
      </c>
      <c r="M121" t="e">
        <f>VLOOKUP(A121,NpByCase!$A$2:$G$158,4,FALSE)</f>
        <v>#N/A</v>
      </c>
      <c r="N121" t="e">
        <f>VLOOKUP(A121,NpByCase!$A$2:$G$158,5,FALSE)</f>
        <v>#N/A</v>
      </c>
      <c r="P121" t="e">
        <f>VLOOKUP(A121,NpByCase!$A$2:$G$158,7,FALSE)</f>
        <v>#N/A</v>
      </c>
    </row>
    <row r="122" spans="1:16" x14ac:dyDescent="0.25">
      <c r="A122" t="str">
        <f t="shared" si="1"/>
        <v>400_175</v>
      </c>
      <c r="B122" t="s">
        <v>120</v>
      </c>
      <c r="C122">
        <v>400</v>
      </c>
      <c r="E122">
        <v>0.2578783093</v>
      </c>
      <c r="F122">
        <v>8.3193477000000002E-3</v>
      </c>
      <c r="G122">
        <v>0.96250139150000003</v>
      </c>
      <c r="H122">
        <v>4.7835559735000004</v>
      </c>
      <c r="I122">
        <v>2.9079560717000001</v>
      </c>
      <c r="J122">
        <v>1627.4599787028001</v>
      </c>
      <c r="K122">
        <f>VLOOKUP(A122,NpByCase!$A$2:$G$158,2,FALSE)</f>
        <v>1510134.92</v>
      </c>
      <c r="L122">
        <f>VLOOKUP(A122,NpByCase!$A$2:$G$158,3,FALSE)</f>
        <v>2839984.44</v>
      </c>
      <c r="M122">
        <f>VLOOKUP(A122,NpByCase!$A$2:$G$158,4,FALSE)</f>
        <v>3503849.5</v>
      </c>
      <c r="N122">
        <f>VLOOKUP(A122,NpByCase!$A$2:$G$158,5,FALSE)</f>
        <v>3437421.92</v>
      </c>
      <c r="P122">
        <f>VLOOKUP(A122,NpByCase!$A$2:$G$158,7,FALSE)</f>
        <v>2753590.43</v>
      </c>
    </row>
    <row r="123" spans="1:16" x14ac:dyDescent="0.25">
      <c r="A123" t="str">
        <f t="shared" si="1"/>
        <v>400_186</v>
      </c>
      <c r="B123" t="s">
        <v>121</v>
      </c>
      <c r="C123">
        <v>400</v>
      </c>
      <c r="E123">
        <v>0.30232249309999998</v>
      </c>
      <c r="F123">
        <v>3.3763328000000002E-2</v>
      </c>
      <c r="G123">
        <v>2.1071441242</v>
      </c>
      <c r="H123">
        <v>4.9082808265000004</v>
      </c>
      <c r="I123">
        <v>2.7197526108000001</v>
      </c>
      <c r="J123">
        <v>1615.4361138781001</v>
      </c>
      <c r="K123">
        <f>VLOOKUP(A123,NpByCase!$A$2:$G$158,2,FALSE)</f>
        <v>1639020.89</v>
      </c>
      <c r="L123">
        <f>VLOOKUP(A123,NpByCase!$A$2:$G$158,3,FALSE)</f>
        <v>3179006.6</v>
      </c>
      <c r="M123" t="e">
        <f>VLOOKUP(A123,NpByCase!$A$2:$G$158,4,FALSE)</f>
        <v>#N/A</v>
      </c>
      <c r="N123" t="e">
        <f>VLOOKUP(A123,NpByCase!$A$2:$G$158,5,FALSE)</f>
        <v>#N/A</v>
      </c>
      <c r="P123" t="e">
        <f>VLOOKUP(A123,NpByCase!$A$2:$G$158,7,FALSE)</f>
        <v>#N/A</v>
      </c>
    </row>
    <row r="124" spans="1:16" x14ac:dyDescent="0.25">
      <c r="A124" t="str">
        <f t="shared" si="1"/>
        <v>400_200</v>
      </c>
      <c r="B124" t="s">
        <v>122</v>
      </c>
      <c r="C124">
        <v>400</v>
      </c>
      <c r="E124">
        <v>0.44958784429999998</v>
      </c>
      <c r="F124">
        <v>5.4855782999999998E-2</v>
      </c>
      <c r="G124">
        <v>1.9384606401</v>
      </c>
      <c r="H124">
        <v>2.4904266810000002</v>
      </c>
      <c r="I124">
        <v>2.9224741305999999</v>
      </c>
      <c r="J124">
        <v>1627.1507632672999</v>
      </c>
      <c r="K124">
        <f>VLOOKUP(A124,NpByCase!$A$2:$G$158,2,FALSE)</f>
        <v>1645828.77</v>
      </c>
      <c r="L124">
        <f>VLOOKUP(A124,NpByCase!$A$2:$G$158,3,FALSE)</f>
        <v>3265818.97</v>
      </c>
      <c r="M124">
        <f>VLOOKUP(A124,NpByCase!$A$2:$G$158,4,FALSE)</f>
        <v>3961501.19</v>
      </c>
      <c r="N124">
        <f>VLOOKUP(A124,NpByCase!$A$2:$G$158,5,FALSE)</f>
        <v>3859127.78</v>
      </c>
      <c r="P124">
        <f>VLOOKUP(A124,NpByCase!$A$2:$G$158,7,FALSE)</f>
        <v>3119893.93</v>
      </c>
    </row>
    <row r="125" spans="1:16" x14ac:dyDescent="0.25">
      <c r="A125" t="str">
        <f t="shared" si="1"/>
        <v>400_233</v>
      </c>
      <c r="B125" t="s">
        <v>123</v>
      </c>
      <c r="C125">
        <v>400</v>
      </c>
      <c r="E125">
        <v>5.8832516699999997E-2</v>
      </c>
      <c r="F125">
        <v>4.2616454200000001E-2</v>
      </c>
      <c r="G125">
        <v>1.8197666551</v>
      </c>
      <c r="H125">
        <v>4.6100915796999997</v>
      </c>
      <c r="I125">
        <v>2.4718276609999998</v>
      </c>
      <c r="J125">
        <v>1619.0041668355</v>
      </c>
      <c r="K125">
        <f>VLOOKUP(A125,NpByCase!$A$2:$G$158,2,FALSE)</f>
        <v>1636962.42</v>
      </c>
      <c r="L125">
        <f>VLOOKUP(A125,NpByCase!$A$2:$G$158,3,FALSE)</f>
        <v>3218704.18</v>
      </c>
      <c r="M125" t="e">
        <f>VLOOKUP(A125,NpByCase!$A$2:$G$158,4,FALSE)</f>
        <v>#N/A</v>
      </c>
      <c r="N125" t="e">
        <f>VLOOKUP(A125,NpByCase!$A$2:$G$158,5,FALSE)</f>
        <v>#N/A</v>
      </c>
      <c r="P125" t="e">
        <f>VLOOKUP(A125,NpByCase!$A$2:$G$158,7,FALSE)</f>
        <v>#N/A</v>
      </c>
    </row>
    <row r="126" spans="1:16" x14ac:dyDescent="0.25">
      <c r="A126" t="str">
        <f t="shared" si="1"/>
        <v>400_237</v>
      </c>
      <c r="B126" t="s">
        <v>124</v>
      </c>
      <c r="C126">
        <v>400</v>
      </c>
      <c r="E126">
        <v>0.42522685249999997</v>
      </c>
      <c r="F126">
        <v>4.1664804499999999E-2</v>
      </c>
      <c r="G126">
        <v>1.4728928429000001</v>
      </c>
      <c r="H126">
        <v>2.8218819517</v>
      </c>
      <c r="I126">
        <v>2.4217124725999999</v>
      </c>
      <c r="J126">
        <v>1626.9514393688</v>
      </c>
      <c r="K126">
        <f>VLOOKUP(A126,NpByCase!$A$2:$G$158,2,FALSE)</f>
        <v>1543750.57</v>
      </c>
      <c r="L126">
        <f>VLOOKUP(A126,NpByCase!$A$2:$G$158,3,FALSE)</f>
        <v>3047800.38</v>
      </c>
      <c r="M126" t="e">
        <f>VLOOKUP(A126,NpByCase!$A$2:$G$158,4,FALSE)</f>
        <v>#N/A</v>
      </c>
      <c r="N126" t="e">
        <f>VLOOKUP(A126,NpByCase!$A$2:$G$158,5,FALSE)</f>
        <v>#N/A</v>
      </c>
      <c r="P126" t="e">
        <f>VLOOKUP(A126,NpByCase!$A$2:$G$158,7,FALSE)</f>
        <v>#N/A</v>
      </c>
    </row>
    <row r="127" spans="1:16" x14ac:dyDescent="0.25">
      <c r="A127" t="str">
        <f t="shared" si="1"/>
        <v>400_257</v>
      </c>
      <c r="B127" t="s">
        <v>125</v>
      </c>
      <c r="C127">
        <v>400</v>
      </c>
      <c r="E127">
        <v>0.48807917830000003</v>
      </c>
      <c r="F127">
        <v>1.6749876E-2</v>
      </c>
      <c r="G127">
        <v>1.8094273384999999</v>
      </c>
      <c r="H127">
        <v>4.7504480071000001</v>
      </c>
      <c r="I127">
        <v>2.568400971</v>
      </c>
      <c r="J127">
        <v>1612.7047354279</v>
      </c>
      <c r="K127">
        <f>VLOOKUP(A127,NpByCase!$A$2:$G$158,2,FALSE)</f>
        <v>1693652.5</v>
      </c>
      <c r="L127">
        <f>VLOOKUP(A127,NpByCase!$A$2:$G$158,3,FALSE)</f>
        <v>3220647.38</v>
      </c>
      <c r="M127">
        <f>VLOOKUP(A127,NpByCase!$A$2:$G$158,4,FALSE)</f>
        <v>3947426.3</v>
      </c>
      <c r="N127">
        <f>VLOOKUP(A127,NpByCase!$A$2:$G$158,5,FALSE)</f>
        <v>3723963.01</v>
      </c>
      <c r="P127">
        <f>VLOOKUP(A127,NpByCase!$A$2:$G$158,7,FALSE)</f>
        <v>3123610.48</v>
      </c>
    </row>
    <row r="128" spans="1:16" x14ac:dyDescent="0.25">
      <c r="A128" t="str">
        <f t="shared" si="1"/>
        <v>400_279</v>
      </c>
      <c r="B128" t="s">
        <v>126</v>
      </c>
      <c r="C128">
        <v>400</v>
      </c>
      <c r="E128">
        <v>0.1603643541</v>
      </c>
      <c r="F128">
        <v>1.32934191E-2</v>
      </c>
      <c r="G128">
        <v>0.82609689529999997</v>
      </c>
      <c r="H128">
        <v>3.5766190549000001</v>
      </c>
      <c r="I128">
        <v>2.3088890834</v>
      </c>
      <c r="J128">
        <v>1620.6842907304999</v>
      </c>
      <c r="K128">
        <f>VLOOKUP(A128,NpByCase!$A$2:$G$158,2,FALSE)</f>
        <v>1418289.55</v>
      </c>
      <c r="L128">
        <f>VLOOKUP(A128,NpByCase!$A$2:$G$158,3,FALSE)</f>
        <v>2791804.15</v>
      </c>
      <c r="M128">
        <f>VLOOKUP(A128,NpByCase!$A$2:$G$158,4,FALSE)</f>
        <v>3531554.92</v>
      </c>
      <c r="N128">
        <f>VLOOKUP(A128,NpByCase!$A$2:$G$158,5,FALSE)</f>
        <v>3419175.81</v>
      </c>
      <c r="P128">
        <f>VLOOKUP(A128,NpByCase!$A$2:$G$158,7,FALSE)</f>
        <v>2701618.55</v>
      </c>
    </row>
    <row r="129" spans="1:16" x14ac:dyDescent="0.25">
      <c r="A129" t="str">
        <f t="shared" si="1"/>
        <v>400_001_TRANZ</v>
      </c>
      <c r="B129" t="s">
        <v>127</v>
      </c>
      <c r="C129">
        <v>400</v>
      </c>
      <c r="D129" t="s">
        <v>322</v>
      </c>
      <c r="E129">
        <v>0.17485518420000001</v>
      </c>
      <c r="F129">
        <v>3.8241733899999998E-2</v>
      </c>
      <c r="G129">
        <v>3.9014497075999999</v>
      </c>
      <c r="H129">
        <v>4.2918279653000004</v>
      </c>
      <c r="I129">
        <v>2.1420491063</v>
      </c>
      <c r="J129">
        <v>1615.1930832099999</v>
      </c>
      <c r="K129" t="e">
        <f>VLOOKUP(A129,NpByCase!$A$2:$G$158,2,FALSE)</f>
        <v>#N/A</v>
      </c>
      <c r="L129" t="e">
        <f>VLOOKUP(A129,NpByCase!$A$2:$G$158,3,FALSE)</f>
        <v>#N/A</v>
      </c>
      <c r="M129" t="e">
        <f>VLOOKUP(A129,NpByCase!$A$2:$G$158,4,FALSE)</f>
        <v>#N/A</v>
      </c>
      <c r="N129" t="e">
        <f>VLOOKUP(A129,NpByCase!$A$2:$G$158,5,FALSE)</f>
        <v>#N/A</v>
      </c>
      <c r="P129" t="e">
        <f>VLOOKUP(A129,NpByCase!$A$2:$G$158,7,FALSE)</f>
        <v>#N/A</v>
      </c>
    </row>
    <row r="130" spans="1:16" x14ac:dyDescent="0.25">
      <c r="A130" t="str">
        <f t="shared" si="1"/>
        <v>400_002_TRANZ</v>
      </c>
      <c r="B130" t="s">
        <v>128</v>
      </c>
      <c r="C130">
        <v>400</v>
      </c>
      <c r="D130" t="s">
        <v>322</v>
      </c>
      <c r="E130">
        <v>0.21633051419999999</v>
      </c>
      <c r="F130">
        <v>2.9269327099999999E-2</v>
      </c>
      <c r="G130">
        <v>4.2782266394999997</v>
      </c>
      <c r="H130">
        <v>4.4384151410000001</v>
      </c>
      <c r="I130">
        <v>2.9651998073999999</v>
      </c>
      <c r="J130">
        <v>1613.8980738324001</v>
      </c>
      <c r="K130" t="e">
        <f>VLOOKUP(A130,NpByCase!$A$2:$G$158,2,FALSE)</f>
        <v>#N/A</v>
      </c>
      <c r="L130" t="e">
        <f>VLOOKUP(A130,NpByCase!$A$2:$G$158,3,FALSE)</f>
        <v>#N/A</v>
      </c>
      <c r="M130" t="e">
        <f>VLOOKUP(A130,NpByCase!$A$2:$G$158,4,FALSE)</f>
        <v>#N/A</v>
      </c>
      <c r="N130" t="e">
        <f>VLOOKUP(A130,NpByCase!$A$2:$G$158,5,FALSE)</f>
        <v>#N/A</v>
      </c>
      <c r="P130" t="e">
        <f>VLOOKUP(A130,NpByCase!$A$2:$G$158,7,FALSE)</f>
        <v>#N/A</v>
      </c>
    </row>
    <row r="131" spans="1:16" x14ac:dyDescent="0.25">
      <c r="A131" t="str">
        <f t="shared" ref="A131:A166" si="2">_xlfn.CONCAT(C131,"_",RIGHT(B131,3),D131)</f>
        <v>400_006_TRANZ</v>
      </c>
      <c r="B131" t="s">
        <v>129</v>
      </c>
      <c r="C131">
        <v>400</v>
      </c>
      <c r="D131" t="s">
        <v>322</v>
      </c>
      <c r="E131">
        <v>0.111554551</v>
      </c>
      <c r="F131">
        <v>4.2396879499999998E-2</v>
      </c>
      <c r="G131">
        <v>4.3805649936000002</v>
      </c>
      <c r="H131">
        <v>2.0493013960000002</v>
      </c>
      <c r="I131">
        <v>2.0912991259</v>
      </c>
      <c r="J131">
        <v>1611.2259169435999</v>
      </c>
      <c r="K131" t="e">
        <f>VLOOKUP(A131,NpByCase!$A$2:$G$158,2,FALSE)</f>
        <v>#N/A</v>
      </c>
      <c r="L131" t="e">
        <f>VLOOKUP(A131,NpByCase!$A$2:$G$158,3,FALSE)</f>
        <v>#N/A</v>
      </c>
      <c r="M131" t="e">
        <f>VLOOKUP(A131,NpByCase!$A$2:$G$158,4,FALSE)</f>
        <v>#N/A</v>
      </c>
      <c r="N131" t="e">
        <f>VLOOKUP(A131,NpByCase!$A$2:$G$158,5,FALSE)</f>
        <v>#N/A</v>
      </c>
      <c r="P131" t="e">
        <f>VLOOKUP(A131,NpByCase!$A$2:$G$158,7,FALSE)</f>
        <v>#N/A</v>
      </c>
    </row>
    <row r="132" spans="1:16" x14ac:dyDescent="0.25">
      <c r="A132" t="str">
        <f t="shared" si="2"/>
        <v>400_014_TRANZ</v>
      </c>
      <c r="B132" t="s">
        <v>130</v>
      </c>
      <c r="C132">
        <v>400</v>
      </c>
      <c r="D132" t="s">
        <v>322</v>
      </c>
      <c r="E132">
        <v>0.22001457790000001</v>
      </c>
      <c r="F132">
        <v>2.6163612700000002E-2</v>
      </c>
      <c r="G132">
        <v>4.7786234186999996</v>
      </c>
      <c r="H132">
        <v>4.8438905649999997</v>
      </c>
      <c r="I132">
        <v>2.6471969702</v>
      </c>
      <c r="J132">
        <v>1626.3126873317001</v>
      </c>
      <c r="K132" t="e">
        <f>VLOOKUP(A132,NpByCase!$A$2:$G$158,2,FALSE)</f>
        <v>#N/A</v>
      </c>
      <c r="L132" t="e">
        <f>VLOOKUP(A132,NpByCase!$A$2:$G$158,3,FALSE)</f>
        <v>#N/A</v>
      </c>
      <c r="M132" t="e">
        <f>VLOOKUP(A132,NpByCase!$A$2:$G$158,4,FALSE)</f>
        <v>#N/A</v>
      </c>
      <c r="N132" t="e">
        <f>VLOOKUP(A132,NpByCase!$A$2:$G$158,5,FALSE)</f>
        <v>#N/A</v>
      </c>
      <c r="P132" t="e">
        <f>VLOOKUP(A132,NpByCase!$A$2:$G$158,7,FALSE)</f>
        <v>#N/A</v>
      </c>
    </row>
    <row r="133" spans="1:16" x14ac:dyDescent="0.25">
      <c r="A133" t="str">
        <f t="shared" si="2"/>
        <v>400_016_TRANZ</v>
      </c>
      <c r="B133" t="s">
        <v>131</v>
      </c>
      <c r="C133">
        <v>400</v>
      </c>
      <c r="D133" t="s">
        <v>322</v>
      </c>
      <c r="E133">
        <v>0.32980596039999999</v>
      </c>
      <c r="F133">
        <v>3.6809319100000001E-2</v>
      </c>
      <c r="G133">
        <v>3.6611007031999998</v>
      </c>
      <c r="H133">
        <v>2.5820700732000001</v>
      </c>
      <c r="I133">
        <v>2.1258378946000001</v>
      </c>
      <c r="J133">
        <v>1624.0244983365001</v>
      </c>
      <c r="K133" t="e">
        <f>VLOOKUP(A133,NpByCase!$A$2:$G$158,2,FALSE)</f>
        <v>#N/A</v>
      </c>
      <c r="L133" t="e">
        <f>VLOOKUP(A133,NpByCase!$A$2:$G$158,3,FALSE)</f>
        <v>#N/A</v>
      </c>
      <c r="M133" t="e">
        <f>VLOOKUP(A133,NpByCase!$A$2:$G$158,4,FALSE)</f>
        <v>#N/A</v>
      </c>
      <c r="N133" t="e">
        <f>VLOOKUP(A133,NpByCase!$A$2:$G$158,5,FALSE)</f>
        <v>#N/A</v>
      </c>
      <c r="P133" t="e">
        <f>VLOOKUP(A133,NpByCase!$A$2:$G$158,7,FALSE)</f>
        <v>#N/A</v>
      </c>
    </row>
    <row r="134" spans="1:16" x14ac:dyDescent="0.25">
      <c r="A134" t="str">
        <f t="shared" si="2"/>
        <v>400_017_TRANZ</v>
      </c>
      <c r="B134" t="s">
        <v>132</v>
      </c>
      <c r="C134">
        <v>400</v>
      </c>
      <c r="D134" t="s">
        <v>322</v>
      </c>
      <c r="E134">
        <v>0.32174935139999999</v>
      </c>
      <c r="F134">
        <v>4.9295653699999997E-2</v>
      </c>
      <c r="G134">
        <v>4.878375245</v>
      </c>
      <c r="H134">
        <v>2.8875061198999998</v>
      </c>
      <c r="I134">
        <v>2.5999392393999998</v>
      </c>
      <c r="J134">
        <v>1616.1546270010001</v>
      </c>
      <c r="K134">
        <f>VLOOKUP(A134,NpByCase!$A$2:$G$158,2,FALSE)</f>
        <v>1633267.51</v>
      </c>
      <c r="L134">
        <f>VLOOKUP(A134,NpByCase!$A$2:$G$158,3,FALSE)</f>
        <v>3057537.24</v>
      </c>
      <c r="M134" t="e">
        <f>VLOOKUP(A134,NpByCase!$A$2:$G$158,4,FALSE)</f>
        <v>#N/A</v>
      </c>
      <c r="N134" t="e">
        <f>VLOOKUP(A134,NpByCase!$A$2:$G$158,5,FALSE)</f>
        <v>#N/A</v>
      </c>
      <c r="P134" t="e">
        <f>VLOOKUP(A134,NpByCase!$A$2:$G$158,7,FALSE)</f>
        <v>#N/A</v>
      </c>
    </row>
    <row r="135" spans="1:16" x14ac:dyDescent="0.25">
      <c r="A135" t="str">
        <f t="shared" si="2"/>
        <v>400_021_TRANZ</v>
      </c>
      <c r="B135" t="s">
        <v>133</v>
      </c>
      <c r="C135">
        <v>400</v>
      </c>
      <c r="D135" t="s">
        <v>322</v>
      </c>
      <c r="E135">
        <v>0.45865349690000001</v>
      </c>
      <c r="F135">
        <v>1.7125578200000002E-2</v>
      </c>
      <c r="G135">
        <v>2.9629092751999999</v>
      </c>
      <c r="H135">
        <v>2.7299280399999999</v>
      </c>
      <c r="I135">
        <v>2.1028429286999999</v>
      </c>
      <c r="J135">
        <v>1618.2517354730001</v>
      </c>
      <c r="K135">
        <f>VLOOKUP(A135,NpByCase!$A$2:$G$158,2,FALSE)</f>
        <v>1666225.76</v>
      </c>
      <c r="L135">
        <f>VLOOKUP(A135,NpByCase!$A$2:$G$158,3,FALSE)</f>
        <v>3066890.49</v>
      </c>
      <c r="M135" t="e">
        <f>VLOOKUP(A135,NpByCase!$A$2:$G$158,4,FALSE)</f>
        <v>#N/A</v>
      </c>
      <c r="N135" t="e">
        <f>VLOOKUP(A135,NpByCase!$A$2:$G$158,5,FALSE)</f>
        <v>#N/A</v>
      </c>
      <c r="P135" t="e">
        <f>VLOOKUP(A135,NpByCase!$A$2:$G$158,7,FALSE)</f>
        <v>#N/A</v>
      </c>
    </row>
    <row r="136" spans="1:16" x14ac:dyDescent="0.25">
      <c r="A136" t="str">
        <f t="shared" si="2"/>
        <v>400_052_TRANZ</v>
      </c>
      <c r="B136" t="s">
        <v>134</v>
      </c>
      <c r="C136">
        <v>400</v>
      </c>
      <c r="D136" t="s">
        <v>322</v>
      </c>
      <c r="E136">
        <v>0.13761792589999999</v>
      </c>
      <c r="F136">
        <v>5.5370223099999998E-2</v>
      </c>
      <c r="G136">
        <v>4.2501064132000002</v>
      </c>
      <c r="H136">
        <v>3.3799500625999999</v>
      </c>
      <c r="I136">
        <v>2.4571678281999998</v>
      </c>
      <c r="J136">
        <v>1627.7583873714</v>
      </c>
      <c r="K136">
        <f>VLOOKUP(A136,NpByCase!$A$2:$G$158,2,FALSE)</f>
        <v>1588910.72</v>
      </c>
      <c r="L136">
        <f>VLOOKUP(A136,NpByCase!$A$2:$G$158,3,FALSE)</f>
        <v>2982970.25</v>
      </c>
      <c r="M136" t="e">
        <f>VLOOKUP(A136,NpByCase!$A$2:$G$158,4,FALSE)</f>
        <v>#N/A</v>
      </c>
      <c r="N136" t="e">
        <f>VLOOKUP(A136,NpByCase!$A$2:$G$158,5,FALSE)</f>
        <v>#N/A</v>
      </c>
      <c r="P136" t="e">
        <f>VLOOKUP(A136,NpByCase!$A$2:$G$158,7,FALSE)</f>
        <v>#N/A</v>
      </c>
    </row>
    <row r="137" spans="1:16" x14ac:dyDescent="0.25">
      <c r="A137" t="str">
        <f t="shared" si="2"/>
        <v>400_054_TRANZ</v>
      </c>
      <c r="B137" t="s">
        <v>135</v>
      </c>
      <c r="C137">
        <v>400</v>
      </c>
      <c r="D137" t="s">
        <v>322</v>
      </c>
      <c r="E137">
        <v>5.1668051899999998E-2</v>
      </c>
      <c r="F137">
        <v>5.3150566099999998E-2</v>
      </c>
      <c r="G137">
        <v>4.5122138931000002</v>
      </c>
      <c r="H137">
        <v>3.5030131778000002</v>
      </c>
      <c r="I137">
        <v>2.4909300836999999</v>
      </c>
      <c r="J137">
        <v>1629.1972811943001</v>
      </c>
      <c r="K137">
        <f>VLOOKUP(A137,NpByCase!$A$2:$G$158,2,FALSE)</f>
        <v>1682797.97</v>
      </c>
      <c r="L137">
        <f>VLOOKUP(A137,NpByCase!$A$2:$G$158,3,FALSE)</f>
        <v>3183135.69</v>
      </c>
      <c r="M137" t="e">
        <f>VLOOKUP(A137,NpByCase!$A$2:$G$158,4,FALSE)</f>
        <v>#N/A</v>
      </c>
      <c r="N137" t="e">
        <f>VLOOKUP(A137,NpByCase!$A$2:$G$158,5,FALSE)</f>
        <v>#N/A</v>
      </c>
      <c r="P137" t="e">
        <f>VLOOKUP(A137,NpByCase!$A$2:$G$158,7,FALSE)</f>
        <v>#N/A</v>
      </c>
    </row>
    <row r="138" spans="1:16" x14ac:dyDescent="0.25">
      <c r="A138" t="str">
        <f t="shared" si="2"/>
        <v>400_064_TRANZ</v>
      </c>
      <c r="B138" t="s">
        <v>136</v>
      </c>
      <c r="C138">
        <v>400</v>
      </c>
      <c r="D138" t="s">
        <v>322</v>
      </c>
      <c r="E138">
        <v>9.3643969399999999E-2</v>
      </c>
      <c r="F138">
        <v>6.8133783700000006E-2</v>
      </c>
      <c r="G138">
        <v>4.5358919038999996</v>
      </c>
      <c r="H138">
        <v>3.9264238516000001</v>
      </c>
      <c r="I138">
        <v>2.4351894078999998</v>
      </c>
      <c r="J138">
        <v>1615.3020015413999</v>
      </c>
      <c r="K138">
        <f>VLOOKUP(A138,NpByCase!$A$2:$G$158,2,FALSE)</f>
        <v>1593740.1</v>
      </c>
      <c r="L138">
        <f>VLOOKUP(A138,NpByCase!$A$2:$G$158,3,FALSE)</f>
        <v>2925231.81</v>
      </c>
      <c r="M138" t="e">
        <f>VLOOKUP(A138,NpByCase!$A$2:$G$158,4,FALSE)</f>
        <v>#N/A</v>
      </c>
      <c r="N138" t="e">
        <f>VLOOKUP(A138,NpByCase!$A$2:$G$158,5,FALSE)</f>
        <v>#N/A</v>
      </c>
      <c r="P138" t="e">
        <f>VLOOKUP(A138,NpByCase!$A$2:$G$158,7,FALSE)</f>
        <v>#N/A</v>
      </c>
    </row>
    <row r="139" spans="1:16" x14ac:dyDescent="0.25">
      <c r="A139" t="str">
        <f t="shared" si="2"/>
        <v>400_066_TRANZ</v>
      </c>
      <c r="B139" t="s">
        <v>137</v>
      </c>
      <c r="C139">
        <v>400</v>
      </c>
      <c r="D139" t="s">
        <v>322</v>
      </c>
      <c r="E139">
        <v>0.1063884041</v>
      </c>
      <c r="F139">
        <v>5.2139409999999997E-2</v>
      </c>
      <c r="G139">
        <v>3.8419723441000002</v>
      </c>
      <c r="H139">
        <v>3.1510427191999999</v>
      </c>
      <c r="I139">
        <v>2.5310805521000002</v>
      </c>
      <c r="J139">
        <v>1617.4805259105999</v>
      </c>
      <c r="K139">
        <f>VLOOKUP(A139,NpByCase!$A$2:$G$158,2,FALSE)</f>
        <v>1605589.93</v>
      </c>
      <c r="L139">
        <f>VLOOKUP(A139,NpByCase!$A$2:$G$158,3,FALSE)</f>
        <v>3015713.75</v>
      </c>
      <c r="M139" t="e">
        <f>VLOOKUP(A139,NpByCase!$A$2:$G$158,4,FALSE)</f>
        <v>#N/A</v>
      </c>
      <c r="N139" t="e">
        <f>VLOOKUP(A139,NpByCase!$A$2:$G$158,5,FALSE)</f>
        <v>#N/A</v>
      </c>
      <c r="P139" t="e">
        <f>VLOOKUP(A139,NpByCase!$A$2:$G$158,7,FALSE)</f>
        <v>#N/A</v>
      </c>
    </row>
    <row r="140" spans="1:16" x14ac:dyDescent="0.25">
      <c r="A140" t="str">
        <f t="shared" si="2"/>
        <v>400_068_TRANZ</v>
      </c>
      <c r="B140" t="s">
        <v>138</v>
      </c>
      <c r="C140">
        <v>400</v>
      </c>
      <c r="D140" t="s">
        <v>322</v>
      </c>
      <c r="E140">
        <v>0.15449532299999999</v>
      </c>
      <c r="F140">
        <v>3.85550463E-2</v>
      </c>
      <c r="G140">
        <v>4.5953922214</v>
      </c>
      <c r="H140">
        <v>3.3247970585000002</v>
      </c>
      <c r="I140">
        <v>2.5354145739999998</v>
      </c>
      <c r="J140">
        <v>1617.8783715339</v>
      </c>
      <c r="K140">
        <f>VLOOKUP(A140,NpByCase!$A$2:$G$158,2,FALSE)</f>
        <v>1652197.12</v>
      </c>
      <c r="L140">
        <f>VLOOKUP(A140,NpByCase!$A$2:$G$158,3,FALSE)</f>
        <v>3075609.18</v>
      </c>
      <c r="M140" t="e">
        <f>VLOOKUP(A140,NpByCase!$A$2:$G$158,4,FALSE)</f>
        <v>#N/A</v>
      </c>
      <c r="N140" t="e">
        <f>VLOOKUP(A140,NpByCase!$A$2:$G$158,5,FALSE)</f>
        <v>#N/A</v>
      </c>
      <c r="P140" t="e">
        <f>VLOOKUP(A140,NpByCase!$A$2:$G$158,7,FALSE)</f>
        <v>#N/A</v>
      </c>
    </row>
    <row r="141" spans="1:16" x14ac:dyDescent="0.25">
      <c r="A141" t="str">
        <f t="shared" si="2"/>
        <v>400_099_TRANZ</v>
      </c>
      <c r="B141" t="s">
        <v>139</v>
      </c>
      <c r="C141">
        <v>400</v>
      </c>
      <c r="D141" t="s">
        <v>322</v>
      </c>
      <c r="E141">
        <v>0.1869112617</v>
      </c>
      <c r="F141">
        <v>2.9689034699999999E-2</v>
      </c>
      <c r="G141">
        <v>3.2653322153</v>
      </c>
      <c r="H141">
        <v>2.4328865622000002</v>
      </c>
      <c r="I141">
        <v>2.7968617885999998</v>
      </c>
      <c r="J141">
        <v>1617.7143425490001</v>
      </c>
      <c r="K141">
        <f>VLOOKUP(A141,NpByCase!$A$2:$G$158,2,FALSE)</f>
        <v>1645319.65</v>
      </c>
      <c r="L141">
        <f>VLOOKUP(A141,NpByCase!$A$2:$G$158,3,FALSE)</f>
        <v>3000089.25</v>
      </c>
      <c r="M141">
        <f>VLOOKUP(A141,NpByCase!$A$2:$G$158,4,FALSE)</f>
        <v>3679979.41</v>
      </c>
      <c r="N141">
        <f>VLOOKUP(A141,NpByCase!$A$2:$G$158,5,FALSE)</f>
        <v>3555173.26</v>
      </c>
      <c r="P141">
        <f>VLOOKUP(A141,NpByCase!$A$2:$G$158,7,FALSE)</f>
        <v>2962820</v>
      </c>
    </row>
    <row r="142" spans="1:16" x14ac:dyDescent="0.25">
      <c r="A142" t="str">
        <f t="shared" si="2"/>
        <v>400_103_TRANZ</v>
      </c>
      <c r="B142" t="s">
        <v>140</v>
      </c>
      <c r="C142">
        <v>400</v>
      </c>
      <c r="D142" t="s">
        <v>322</v>
      </c>
      <c r="E142">
        <v>9.5746442400000006E-2</v>
      </c>
      <c r="F142">
        <v>6.07043206E-2</v>
      </c>
      <c r="G142">
        <v>5.8559549310000003</v>
      </c>
      <c r="H142">
        <v>3.0714942607000002</v>
      </c>
      <c r="I142">
        <v>2.2657423604</v>
      </c>
      <c r="J142">
        <v>1624.1017610660001</v>
      </c>
      <c r="K142">
        <f>VLOOKUP(A142,NpByCase!$A$2:$G$158,2,FALSE)</f>
        <v>1614928.15</v>
      </c>
      <c r="L142">
        <f>VLOOKUP(A142,NpByCase!$A$2:$G$158,3,FALSE)</f>
        <v>3203116.33</v>
      </c>
      <c r="M142">
        <f>VLOOKUP(A142,NpByCase!$A$2:$G$158,4,FALSE)</f>
        <v>3796612.54</v>
      </c>
      <c r="N142">
        <f>VLOOKUP(A142,NpByCase!$A$2:$G$158,5,FALSE)</f>
        <v>3766849.65</v>
      </c>
      <c r="P142">
        <f>VLOOKUP(A142,NpByCase!$A$2:$G$158,7,FALSE)</f>
        <v>3120952.3</v>
      </c>
    </row>
    <row r="143" spans="1:16" x14ac:dyDescent="0.25">
      <c r="A143" t="str">
        <f t="shared" si="2"/>
        <v>400_111_TRANZ</v>
      </c>
      <c r="B143" t="s">
        <v>141</v>
      </c>
      <c r="C143">
        <v>400</v>
      </c>
      <c r="D143" t="s">
        <v>322</v>
      </c>
      <c r="E143">
        <v>0.4022560282</v>
      </c>
      <c r="F143">
        <v>4.7290172300000002E-2</v>
      </c>
      <c r="G143">
        <v>5.9006943621000003</v>
      </c>
      <c r="H143">
        <v>4.0711970175000003</v>
      </c>
      <c r="I143">
        <v>2.3987922357000002</v>
      </c>
      <c r="J143">
        <v>1619.2131338035001</v>
      </c>
      <c r="K143">
        <f>VLOOKUP(A143,NpByCase!$A$2:$G$158,2,FALSE)</f>
        <v>1612897.01</v>
      </c>
      <c r="L143">
        <f>VLOOKUP(A143,NpByCase!$A$2:$G$158,3,FALSE)</f>
        <v>2975509.84</v>
      </c>
      <c r="M143" t="e">
        <f>VLOOKUP(A143,NpByCase!$A$2:$G$158,4,FALSE)</f>
        <v>#N/A</v>
      </c>
      <c r="N143" t="e">
        <f>VLOOKUP(A143,NpByCase!$A$2:$G$158,5,FALSE)</f>
        <v>#N/A</v>
      </c>
      <c r="P143" t="e">
        <f>VLOOKUP(A143,NpByCase!$A$2:$G$158,7,FALSE)</f>
        <v>#N/A</v>
      </c>
    </row>
    <row r="144" spans="1:16" x14ac:dyDescent="0.25">
      <c r="A144" t="str">
        <f t="shared" si="2"/>
        <v>400_112_TRANZ</v>
      </c>
      <c r="B144" t="s">
        <v>142</v>
      </c>
      <c r="C144">
        <v>400</v>
      </c>
      <c r="D144" t="s">
        <v>322</v>
      </c>
      <c r="E144">
        <v>0.40899096950000002</v>
      </c>
      <c r="F144">
        <v>4.1813936199999999E-2</v>
      </c>
      <c r="G144">
        <v>6.3939173490999996</v>
      </c>
      <c r="H144">
        <v>4.1022374073999996</v>
      </c>
      <c r="I144">
        <v>2.9552284584000001</v>
      </c>
      <c r="J144">
        <v>1613.0846772205</v>
      </c>
      <c r="K144">
        <f>VLOOKUP(A144,NpByCase!$A$2:$G$158,2,FALSE)</f>
        <v>1667960.89</v>
      </c>
      <c r="L144">
        <f>VLOOKUP(A144,NpByCase!$A$2:$G$158,3,FALSE)</f>
        <v>3081406.22</v>
      </c>
      <c r="M144" t="e">
        <f>VLOOKUP(A144,NpByCase!$A$2:$G$158,4,FALSE)</f>
        <v>#N/A</v>
      </c>
      <c r="N144" t="e">
        <f>VLOOKUP(A144,NpByCase!$A$2:$G$158,5,FALSE)</f>
        <v>#N/A</v>
      </c>
      <c r="P144" t="e">
        <f>VLOOKUP(A144,NpByCase!$A$2:$G$158,7,FALSE)</f>
        <v>#N/A</v>
      </c>
    </row>
    <row r="145" spans="1:16" x14ac:dyDescent="0.25">
      <c r="A145" t="str">
        <f t="shared" si="2"/>
        <v>400_116_TRANZ</v>
      </c>
      <c r="B145" t="s">
        <v>143</v>
      </c>
      <c r="C145">
        <v>400</v>
      </c>
      <c r="D145" t="s">
        <v>322</v>
      </c>
      <c r="E145">
        <v>0.34952777070000002</v>
      </c>
      <c r="F145">
        <v>1.49885816E-2</v>
      </c>
      <c r="G145">
        <v>3.4561962509000002</v>
      </c>
      <c r="H145">
        <v>4.4748459009000001</v>
      </c>
      <c r="I145">
        <v>2.5265196425999998</v>
      </c>
      <c r="J145">
        <v>1623.8048437574</v>
      </c>
      <c r="K145">
        <f>VLOOKUP(A145,NpByCase!$A$2:$G$158,2,FALSE)</f>
        <v>1694096.69</v>
      </c>
      <c r="L145">
        <f>VLOOKUP(A145,NpByCase!$A$2:$G$158,3,FALSE)</f>
        <v>2973814.41</v>
      </c>
      <c r="M145">
        <f>VLOOKUP(A145,NpByCase!$A$2:$G$158,4,FALSE)</f>
        <v>3690661.05</v>
      </c>
      <c r="N145">
        <f>VLOOKUP(A145,NpByCase!$A$2:$G$158,5,FALSE)</f>
        <v>3533553.87</v>
      </c>
      <c r="P145">
        <f>VLOOKUP(A145,NpByCase!$A$2:$G$158,7,FALSE)</f>
        <v>2849723.7</v>
      </c>
    </row>
    <row r="146" spans="1:16" x14ac:dyDescent="0.25">
      <c r="A146" t="str">
        <f t="shared" si="2"/>
        <v>400_122_TRANZ</v>
      </c>
      <c r="B146" t="s">
        <v>144</v>
      </c>
      <c r="C146">
        <v>400</v>
      </c>
      <c r="D146" t="s">
        <v>322</v>
      </c>
      <c r="E146">
        <v>8.13526059E-2</v>
      </c>
      <c r="F146">
        <v>1.5498135099999999E-2</v>
      </c>
      <c r="G146">
        <v>2.1668876450000001</v>
      </c>
      <c r="H146">
        <v>3.2101622337000002</v>
      </c>
      <c r="I146">
        <v>2.1390662250000001</v>
      </c>
      <c r="J146">
        <v>1610.9601966334999</v>
      </c>
      <c r="K146">
        <f>VLOOKUP(A146,NpByCase!$A$2:$G$158,2,FALSE)</f>
        <v>1643618.25</v>
      </c>
      <c r="L146">
        <f>VLOOKUP(A146,NpByCase!$A$2:$G$158,3,FALSE)</f>
        <v>3038064.37</v>
      </c>
      <c r="M146" t="e">
        <f>VLOOKUP(A146,NpByCase!$A$2:$G$158,4,FALSE)</f>
        <v>#N/A</v>
      </c>
      <c r="N146" t="e">
        <f>VLOOKUP(A146,NpByCase!$A$2:$G$158,5,FALSE)</f>
        <v>#N/A</v>
      </c>
      <c r="P146" t="e">
        <f>VLOOKUP(A146,NpByCase!$A$2:$G$158,7,FALSE)</f>
        <v>#N/A</v>
      </c>
    </row>
    <row r="147" spans="1:16" x14ac:dyDescent="0.25">
      <c r="A147" t="str">
        <f t="shared" si="2"/>
        <v>400_125_TRANZ</v>
      </c>
      <c r="B147" t="s">
        <v>145</v>
      </c>
      <c r="C147">
        <v>400</v>
      </c>
      <c r="D147" t="s">
        <v>322</v>
      </c>
      <c r="E147">
        <v>0.13285788009999999</v>
      </c>
      <c r="F147">
        <v>3.1556582000000001E-3</v>
      </c>
      <c r="G147">
        <v>1.5658085352</v>
      </c>
      <c r="H147">
        <v>3.6649197543000001</v>
      </c>
      <c r="I147">
        <v>2.8093473275999998</v>
      </c>
      <c r="J147">
        <v>1622.7117135838</v>
      </c>
      <c r="K147">
        <f>VLOOKUP(A147,NpByCase!$A$2:$G$158,2,FALSE)</f>
        <v>1648068.2</v>
      </c>
      <c r="L147">
        <f>VLOOKUP(A147,NpByCase!$A$2:$G$158,3,FALSE)</f>
        <v>2881175.41</v>
      </c>
      <c r="M147">
        <f>VLOOKUP(A147,NpByCase!$A$2:$G$158,4,FALSE)</f>
        <v>3545914.36</v>
      </c>
      <c r="N147">
        <f>VLOOKUP(A147,NpByCase!$A$2:$G$158,5,FALSE)</f>
        <v>3434587.24</v>
      </c>
      <c r="P147">
        <f>VLOOKUP(A147,NpByCase!$A$2:$G$158,7,FALSE)</f>
        <v>2812633.51</v>
      </c>
    </row>
    <row r="148" spans="1:16" x14ac:dyDescent="0.25">
      <c r="A148" t="str">
        <f t="shared" si="2"/>
        <v>400_127_TRANZ</v>
      </c>
      <c r="B148" t="s">
        <v>146</v>
      </c>
      <c r="C148">
        <v>400</v>
      </c>
      <c r="D148" t="s">
        <v>322</v>
      </c>
      <c r="E148">
        <v>0.38296132989999998</v>
      </c>
      <c r="F148">
        <v>4.5545044399999998E-2</v>
      </c>
      <c r="G148">
        <v>4.1103183555999996</v>
      </c>
      <c r="H148">
        <v>2.1012468184999999</v>
      </c>
      <c r="I148">
        <v>2.1958068378000002</v>
      </c>
      <c r="J148">
        <v>1619.1378551427999</v>
      </c>
      <c r="K148">
        <f>VLOOKUP(A148,NpByCase!$A$2:$G$158,2,FALSE)</f>
        <v>1570707.95</v>
      </c>
      <c r="L148">
        <f>VLOOKUP(A148,NpByCase!$A$2:$G$158,3,FALSE)</f>
        <v>2969335.27</v>
      </c>
      <c r="M148" t="e">
        <f>VLOOKUP(A148,NpByCase!$A$2:$G$158,4,FALSE)</f>
        <v>#N/A</v>
      </c>
      <c r="N148" t="e">
        <f>VLOOKUP(A148,NpByCase!$A$2:$G$158,5,FALSE)</f>
        <v>#N/A</v>
      </c>
      <c r="P148" t="e">
        <f>VLOOKUP(A148,NpByCase!$A$2:$G$158,7,FALSE)</f>
        <v>#N/A</v>
      </c>
    </row>
    <row r="149" spans="1:16" x14ac:dyDescent="0.25">
      <c r="A149" t="str">
        <f t="shared" si="2"/>
        <v>400_130_TRANZ</v>
      </c>
      <c r="B149" t="s">
        <v>147</v>
      </c>
      <c r="C149">
        <v>400</v>
      </c>
      <c r="D149" t="s">
        <v>322</v>
      </c>
      <c r="E149">
        <v>0.4795402144</v>
      </c>
      <c r="F149">
        <v>6.1550645199999997E-2</v>
      </c>
      <c r="G149">
        <v>5.4899668177000001</v>
      </c>
      <c r="H149">
        <v>2.8797462600000001</v>
      </c>
      <c r="I149">
        <v>2.7913536917999999</v>
      </c>
      <c r="J149">
        <v>1622.8974596554001</v>
      </c>
      <c r="K149">
        <f>VLOOKUP(A149,NpByCase!$A$2:$G$158,2,FALSE)</f>
        <v>1662754.08</v>
      </c>
      <c r="L149">
        <f>VLOOKUP(A149,NpByCase!$A$2:$G$158,3,FALSE)</f>
        <v>3104791.75</v>
      </c>
      <c r="M149" t="e">
        <f>VLOOKUP(A149,NpByCase!$A$2:$G$158,4,FALSE)</f>
        <v>#N/A</v>
      </c>
      <c r="N149" t="e">
        <f>VLOOKUP(A149,NpByCase!$A$2:$G$158,5,FALSE)</f>
        <v>#N/A</v>
      </c>
      <c r="P149" t="e">
        <f>VLOOKUP(A149,NpByCase!$A$2:$G$158,7,FALSE)</f>
        <v>#N/A</v>
      </c>
    </row>
    <row r="150" spans="1:16" x14ac:dyDescent="0.25">
      <c r="A150" t="str">
        <f t="shared" si="2"/>
        <v>400_134_TRANZ</v>
      </c>
      <c r="B150" t="s">
        <v>148</v>
      </c>
      <c r="C150">
        <v>400</v>
      </c>
      <c r="D150" t="s">
        <v>322</v>
      </c>
      <c r="E150">
        <v>0.4549224697</v>
      </c>
      <c r="F150">
        <v>2.7986404499999999E-2</v>
      </c>
      <c r="G150">
        <v>3.8880627697999999</v>
      </c>
      <c r="H150">
        <v>4.1443579583999997</v>
      </c>
      <c r="I150">
        <v>2.7205801198000001</v>
      </c>
      <c r="J150">
        <v>1616.0308591814</v>
      </c>
      <c r="K150">
        <f>VLOOKUP(A150,NpByCase!$A$2:$G$158,2,FALSE)</f>
        <v>1598205.64</v>
      </c>
      <c r="L150">
        <f>VLOOKUP(A150,NpByCase!$A$2:$G$158,3,FALSE)</f>
        <v>3003273.86</v>
      </c>
      <c r="M150" t="e">
        <f>VLOOKUP(A150,NpByCase!$A$2:$G$158,4,FALSE)</f>
        <v>#N/A</v>
      </c>
      <c r="N150" t="e">
        <f>VLOOKUP(A150,NpByCase!$A$2:$G$158,5,FALSE)</f>
        <v>#N/A</v>
      </c>
      <c r="P150" t="e">
        <f>VLOOKUP(A150,NpByCase!$A$2:$G$158,7,FALSE)</f>
        <v>#N/A</v>
      </c>
    </row>
    <row r="151" spans="1:16" x14ac:dyDescent="0.25">
      <c r="A151" t="str">
        <f t="shared" si="2"/>
        <v>400_135_TRANZ</v>
      </c>
      <c r="B151" t="s">
        <v>149</v>
      </c>
      <c r="C151">
        <v>400</v>
      </c>
      <c r="D151" t="s">
        <v>322</v>
      </c>
      <c r="E151">
        <v>0.1390696011</v>
      </c>
      <c r="F151">
        <v>2.74090276E-2</v>
      </c>
      <c r="G151">
        <v>3.0229635186000001</v>
      </c>
      <c r="H151">
        <v>3.4481586018999999</v>
      </c>
      <c r="I151">
        <v>2.1212943651999998</v>
      </c>
      <c r="J151">
        <v>1625.0004068861999</v>
      </c>
      <c r="K151">
        <f>VLOOKUP(A151,NpByCase!$A$2:$G$158,2,FALSE)</f>
        <v>1597159.87</v>
      </c>
      <c r="L151">
        <f>VLOOKUP(A151,NpByCase!$A$2:$G$158,3,FALSE)</f>
        <v>2894199.23</v>
      </c>
      <c r="M151" t="e">
        <f>VLOOKUP(A151,NpByCase!$A$2:$G$158,4,FALSE)</f>
        <v>#N/A</v>
      </c>
      <c r="N151" t="e">
        <f>VLOOKUP(A151,NpByCase!$A$2:$G$158,5,FALSE)</f>
        <v>#N/A</v>
      </c>
      <c r="P151" t="e">
        <f>VLOOKUP(A151,NpByCase!$A$2:$G$158,7,FALSE)</f>
        <v>#N/A</v>
      </c>
    </row>
    <row r="152" spans="1:16" x14ac:dyDescent="0.25">
      <c r="A152" t="str">
        <f t="shared" si="2"/>
        <v>400_152_TRANZ</v>
      </c>
      <c r="B152" t="s">
        <v>150</v>
      </c>
      <c r="C152">
        <v>400</v>
      </c>
      <c r="D152" t="s">
        <v>322</v>
      </c>
      <c r="E152">
        <v>0.41359221759999998</v>
      </c>
      <c r="F152">
        <v>4.0019675800000001E-2</v>
      </c>
      <c r="G152">
        <v>6.0514434202</v>
      </c>
      <c r="H152">
        <v>3.9051114431</v>
      </c>
      <c r="I152">
        <v>2.5203596008</v>
      </c>
      <c r="J152">
        <v>1620.9750694239999</v>
      </c>
      <c r="K152">
        <f>VLOOKUP(A152,NpByCase!$A$2:$G$158,2,FALSE)</f>
        <v>1690724.89</v>
      </c>
      <c r="L152">
        <f>VLOOKUP(A152,NpByCase!$A$2:$G$158,3,FALSE)</f>
        <v>3113635.16</v>
      </c>
      <c r="M152" t="e">
        <f>VLOOKUP(A152,NpByCase!$A$2:$G$158,4,FALSE)</f>
        <v>#N/A</v>
      </c>
      <c r="N152" t="e">
        <f>VLOOKUP(A152,NpByCase!$A$2:$G$158,5,FALSE)</f>
        <v>#N/A</v>
      </c>
      <c r="P152" t="e">
        <f>VLOOKUP(A152,NpByCase!$A$2:$G$158,7,FALSE)</f>
        <v>#N/A</v>
      </c>
    </row>
    <row r="153" spans="1:16" x14ac:dyDescent="0.25">
      <c r="A153" t="str">
        <f t="shared" si="2"/>
        <v>400_156_TRANZ</v>
      </c>
      <c r="B153" t="s">
        <v>151</v>
      </c>
      <c r="C153">
        <v>400</v>
      </c>
      <c r="D153" t="s">
        <v>322</v>
      </c>
      <c r="E153">
        <v>0.20921020309999999</v>
      </c>
      <c r="F153">
        <v>2.6806838E-2</v>
      </c>
      <c r="G153">
        <v>3.5835481905000002</v>
      </c>
      <c r="H153">
        <v>3.5514547855999998</v>
      </c>
      <c r="I153">
        <v>2.2418406262000001</v>
      </c>
      <c r="J153">
        <v>1626.6329955030001</v>
      </c>
      <c r="K153">
        <f>VLOOKUP(A153,NpByCase!$A$2:$G$158,2,FALSE)</f>
        <v>1622341.5</v>
      </c>
      <c r="L153">
        <f>VLOOKUP(A153,NpByCase!$A$2:$G$158,3,FALSE)</f>
        <v>3014740.86</v>
      </c>
      <c r="M153" t="e">
        <f>VLOOKUP(A153,NpByCase!$A$2:$G$158,4,FALSE)</f>
        <v>#N/A</v>
      </c>
      <c r="N153" t="e">
        <f>VLOOKUP(A153,NpByCase!$A$2:$G$158,5,FALSE)</f>
        <v>#N/A</v>
      </c>
      <c r="P153" t="e">
        <f>VLOOKUP(A153,NpByCase!$A$2:$G$158,7,FALSE)</f>
        <v>#N/A</v>
      </c>
    </row>
    <row r="154" spans="1:16" x14ac:dyDescent="0.25">
      <c r="A154" t="str">
        <f t="shared" si="2"/>
        <v>400_165_TRANZ</v>
      </c>
      <c r="B154" t="s">
        <v>152</v>
      </c>
      <c r="C154">
        <v>400</v>
      </c>
      <c r="D154" t="s">
        <v>322</v>
      </c>
      <c r="E154">
        <v>0.22460228930000001</v>
      </c>
      <c r="F154">
        <v>4.0151761799999998E-2</v>
      </c>
      <c r="G154">
        <v>3.993517813</v>
      </c>
      <c r="H154">
        <v>3.5359504189000002</v>
      </c>
      <c r="I154">
        <v>2.9259152318999999</v>
      </c>
      <c r="J154">
        <v>1614.2273056568999</v>
      </c>
      <c r="K154">
        <f>VLOOKUP(A154,NpByCase!$A$2:$G$158,2,FALSE)</f>
        <v>1609609.49</v>
      </c>
      <c r="L154">
        <f>VLOOKUP(A154,NpByCase!$A$2:$G$158,3,FALSE)</f>
        <v>3014555.82</v>
      </c>
      <c r="M154" t="e">
        <f>VLOOKUP(A154,NpByCase!$A$2:$G$158,4,FALSE)</f>
        <v>#N/A</v>
      </c>
      <c r="N154" t="e">
        <f>VLOOKUP(A154,NpByCase!$A$2:$G$158,5,FALSE)</f>
        <v>#N/A</v>
      </c>
      <c r="P154" t="e">
        <f>VLOOKUP(A154,NpByCase!$A$2:$G$158,7,FALSE)</f>
        <v>#N/A</v>
      </c>
    </row>
    <row r="155" spans="1:16" x14ac:dyDescent="0.25">
      <c r="A155" t="str">
        <f t="shared" si="2"/>
        <v>400_182_TRANZ</v>
      </c>
      <c r="B155" t="s">
        <v>153</v>
      </c>
      <c r="C155">
        <v>400</v>
      </c>
      <c r="D155" t="s">
        <v>322</v>
      </c>
      <c r="E155">
        <v>0.44090137039999999</v>
      </c>
      <c r="F155">
        <v>4.6487361999999997E-2</v>
      </c>
      <c r="G155">
        <v>4.8262540281000001</v>
      </c>
      <c r="H155">
        <v>4.6484469338999999</v>
      </c>
      <c r="I155">
        <v>2.8564603126999999</v>
      </c>
      <c r="J155">
        <v>1614.3415144114001</v>
      </c>
      <c r="K155">
        <f>VLOOKUP(A155,NpByCase!$A$2:$G$158,2,FALSE)</f>
        <v>1567024.38</v>
      </c>
      <c r="L155">
        <f>VLOOKUP(A155,NpByCase!$A$2:$G$158,3,FALSE)</f>
        <v>2810620.99</v>
      </c>
      <c r="M155">
        <f>VLOOKUP(A155,NpByCase!$A$2:$G$158,4,FALSE)</f>
        <v>3536114.18</v>
      </c>
      <c r="N155">
        <f>VLOOKUP(A155,NpByCase!$A$2:$G$158,5,FALSE)</f>
        <v>3522305.57</v>
      </c>
      <c r="P155">
        <f>VLOOKUP(A155,NpByCase!$A$2:$G$158,7,FALSE)</f>
        <v>2840422.97</v>
      </c>
    </row>
    <row r="156" spans="1:16" x14ac:dyDescent="0.25">
      <c r="A156" t="str">
        <f t="shared" si="2"/>
        <v>400_187_TRANZ</v>
      </c>
      <c r="B156" t="s">
        <v>154</v>
      </c>
      <c r="C156">
        <v>400</v>
      </c>
      <c r="D156" t="s">
        <v>322</v>
      </c>
      <c r="E156">
        <v>0.25006674600000001</v>
      </c>
      <c r="F156">
        <v>3.4243272200000001E-2</v>
      </c>
      <c r="G156">
        <v>3.2048645777</v>
      </c>
      <c r="H156">
        <v>2.5974324008999998</v>
      </c>
      <c r="I156">
        <v>2.9896744529000001</v>
      </c>
      <c r="J156">
        <v>1618.2796485138999</v>
      </c>
      <c r="K156">
        <f>VLOOKUP(A156,NpByCase!$A$2:$G$158,2,FALSE)</f>
        <v>1610832.98</v>
      </c>
      <c r="L156">
        <f>VLOOKUP(A156,NpByCase!$A$2:$G$158,3,FALSE)</f>
        <v>3016317.95</v>
      </c>
      <c r="M156" t="e">
        <f>VLOOKUP(A156,NpByCase!$A$2:$G$158,4,FALSE)</f>
        <v>#N/A</v>
      </c>
      <c r="N156" t="e">
        <f>VLOOKUP(A156,NpByCase!$A$2:$G$158,5,FALSE)</f>
        <v>#N/A</v>
      </c>
      <c r="P156" t="e">
        <f>VLOOKUP(A156,NpByCase!$A$2:$G$158,7,FALSE)</f>
        <v>#N/A</v>
      </c>
    </row>
    <row r="157" spans="1:16" x14ac:dyDescent="0.25">
      <c r="A157" t="str">
        <f t="shared" si="2"/>
        <v>400_191_TRANZ</v>
      </c>
      <c r="B157" t="s">
        <v>155</v>
      </c>
      <c r="C157">
        <v>400</v>
      </c>
      <c r="D157" t="s">
        <v>322</v>
      </c>
      <c r="E157">
        <v>0.17213826469999999</v>
      </c>
      <c r="F157">
        <v>6.3978445499999995E-2</v>
      </c>
      <c r="G157">
        <v>6.4313439200999998</v>
      </c>
      <c r="H157">
        <v>4.1864434598000004</v>
      </c>
      <c r="I157">
        <v>2.9350615493999999</v>
      </c>
      <c r="J157">
        <v>1615.7556097936999</v>
      </c>
      <c r="K157">
        <f>VLOOKUP(A157,NpByCase!$A$2:$G$158,2,FALSE)</f>
        <v>1635916.52</v>
      </c>
      <c r="L157">
        <f>VLOOKUP(A157,NpByCase!$A$2:$G$158,3,FALSE)</f>
        <v>3006950.62</v>
      </c>
      <c r="M157" t="e">
        <f>VLOOKUP(A157,NpByCase!$A$2:$G$158,4,FALSE)</f>
        <v>#N/A</v>
      </c>
      <c r="N157" t="e">
        <f>VLOOKUP(A157,NpByCase!$A$2:$G$158,5,FALSE)</f>
        <v>#N/A</v>
      </c>
      <c r="P157" t="e">
        <f>VLOOKUP(A157,NpByCase!$A$2:$G$158,7,FALSE)</f>
        <v>#N/A</v>
      </c>
    </row>
    <row r="158" spans="1:16" x14ac:dyDescent="0.25">
      <c r="A158" t="str">
        <f t="shared" si="2"/>
        <v>400_228_TRANZ</v>
      </c>
      <c r="B158" t="s">
        <v>156</v>
      </c>
      <c r="C158">
        <v>400</v>
      </c>
      <c r="D158" t="s">
        <v>322</v>
      </c>
      <c r="E158">
        <v>9.1904119500000006E-2</v>
      </c>
      <c r="F158">
        <v>4.8241708000000001E-2</v>
      </c>
      <c r="G158">
        <v>5.0501891898000002</v>
      </c>
      <c r="H158">
        <v>3.0549981704000002</v>
      </c>
      <c r="I158">
        <v>2.5955135811000001</v>
      </c>
      <c r="J158">
        <v>1614.098728512</v>
      </c>
      <c r="K158">
        <f>VLOOKUP(A158,NpByCase!$A$2:$G$158,2,FALSE)</f>
        <v>1693620.48</v>
      </c>
      <c r="L158">
        <f>VLOOKUP(A158,NpByCase!$A$2:$G$158,3,FALSE)</f>
        <v>3069522.14</v>
      </c>
      <c r="M158" t="e">
        <f>VLOOKUP(A158,NpByCase!$A$2:$G$158,4,FALSE)</f>
        <v>#N/A</v>
      </c>
      <c r="N158" t="e">
        <f>VLOOKUP(A158,NpByCase!$A$2:$G$158,5,FALSE)</f>
        <v>#N/A</v>
      </c>
      <c r="P158" t="e">
        <f>VLOOKUP(A158,NpByCase!$A$2:$G$158,7,FALSE)</f>
        <v>#N/A</v>
      </c>
    </row>
    <row r="159" spans="1:16" x14ac:dyDescent="0.25">
      <c r="A159" t="str">
        <f t="shared" si="2"/>
        <v>400_230_TRANZ</v>
      </c>
      <c r="B159" t="s">
        <v>157</v>
      </c>
      <c r="C159">
        <v>400</v>
      </c>
      <c r="D159" t="s">
        <v>322</v>
      </c>
      <c r="E159">
        <v>0.1149655819</v>
      </c>
      <c r="F159">
        <v>5.7439891299999997E-2</v>
      </c>
      <c r="G159">
        <v>4.1708282986</v>
      </c>
      <c r="H159">
        <v>2.7936507856000001</v>
      </c>
      <c r="I159">
        <v>2.2205028237</v>
      </c>
      <c r="J159">
        <v>1624.2999253194</v>
      </c>
      <c r="K159">
        <f>VLOOKUP(A159,NpByCase!$A$2:$G$158,2,FALSE)</f>
        <v>1646102.39</v>
      </c>
      <c r="L159">
        <f>VLOOKUP(A159,NpByCase!$A$2:$G$158,3,FALSE)</f>
        <v>2960972.8</v>
      </c>
      <c r="M159" t="e">
        <f>VLOOKUP(A159,NpByCase!$A$2:$G$158,4,FALSE)</f>
        <v>#N/A</v>
      </c>
      <c r="N159" t="e">
        <f>VLOOKUP(A159,NpByCase!$A$2:$G$158,5,FALSE)</f>
        <v>#N/A</v>
      </c>
      <c r="P159" t="e">
        <f>VLOOKUP(A159,NpByCase!$A$2:$G$158,7,FALSE)</f>
        <v>#N/A</v>
      </c>
    </row>
    <row r="160" spans="1:16" x14ac:dyDescent="0.25">
      <c r="A160" t="str">
        <f t="shared" si="2"/>
        <v>400_251_TRANZ</v>
      </c>
      <c r="B160" t="s">
        <v>158</v>
      </c>
      <c r="C160">
        <v>400</v>
      </c>
      <c r="D160" t="s">
        <v>322</v>
      </c>
      <c r="E160">
        <v>0.15292720369999999</v>
      </c>
      <c r="F160">
        <v>5.1295965300000003E-2</v>
      </c>
      <c r="G160">
        <v>3.8141668846000001</v>
      </c>
      <c r="H160">
        <v>3.2940649175000001</v>
      </c>
      <c r="I160">
        <v>2.7395950556000002</v>
      </c>
      <c r="J160">
        <v>1626.1380222713001</v>
      </c>
      <c r="K160">
        <f>VLOOKUP(A160,NpByCase!$A$2:$G$158,2,FALSE)</f>
        <v>1598333.74</v>
      </c>
      <c r="L160">
        <f>VLOOKUP(A160,NpByCase!$A$2:$G$158,3,FALSE)</f>
        <v>2876991.74</v>
      </c>
      <c r="M160" t="e">
        <f>VLOOKUP(A160,NpByCase!$A$2:$G$158,4,FALSE)</f>
        <v>#N/A</v>
      </c>
      <c r="N160" t="e">
        <f>VLOOKUP(A160,NpByCase!$A$2:$G$158,5,FALSE)</f>
        <v>#N/A</v>
      </c>
      <c r="P160" t="e">
        <f>VLOOKUP(A160,NpByCase!$A$2:$G$158,7,FALSE)</f>
        <v>#N/A</v>
      </c>
    </row>
    <row r="161" spans="1:16" x14ac:dyDescent="0.25">
      <c r="A161" t="str">
        <f t="shared" si="2"/>
        <v>400_266_TRANZ</v>
      </c>
      <c r="B161" t="s">
        <v>159</v>
      </c>
      <c r="C161">
        <v>400</v>
      </c>
      <c r="D161" t="s">
        <v>322</v>
      </c>
      <c r="E161">
        <v>0.34818913410000002</v>
      </c>
      <c r="F161">
        <v>3.7701828799999997E-2</v>
      </c>
      <c r="G161">
        <v>4.4007445050999996</v>
      </c>
      <c r="H161">
        <v>4.9525756344999996</v>
      </c>
      <c r="I161">
        <v>2.8259463082999998</v>
      </c>
      <c r="J161">
        <v>1620.3945398293999</v>
      </c>
      <c r="K161">
        <f>VLOOKUP(A161,NpByCase!$A$2:$G$158,2,FALSE)</f>
        <v>1565473.12</v>
      </c>
      <c r="L161">
        <f>VLOOKUP(A161,NpByCase!$A$2:$G$158,3,FALSE)</f>
        <v>2975869.34</v>
      </c>
      <c r="M161" t="e">
        <f>VLOOKUP(A161,NpByCase!$A$2:$G$158,4,FALSE)</f>
        <v>#N/A</v>
      </c>
      <c r="N161" t="e">
        <f>VLOOKUP(A161,NpByCase!$A$2:$G$158,5,FALSE)</f>
        <v>#N/A</v>
      </c>
      <c r="P161" t="e">
        <f>VLOOKUP(A161,NpByCase!$A$2:$G$158,7,FALSE)</f>
        <v>#N/A</v>
      </c>
    </row>
    <row r="162" spans="1:16" x14ac:dyDescent="0.25">
      <c r="A162" t="str">
        <f t="shared" si="2"/>
        <v>400_277_TRANZ</v>
      </c>
      <c r="B162" t="s">
        <v>160</v>
      </c>
      <c r="C162">
        <v>400</v>
      </c>
      <c r="D162" t="s">
        <v>322</v>
      </c>
      <c r="E162">
        <v>8.6070333999999998E-2</v>
      </c>
      <c r="F162">
        <v>2.3590311700000002E-2</v>
      </c>
      <c r="G162">
        <v>2.2906391535999999</v>
      </c>
      <c r="H162">
        <v>2.1846856485999999</v>
      </c>
      <c r="I162">
        <v>2.0456399485999999</v>
      </c>
      <c r="J162">
        <v>1618.035457811</v>
      </c>
      <c r="K162">
        <f>VLOOKUP(A162,NpByCase!$A$2:$G$158,2,FALSE)</f>
        <v>1617393.28</v>
      </c>
      <c r="L162">
        <f>VLOOKUP(A162,NpByCase!$A$2:$G$158,3,FALSE)</f>
        <v>3126680.74</v>
      </c>
      <c r="M162" t="e">
        <f>VLOOKUP(A162,NpByCase!$A$2:$G$158,4,FALSE)</f>
        <v>#N/A</v>
      </c>
      <c r="N162" t="e">
        <f>VLOOKUP(A162,NpByCase!$A$2:$G$158,5,FALSE)</f>
        <v>#N/A</v>
      </c>
      <c r="P162" t="e">
        <f>VLOOKUP(A162,NpByCase!$A$2:$G$158,7,FALSE)</f>
        <v>#N/A</v>
      </c>
    </row>
    <row r="163" spans="1:16" x14ac:dyDescent="0.25">
      <c r="A163" t="str">
        <f t="shared" si="2"/>
        <v>400_295_TRANZ</v>
      </c>
      <c r="B163" t="s">
        <v>161</v>
      </c>
      <c r="C163">
        <v>400</v>
      </c>
      <c r="D163" t="s">
        <v>322</v>
      </c>
      <c r="E163">
        <v>0.46892393929999998</v>
      </c>
      <c r="F163">
        <v>3.5975123300000002E-2</v>
      </c>
      <c r="G163">
        <v>4.0225138210000004</v>
      </c>
      <c r="H163">
        <v>3.8073272968</v>
      </c>
      <c r="I163">
        <v>2.3200709215000002</v>
      </c>
      <c r="J163">
        <v>1628.5747691347001</v>
      </c>
      <c r="K163">
        <f>VLOOKUP(A163,NpByCase!$A$2:$G$158,2,FALSE)</f>
        <v>1589744.95</v>
      </c>
      <c r="L163">
        <f>VLOOKUP(A163,NpByCase!$A$2:$G$158,3,FALSE)</f>
        <v>3012179.91</v>
      </c>
      <c r="M163" t="e">
        <f>VLOOKUP(A163,NpByCase!$A$2:$G$158,4,FALSE)</f>
        <v>#N/A</v>
      </c>
      <c r="N163" t="e">
        <f>VLOOKUP(A163,NpByCase!$A$2:$G$158,5,FALSE)</f>
        <v>#N/A</v>
      </c>
      <c r="P163" t="e">
        <f>VLOOKUP(A163,NpByCase!$A$2:$G$158,7,FALSE)</f>
        <v>#N/A</v>
      </c>
    </row>
    <row r="164" spans="1:16" x14ac:dyDescent="0.25">
      <c r="A164" t="str">
        <f t="shared" si="2"/>
        <v>400_296_TRANZ</v>
      </c>
      <c r="B164" t="s">
        <v>162</v>
      </c>
      <c r="C164">
        <v>400</v>
      </c>
      <c r="D164" t="s">
        <v>322</v>
      </c>
      <c r="E164">
        <v>0.34686748179999999</v>
      </c>
      <c r="F164">
        <v>6.0989276100000003E-2</v>
      </c>
      <c r="G164">
        <v>5.7613894506000003</v>
      </c>
      <c r="H164">
        <v>4.2237065803</v>
      </c>
      <c r="I164">
        <v>2.8824794263000002</v>
      </c>
      <c r="J164">
        <v>1617.1882429001</v>
      </c>
      <c r="K164">
        <f>VLOOKUP(A164,NpByCase!$A$2:$G$158,2,FALSE)</f>
        <v>1614029.5</v>
      </c>
      <c r="L164">
        <f>VLOOKUP(A164,NpByCase!$A$2:$G$158,3,FALSE)</f>
        <v>3045896.73</v>
      </c>
      <c r="M164" t="e">
        <f>VLOOKUP(A164,NpByCase!$A$2:$G$158,4,FALSE)</f>
        <v>#N/A</v>
      </c>
      <c r="N164" t="e">
        <f>VLOOKUP(A164,NpByCase!$A$2:$G$158,5,FALSE)</f>
        <v>#N/A</v>
      </c>
      <c r="P164" t="e">
        <f>VLOOKUP(A164,NpByCase!$A$2:$G$158,7,FALSE)</f>
        <v>#N/A</v>
      </c>
    </row>
    <row r="165" spans="1:16" x14ac:dyDescent="0.25">
      <c r="A165" t="str">
        <f t="shared" si="2"/>
        <v>400_299_TRANZ</v>
      </c>
      <c r="B165" t="s">
        <v>163</v>
      </c>
      <c r="C165">
        <v>400</v>
      </c>
      <c r="D165" t="s">
        <v>322</v>
      </c>
      <c r="E165">
        <v>0.4875047689</v>
      </c>
      <c r="F165">
        <v>1.7596838199999999E-2</v>
      </c>
      <c r="G165">
        <v>2.8724530390999998</v>
      </c>
      <c r="H165">
        <v>2.5163210506000002</v>
      </c>
      <c r="I165">
        <v>2.7474029674999998</v>
      </c>
      <c r="J165">
        <v>1621.4094606414001</v>
      </c>
      <c r="K165">
        <f>VLOOKUP(A165,NpByCase!$A$2:$G$158,2,FALSE)</f>
        <v>1652599.33</v>
      </c>
      <c r="L165">
        <f>VLOOKUP(A165,NpByCase!$A$2:$G$158,3,FALSE)</f>
        <v>2999965.05</v>
      </c>
      <c r="M165" t="e">
        <f>VLOOKUP(A165,NpByCase!$A$2:$G$158,4,FALSE)</f>
        <v>#N/A</v>
      </c>
      <c r="N165" t="e">
        <f>VLOOKUP(A165,NpByCase!$A$2:$G$158,5,FALSE)</f>
        <v>#N/A</v>
      </c>
      <c r="P165" t="e">
        <f>VLOOKUP(A165,NpByCase!$A$2:$G$158,7,FALSE)</f>
        <v>#N/A</v>
      </c>
    </row>
    <row r="166" spans="1:16" x14ac:dyDescent="0.25">
      <c r="A166" t="str">
        <f t="shared" si="2"/>
        <v>400_300_TRANZ</v>
      </c>
      <c r="B166" t="s">
        <v>164</v>
      </c>
      <c r="C166">
        <v>400</v>
      </c>
      <c r="D166" t="s">
        <v>322</v>
      </c>
      <c r="E166">
        <v>0.39479411019999999</v>
      </c>
      <c r="F166">
        <v>3.9633722199999999E-2</v>
      </c>
      <c r="G166">
        <v>5.4373805217999998</v>
      </c>
      <c r="H166">
        <v>4.4876653799000001</v>
      </c>
      <c r="I166">
        <v>2.3901616307000002</v>
      </c>
      <c r="J166">
        <v>1611.6730274234001</v>
      </c>
      <c r="K166">
        <f>VLOOKUP(A166,NpByCase!$A$2:$G$158,2,FALSE)</f>
        <v>1564319.3</v>
      </c>
      <c r="L166">
        <f>VLOOKUP(A166,NpByCase!$A$2:$G$158,3,FALSE)</f>
        <v>2898542.97</v>
      </c>
      <c r="M166">
        <f>VLOOKUP(A166,NpByCase!$A$2:$G$158,4,FALSE)</f>
        <v>3730291.61</v>
      </c>
      <c r="N166">
        <f>VLOOKUP(A166,NpByCase!$A$2:$G$158,5,FALSE)</f>
        <v>3519878.02</v>
      </c>
      <c r="P166">
        <f>VLOOKUP(A166,NpByCase!$A$2:$G$158,7,FALSE)</f>
        <v>2907339.34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883F-4DE8-46A1-A63A-75703EBFC696}">
  <dimension ref="A1:P37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15.7109375" customWidth="1"/>
    <col min="2" max="4" width="18.28515625" customWidth="1"/>
  </cols>
  <sheetData>
    <row r="1" spans="1:16" x14ac:dyDescent="0.25">
      <c r="A1" t="s">
        <v>364</v>
      </c>
      <c r="B1" t="s">
        <v>0</v>
      </c>
      <c r="C1" t="s">
        <v>365</v>
      </c>
      <c r="D1" t="s">
        <v>366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367</v>
      </c>
      <c r="L1" t="s">
        <v>331</v>
      </c>
      <c r="M1" t="s">
        <v>329</v>
      </c>
      <c r="N1" t="s">
        <v>330</v>
      </c>
      <c r="P1" t="s">
        <v>332</v>
      </c>
    </row>
    <row r="2" spans="1:16" x14ac:dyDescent="0.25">
      <c r="A2" t="str">
        <f t="shared" ref="A2:A37" si="0">_xlfn.CONCAT(C2,"_",RIGHT(B2,3),D2)</f>
        <v>100_003_TRANZ</v>
      </c>
      <c r="B2" t="s">
        <v>30</v>
      </c>
      <c r="C2">
        <v>100</v>
      </c>
      <c r="D2" t="s">
        <v>322</v>
      </c>
      <c r="E2">
        <v>0.4654236162</v>
      </c>
      <c r="F2">
        <v>4.5206006100000001E-2</v>
      </c>
      <c r="G2">
        <v>4.7363183926000003</v>
      </c>
      <c r="H2">
        <v>4.8999886759000004</v>
      </c>
      <c r="I2">
        <v>2.8520906592999999</v>
      </c>
      <c r="J2">
        <v>1620</v>
      </c>
      <c r="K2">
        <f>VLOOKUP(A2,NpByCase!$A$2:$G$158,2,FALSE)</f>
        <v>1575071.35</v>
      </c>
      <c r="L2">
        <f>VLOOKUP(A2,NpByCase!$A$2:$G$158,6,FALSE)</f>
        <v>2899753.93</v>
      </c>
      <c r="M2">
        <f>VLOOKUP(A2,NpByCase!$A$2:$G$158,4,FALSE)</f>
        <v>3787032.02</v>
      </c>
      <c r="N2">
        <f>VLOOKUP(A2,NpByCase!$A$2:$G$158,5,FALSE)</f>
        <v>3845056.41</v>
      </c>
      <c r="P2">
        <f>VLOOKUP(A2,NpByCase!$A$2:$G$158,7,FALSE)</f>
        <v>3010023.68</v>
      </c>
    </row>
    <row r="3" spans="1:16" x14ac:dyDescent="0.25">
      <c r="A3" t="str">
        <f t="shared" si="0"/>
        <v>100_032</v>
      </c>
      <c r="B3" t="s">
        <v>7</v>
      </c>
      <c r="C3">
        <v>100</v>
      </c>
      <c r="E3">
        <v>0.23012942280000001</v>
      </c>
      <c r="F3">
        <v>2.8375980299999999E-2</v>
      </c>
      <c r="G3">
        <v>1.7929091320999999</v>
      </c>
      <c r="H3">
        <v>4.0456142161999997</v>
      </c>
      <c r="I3">
        <v>2.2493584058999998</v>
      </c>
      <c r="J3">
        <v>1620</v>
      </c>
      <c r="K3">
        <f>VLOOKUP(A3,NpByCase!$A$2:$G$158,2,FALSE)</f>
        <v>1615271.43</v>
      </c>
      <c r="L3">
        <f>VLOOKUP(A3,NpByCase!$A$2:$G$158,6,FALSE)</f>
        <v>3181804.42</v>
      </c>
      <c r="M3">
        <f>VLOOKUP(A3,NpByCase!$A$2:$G$158,4,FALSE)</f>
        <v>4133632.63</v>
      </c>
      <c r="N3">
        <f>VLOOKUP(A3,NpByCase!$A$2:$G$158,5,FALSE)</f>
        <v>4061328.75</v>
      </c>
      <c r="P3">
        <f>VLOOKUP(A3,NpByCase!$A$2:$G$158,7,FALSE)</f>
        <v>2988836.06</v>
      </c>
    </row>
    <row r="4" spans="1:16" x14ac:dyDescent="0.25">
      <c r="A4" t="str">
        <f t="shared" si="0"/>
        <v>100_071</v>
      </c>
      <c r="B4" t="s">
        <v>10</v>
      </c>
      <c r="C4">
        <v>100</v>
      </c>
      <c r="E4">
        <v>0.45912597040000003</v>
      </c>
      <c r="F4">
        <v>5.6537955600000002E-2</v>
      </c>
      <c r="G4">
        <v>1.7680717354</v>
      </c>
      <c r="H4">
        <v>2.9709977853999998</v>
      </c>
      <c r="I4">
        <v>2.8733800899999999</v>
      </c>
      <c r="J4">
        <v>1620</v>
      </c>
      <c r="K4">
        <f>VLOOKUP(A4,NpByCase!$A$2:$G$158,2,FALSE)</f>
        <v>1589396.13</v>
      </c>
      <c r="L4">
        <f>VLOOKUP(A4,NpByCase!$A$2:$G$158,6,FALSE)</f>
        <v>3230832.73</v>
      </c>
      <c r="M4">
        <f>VLOOKUP(A4,NpByCase!$A$2:$G$158,4,FALSE)</f>
        <v>4148091.53</v>
      </c>
      <c r="N4">
        <f>VLOOKUP(A4,NpByCase!$A$2:$G$158,5,FALSE)</f>
        <v>4057822.47</v>
      </c>
      <c r="P4">
        <f>VLOOKUP(A4,NpByCase!$A$2:$G$158,7,FALSE)</f>
        <v>3083685.2</v>
      </c>
    </row>
    <row r="5" spans="1:16" x14ac:dyDescent="0.25">
      <c r="A5" t="str">
        <f t="shared" si="0"/>
        <v>100_093_TRANZ</v>
      </c>
      <c r="B5" t="s">
        <v>39</v>
      </c>
      <c r="C5">
        <v>100</v>
      </c>
      <c r="D5" t="s">
        <v>322</v>
      </c>
      <c r="E5">
        <v>0.46840342340000002</v>
      </c>
      <c r="F5">
        <v>4.1948421700000002E-2</v>
      </c>
      <c r="G5">
        <v>4.0332278419999996</v>
      </c>
      <c r="H5">
        <v>3.8117567078999999</v>
      </c>
      <c r="I5">
        <v>2.7175964142</v>
      </c>
      <c r="J5">
        <v>1621.0508061769999</v>
      </c>
      <c r="K5">
        <f>VLOOKUP(A5,NpByCase!$A$2:$G$158,2,FALSE)</f>
        <v>1609683.64</v>
      </c>
      <c r="L5">
        <f>VLOOKUP(A5,NpByCase!$A$2:$G$158,6,FALSE)</f>
        <v>3058581.86</v>
      </c>
      <c r="M5">
        <f>VLOOKUP(A5,NpByCase!$A$2:$G$158,4,FALSE)</f>
        <v>3933714.81</v>
      </c>
      <c r="N5">
        <f>VLOOKUP(A5,NpByCase!$A$2:$G$158,5,FALSE)</f>
        <v>3798495.05</v>
      </c>
      <c r="P5">
        <f>VLOOKUP(A5,NpByCase!$A$2:$G$158,7,FALSE)</f>
        <v>2887659.52</v>
      </c>
    </row>
    <row r="6" spans="1:16" x14ac:dyDescent="0.25">
      <c r="A6" t="str">
        <f t="shared" si="0"/>
        <v>100_094</v>
      </c>
      <c r="B6" t="s">
        <v>14</v>
      </c>
      <c r="C6">
        <v>100</v>
      </c>
      <c r="E6">
        <v>0.47420276290000002</v>
      </c>
      <c r="F6">
        <v>4.6803355499999998E-2</v>
      </c>
      <c r="G6">
        <v>1.3522434851</v>
      </c>
      <c r="H6">
        <v>4.7910234823</v>
      </c>
      <c r="I6">
        <v>2.9175043114000001</v>
      </c>
      <c r="J6">
        <v>1620</v>
      </c>
      <c r="K6">
        <f>VLOOKUP(A6,NpByCase!$A$2:$G$158,2,FALSE)</f>
        <v>1410968.46</v>
      </c>
      <c r="L6">
        <f>VLOOKUP(A6,NpByCase!$A$2:$G$158,6,FALSE)</f>
        <v>2743601.48</v>
      </c>
      <c r="M6">
        <f>VLOOKUP(A6,NpByCase!$A$2:$G$158,4,FALSE)</f>
        <v>3697610.93</v>
      </c>
      <c r="N6">
        <f>VLOOKUP(A6,NpByCase!$A$2:$G$158,5,FALSE)</f>
        <v>3586220.53</v>
      </c>
      <c r="P6">
        <f>VLOOKUP(A6,NpByCase!$A$2:$G$158,7,FALSE)</f>
        <v>2719535.97</v>
      </c>
    </row>
    <row r="7" spans="1:16" x14ac:dyDescent="0.25">
      <c r="A7" t="str">
        <f t="shared" si="0"/>
        <v>100_123</v>
      </c>
      <c r="B7" t="s">
        <v>18</v>
      </c>
      <c r="C7">
        <v>100</v>
      </c>
      <c r="E7">
        <v>0.15218610460000001</v>
      </c>
      <c r="F7">
        <v>4.74599983E-2</v>
      </c>
      <c r="G7">
        <v>1.118677189</v>
      </c>
      <c r="H7">
        <v>3.0509517494999998</v>
      </c>
      <c r="I7">
        <v>2.8028518682999999</v>
      </c>
      <c r="J7">
        <v>1620</v>
      </c>
      <c r="K7">
        <f>VLOOKUP(A7,NpByCase!$A$2:$G$158,2,FALSE)</f>
        <v>1440754.91</v>
      </c>
      <c r="L7">
        <f>VLOOKUP(A7,NpByCase!$A$2:$G$158,6,FALSE)</f>
        <v>2912446.98</v>
      </c>
      <c r="M7">
        <f>VLOOKUP(A7,NpByCase!$A$2:$G$158,4,FALSE)</f>
        <v>3889947.77</v>
      </c>
      <c r="N7">
        <f>VLOOKUP(A7,NpByCase!$A$2:$G$158,5,FALSE)</f>
        <v>3751753.35</v>
      </c>
      <c r="P7">
        <f>VLOOKUP(A7,NpByCase!$A$2:$G$158,7,FALSE)</f>
        <v>2857634.21</v>
      </c>
    </row>
    <row r="8" spans="1:16" x14ac:dyDescent="0.25">
      <c r="A8" t="str">
        <f t="shared" si="0"/>
        <v>100_126_TRANZ</v>
      </c>
      <c r="B8" t="s">
        <v>42</v>
      </c>
      <c r="C8">
        <v>100</v>
      </c>
      <c r="D8" t="s">
        <v>322</v>
      </c>
      <c r="E8">
        <v>0.33772387180000002</v>
      </c>
      <c r="F8">
        <v>3.2959500799999999E-2</v>
      </c>
      <c r="G8">
        <v>4.8350439082000003</v>
      </c>
      <c r="H8">
        <v>3.7908193357000002</v>
      </c>
      <c r="I8">
        <v>2.5581697879999998</v>
      </c>
      <c r="J8">
        <v>1612.4406212706999</v>
      </c>
      <c r="K8">
        <f>VLOOKUP(A8,NpByCase!$A$2:$G$158,2,FALSE)</f>
        <v>1657077.98</v>
      </c>
      <c r="L8">
        <f>VLOOKUP(A8,NpByCase!$A$2:$G$158,6,FALSE)</f>
        <v>3249039.29</v>
      </c>
      <c r="M8">
        <f>VLOOKUP(A8,NpByCase!$A$2:$G$158,4,FALSE)</f>
        <v>3722802.56</v>
      </c>
      <c r="N8">
        <f>VLOOKUP(A8,NpByCase!$A$2:$G$158,5,FALSE)</f>
        <v>3755636.38</v>
      </c>
      <c r="P8">
        <f>VLOOKUP(A8,NpByCase!$A$2:$G$158,7,FALSE)</f>
        <v>2962017.83</v>
      </c>
    </row>
    <row r="9" spans="1:16" x14ac:dyDescent="0.25">
      <c r="A9" t="str">
        <f t="shared" si="0"/>
        <v>100_134</v>
      </c>
      <c r="B9" t="s">
        <v>19</v>
      </c>
      <c r="C9">
        <v>100</v>
      </c>
      <c r="E9">
        <v>0.27505617409999999</v>
      </c>
      <c r="F9">
        <v>3.0129566399999998E-2</v>
      </c>
      <c r="G9">
        <v>2.2083404498000001</v>
      </c>
      <c r="H9">
        <v>3.9604815002999998</v>
      </c>
      <c r="I9">
        <v>2.4312033229000001</v>
      </c>
      <c r="J9">
        <v>1620</v>
      </c>
      <c r="K9">
        <f>VLOOKUP(A9,NpByCase!$A$2:$G$158,2,FALSE)</f>
        <v>1717039.42</v>
      </c>
      <c r="L9">
        <f>VLOOKUP(A9,NpByCase!$A$2:$G$158,6,FALSE)</f>
        <v>3332829.3</v>
      </c>
      <c r="M9">
        <f>VLOOKUP(A9,NpByCase!$A$2:$G$158,4,FALSE)</f>
        <v>4293276.66</v>
      </c>
      <c r="N9">
        <f>VLOOKUP(A9,NpByCase!$A$2:$G$158,5,FALSE)</f>
        <v>4221200.63</v>
      </c>
      <c r="P9">
        <f>VLOOKUP(A9,NpByCase!$A$2:$G$158,7,FALSE)</f>
        <v>3133396.66</v>
      </c>
    </row>
    <row r="10" spans="1:16" x14ac:dyDescent="0.25">
      <c r="A10" t="str">
        <f t="shared" si="0"/>
        <v>100_172_TRANZ</v>
      </c>
      <c r="B10" t="s">
        <v>46</v>
      </c>
      <c r="C10">
        <v>100</v>
      </c>
      <c r="D10" t="s">
        <v>322</v>
      </c>
      <c r="E10">
        <v>0.33402134432857145</v>
      </c>
      <c r="F10">
        <v>4.4059759242857141E-2</v>
      </c>
      <c r="G10">
        <v>4.6011583636857143</v>
      </c>
      <c r="H10">
        <v>4.0134965628000003</v>
      </c>
      <c r="I10">
        <v>2.6215956527142863</v>
      </c>
      <c r="J10">
        <v>1623.1494124701433</v>
      </c>
      <c r="K10">
        <f>VLOOKUP(A10,NpByCase!$A$2:$G$158,2,FALSE)</f>
        <v>1699295.25</v>
      </c>
      <c r="L10">
        <f>VLOOKUP(A10,NpByCase!$A$2:$G$158,6,FALSE)</f>
        <v>3070675.97</v>
      </c>
      <c r="M10">
        <f>VLOOKUP(A10,NpByCase!$A$2:$G$158,4,FALSE)</f>
        <v>3969693.94</v>
      </c>
      <c r="N10">
        <f>VLOOKUP(A10,NpByCase!$A$2:$G$158,5,FALSE)</f>
        <v>3837059.65</v>
      </c>
      <c r="P10">
        <f>VLOOKUP(A10,NpByCase!$A$2:$G$158,7,FALSE)</f>
        <v>3118698.7</v>
      </c>
    </row>
    <row r="11" spans="1:16" x14ac:dyDescent="0.25">
      <c r="A11" t="str">
        <f t="shared" si="0"/>
        <v>100_206_TRANZ</v>
      </c>
      <c r="B11" t="s">
        <v>51</v>
      </c>
      <c r="C11">
        <v>100</v>
      </c>
      <c r="D11" t="s">
        <v>322</v>
      </c>
      <c r="E11">
        <v>0.357029281325</v>
      </c>
      <c r="F11">
        <v>4.2374115974999994E-2</v>
      </c>
      <c r="G11">
        <v>4.5507027754166662</v>
      </c>
      <c r="H11">
        <v>3.6292487185083337</v>
      </c>
      <c r="I11">
        <v>2.5658979097083336</v>
      </c>
      <c r="J11">
        <v>1621.0878899540085</v>
      </c>
      <c r="K11">
        <f>VLOOKUP(A11,NpByCase!$A$2:$G$158,2,FALSE)</f>
        <v>1651107.62</v>
      </c>
      <c r="L11">
        <f>VLOOKUP(A11,NpByCase!$A$2:$G$158,6,FALSE)</f>
        <v>3169864.1</v>
      </c>
      <c r="M11">
        <f>VLOOKUP(A11,NpByCase!$A$2:$G$158,4,FALSE)</f>
        <v>4083390.9</v>
      </c>
      <c r="N11">
        <f>VLOOKUP(A11,NpByCase!$A$2:$G$158,5,FALSE)</f>
        <v>3830060.06</v>
      </c>
      <c r="P11">
        <f>VLOOKUP(A11,NpByCase!$A$2:$G$158,7,FALSE)</f>
        <v>2988399.32</v>
      </c>
    </row>
    <row r="12" spans="1:16" x14ac:dyDescent="0.25">
      <c r="A12" t="str">
        <f t="shared" si="0"/>
        <v>100_213</v>
      </c>
      <c r="B12" t="s">
        <v>24</v>
      </c>
      <c r="C12">
        <v>100</v>
      </c>
      <c r="E12">
        <v>0.2343198604</v>
      </c>
      <c r="F12">
        <v>3.95459508E-2</v>
      </c>
      <c r="G12">
        <v>1.9086941069000001</v>
      </c>
      <c r="H12">
        <v>2.3297544650000002</v>
      </c>
      <c r="I12">
        <v>2.5482955665999998</v>
      </c>
      <c r="J12">
        <v>1620</v>
      </c>
      <c r="K12">
        <f>VLOOKUP(A12,NpByCase!$A$2:$G$158,2,FALSE)</f>
        <v>1679445.63</v>
      </c>
      <c r="L12">
        <f>VLOOKUP(A12,NpByCase!$A$2:$G$158,6,FALSE)</f>
        <v>3441501.5</v>
      </c>
      <c r="M12">
        <f>VLOOKUP(A12,NpByCase!$A$2:$G$158,4,FALSE)</f>
        <v>4376879.5599999996</v>
      </c>
      <c r="N12">
        <f>VLOOKUP(A12,NpByCase!$A$2:$G$158,5,FALSE)</f>
        <v>4228900.79</v>
      </c>
      <c r="P12">
        <f>VLOOKUP(A12,NpByCase!$A$2:$G$158,7,FALSE)</f>
        <v>3219526.48</v>
      </c>
    </row>
    <row r="13" spans="1:16" x14ac:dyDescent="0.25">
      <c r="A13" t="str">
        <f t="shared" si="0"/>
        <v>100_237_TRANZ</v>
      </c>
      <c r="B13" t="s">
        <v>54</v>
      </c>
      <c r="C13">
        <v>100</v>
      </c>
      <c r="D13" t="s">
        <v>322</v>
      </c>
      <c r="E13">
        <v>0.34862012785466667</v>
      </c>
      <c r="F13">
        <v>4.2846015646666666E-2</v>
      </c>
      <c r="G13">
        <v>4.6669208193106666</v>
      </c>
      <c r="H13">
        <v>3.7569005838173335</v>
      </c>
      <c r="I13">
        <v>2.5585874530386672</v>
      </c>
      <c r="J13">
        <v>1620.2849572387333</v>
      </c>
      <c r="K13">
        <f>VLOOKUP(A13,NpByCase!$A$2:$G$158,2,FALSE)</f>
        <v>1656817.96</v>
      </c>
      <c r="L13">
        <f>VLOOKUP(A13,NpByCase!$A$2:$G$158,6,FALSE)</f>
        <v>3140918.89</v>
      </c>
      <c r="M13">
        <f>VLOOKUP(A13,NpByCase!$A$2:$G$158,4,FALSE)</f>
        <v>3811108.21</v>
      </c>
      <c r="N13">
        <f>VLOOKUP(A13,NpByCase!$A$2:$G$158,5,FALSE)</f>
        <v>3738908.6</v>
      </c>
      <c r="P13">
        <f>VLOOKUP(A13,NpByCase!$A$2:$G$158,7,FALSE)</f>
        <v>3088680.39</v>
      </c>
    </row>
    <row r="14" spans="1:16" x14ac:dyDescent="0.25">
      <c r="A14" t="str">
        <f t="shared" si="0"/>
        <v>300_000</v>
      </c>
      <c r="B14" t="s">
        <v>55</v>
      </c>
      <c r="C14">
        <v>300</v>
      </c>
      <c r="E14">
        <v>0.2</v>
      </c>
      <c r="F14">
        <v>0</v>
      </c>
      <c r="G14">
        <v>1</v>
      </c>
      <c r="H14">
        <v>3</v>
      </c>
      <c r="I14">
        <v>2</v>
      </c>
      <c r="J14">
        <v>1620</v>
      </c>
      <c r="K14">
        <f>VLOOKUP(A14,NpByCase!$A$2:$G$158,2,FALSE)</f>
        <v>1580416.66</v>
      </c>
      <c r="L14">
        <f>VLOOKUP(A14,NpByCase!$A$2:$G$158,6,FALSE)</f>
        <v>2753728.79</v>
      </c>
      <c r="M14">
        <f>VLOOKUP(A14,NpByCase!$A$2:$G$158,4,FALSE)</f>
        <v>3459387.62</v>
      </c>
      <c r="N14">
        <f>VLOOKUP(A14,NpByCase!$A$2:$G$158,5,FALSE)</f>
        <v>3303553</v>
      </c>
      <c r="P14">
        <f>VLOOKUP(A14,NpByCase!$A$2:$G$158,7,FALSE)</f>
        <v>2679190.83</v>
      </c>
    </row>
    <row r="15" spans="1:16" x14ac:dyDescent="0.25">
      <c r="A15" t="str">
        <f t="shared" si="0"/>
        <v>300_012_TRANZ</v>
      </c>
      <c r="B15" t="s">
        <v>88</v>
      </c>
      <c r="C15">
        <v>300</v>
      </c>
      <c r="D15" t="s">
        <v>322</v>
      </c>
      <c r="E15">
        <v>0.43170450919999998</v>
      </c>
      <c r="F15">
        <v>3.2892237400000003E-2</v>
      </c>
      <c r="G15">
        <v>9.2856216394000004</v>
      </c>
      <c r="H15">
        <v>3.2169223722</v>
      </c>
      <c r="I15">
        <v>2.6916787843000001</v>
      </c>
      <c r="J15">
        <v>1626.4934373664</v>
      </c>
      <c r="K15">
        <f>VLOOKUP(A15,NpByCase!$A$2:$G$158,2,FALSE)</f>
        <v>1691678.83</v>
      </c>
      <c r="L15">
        <f>VLOOKUP(A15,NpByCase!$A$2:$G$158,6,FALSE)</f>
        <v>2888510.09</v>
      </c>
      <c r="M15">
        <f>VLOOKUP(A15,NpByCase!$A$2:$G$158,4,FALSE)</f>
        <v>3437616.65</v>
      </c>
      <c r="N15">
        <f>VLOOKUP(A15,NpByCase!$A$2:$G$158,5,FALSE)</f>
        <v>3415961.81</v>
      </c>
      <c r="P15">
        <f>VLOOKUP(A15,NpByCase!$A$2:$G$158,7,FALSE)</f>
        <v>2844356.3</v>
      </c>
    </row>
    <row r="16" spans="1:16" x14ac:dyDescent="0.25">
      <c r="A16" t="str">
        <f t="shared" si="0"/>
        <v>300_049_TRANZ</v>
      </c>
      <c r="B16" t="s">
        <v>94</v>
      </c>
      <c r="C16">
        <v>300</v>
      </c>
      <c r="D16" t="s">
        <v>322</v>
      </c>
      <c r="E16">
        <v>0.25573083829999999</v>
      </c>
      <c r="F16">
        <v>4.0364046299999998E-2</v>
      </c>
      <c r="G16">
        <v>9.3427588928999992</v>
      </c>
      <c r="H16">
        <v>3.7497112027999999</v>
      </c>
      <c r="I16">
        <v>2.5827428708000002</v>
      </c>
      <c r="J16">
        <v>1615.2522250355</v>
      </c>
      <c r="K16">
        <f>VLOOKUP(A16,NpByCase!$A$2:$G$158,2,FALSE)</f>
        <v>1639133.12</v>
      </c>
      <c r="L16">
        <f>VLOOKUP(A16,NpByCase!$A$2:$G$158,6,FALSE)</f>
        <v>2896631.3</v>
      </c>
      <c r="M16">
        <f>VLOOKUP(A16,NpByCase!$A$2:$G$158,4,FALSE)</f>
        <v>3297844.25</v>
      </c>
      <c r="N16">
        <f>VLOOKUP(A16,NpByCase!$A$2:$G$158,5,FALSE)</f>
        <v>3325678.89</v>
      </c>
      <c r="P16">
        <f>VLOOKUP(A16,NpByCase!$A$2:$G$158,7,FALSE)</f>
        <v>2733003.46</v>
      </c>
    </row>
    <row r="17" spans="1:16" x14ac:dyDescent="0.25">
      <c r="A17" t="str">
        <f t="shared" si="0"/>
        <v>300_050</v>
      </c>
      <c r="B17" t="s">
        <v>61</v>
      </c>
      <c r="C17">
        <v>300</v>
      </c>
      <c r="E17">
        <v>0.1346677526</v>
      </c>
      <c r="F17">
        <v>5.8098104499999997E-2</v>
      </c>
      <c r="G17">
        <v>3.2269957027</v>
      </c>
      <c r="H17">
        <v>3.5790551282999998</v>
      </c>
      <c r="I17">
        <v>2.7541081416000002</v>
      </c>
      <c r="J17">
        <v>1623.5680903282</v>
      </c>
      <c r="K17">
        <f>VLOOKUP(A17,NpByCase!$A$2:$G$158,2,FALSE)</f>
        <v>1661811.97</v>
      </c>
      <c r="L17">
        <f>VLOOKUP(A17,NpByCase!$A$2:$G$158,6,FALSE)</f>
        <v>3103997.48</v>
      </c>
      <c r="M17">
        <f>VLOOKUP(A17,NpByCase!$A$2:$G$158,4,FALSE)</f>
        <v>3800954.33</v>
      </c>
      <c r="N17">
        <f>VLOOKUP(A17,NpByCase!$A$2:$G$158,5,FALSE)</f>
        <v>3655887.63</v>
      </c>
      <c r="P17">
        <f>VLOOKUP(A17,NpByCase!$A$2:$G$158,7,FALSE)</f>
        <v>3044748.52</v>
      </c>
    </row>
    <row r="18" spans="1:16" x14ac:dyDescent="0.25">
      <c r="A18" t="str">
        <f t="shared" si="0"/>
        <v>300_054_TRANZ</v>
      </c>
      <c r="B18" t="s">
        <v>95</v>
      </c>
      <c r="C18">
        <v>300</v>
      </c>
      <c r="D18" t="s">
        <v>322</v>
      </c>
      <c r="E18">
        <v>0.14619905829999999</v>
      </c>
      <c r="F18">
        <v>5.75743061E-2</v>
      </c>
      <c r="G18">
        <v>7.3649273246</v>
      </c>
      <c r="H18">
        <v>4.7993843492000003</v>
      </c>
      <c r="I18">
        <v>2.9401437457999999</v>
      </c>
      <c r="J18">
        <v>1624.8657575346999</v>
      </c>
      <c r="K18">
        <f>VLOOKUP(A18,NpByCase!$A$2:$G$158,2,FALSE)</f>
        <v>1548842.79</v>
      </c>
      <c r="L18">
        <f>VLOOKUP(A18,NpByCase!$A$2:$G$158,6,FALSE)</f>
        <v>2766789.42</v>
      </c>
      <c r="M18">
        <f>VLOOKUP(A18,NpByCase!$A$2:$G$158,4,FALSE)</f>
        <v>3289115.63</v>
      </c>
      <c r="N18">
        <f>VLOOKUP(A18,NpByCase!$A$2:$G$158,5,FALSE)</f>
        <v>3305527.15</v>
      </c>
      <c r="P18">
        <f>VLOOKUP(A18,NpByCase!$A$2:$G$158,7,FALSE)</f>
        <v>2646450.46</v>
      </c>
    </row>
    <row r="19" spans="1:16" x14ac:dyDescent="0.25">
      <c r="A19" t="str">
        <f t="shared" si="0"/>
        <v>300_055_TRANZ</v>
      </c>
      <c r="B19" t="s">
        <v>96</v>
      </c>
      <c r="C19">
        <v>300</v>
      </c>
      <c r="D19" t="s">
        <v>322</v>
      </c>
      <c r="E19">
        <v>0.10821113039999999</v>
      </c>
      <c r="F19">
        <v>4.8979197799999999E-2</v>
      </c>
      <c r="G19">
        <v>8.2544876314</v>
      </c>
      <c r="H19">
        <v>3.6768629563999999</v>
      </c>
      <c r="I19">
        <v>2.0381304381000001</v>
      </c>
      <c r="J19">
        <v>1629.1243694044999</v>
      </c>
      <c r="K19">
        <f>VLOOKUP(A19,NpByCase!$A$2:$G$158,2,FALSE)</f>
        <v>1676469.83</v>
      </c>
      <c r="L19">
        <f>VLOOKUP(A19,NpByCase!$A$2:$G$158,6,FALSE)</f>
        <v>2927627.28</v>
      </c>
      <c r="M19">
        <f>VLOOKUP(A19,NpByCase!$A$2:$G$158,4,FALSE)</f>
        <v>3367848.55</v>
      </c>
      <c r="N19">
        <f>VLOOKUP(A19,NpByCase!$A$2:$G$158,5,FALSE)</f>
        <v>3376806.29</v>
      </c>
      <c r="P19">
        <f>VLOOKUP(A19,NpByCase!$A$2:$G$158,7,FALSE)</f>
        <v>2841815.95</v>
      </c>
    </row>
    <row r="20" spans="1:16" x14ac:dyDescent="0.25">
      <c r="A20" t="str">
        <f t="shared" si="0"/>
        <v>300_112_TRANZ</v>
      </c>
      <c r="B20" t="s">
        <v>16</v>
      </c>
      <c r="C20">
        <v>300</v>
      </c>
      <c r="D20" t="s">
        <v>322</v>
      </c>
      <c r="E20">
        <v>0.2378386831</v>
      </c>
      <c r="F20">
        <v>1.7224314800000001E-2</v>
      </c>
      <c r="G20">
        <v>4.1769807401000003</v>
      </c>
      <c r="H20">
        <v>3.8560227732999999</v>
      </c>
      <c r="I20">
        <v>2.5430628923</v>
      </c>
      <c r="J20">
        <v>1625.7819057224999</v>
      </c>
      <c r="K20">
        <f>VLOOKUP(A20,NpByCase!$A$2:$G$158,2,FALSE)</f>
        <v>1615561.64</v>
      </c>
      <c r="L20">
        <f>VLOOKUP(A20,NpByCase!$A$2:$G$158,6,FALSE)</f>
        <v>2639942.96</v>
      </c>
      <c r="M20">
        <f>VLOOKUP(A20,NpByCase!$A$2:$G$158,4,FALSE)</f>
        <v>3307855.69</v>
      </c>
      <c r="N20">
        <f>VLOOKUP(A20,NpByCase!$A$2:$G$158,5,FALSE)</f>
        <v>3165451.79</v>
      </c>
      <c r="P20">
        <f>VLOOKUP(A20,NpByCase!$A$2:$G$158,7,FALSE)</f>
        <v>2552619.1800000002</v>
      </c>
    </row>
    <row r="21" spans="1:16" x14ac:dyDescent="0.25">
      <c r="A21" t="str">
        <f t="shared" si="0"/>
        <v>300_113_TRANZ</v>
      </c>
      <c r="B21" t="s">
        <v>103</v>
      </c>
      <c r="C21">
        <v>300</v>
      </c>
      <c r="D21" t="s">
        <v>322</v>
      </c>
      <c r="E21">
        <v>0.15768141050000001</v>
      </c>
      <c r="F21">
        <v>3.7995562400000002E-2</v>
      </c>
      <c r="G21">
        <v>4.6429633671000001</v>
      </c>
      <c r="H21">
        <v>2.5540623815000001</v>
      </c>
      <c r="I21">
        <v>2.1915473184000001</v>
      </c>
      <c r="J21">
        <v>1616.0072157159</v>
      </c>
      <c r="K21">
        <f>VLOOKUP(A21,NpByCase!$A$2:$G$158,2,FALSE)</f>
        <v>1553610.19</v>
      </c>
      <c r="L21">
        <f>VLOOKUP(A21,NpByCase!$A$2:$G$158,6,FALSE)</f>
        <v>2629437.15</v>
      </c>
      <c r="M21">
        <f>VLOOKUP(A21,NpByCase!$A$2:$G$158,4,FALSE)</f>
        <v>3366602.06</v>
      </c>
      <c r="N21">
        <f>VLOOKUP(A21,NpByCase!$A$2:$G$158,5,FALSE)</f>
        <v>3197696.22</v>
      </c>
      <c r="P21">
        <f>VLOOKUP(A21,NpByCase!$A$2:$G$158,7,FALSE)</f>
        <v>2657407.52</v>
      </c>
    </row>
    <row r="22" spans="1:16" x14ac:dyDescent="0.25">
      <c r="A22" t="str">
        <f t="shared" si="0"/>
        <v>300_204</v>
      </c>
      <c r="B22" t="s">
        <v>73</v>
      </c>
      <c r="C22">
        <v>300</v>
      </c>
      <c r="E22">
        <v>0.29251335299999998</v>
      </c>
      <c r="F22">
        <v>2.9645765399999999E-2</v>
      </c>
      <c r="G22">
        <v>2.5685093872000002</v>
      </c>
      <c r="H22">
        <v>3.1570471384999998</v>
      </c>
      <c r="I22">
        <v>2.3317346296000001</v>
      </c>
      <c r="J22">
        <v>1628.3051444826001</v>
      </c>
      <c r="K22">
        <f>VLOOKUP(A22,NpByCase!$A$2:$G$158,2,FALSE)</f>
        <v>1699478.6</v>
      </c>
      <c r="L22">
        <f>VLOOKUP(A22,NpByCase!$A$2:$G$158,6,FALSE)</f>
        <v>2977599.09</v>
      </c>
      <c r="M22">
        <f>VLOOKUP(A22,NpByCase!$A$2:$G$158,4,FALSE)</f>
        <v>3756922.87</v>
      </c>
      <c r="N22">
        <f>VLOOKUP(A22,NpByCase!$A$2:$G$158,5,FALSE)</f>
        <v>3623255</v>
      </c>
      <c r="P22">
        <f>VLOOKUP(A22,NpByCase!$A$2:$G$158,7,FALSE)</f>
        <v>2935500.44</v>
      </c>
    </row>
    <row r="23" spans="1:16" x14ac:dyDescent="0.25">
      <c r="A23" t="str">
        <f t="shared" si="0"/>
        <v>300_223</v>
      </c>
      <c r="B23" t="s">
        <v>75</v>
      </c>
      <c r="C23">
        <v>300</v>
      </c>
      <c r="E23">
        <v>0.12687028080000001</v>
      </c>
      <c r="F23">
        <v>5.7285299200000001E-2</v>
      </c>
      <c r="G23">
        <v>2.1861675242</v>
      </c>
      <c r="H23">
        <v>2.0611010503</v>
      </c>
      <c r="I23">
        <v>2.5148896196999999</v>
      </c>
      <c r="J23">
        <v>1618.4452151104999</v>
      </c>
      <c r="K23">
        <f>VLOOKUP(A23,NpByCase!$A$2:$G$158,2,FALSE)</f>
        <v>1603096.81</v>
      </c>
      <c r="L23">
        <f>VLOOKUP(A23,NpByCase!$A$2:$G$158,6,FALSE)</f>
        <v>3054348.51</v>
      </c>
      <c r="M23">
        <f>VLOOKUP(A23,NpByCase!$A$2:$G$158,4,FALSE)</f>
        <v>3769562.5</v>
      </c>
      <c r="N23">
        <f>VLOOKUP(A23,NpByCase!$A$2:$G$158,5,FALSE)</f>
        <v>3659355.14</v>
      </c>
      <c r="P23">
        <f>VLOOKUP(A23,NpByCase!$A$2:$G$158,7,FALSE)</f>
        <v>2915128.53</v>
      </c>
    </row>
    <row r="24" spans="1:16" x14ac:dyDescent="0.25">
      <c r="A24" t="str">
        <f t="shared" si="0"/>
        <v>300_241</v>
      </c>
      <c r="B24" t="s">
        <v>77</v>
      </c>
      <c r="C24">
        <v>300</v>
      </c>
      <c r="E24">
        <v>0.19651521180000001</v>
      </c>
      <c r="F24">
        <v>6.2145906000000001E-2</v>
      </c>
      <c r="G24">
        <v>1.8933631203000001</v>
      </c>
      <c r="H24">
        <v>3.5480893322</v>
      </c>
      <c r="I24">
        <v>2.4536700288</v>
      </c>
      <c r="J24">
        <v>1618.7841336112001</v>
      </c>
      <c r="K24">
        <f>VLOOKUP(A24,NpByCase!$A$2:$G$158,2,FALSE)</f>
        <v>1400423.89</v>
      </c>
      <c r="L24">
        <f>VLOOKUP(A24,NpByCase!$A$2:$G$158,6,FALSE)</f>
        <v>2675061.81</v>
      </c>
      <c r="M24">
        <f>VLOOKUP(A24,NpByCase!$A$2:$G$158,4,FALSE)</f>
        <v>3374511.52</v>
      </c>
      <c r="N24">
        <f>VLOOKUP(A24,NpByCase!$A$2:$G$158,5,FALSE)</f>
        <v>3241272.37</v>
      </c>
      <c r="P24">
        <f>VLOOKUP(A24,NpByCase!$A$2:$G$158,7,FALSE)</f>
        <v>2588025.5299999998</v>
      </c>
    </row>
    <row r="25" spans="1:16" x14ac:dyDescent="0.25">
      <c r="A25" t="str">
        <f t="shared" si="0"/>
        <v>300_252</v>
      </c>
      <c r="B25" t="s">
        <v>79</v>
      </c>
      <c r="C25">
        <v>300</v>
      </c>
      <c r="E25">
        <v>0.22398984459999999</v>
      </c>
      <c r="F25">
        <v>4.1720212999999999E-2</v>
      </c>
      <c r="G25">
        <v>1.8278688677999999</v>
      </c>
      <c r="H25">
        <v>4.9948069593</v>
      </c>
      <c r="I25">
        <v>2.8727413372999999</v>
      </c>
      <c r="J25">
        <v>1615.7138402778</v>
      </c>
      <c r="K25">
        <f>VLOOKUP(A25,NpByCase!$A$2:$G$158,2,FALSE)</f>
        <v>1400736.14</v>
      </c>
      <c r="L25">
        <f>VLOOKUP(A25,NpByCase!$A$2:$G$158,6,FALSE)</f>
        <v>2584660.2000000002</v>
      </c>
      <c r="M25">
        <f>VLOOKUP(A25,NpByCase!$A$2:$G$158,4,FALSE)</f>
        <v>3308511.71</v>
      </c>
      <c r="N25">
        <f>VLOOKUP(A25,NpByCase!$A$2:$G$158,5,FALSE)</f>
        <v>3206423.87</v>
      </c>
      <c r="P25">
        <f>VLOOKUP(A25,NpByCase!$A$2:$G$158,7,FALSE)</f>
        <v>2533657.0099999998</v>
      </c>
    </row>
    <row r="26" spans="1:16" x14ac:dyDescent="0.25">
      <c r="A26" t="str">
        <f t="shared" si="0"/>
        <v>400_045</v>
      </c>
      <c r="B26" t="s">
        <v>108</v>
      </c>
      <c r="C26">
        <v>400</v>
      </c>
      <c r="E26">
        <v>0.10508374450000001</v>
      </c>
      <c r="F26">
        <v>6.5091337900000004E-2</v>
      </c>
      <c r="G26">
        <v>1.4170536748</v>
      </c>
      <c r="H26">
        <v>2.3711824411000002</v>
      </c>
      <c r="I26">
        <v>2.2780693031000001</v>
      </c>
      <c r="J26">
        <v>1624.142068009</v>
      </c>
      <c r="K26">
        <f>VLOOKUP(A26,NpByCase!$A$2:$G$158,2,FALSE)</f>
        <v>1529107.48</v>
      </c>
      <c r="L26">
        <f>VLOOKUP(A26,NpByCase!$A$2:$G$158,6,FALSE)</f>
        <v>3164212.39</v>
      </c>
      <c r="M26">
        <f>VLOOKUP(A26,NpByCase!$A$2:$G$158,4,FALSE)</f>
        <v>3916473.48</v>
      </c>
      <c r="N26">
        <f>VLOOKUP(A26,NpByCase!$A$2:$G$158,5,FALSE)</f>
        <v>3739401.67</v>
      </c>
      <c r="P26">
        <f>VLOOKUP(A26,NpByCase!$A$2:$G$158,7,FALSE)</f>
        <v>3011037.29</v>
      </c>
    </row>
    <row r="27" spans="1:16" x14ac:dyDescent="0.25">
      <c r="A27" t="str">
        <f t="shared" si="0"/>
        <v>400_076</v>
      </c>
      <c r="B27" t="s">
        <v>111</v>
      </c>
      <c r="C27">
        <v>400</v>
      </c>
      <c r="E27">
        <v>0.11071158659999999</v>
      </c>
      <c r="F27">
        <v>5.6640530500000001E-2</v>
      </c>
      <c r="G27">
        <v>1.2659634517</v>
      </c>
      <c r="H27">
        <v>3.6592370382000001</v>
      </c>
      <c r="I27">
        <v>2.1634062156999998</v>
      </c>
      <c r="J27">
        <v>1625.5168739600001</v>
      </c>
      <c r="K27">
        <f>VLOOKUP(A27,NpByCase!$A$2:$G$158,2,FALSE)</f>
        <v>1408522.19</v>
      </c>
      <c r="L27">
        <f>VLOOKUP(A27,NpByCase!$A$2:$G$158,6,FALSE)</f>
        <v>2854854.24</v>
      </c>
      <c r="M27">
        <f>VLOOKUP(A27,NpByCase!$A$2:$G$158,4,FALSE)</f>
        <v>3591021.94</v>
      </c>
      <c r="N27">
        <f>VLOOKUP(A27,NpByCase!$A$2:$G$158,5,FALSE)</f>
        <v>3488106.09</v>
      </c>
      <c r="P27">
        <f>VLOOKUP(A27,NpByCase!$A$2:$G$158,7,FALSE)</f>
        <v>2734531.7</v>
      </c>
    </row>
    <row r="28" spans="1:16" x14ac:dyDescent="0.25">
      <c r="A28" t="str">
        <f t="shared" si="0"/>
        <v>400_099_TRANZ</v>
      </c>
      <c r="B28" t="s">
        <v>139</v>
      </c>
      <c r="C28">
        <v>400</v>
      </c>
      <c r="D28" t="s">
        <v>322</v>
      </c>
      <c r="E28">
        <v>0.1869112617</v>
      </c>
      <c r="F28">
        <v>2.9689034699999999E-2</v>
      </c>
      <c r="G28">
        <v>3.2653322153</v>
      </c>
      <c r="H28">
        <v>2.4328865622000002</v>
      </c>
      <c r="I28">
        <v>2.7968617885999998</v>
      </c>
      <c r="J28">
        <v>1617.7143425490001</v>
      </c>
      <c r="K28">
        <f>VLOOKUP(A28,NpByCase!$A$2:$G$158,2,FALSE)</f>
        <v>1645319.65</v>
      </c>
      <c r="L28">
        <f>VLOOKUP(A28,NpByCase!$A$2:$G$158,6,FALSE)</f>
        <v>3000089.25</v>
      </c>
      <c r="M28">
        <f>VLOOKUP(A28,NpByCase!$A$2:$G$158,4,FALSE)</f>
        <v>3679979.41</v>
      </c>
      <c r="N28">
        <f>VLOOKUP(A28,NpByCase!$A$2:$G$158,5,FALSE)</f>
        <v>3555173.26</v>
      </c>
      <c r="P28">
        <f>VLOOKUP(A28,NpByCase!$A$2:$G$158,7,FALSE)</f>
        <v>2962820</v>
      </c>
    </row>
    <row r="29" spans="1:16" x14ac:dyDescent="0.25">
      <c r="A29" t="str">
        <f t="shared" si="0"/>
        <v>400_103_TRANZ</v>
      </c>
      <c r="B29" t="s">
        <v>140</v>
      </c>
      <c r="C29">
        <v>400</v>
      </c>
      <c r="D29" t="s">
        <v>322</v>
      </c>
      <c r="E29">
        <v>9.5746442400000006E-2</v>
      </c>
      <c r="F29">
        <v>6.07043206E-2</v>
      </c>
      <c r="G29">
        <v>5.8559549310000003</v>
      </c>
      <c r="H29">
        <v>3.0714942607000002</v>
      </c>
      <c r="I29">
        <v>2.2657423604</v>
      </c>
      <c r="J29">
        <v>1624.1017610660001</v>
      </c>
      <c r="K29">
        <f>VLOOKUP(A29,NpByCase!$A$2:$G$158,2,FALSE)</f>
        <v>1614928.15</v>
      </c>
      <c r="L29">
        <f>VLOOKUP(A29,NpByCase!$A$2:$G$158,6,FALSE)</f>
        <v>3203116.33</v>
      </c>
      <c r="M29">
        <f>VLOOKUP(A29,NpByCase!$A$2:$G$158,4,FALSE)</f>
        <v>3796612.54</v>
      </c>
      <c r="N29">
        <f>VLOOKUP(A29,NpByCase!$A$2:$G$158,5,FALSE)</f>
        <v>3766849.65</v>
      </c>
      <c r="P29">
        <f>VLOOKUP(A29,NpByCase!$A$2:$G$158,7,FALSE)</f>
        <v>3120952.3</v>
      </c>
    </row>
    <row r="30" spans="1:16" x14ac:dyDescent="0.25">
      <c r="A30" t="str">
        <f t="shared" si="0"/>
        <v>400_116_TRANZ</v>
      </c>
      <c r="B30" t="s">
        <v>143</v>
      </c>
      <c r="C30">
        <v>400</v>
      </c>
      <c r="D30" t="s">
        <v>322</v>
      </c>
      <c r="E30">
        <v>0.34952777070000002</v>
      </c>
      <c r="F30">
        <v>1.49885816E-2</v>
      </c>
      <c r="G30">
        <v>3.4561962509000002</v>
      </c>
      <c r="H30">
        <v>4.4748459009000001</v>
      </c>
      <c r="I30">
        <v>2.5265196425999998</v>
      </c>
      <c r="J30">
        <v>1623.8048437574</v>
      </c>
      <c r="K30">
        <f>VLOOKUP(A30,NpByCase!$A$2:$G$158,2,FALSE)</f>
        <v>1694096.69</v>
      </c>
      <c r="L30">
        <f>VLOOKUP(A30,NpByCase!$A$2:$G$158,6,FALSE)</f>
        <v>2973814.41</v>
      </c>
      <c r="M30">
        <f>VLOOKUP(A30,NpByCase!$A$2:$G$158,4,FALSE)</f>
        <v>3690661.05</v>
      </c>
      <c r="N30">
        <f>VLOOKUP(A30,NpByCase!$A$2:$G$158,5,FALSE)</f>
        <v>3533553.87</v>
      </c>
      <c r="P30">
        <f>VLOOKUP(A30,NpByCase!$A$2:$G$158,7,FALSE)</f>
        <v>2849723.7</v>
      </c>
    </row>
    <row r="31" spans="1:16" x14ac:dyDescent="0.25">
      <c r="A31" t="str">
        <f t="shared" si="0"/>
        <v>400_125_TRANZ</v>
      </c>
      <c r="B31" t="s">
        <v>145</v>
      </c>
      <c r="C31">
        <v>400</v>
      </c>
      <c r="D31" t="s">
        <v>322</v>
      </c>
      <c r="E31">
        <v>0.13285788009999999</v>
      </c>
      <c r="F31">
        <v>3.1556582000000001E-3</v>
      </c>
      <c r="G31">
        <v>1.5658085352</v>
      </c>
      <c r="H31">
        <v>3.6649197543000001</v>
      </c>
      <c r="I31">
        <v>2.8093473275999998</v>
      </c>
      <c r="J31">
        <v>1622.7117135838</v>
      </c>
      <c r="K31">
        <f>VLOOKUP(A31,NpByCase!$A$2:$G$158,2,FALSE)</f>
        <v>1648068.2</v>
      </c>
      <c r="L31">
        <f>VLOOKUP(A31,NpByCase!$A$2:$G$158,6,FALSE)</f>
        <v>2881175.41</v>
      </c>
      <c r="M31">
        <f>VLOOKUP(A31,NpByCase!$A$2:$G$158,4,FALSE)</f>
        <v>3545914.36</v>
      </c>
      <c r="N31">
        <f>VLOOKUP(A31,NpByCase!$A$2:$G$158,5,FALSE)</f>
        <v>3434587.24</v>
      </c>
      <c r="P31">
        <f>VLOOKUP(A31,NpByCase!$A$2:$G$158,7,FALSE)</f>
        <v>2812633.51</v>
      </c>
    </row>
    <row r="32" spans="1:16" x14ac:dyDescent="0.25">
      <c r="A32" t="str">
        <f t="shared" si="0"/>
        <v>400_175</v>
      </c>
      <c r="B32" t="s">
        <v>120</v>
      </c>
      <c r="C32">
        <v>400</v>
      </c>
      <c r="E32">
        <v>0.2578783093</v>
      </c>
      <c r="F32">
        <v>8.3193477000000002E-3</v>
      </c>
      <c r="G32">
        <v>0.96250139150000003</v>
      </c>
      <c r="H32">
        <v>4.7835559735000004</v>
      </c>
      <c r="I32">
        <v>2.9079560717000001</v>
      </c>
      <c r="J32">
        <v>1627.4599787028001</v>
      </c>
      <c r="K32">
        <f>VLOOKUP(A32,NpByCase!$A$2:$G$158,2,FALSE)</f>
        <v>1510134.92</v>
      </c>
      <c r="L32">
        <f>VLOOKUP(A32,NpByCase!$A$2:$G$158,6,FALSE)</f>
        <v>2839984.44</v>
      </c>
      <c r="M32">
        <f>VLOOKUP(A32,NpByCase!$A$2:$G$158,4,FALSE)</f>
        <v>3503849.5</v>
      </c>
      <c r="N32">
        <f>VLOOKUP(A32,NpByCase!$A$2:$G$158,5,FALSE)</f>
        <v>3437421.92</v>
      </c>
      <c r="P32">
        <f>VLOOKUP(A32,NpByCase!$A$2:$G$158,7,FALSE)</f>
        <v>2753590.43</v>
      </c>
    </row>
    <row r="33" spans="1:16" x14ac:dyDescent="0.25">
      <c r="A33" t="str">
        <f t="shared" si="0"/>
        <v>400_182_TRANZ</v>
      </c>
      <c r="B33" t="s">
        <v>153</v>
      </c>
      <c r="C33">
        <v>400</v>
      </c>
      <c r="D33" t="s">
        <v>322</v>
      </c>
      <c r="E33">
        <v>0.44090137039999999</v>
      </c>
      <c r="F33">
        <v>4.6487361999999997E-2</v>
      </c>
      <c r="G33">
        <v>4.8262540281000001</v>
      </c>
      <c r="H33">
        <v>4.6484469338999999</v>
      </c>
      <c r="I33">
        <v>2.8564603126999999</v>
      </c>
      <c r="J33">
        <v>1614.3415144114001</v>
      </c>
      <c r="K33">
        <f>VLOOKUP(A33,NpByCase!$A$2:$G$158,2,FALSE)</f>
        <v>1567024.38</v>
      </c>
      <c r="L33">
        <f>VLOOKUP(A33,NpByCase!$A$2:$G$158,6,FALSE)</f>
        <v>2810620.99</v>
      </c>
      <c r="M33">
        <f>VLOOKUP(A33,NpByCase!$A$2:$G$158,4,FALSE)</f>
        <v>3536114.18</v>
      </c>
      <c r="N33">
        <f>VLOOKUP(A33,NpByCase!$A$2:$G$158,5,FALSE)</f>
        <v>3522305.57</v>
      </c>
      <c r="P33">
        <f>VLOOKUP(A33,NpByCase!$A$2:$G$158,7,FALSE)</f>
        <v>2840422.97</v>
      </c>
    </row>
    <row r="34" spans="1:16" x14ac:dyDescent="0.25">
      <c r="A34" t="str">
        <f t="shared" si="0"/>
        <v>400_200</v>
      </c>
      <c r="B34" t="s">
        <v>122</v>
      </c>
      <c r="C34">
        <v>400</v>
      </c>
      <c r="E34">
        <v>0.44958784429999998</v>
      </c>
      <c r="F34">
        <v>5.4855782999999998E-2</v>
      </c>
      <c r="G34">
        <v>1.9384606401</v>
      </c>
      <c r="H34">
        <v>2.4904266810000002</v>
      </c>
      <c r="I34">
        <v>2.9224741305999999</v>
      </c>
      <c r="J34">
        <v>1627.1507632672999</v>
      </c>
      <c r="K34">
        <f>VLOOKUP(A34,NpByCase!$A$2:$G$158,2,FALSE)</f>
        <v>1645828.77</v>
      </c>
      <c r="L34">
        <f>VLOOKUP(A34,NpByCase!$A$2:$G$158,6,FALSE)</f>
        <v>3265818.97</v>
      </c>
      <c r="M34">
        <f>VLOOKUP(A34,NpByCase!$A$2:$G$158,4,FALSE)</f>
        <v>3961501.19</v>
      </c>
      <c r="N34">
        <f>VLOOKUP(A34,NpByCase!$A$2:$G$158,5,FALSE)</f>
        <v>3859127.78</v>
      </c>
      <c r="P34">
        <f>VLOOKUP(A34,NpByCase!$A$2:$G$158,7,FALSE)</f>
        <v>3119893.93</v>
      </c>
    </row>
    <row r="35" spans="1:16" x14ac:dyDescent="0.25">
      <c r="A35" t="str">
        <f t="shared" si="0"/>
        <v>400_257</v>
      </c>
      <c r="B35" t="s">
        <v>125</v>
      </c>
      <c r="C35">
        <v>400</v>
      </c>
      <c r="E35">
        <v>0.48807917830000003</v>
      </c>
      <c r="F35">
        <v>1.6749876E-2</v>
      </c>
      <c r="G35">
        <v>1.8094273384999999</v>
      </c>
      <c r="H35">
        <v>4.7504480071000001</v>
      </c>
      <c r="I35">
        <v>2.568400971</v>
      </c>
      <c r="J35">
        <v>1612.7047354279</v>
      </c>
      <c r="K35">
        <f>VLOOKUP(A35,NpByCase!$A$2:$G$158,2,FALSE)</f>
        <v>1693652.5</v>
      </c>
      <c r="L35">
        <f>VLOOKUP(A35,NpByCase!$A$2:$G$158,6,FALSE)</f>
        <v>3220647.38</v>
      </c>
      <c r="M35">
        <f>VLOOKUP(A35,NpByCase!$A$2:$G$158,4,FALSE)</f>
        <v>3947426.3</v>
      </c>
      <c r="N35">
        <f>VLOOKUP(A35,NpByCase!$A$2:$G$158,5,FALSE)</f>
        <v>3723963.01</v>
      </c>
      <c r="P35">
        <f>VLOOKUP(A35,NpByCase!$A$2:$G$158,7,FALSE)</f>
        <v>3123610.48</v>
      </c>
    </row>
    <row r="36" spans="1:16" x14ac:dyDescent="0.25">
      <c r="A36" t="str">
        <f t="shared" si="0"/>
        <v>400_279</v>
      </c>
      <c r="B36" t="s">
        <v>126</v>
      </c>
      <c r="C36">
        <v>400</v>
      </c>
      <c r="E36">
        <v>0.1603643541</v>
      </c>
      <c r="F36">
        <v>1.32934191E-2</v>
      </c>
      <c r="G36">
        <v>0.82609689529999997</v>
      </c>
      <c r="H36">
        <v>3.5766190549000001</v>
      </c>
      <c r="I36">
        <v>2.3088890834</v>
      </c>
      <c r="J36">
        <v>1620.6842907304999</v>
      </c>
      <c r="K36">
        <f>VLOOKUP(A36,NpByCase!$A$2:$G$158,2,FALSE)</f>
        <v>1418289.55</v>
      </c>
      <c r="L36">
        <f>VLOOKUP(A36,NpByCase!$A$2:$G$158,6,FALSE)</f>
        <v>2791804.15</v>
      </c>
      <c r="M36">
        <f>VLOOKUP(A36,NpByCase!$A$2:$G$158,4,FALSE)</f>
        <v>3531554.92</v>
      </c>
      <c r="N36">
        <f>VLOOKUP(A36,NpByCase!$A$2:$G$158,5,FALSE)</f>
        <v>3419175.81</v>
      </c>
      <c r="P36">
        <f>VLOOKUP(A36,NpByCase!$A$2:$G$158,7,FALSE)</f>
        <v>2701618.55</v>
      </c>
    </row>
    <row r="37" spans="1:16" x14ac:dyDescent="0.25">
      <c r="A37" t="str">
        <f t="shared" si="0"/>
        <v>400_300_TRANZ</v>
      </c>
      <c r="B37" t="s">
        <v>164</v>
      </c>
      <c r="C37">
        <v>400</v>
      </c>
      <c r="D37" t="s">
        <v>322</v>
      </c>
      <c r="E37">
        <v>0.39479411019999999</v>
      </c>
      <c r="F37">
        <v>3.9633722199999999E-2</v>
      </c>
      <c r="G37">
        <v>5.4373805217999998</v>
      </c>
      <c r="H37">
        <v>4.4876653799000001</v>
      </c>
      <c r="I37">
        <v>2.3901616307000002</v>
      </c>
      <c r="J37">
        <v>1611.6730274234001</v>
      </c>
      <c r="K37">
        <f>VLOOKUP(A37,NpByCase!$A$2:$G$158,2,FALSE)</f>
        <v>1564319.3</v>
      </c>
      <c r="L37">
        <f>VLOOKUP(A37,NpByCase!$A$2:$G$158,6,FALSE)</f>
        <v>2898542.97</v>
      </c>
      <c r="M37">
        <f>VLOOKUP(A37,NpByCase!$A$2:$G$158,4,FALSE)</f>
        <v>3730291.61</v>
      </c>
      <c r="N37">
        <f>VLOOKUP(A37,NpByCase!$A$2:$G$158,5,FALSE)</f>
        <v>3519878.02</v>
      </c>
      <c r="P37">
        <f>VLOOKUP(A37,NpByCase!$A$2:$G$158,7,FALSE)</f>
        <v>2907339.34</v>
      </c>
    </row>
  </sheetData>
  <autoFilter ref="A1:P37" xr:uid="{9118883F-4DE8-46A1-A63A-75703EBFC696}">
    <sortState xmlns:xlrd2="http://schemas.microsoft.com/office/spreadsheetml/2017/richdata2" ref="A2:P37">
      <sortCondition ref="A1:A37"/>
    </sortState>
  </autoFilter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FD03-E7E8-47F5-A30D-1C4F0DAAE99C}">
  <dimension ref="A1:O158"/>
  <sheetViews>
    <sheetView showGridLines="0" workbookViewId="0">
      <pane ySplit="1" topLeftCell="A2" activePane="bottomLeft" state="frozen"/>
      <selection pane="bottomLeft" sqref="A1:O38"/>
    </sheetView>
  </sheetViews>
  <sheetFormatPr defaultRowHeight="15" x14ac:dyDescent="0.25"/>
  <cols>
    <col min="1" max="1" width="9.140625" style="3"/>
    <col min="2" max="4" width="9.140625" style="2"/>
    <col min="5" max="8" width="9.140625" style="3"/>
    <col min="9" max="9" width="9.140625" style="4"/>
    <col min="10" max="11" width="9.140625" style="2"/>
    <col min="13" max="13" width="12.85546875" style="4" customWidth="1"/>
    <col min="14" max="14" width="11.5703125" customWidth="1"/>
    <col min="15" max="15" width="12.42578125" style="4" customWidth="1"/>
  </cols>
  <sheetData>
    <row r="1" spans="1:15" x14ac:dyDescent="0.25">
      <c r="A1" s="3" t="s">
        <v>1</v>
      </c>
      <c r="B1" s="2" t="s">
        <v>371</v>
      </c>
      <c r="C1" s="2" t="s">
        <v>372</v>
      </c>
      <c r="D1" s="2" t="s">
        <v>373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2" t="s">
        <v>374</v>
      </c>
      <c r="K1" s="2" t="s">
        <v>375</v>
      </c>
      <c r="L1" t="s">
        <v>367</v>
      </c>
      <c r="M1" s="4" t="s">
        <v>331</v>
      </c>
      <c r="O1" s="4" t="s">
        <v>329</v>
      </c>
    </row>
    <row r="2" spans="1:15" x14ac:dyDescent="0.25">
      <c r="A2" s="6">
        <v>0.4654236162</v>
      </c>
      <c r="B2" s="7">
        <v>1</v>
      </c>
      <c r="C2" s="7">
        <v>0</v>
      </c>
      <c r="D2" s="7">
        <v>0</v>
      </c>
      <c r="E2" s="6">
        <v>4.5206006100000001E-2</v>
      </c>
      <c r="F2" s="6">
        <v>4.7363183926000003</v>
      </c>
      <c r="G2" s="6">
        <v>4.8999886759000004</v>
      </c>
      <c r="H2" s="6">
        <v>2.8520906592999999</v>
      </c>
      <c r="I2" s="8">
        <v>1621.3206676682</v>
      </c>
      <c r="J2" s="7">
        <v>0</v>
      </c>
      <c r="K2" s="7">
        <v>1</v>
      </c>
      <c r="L2" s="9">
        <v>1575071.35</v>
      </c>
      <c r="M2" s="8">
        <v>2899753.93</v>
      </c>
      <c r="O2" s="8">
        <v>3787032.02</v>
      </c>
    </row>
    <row r="3" spans="1:15" x14ac:dyDescent="0.25">
      <c r="A3" s="10">
        <v>0.1168787844</v>
      </c>
      <c r="B3" s="11">
        <v>1</v>
      </c>
      <c r="C3" s="11">
        <v>0</v>
      </c>
      <c r="D3" s="11">
        <v>0</v>
      </c>
      <c r="E3" s="10">
        <v>2.21171831E-2</v>
      </c>
      <c r="F3" s="10">
        <v>3.0267782914999999</v>
      </c>
      <c r="G3" s="10">
        <v>4.8126595941000003</v>
      </c>
      <c r="H3" s="10">
        <v>2.7353954047000002</v>
      </c>
      <c r="I3" s="12">
        <v>1624.3662847583</v>
      </c>
      <c r="J3" s="11">
        <v>0</v>
      </c>
      <c r="K3" s="11">
        <v>1</v>
      </c>
      <c r="L3" s="13">
        <v>1699043.71</v>
      </c>
      <c r="M3" s="12">
        <v>3112500.95</v>
      </c>
      <c r="O3" s="12" t="e">
        <v>#N/A</v>
      </c>
    </row>
    <row r="4" spans="1:15" x14ac:dyDescent="0.25">
      <c r="A4" s="10">
        <v>0.41019501209999998</v>
      </c>
      <c r="B4" s="11">
        <v>1</v>
      </c>
      <c r="C4" s="11">
        <v>0</v>
      </c>
      <c r="D4" s="11">
        <v>0</v>
      </c>
      <c r="E4" s="10">
        <v>4.90364441E-2</v>
      </c>
      <c r="F4" s="10">
        <v>7.1281280042999997</v>
      </c>
      <c r="G4" s="10">
        <v>4.8843305192999997</v>
      </c>
      <c r="H4" s="10">
        <v>2.2955472277000002</v>
      </c>
      <c r="I4" s="12">
        <v>1617.4319649659001</v>
      </c>
      <c r="J4" s="11">
        <v>0</v>
      </c>
      <c r="K4" s="11">
        <v>1</v>
      </c>
      <c r="L4" s="13">
        <v>1695829.78</v>
      </c>
      <c r="M4" s="12">
        <v>3183715.14</v>
      </c>
      <c r="O4" s="12" t="e">
        <v>#N/A</v>
      </c>
    </row>
    <row r="5" spans="1:15" x14ac:dyDescent="0.25">
      <c r="A5" s="6">
        <v>0.23012942280000001</v>
      </c>
      <c r="B5" s="7">
        <v>1</v>
      </c>
      <c r="C5" s="7">
        <v>0</v>
      </c>
      <c r="D5" s="7">
        <v>0</v>
      </c>
      <c r="E5" s="6">
        <v>2.8375980299999999E-2</v>
      </c>
      <c r="F5" s="6">
        <v>1.7929091320999999</v>
      </c>
      <c r="G5" s="6">
        <v>4.0456142161999997</v>
      </c>
      <c r="H5" s="6">
        <v>2.2493584058999998</v>
      </c>
      <c r="I5" s="8">
        <v>1620</v>
      </c>
      <c r="J5" s="7">
        <v>1</v>
      </c>
      <c r="K5" s="7">
        <v>0</v>
      </c>
      <c r="L5" s="9">
        <v>1615271.43</v>
      </c>
      <c r="M5" s="8">
        <v>3181804.42</v>
      </c>
      <c r="O5" s="8">
        <v>4133632.63</v>
      </c>
    </row>
    <row r="6" spans="1:15" x14ac:dyDescent="0.25">
      <c r="A6" s="10">
        <v>0.36634520129999998</v>
      </c>
      <c r="B6" s="11">
        <v>1</v>
      </c>
      <c r="C6" s="11">
        <v>0</v>
      </c>
      <c r="D6" s="11">
        <v>0</v>
      </c>
      <c r="E6" s="10">
        <v>4.7156976699999999E-2</v>
      </c>
      <c r="F6" s="10">
        <v>3.8994188066</v>
      </c>
      <c r="G6" s="10">
        <v>2.5381693909999998</v>
      </c>
      <c r="H6" s="10">
        <v>2.5698529822</v>
      </c>
      <c r="I6" s="12">
        <v>1625.2261740578001</v>
      </c>
      <c r="J6" s="11">
        <v>0</v>
      </c>
      <c r="K6" s="11">
        <v>1</v>
      </c>
      <c r="L6" s="13">
        <v>1647714.83</v>
      </c>
      <c r="M6" s="12">
        <v>3204708.78</v>
      </c>
      <c r="O6" s="12" t="e">
        <v>#N/A</v>
      </c>
    </row>
    <row r="7" spans="1:15" x14ac:dyDescent="0.25">
      <c r="A7" s="10">
        <v>0.42067349510000002</v>
      </c>
      <c r="B7" s="11">
        <v>1</v>
      </c>
      <c r="C7" s="11">
        <v>0</v>
      </c>
      <c r="D7" s="11">
        <v>0</v>
      </c>
      <c r="E7" s="10">
        <v>5.0003493000000003E-2</v>
      </c>
      <c r="F7" s="10">
        <v>4.5920170858000002</v>
      </c>
      <c r="G7" s="10">
        <v>4.2321299325000004</v>
      </c>
      <c r="H7" s="10">
        <v>2.7643605080000002</v>
      </c>
      <c r="I7" s="12">
        <v>1622.3061361128</v>
      </c>
      <c r="J7" s="11">
        <v>0</v>
      </c>
      <c r="K7" s="11">
        <v>1</v>
      </c>
      <c r="L7" s="13">
        <v>1605941.53</v>
      </c>
      <c r="M7" s="12">
        <v>2984117.91</v>
      </c>
      <c r="O7" s="12" t="e">
        <v>#N/A</v>
      </c>
    </row>
    <row r="8" spans="1:15" x14ac:dyDescent="0.25">
      <c r="A8" s="10">
        <v>0.4900572668</v>
      </c>
      <c r="B8" s="11">
        <v>1</v>
      </c>
      <c r="C8" s="11">
        <v>0</v>
      </c>
      <c r="D8" s="11">
        <v>0</v>
      </c>
      <c r="E8" s="10">
        <v>6.0705658999999999E-3</v>
      </c>
      <c r="F8" s="10">
        <v>1.0704411394</v>
      </c>
      <c r="G8" s="10">
        <v>4.3515193823000002</v>
      </c>
      <c r="H8" s="10">
        <v>2.3337384773999998</v>
      </c>
      <c r="I8" s="12">
        <v>1620</v>
      </c>
      <c r="J8" s="11">
        <v>1</v>
      </c>
      <c r="K8" s="11">
        <v>0</v>
      </c>
      <c r="L8" s="13">
        <v>1573051.18</v>
      </c>
      <c r="M8" s="12">
        <v>3020224.81</v>
      </c>
      <c r="O8" s="12" t="e">
        <v>#N/A</v>
      </c>
    </row>
    <row r="9" spans="1:15" x14ac:dyDescent="0.25">
      <c r="A9" s="10">
        <v>0.49668616840000002</v>
      </c>
      <c r="B9" s="11">
        <v>1</v>
      </c>
      <c r="C9" s="11">
        <v>0</v>
      </c>
      <c r="D9" s="11">
        <v>0</v>
      </c>
      <c r="E9" s="10">
        <v>6.7319656399999997E-2</v>
      </c>
      <c r="F9" s="10">
        <v>1.6785874404000001</v>
      </c>
      <c r="G9" s="10">
        <v>2.8542053710999999</v>
      </c>
      <c r="H9" s="10">
        <v>2.4680140751000001</v>
      </c>
      <c r="I9" s="12">
        <v>1620</v>
      </c>
      <c r="J9" s="11">
        <v>1</v>
      </c>
      <c r="K9" s="11">
        <v>0</v>
      </c>
      <c r="L9" s="13">
        <v>1519455.08</v>
      </c>
      <c r="M9" s="12">
        <v>3116484.97</v>
      </c>
      <c r="O9" s="12" t="e">
        <v>#N/A</v>
      </c>
    </row>
    <row r="10" spans="1:15" x14ac:dyDescent="0.25">
      <c r="A10" s="10">
        <v>0.46198178690000002</v>
      </c>
      <c r="B10" s="11">
        <v>1</v>
      </c>
      <c r="C10" s="11">
        <v>0</v>
      </c>
      <c r="D10" s="11">
        <v>0</v>
      </c>
      <c r="E10" s="10">
        <v>3.5755010300000001E-2</v>
      </c>
      <c r="F10" s="10">
        <v>4.5035037571999998</v>
      </c>
      <c r="G10" s="10">
        <v>2.6633832454999999</v>
      </c>
      <c r="H10" s="10">
        <v>2.1969401176000001</v>
      </c>
      <c r="I10" s="12">
        <v>1621.4259206029001</v>
      </c>
      <c r="J10" s="11">
        <v>0</v>
      </c>
      <c r="K10" s="11">
        <v>1</v>
      </c>
      <c r="L10" s="13">
        <v>1671760.15</v>
      </c>
      <c r="M10" s="12">
        <v>3071231.28</v>
      </c>
      <c r="O10" s="12" t="e">
        <v>#N/A</v>
      </c>
    </row>
    <row r="11" spans="1:15" x14ac:dyDescent="0.25">
      <c r="A11" s="10">
        <v>9.6651514300000005E-2</v>
      </c>
      <c r="B11" s="11">
        <v>1</v>
      </c>
      <c r="C11" s="11">
        <v>0</v>
      </c>
      <c r="D11" s="11">
        <v>0</v>
      </c>
      <c r="E11" s="10">
        <v>5.9143201399999998E-2</v>
      </c>
      <c r="F11" s="10">
        <v>4.3219442077999997</v>
      </c>
      <c r="G11" s="10">
        <v>4.0638145813</v>
      </c>
      <c r="H11" s="10">
        <v>2.9369826694999999</v>
      </c>
      <c r="I11" s="12">
        <v>1629.9687391251</v>
      </c>
      <c r="J11" s="11">
        <v>0</v>
      </c>
      <c r="K11" s="11">
        <v>1</v>
      </c>
      <c r="L11" s="13">
        <v>1638279.57</v>
      </c>
      <c r="M11" s="12">
        <v>3142289.16</v>
      </c>
      <c r="O11" s="12" t="e">
        <v>#N/A</v>
      </c>
    </row>
    <row r="12" spans="1:15" x14ac:dyDescent="0.25">
      <c r="A12" s="6">
        <v>0.45912597040000003</v>
      </c>
      <c r="B12" s="7">
        <v>1</v>
      </c>
      <c r="C12" s="7">
        <v>0</v>
      </c>
      <c r="D12" s="7">
        <v>0</v>
      </c>
      <c r="E12" s="6">
        <v>5.6537955600000002E-2</v>
      </c>
      <c r="F12" s="6">
        <v>1.7680717354</v>
      </c>
      <c r="G12" s="6">
        <v>2.9709977853999998</v>
      </c>
      <c r="H12" s="6">
        <v>2.8733800899999999</v>
      </c>
      <c r="I12" s="8">
        <v>1620</v>
      </c>
      <c r="J12" s="7">
        <v>1</v>
      </c>
      <c r="K12" s="7">
        <v>0</v>
      </c>
      <c r="L12" s="9">
        <v>1589396.13</v>
      </c>
      <c r="M12" s="8">
        <v>3230832.73</v>
      </c>
      <c r="O12" s="8">
        <v>4148091.53</v>
      </c>
    </row>
    <row r="13" spans="1:15" x14ac:dyDescent="0.25">
      <c r="A13" s="10">
        <v>0.32740209209999999</v>
      </c>
      <c r="B13" s="11">
        <v>1</v>
      </c>
      <c r="C13" s="11">
        <v>0</v>
      </c>
      <c r="D13" s="11">
        <v>0</v>
      </c>
      <c r="E13" s="10">
        <v>4.3791155800000002E-2</v>
      </c>
      <c r="F13" s="10">
        <v>4.9129188227</v>
      </c>
      <c r="G13" s="10">
        <v>3.7601211402999999</v>
      </c>
      <c r="H13" s="10">
        <v>2.0974328003</v>
      </c>
      <c r="I13" s="12">
        <v>1625.0233117396999</v>
      </c>
      <c r="J13" s="11">
        <v>0</v>
      </c>
      <c r="K13" s="11">
        <v>1</v>
      </c>
      <c r="L13" s="13">
        <v>1682616.24</v>
      </c>
      <c r="M13" s="12">
        <v>3085251.33</v>
      </c>
      <c r="O13" s="12" t="e">
        <v>#N/A</v>
      </c>
    </row>
    <row r="14" spans="1:15" x14ac:dyDescent="0.25">
      <c r="A14" s="10">
        <v>0.48561564419999997</v>
      </c>
      <c r="B14" s="11">
        <v>1</v>
      </c>
      <c r="C14" s="11">
        <v>0</v>
      </c>
      <c r="D14" s="11">
        <v>0</v>
      </c>
      <c r="E14" s="10">
        <v>6.1331409999999999E-3</v>
      </c>
      <c r="F14" s="10">
        <v>1.1446178239</v>
      </c>
      <c r="G14" s="10">
        <v>4.4397761569999998</v>
      </c>
      <c r="H14" s="10">
        <v>2.2185130535000002</v>
      </c>
      <c r="I14" s="12">
        <v>1620</v>
      </c>
      <c r="J14" s="11">
        <v>1</v>
      </c>
      <c r="K14" s="11">
        <v>0</v>
      </c>
      <c r="L14" s="13">
        <v>1602990.27</v>
      </c>
      <c r="M14" s="12">
        <v>3088442.14</v>
      </c>
      <c r="O14" s="12" t="e">
        <v>#N/A</v>
      </c>
    </row>
    <row r="15" spans="1:15" x14ac:dyDescent="0.25">
      <c r="A15" s="10">
        <v>0.28597568919999999</v>
      </c>
      <c r="B15" s="11">
        <v>1</v>
      </c>
      <c r="C15" s="11">
        <v>0</v>
      </c>
      <c r="D15" s="11">
        <v>0</v>
      </c>
      <c r="E15" s="10">
        <v>2.5602639199999999E-2</v>
      </c>
      <c r="F15" s="10">
        <v>1.5490676699000001</v>
      </c>
      <c r="G15" s="10">
        <v>2.7985820240999999</v>
      </c>
      <c r="H15" s="10">
        <v>2.5771785968000001</v>
      </c>
      <c r="I15" s="12">
        <v>1620</v>
      </c>
      <c r="J15" s="11">
        <v>1</v>
      </c>
      <c r="K15" s="11">
        <v>0</v>
      </c>
      <c r="L15" s="13">
        <v>1642245.37</v>
      </c>
      <c r="M15" s="12">
        <v>3238686.54</v>
      </c>
      <c r="O15" s="12" t="e">
        <v>#N/A</v>
      </c>
    </row>
    <row r="16" spans="1:15" x14ac:dyDescent="0.25">
      <c r="A16" s="10">
        <v>0.44548863989999998</v>
      </c>
      <c r="B16" s="11">
        <v>1</v>
      </c>
      <c r="C16" s="11">
        <v>0</v>
      </c>
      <c r="D16" s="11">
        <v>0</v>
      </c>
      <c r="E16" s="10">
        <v>2.3941803800000001E-2</v>
      </c>
      <c r="F16" s="10">
        <v>2.632781118</v>
      </c>
      <c r="G16" s="10">
        <v>2.2404568654000001</v>
      </c>
      <c r="H16" s="10">
        <v>2.9922983877</v>
      </c>
      <c r="I16" s="12">
        <v>1617.0583591596001</v>
      </c>
      <c r="J16" s="11">
        <v>0</v>
      </c>
      <c r="K16" s="11">
        <v>1</v>
      </c>
      <c r="L16" s="13">
        <v>1685960.95</v>
      </c>
      <c r="M16" s="12">
        <v>3187529.74</v>
      </c>
      <c r="O16" s="12" t="e">
        <v>#N/A</v>
      </c>
    </row>
    <row r="17" spans="1:15" x14ac:dyDescent="0.25">
      <c r="A17" s="10">
        <v>0.2203452763</v>
      </c>
      <c r="B17" s="11">
        <v>1</v>
      </c>
      <c r="C17" s="11">
        <v>0</v>
      </c>
      <c r="D17" s="11">
        <v>0</v>
      </c>
      <c r="E17" s="10">
        <v>2.5929160999999999E-2</v>
      </c>
      <c r="F17" s="10">
        <v>1.8404167311999999</v>
      </c>
      <c r="G17" s="10">
        <v>4.6990708990999996</v>
      </c>
      <c r="H17" s="10">
        <v>2.8405373623000001</v>
      </c>
      <c r="I17" s="12">
        <v>1620</v>
      </c>
      <c r="J17" s="11">
        <v>1</v>
      </c>
      <c r="K17" s="11">
        <v>0</v>
      </c>
      <c r="L17" s="13">
        <v>1645848.91</v>
      </c>
      <c r="M17" s="12">
        <v>3130282.63</v>
      </c>
      <c r="O17" s="12" t="e">
        <v>#N/A</v>
      </c>
    </row>
    <row r="18" spans="1:15" x14ac:dyDescent="0.25">
      <c r="A18" s="6">
        <v>0.46840342340000002</v>
      </c>
      <c r="B18" s="7">
        <v>1</v>
      </c>
      <c r="C18" s="7">
        <v>0</v>
      </c>
      <c r="D18" s="7">
        <v>0</v>
      </c>
      <c r="E18" s="6">
        <v>4.1948421700000002E-2</v>
      </c>
      <c r="F18" s="6">
        <v>4.0332278419999996</v>
      </c>
      <c r="G18" s="6">
        <v>3.8117567078999999</v>
      </c>
      <c r="H18" s="6">
        <v>2.7175964142</v>
      </c>
      <c r="I18" s="8">
        <v>1621.0508061769999</v>
      </c>
      <c r="J18" s="7">
        <v>0</v>
      </c>
      <c r="K18" s="7">
        <v>1</v>
      </c>
      <c r="L18" s="9">
        <v>1609683.64</v>
      </c>
      <c r="M18" s="8">
        <v>3058581.86</v>
      </c>
      <c r="O18" s="8">
        <v>3933714.81</v>
      </c>
    </row>
    <row r="19" spans="1:15" x14ac:dyDescent="0.25">
      <c r="A19" s="6">
        <v>0.47420276290000002</v>
      </c>
      <c r="B19" s="7">
        <v>1</v>
      </c>
      <c r="C19" s="7">
        <v>0</v>
      </c>
      <c r="D19" s="7">
        <v>0</v>
      </c>
      <c r="E19" s="6">
        <v>4.6803355499999998E-2</v>
      </c>
      <c r="F19" s="6">
        <v>1.3522434851</v>
      </c>
      <c r="G19" s="6">
        <v>4.7910234823</v>
      </c>
      <c r="H19" s="6">
        <v>2.9175043114000001</v>
      </c>
      <c r="I19" s="8">
        <v>1620</v>
      </c>
      <c r="J19" s="7">
        <v>1</v>
      </c>
      <c r="K19" s="7">
        <v>0</v>
      </c>
      <c r="L19" s="9">
        <v>1410968.46</v>
      </c>
      <c r="M19" s="8">
        <v>2743601.48</v>
      </c>
      <c r="O19" s="8">
        <v>3697610.93</v>
      </c>
    </row>
    <row r="20" spans="1:15" x14ac:dyDescent="0.25">
      <c r="A20" s="10">
        <v>0.13674156940000001</v>
      </c>
      <c r="B20" s="11">
        <v>1</v>
      </c>
      <c r="C20" s="11">
        <v>0</v>
      </c>
      <c r="D20" s="11">
        <v>0</v>
      </c>
      <c r="E20" s="10">
        <v>6.3418696799999993E-2</v>
      </c>
      <c r="F20" s="10">
        <v>1.5217885211</v>
      </c>
      <c r="G20" s="10">
        <v>3.4609248486999999</v>
      </c>
      <c r="H20" s="10">
        <v>2.6419193651000001</v>
      </c>
      <c r="I20" s="12">
        <v>1620</v>
      </c>
      <c r="J20" s="11">
        <v>1</v>
      </c>
      <c r="K20" s="11">
        <v>0</v>
      </c>
      <c r="L20" s="13">
        <v>1485976.5</v>
      </c>
      <c r="M20" s="12">
        <v>3062474.85</v>
      </c>
      <c r="O20" s="12" t="e">
        <v>#N/A</v>
      </c>
    </row>
    <row r="21" spans="1:15" x14ac:dyDescent="0.25">
      <c r="A21" s="10">
        <v>0.34456432710000001</v>
      </c>
      <c r="B21" s="11">
        <v>1</v>
      </c>
      <c r="C21" s="11">
        <v>0</v>
      </c>
      <c r="D21" s="11">
        <v>0</v>
      </c>
      <c r="E21" s="10">
        <v>3.46210588E-2</v>
      </c>
      <c r="F21" s="10">
        <v>3.4835432654999998</v>
      </c>
      <c r="G21" s="10">
        <v>2.3892239152000001</v>
      </c>
      <c r="H21" s="10">
        <v>2.3530808641999998</v>
      </c>
      <c r="I21" s="12">
        <v>1617.3107165157001</v>
      </c>
      <c r="J21" s="11">
        <v>0</v>
      </c>
      <c r="K21" s="11">
        <v>1</v>
      </c>
      <c r="L21" s="13">
        <v>1670269.66</v>
      </c>
      <c r="M21" s="12">
        <v>3115511.36</v>
      </c>
      <c r="O21" s="12" t="e">
        <v>#N/A</v>
      </c>
    </row>
    <row r="22" spans="1:15" x14ac:dyDescent="0.25">
      <c r="A22" s="10">
        <v>0.3392559101</v>
      </c>
      <c r="B22" s="11">
        <v>1</v>
      </c>
      <c r="C22" s="11">
        <v>0</v>
      </c>
      <c r="D22" s="11">
        <v>0</v>
      </c>
      <c r="E22" s="10">
        <v>3.1684335600000002E-2</v>
      </c>
      <c r="F22" s="10">
        <v>1.7394419183000001</v>
      </c>
      <c r="G22" s="10">
        <v>3.4808990985000001</v>
      </c>
      <c r="H22" s="10">
        <v>2.4981801217999999</v>
      </c>
      <c r="I22" s="12">
        <v>1620</v>
      </c>
      <c r="J22" s="11">
        <v>1</v>
      </c>
      <c r="K22" s="11">
        <v>0</v>
      </c>
      <c r="L22" s="13">
        <v>1609357.45</v>
      </c>
      <c r="M22" s="12">
        <v>3178110.06</v>
      </c>
      <c r="O22" s="12" t="e">
        <v>#N/A</v>
      </c>
    </row>
    <row r="23" spans="1:15" x14ac:dyDescent="0.25">
      <c r="A23" s="10">
        <v>0.17178516699999999</v>
      </c>
      <c r="B23" s="11">
        <v>1</v>
      </c>
      <c r="C23" s="11">
        <v>0</v>
      </c>
      <c r="D23" s="11">
        <v>0</v>
      </c>
      <c r="E23" s="10">
        <v>5.4144361699999997E-2</v>
      </c>
      <c r="F23" s="10">
        <v>2.3082222619000001</v>
      </c>
      <c r="G23" s="10">
        <v>2.9233482711000001</v>
      </c>
      <c r="H23" s="10">
        <v>2.1583981294000001</v>
      </c>
      <c r="I23" s="12">
        <v>1620</v>
      </c>
      <c r="J23" s="11">
        <v>1</v>
      </c>
      <c r="K23" s="11">
        <v>0</v>
      </c>
      <c r="L23" s="13">
        <v>1674711.61</v>
      </c>
      <c r="M23" s="12">
        <v>3341752.16</v>
      </c>
      <c r="O23" s="12" t="e">
        <v>#N/A</v>
      </c>
    </row>
    <row r="24" spans="1:15" x14ac:dyDescent="0.25">
      <c r="A24" s="6">
        <v>0.15218610460000001</v>
      </c>
      <c r="B24" s="7">
        <v>1</v>
      </c>
      <c r="C24" s="7">
        <v>0</v>
      </c>
      <c r="D24" s="7">
        <v>0</v>
      </c>
      <c r="E24" s="6">
        <v>4.74599983E-2</v>
      </c>
      <c r="F24" s="6">
        <v>1.118677189</v>
      </c>
      <c r="G24" s="6">
        <v>3.0509517494999998</v>
      </c>
      <c r="H24" s="6">
        <v>2.8028518682999999</v>
      </c>
      <c r="I24" s="8">
        <v>1620</v>
      </c>
      <c r="J24" s="7">
        <v>1</v>
      </c>
      <c r="K24" s="7">
        <v>0</v>
      </c>
      <c r="L24" s="9">
        <v>1440754.91</v>
      </c>
      <c r="M24" s="8">
        <v>2912446.98</v>
      </c>
      <c r="O24" s="8">
        <v>3889947.77</v>
      </c>
    </row>
    <row r="25" spans="1:15" x14ac:dyDescent="0.25">
      <c r="A25" s="6">
        <v>0.33772387180000002</v>
      </c>
      <c r="B25" s="7">
        <v>1</v>
      </c>
      <c r="C25" s="7">
        <v>0</v>
      </c>
      <c r="D25" s="7">
        <v>0</v>
      </c>
      <c r="E25" s="6">
        <v>3.2959500799999999E-2</v>
      </c>
      <c r="F25" s="6">
        <v>4.8350439082000003</v>
      </c>
      <c r="G25" s="6">
        <v>3.7908193357000002</v>
      </c>
      <c r="H25" s="6">
        <v>2.5581697879999998</v>
      </c>
      <c r="I25" s="8">
        <v>1612.4406212706999</v>
      </c>
      <c r="J25" s="7">
        <v>0</v>
      </c>
      <c r="K25" s="7">
        <v>1</v>
      </c>
      <c r="L25" s="9">
        <v>1657077.98</v>
      </c>
      <c r="M25" s="8">
        <v>3249039.29</v>
      </c>
      <c r="O25" s="8">
        <v>3722802.56</v>
      </c>
    </row>
    <row r="26" spans="1:15" x14ac:dyDescent="0.25">
      <c r="A26" s="6">
        <v>0.27505617409999999</v>
      </c>
      <c r="B26" s="7">
        <v>1</v>
      </c>
      <c r="C26" s="7">
        <v>0</v>
      </c>
      <c r="D26" s="7">
        <v>0</v>
      </c>
      <c r="E26" s="6">
        <v>3.0129566399999998E-2</v>
      </c>
      <c r="F26" s="6">
        <v>2.2083404498000001</v>
      </c>
      <c r="G26" s="6">
        <v>3.9604815002999998</v>
      </c>
      <c r="H26" s="6">
        <v>2.4312033229000001</v>
      </c>
      <c r="I26" s="8">
        <v>1620</v>
      </c>
      <c r="J26" s="7">
        <v>1</v>
      </c>
      <c r="K26" s="7">
        <v>0</v>
      </c>
      <c r="L26" s="9">
        <v>1717039.42</v>
      </c>
      <c r="M26" s="8">
        <v>3332829.3</v>
      </c>
      <c r="O26" s="8">
        <v>4293276.66</v>
      </c>
    </row>
    <row r="27" spans="1:15" x14ac:dyDescent="0.25">
      <c r="A27" s="10">
        <v>0.40552787150000003</v>
      </c>
      <c r="B27" s="11">
        <v>1</v>
      </c>
      <c r="C27" s="11">
        <v>0</v>
      </c>
      <c r="D27" s="11">
        <v>0</v>
      </c>
      <c r="E27" s="10">
        <v>4.5984976900000002E-2</v>
      </c>
      <c r="F27" s="10">
        <v>1.6427638439000001</v>
      </c>
      <c r="G27" s="10">
        <v>3.1499590281000001</v>
      </c>
      <c r="H27" s="10">
        <v>2.5239255653999999</v>
      </c>
      <c r="I27" s="12">
        <v>1620</v>
      </c>
      <c r="J27" s="11">
        <v>1</v>
      </c>
      <c r="K27" s="11">
        <v>0</v>
      </c>
      <c r="L27" s="13">
        <v>1537619.02</v>
      </c>
      <c r="M27" s="12">
        <v>3149122.71</v>
      </c>
      <c r="O27" s="12" t="e">
        <v>#N/A</v>
      </c>
    </row>
    <row r="28" spans="1:15" x14ac:dyDescent="0.25">
      <c r="A28" s="10">
        <v>0.24801795630000001</v>
      </c>
      <c r="B28" s="11">
        <v>1</v>
      </c>
      <c r="C28" s="11">
        <v>0</v>
      </c>
      <c r="D28" s="11">
        <v>0</v>
      </c>
      <c r="E28" s="10">
        <v>5.6724900600000003E-2</v>
      </c>
      <c r="F28" s="10">
        <v>1.5976403793</v>
      </c>
      <c r="G28" s="10">
        <v>2.7779446015000002</v>
      </c>
      <c r="H28" s="10">
        <v>2.2139990297000001</v>
      </c>
      <c r="I28" s="12">
        <v>1620</v>
      </c>
      <c r="J28" s="11">
        <v>1</v>
      </c>
      <c r="K28" s="11">
        <v>0</v>
      </c>
      <c r="L28" s="13">
        <v>1509613.16</v>
      </c>
      <c r="M28" s="12">
        <v>3116236.87</v>
      </c>
      <c r="O28" s="12" t="e">
        <v>#N/A</v>
      </c>
    </row>
    <row r="29" spans="1:15" x14ac:dyDescent="0.25">
      <c r="A29" s="10">
        <v>0.35590322182</v>
      </c>
      <c r="B29" s="11">
        <v>1</v>
      </c>
      <c r="C29" s="11">
        <v>0</v>
      </c>
      <c r="D29" s="11">
        <v>0</v>
      </c>
      <c r="E29" s="10">
        <v>4.2704020599999996E-2</v>
      </c>
      <c r="F29" s="10">
        <v>4.6765321161599998</v>
      </c>
      <c r="G29" s="10">
        <v>4.2734556225600002</v>
      </c>
      <c r="H29" s="10">
        <v>2.6434493563800006</v>
      </c>
      <c r="I29" s="12">
        <v>1622.1302455126001</v>
      </c>
      <c r="J29" s="11">
        <v>0</v>
      </c>
      <c r="K29" s="11">
        <v>1</v>
      </c>
      <c r="L29" s="13">
        <v>1679904.34</v>
      </c>
      <c r="M29" s="12">
        <v>3154880.64</v>
      </c>
      <c r="O29" s="12" t="e">
        <v>#N/A</v>
      </c>
    </row>
    <row r="30" spans="1:15" x14ac:dyDescent="0.25">
      <c r="A30" s="10">
        <v>8.7220164000000003E-2</v>
      </c>
      <c r="B30" s="11">
        <v>1</v>
      </c>
      <c r="C30" s="11">
        <v>0</v>
      </c>
      <c r="D30" s="11">
        <v>0</v>
      </c>
      <c r="E30" s="10">
        <v>6.7906879500000003E-2</v>
      </c>
      <c r="F30" s="10">
        <v>1.4583920199</v>
      </c>
      <c r="G30" s="10">
        <v>4.2571908523999999</v>
      </c>
      <c r="H30" s="10">
        <v>2.6796120098</v>
      </c>
      <c r="I30" s="12">
        <v>1620</v>
      </c>
      <c r="J30" s="11">
        <v>1</v>
      </c>
      <c r="K30" s="11">
        <v>0</v>
      </c>
      <c r="L30" s="13">
        <v>1509613.16</v>
      </c>
      <c r="M30" s="12">
        <v>3116236.87</v>
      </c>
      <c r="O30" s="12" t="e">
        <v>#N/A</v>
      </c>
    </row>
    <row r="31" spans="1:15" x14ac:dyDescent="0.25">
      <c r="A31" s="10">
        <v>0.37358298266666673</v>
      </c>
      <c r="B31" s="11">
        <v>1</v>
      </c>
      <c r="C31" s="11">
        <v>0</v>
      </c>
      <c r="D31" s="11">
        <v>0</v>
      </c>
      <c r="E31" s="10">
        <v>4.1545852216666665E-2</v>
      </c>
      <c r="F31" s="10">
        <v>4.6476940563333331</v>
      </c>
      <c r="G31" s="10">
        <v>4.0051102263833336</v>
      </c>
      <c r="H31" s="10">
        <v>2.5690311499166669</v>
      </c>
      <c r="I31" s="12">
        <v>1622.0128580276503</v>
      </c>
      <c r="J31" s="11">
        <v>0</v>
      </c>
      <c r="K31" s="11">
        <v>1</v>
      </c>
      <c r="L31" s="13">
        <v>1683675.92</v>
      </c>
      <c r="M31" s="12">
        <v>3132208.52</v>
      </c>
      <c r="O31" s="12" t="e">
        <v>#N/A</v>
      </c>
    </row>
    <row r="32" spans="1:15" x14ac:dyDescent="0.25">
      <c r="A32" s="6">
        <v>0.33402134432857145</v>
      </c>
      <c r="B32" s="7">
        <v>1</v>
      </c>
      <c r="C32" s="7">
        <v>0</v>
      </c>
      <c r="D32" s="7">
        <v>0</v>
      </c>
      <c r="E32" s="6">
        <v>4.4059759242857141E-2</v>
      </c>
      <c r="F32" s="6">
        <v>4.6011583636857143</v>
      </c>
      <c r="G32" s="6">
        <v>4.0134965628000003</v>
      </c>
      <c r="H32" s="6">
        <v>2.6215956527142863</v>
      </c>
      <c r="I32" s="8">
        <v>1623.1494124701433</v>
      </c>
      <c r="J32" s="7">
        <v>0</v>
      </c>
      <c r="K32" s="7">
        <v>1</v>
      </c>
      <c r="L32" s="9">
        <v>1699295.25</v>
      </c>
      <c r="M32" s="8">
        <v>3070675.97</v>
      </c>
      <c r="O32" s="8">
        <v>3969693.94</v>
      </c>
    </row>
    <row r="33" spans="1:15" x14ac:dyDescent="0.25">
      <c r="A33" s="10">
        <v>0.19206402780000001</v>
      </c>
      <c r="B33" s="11">
        <v>1</v>
      </c>
      <c r="C33" s="11">
        <v>0</v>
      </c>
      <c r="D33" s="11">
        <v>0</v>
      </c>
      <c r="E33" s="10">
        <v>3.5023948200000002E-2</v>
      </c>
      <c r="F33" s="10">
        <v>2.0879840755000001</v>
      </c>
      <c r="G33" s="10">
        <v>4.2719738501000002</v>
      </c>
      <c r="H33" s="10">
        <v>2.0295549586999999</v>
      </c>
      <c r="I33" s="12">
        <v>1620</v>
      </c>
      <c r="J33" s="11">
        <v>1</v>
      </c>
      <c r="K33" s="11">
        <v>0</v>
      </c>
      <c r="L33" s="13">
        <v>1646606.2</v>
      </c>
      <c r="M33" s="12">
        <v>3198996.25</v>
      </c>
      <c r="O33" s="12" t="e">
        <v>#N/A</v>
      </c>
    </row>
    <row r="34" spans="1:15" x14ac:dyDescent="0.25">
      <c r="A34" s="10">
        <v>0.33319393780000001</v>
      </c>
      <c r="B34" s="11">
        <v>1</v>
      </c>
      <c r="C34" s="11">
        <v>0</v>
      </c>
      <c r="D34" s="11">
        <v>0</v>
      </c>
      <c r="E34" s="10">
        <v>4.4026183812499994E-2</v>
      </c>
      <c r="F34" s="10">
        <v>4.6401284210625002</v>
      </c>
      <c r="G34" s="10">
        <v>3.9818246349875004</v>
      </c>
      <c r="H34" s="10">
        <v>2.5560752961625006</v>
      </c>
      <c r="I34" s="12">
        <v>1623.3836498788378</v>
      </c>
      <c r="J34" s="11">
        <v>0</v>
      </c>
      <c r="K34" s="11">
        <v>1</v>
      </c>
      <c r="L34" s="13">
        <v>1679486.71</v>
      </c>
      <c r="M34" s="12">
        <v>3102261.85</v>
      </c>
      <c r="O34" s="12" t="e">
        <v>#N/A</v>
      </c>
    </row>
    <row r="35" spans="1:15" x14ac:dyDescent="0.25">
      <c r="A35" s="10">
        <v>0.34567112692222224</v>
      </c>
      <c r="B35" s="11">
        <v>1</v>
      </c>
      <c r="C35" s="11">
        <v>0</v>
      </c>
      <c r="D35" s="11">
        <v>0</v>
      </c>
      <c r="E35" s="10">
        <v>4.1794586033333331E-2</v>
      </c>
      <c r="F35" s="10">
        <v>4.4170898318333336</v>
      </c>
      <c r="G35" s="10">
        <v>3.7883393272555557</v>
      </c>
      <c r="H35" s="10">
        <v>2.604544528555556</v>
      </c>
      <c r="I35" s="12">
        <v>1622.6808397989225</v>
      </c>
      <c r="J35" s="11">
        <v>0</v>
      </c>
      <c r="K35" s="11">
        <v>1</v>
      </c>
      <c r="L35" s="13">
        <v>1682728.19</v>
      </c>
      <c r="M35" s="12">
        <v>3124155.13</v>
      </c>
      <c r="O35" s="12" t="e">
        <v>#N/A</v>
      </c>
    </row>
    <row r="36" spans="1:15" x14ac:dyDescent="0.25">
      <c r="A36" s="10">
        <v>0.35794435657000001</v>
      </c>
      <c r="B36" s="11">
        <v>1</v>
      </c>
      <c r="C36" s="11">
        <v>0</v>
      </c>
      <c r="D36" s="11">
        <v>0</v>
      </c>
      <c r="E36" s="10">
        <v>4.1809969599999997E-2</v>
      </c>
      <c r="F36" s="10">
        <v>4.3787036328499997</v>
      </c>
      <c r="G36" s="10">
        <v>3.7906810653200003</v>
      </c>
      <c r="H36" s="10">
        <v>2.6158497171200006</v>
      </c>
      <c r="I36" s="12">
        <v>1622.5178364367302</v>
      </c>
      <c r="J36" s="11">
        <v>0</v>
      </c>
      <c r="K36" s="11">
        <v>1</v>
      </c>
      <c r="L36" s="13">
        <v>1681642.48</v>
      </c>
      <c r="M36" s="12">
        <v>3053456.21</v>
      </c>
      <c r="O36" s="12" t="e">
        <v>#N/A</v>
      </c>
    </row>
    <row r="37" spans="1:15" x14ac:dyDescent="0.25">
      <c r="A37" s="10">
        <v>0.35672799025454549</v>
      </c>
      <c r="B37" s="11">
        <v>1</v>
      </c>
      <c r="C37" s="11">
        <v>0</v>
      </c>
      <c r="D37" s="11">
        <v>0</v>
      </c>
      <c r="E37" s="10">
        <v>4.1156432254545454E-2</v>
      </c>
      <c r="F37" s="10">
        <v>4.2973254176363636</v>
      </c>
      <c r="G37" s="10">
        <v>3.6632758698545458</v>
      </c>
      <c r="H37" s="10">
        <v>2.5919616395818186</v>
      </c>
      <c r="I37" s="12">
        <v>1622.0444618984548</v>
      </c>
      <c r="J37" s="11">
        <v>0</v>
      </c>
      <c r="K37" s="11">
        <v>1</v>
      </c>
      <c r="L37" s="13">
        <v>1676974.26</v>
      </c>
      <c r="M37" s="12">
        <v>3164512.27</v>
      </c>
      <c r="O37" s="12" t="e">
        <v>#N/A</v>
      </c>
    </row>
    <row r="38" spans="1:15" x14ac:dyDescent="0.25">
      <c r="A38" s="6">
        <v>0.357029281325</v>
      </c>
      <c r="B38" s="7">
        <v>1</v>
      </c>
      <c r="C38" s="7">
        <v>0</v>
      </c>
      <c r="D38" s="7">
        <v>0</v>
      </c>
      <c r="E38" s="6">
        <v>4.2374115974999994E-2</v>
      </c>
      <c r="F38" s="6">
        <v>4.5507027754166662</v>
      </c>
      <c r="G38" s="6">
        <v>3.6292487185083337</v>
      </c>
      <c r="H38" s="6">
        <v>2.5658979097083336</v>
      </c>
      <c r="I38" s="8">
        <v>1621.0878899540085</v>
      </c>
      <c r="J38" s="7">
        <v>0</v>
      </c>
      <c r="K38" s="7">
        <v>1</v>
      </c>
      <c r="L38" s="9">
        <v>1651107.62</v>
      </c>
      <c r="M38" s="8">
        <v>3169864.1</v>
      </c>
      <c r="O38" s="8">
        <v>4083390.9</v>
      </c>
    </row>
    <row r="39" spans="1:15" x14ac:dyDescent="0.25">
      <c r="A39" s="3">
        <v>0.35554424982307692</v>
      </c>
      <c r="B39" s="2">
        <v>1</v>
      </c>
      <c r="C39" s="2">
        <v>0</v>
      </c>
      <c r="D39" s="2">
        <v>0</v>
      </c>
      <c r="E39" s="3">
        <v>4.1649914807692305E-2</v>
      </c>
      <c r="F39" s="3">
        <v>4.5725751702461537</v>
      </c>
      <c r="G39" s="3">
        <v>3.6416772275230773</v>
      </c>
      <c r="H39" s="3">
        <v>2.5653034388076921</v>
      </c>
      <c r="I39" s="4">
        <v>1620.4227154399077</v>
      </c>
      <c r="J39" s="2">
        <v>0</v>
      </c>
      <c r="K39" s="2">
        <v>1</v>
      </c>
      <c r="L39">
        <v>1665702.47</v>
      </c>
      <c r="M39" s="4">
        <v>3107603.52</v>
      </c>
      <c r="O39" s="4" t="e">
        <v>#N/A</v>
      </c>
    </row>
    <row r="40" spans="1:15" x14ac:dyDescent="0.25">
      <c r="A40" s="3">
        <v>0.2343198604</v>
      </c>
      <c r="B40" s="2">
        <v>1</v>
      </c>
      <c r="C40" s="2">
        <v>0</v>
      </c>
      <c r="D40" s="2">
        <v>0</v>
      </c>
      <c r="E40" s="3">
        <v>3.95459508E-2</v>
      </c>
      <c r="F40" s="3">
        <v>1.9086941069000001</v>
      </c>
      <c r="G40" s="3">
        <v>2.3297544650000002</v>
      </c>
      <c r="H40" s="3">
        <v>2.5482955665999998</v>
      </c>
      <c r="I40" s="4">
        <v>1620</v>
      </c>
      <c r="J40" s="2">
        <v>1</v>
      </c>
      <c r="K40" s="2">
        <v>0</v>
      </c>
      <c r="L40">
        <v>1679445.63</v>
      </c>
      <c r="M40" s="4">
        <v>3441501.5</v>
      </c>
      <c r="O40" s="4">
        <v>4376879.5599999996</v>
      </c>
    </row>
    <row r="41" spans="1:15" x14ac:dyDescent="0.25">
      <c r="A41" s="3">
        <v>0.34809990685714282</v>
      </c>
      <c r="B41" s="2">
        <v>1</v>
      </c>
      <c r="C41" s="2">
        <v>0</v>
      </c>
      <c r="D41" s="2">
        <v>0</v>
      </c>
      <c r="E41" s="3">
        <v>4.2856158149999997E-2</v>
      </c>
      <c r="F41" s="3">
        <v>4.6662342981071427</v>
      </c>
      <c r="G41" s="3">
        <v>3.7200037953357143</v>
      </c>
      <c r="H41" s="3">
        <v>2.5525258885142859</v>
      </c>
      <c r="I41" s="4">
        <v>1620.153150933457</v>
      </c>
      <c r="J41" s="2">
        <v>0</v>
      </c>
      <c r="K41" s="2">
        <v>1</v>
      </c>
      <c r="L41">
        <v>1660033.98</v>
      </c>
      <c r="M41" s="4">
        <v>3162323.12</v>
      </c>
      <c r="O41" s="4" t="e">
        <v>#N/A</v>
      </c>
    </row>
    <row r="42" spans="1:15" x14ac:dyDescent="0.25">
      <c r="A42" s="3">
        <v>0.35635402919999998</v>
      </c>
      <c r="B42" s="2">
        <v>1</v>
      </c>
      <c r="C42" s="2">
        <v>0</v>
      </c>
      <c r="D42" s="2">
        <v>0</v>
      </c>
      <c r="E42" s="3">
        <v>5.1569786200000002E-2</v>
      </c>
      <c r="F42" s="3">
        <v>2.2621008404</v>
      </c>
      <c r="G42" s="3">
        <v>3.1520657341999998</v>
      </c>
      <c r="H42" s="3">
        <v>2.6237010419</v>
      </c>
      <c r="I42" s="4">
        <v>1620</v>
      </c>
      <c r="J42" s="2">
        <v>1</v>
      </c>
      <c r="K42" s="2">
        <v>0</v>
      </c>
      <c r="L42">
        <v>1679447.34</v>
      </c>
      <c r="M42" s="4">
        <v>3341750.7</v>
      </c>
      <c r="O42" s="4" t="e">
        <v>#N/A</v>
      </c>
    </row>
    <row r="43" spans="1:15" x14ac:dyDescent="0.25">
      <c r="A43" s="3">
        <v>0.28990423780000002</v>
      </c>
      <c r="B43" s="2">
        <v>1</v>
      </c>
      <c r="C43" s="2">
        <v>0</v>
      </c>
      <c r="D43" s="2">
        <v>0</v>
      </c>
      <c r="E43" s="3">
        <v>4.56092258E-2</v>
      </c>
      <c r="F43" s="3">
        <v>2.4470208866999998</v>
      </c>
      <c r="G43" s="3">
        <v>3.5094393094999998</v>
      </c>
      <c r="H43" s="3">
        <v>2.5277950979999999</v>
      </c>
      <c r="I43" s="4">
        <v>1620</v>
      </c>
      <c r="J43" s="2">
        <v>1</v>
      </c>
      <c r="K43" s="2">
        <v>0</v>
      </c>
      <c r="L43">
        <v>1699964.23</v>
      </c>
      <c r="M43" s="4">
        <v>3373140.3</v>
      </c>
      <c r="O43" s="4" t="e">
        <v>#N/A</v>
      </c>
    </row>
    <row r="44" spans="1:15" x14ac:dyDescent="0.25">
      <c r="A44" s="3">
        <v>0.34862012785466667</v>
      </c>
      <c r="B44" s="2">
        <v>1</v>
      </c>
      <c r="C44" s="2">
        <v>0</v>
      </c>
      <c r="D44" s="2">
        <v>0</v>
      </c>
      <c r="E44" s="3">
        <v>4.2846015646666666E-2</v>
      </c>
      <c r="F44" s="3">
        <v>4.6669208193106666</v>
      </c>
      <c r="G44" s="3">
        <v>3.7569005838173335</v>
      </c>
      <c r="H44" s="3">
        <v>2.5585874530386672</v>
      </c>
      <c r="I44" s="4">
        <v>1620.2849572387333</v>
      </c>
      <c r="J44" s="2">
        <v>0</v>
      </c>
      <c r="K44" s="2">
        <v>1</v>
      </c>
      <c r="L44">
        <v>1656817.96</v>
      </c>
      <c r="M44" s="4">
        <v>3140918.89</v>
      </c>
      <c r="O44" s="4">
        <v>3811108.21</v>
      </c>
    </row>
    <row r="45" spans="1:15" x14ac:dyDescent="0.25">
      <c r="A45" s="3">
        <v>0.2</v>
      </c>
      <c r="B45" s="2">
        <v>0</v>
      </c>
      <c r="C45" s="2">
        <v>1</v>
      </c>
      <c r="D45" s="2">
        <v>0</v>
      </c>
      <c r="E45" s="3">
        <v>0</v>
      </c>
      <c r="F45" s="3">
        <v>1</v>
      </c>
      <c r="G45" s="3">
        <v>3</v>
      </c>
      <c r="H45" s="3">
        <v>2</v>
      </c>
      <c r="I45" s="4">
        <v>1620</v>
      </c>
      <c r="J45" s="2">
        <v>1</v>
      </c>
      <c r="K45" s="2">
        <v>0</v>
      </c>
      <c r="L45">
        <v>1580416.66</v>
      </c>
      <c r="M45" s="4">
        <v>2753728.79</v>
      </c>
      <c r="O45" s="4">
        <v>3459387.62</v>
      </c>
    </row>
    <row r="46" spans="1:15" x14ac:dyDescent="0.25">
      <c r="A46" s="3">
        <v>0.31295667230000002</v>
      </c>
      <c r="B46" s="2">
        <v>0</v>
      </c>
      <c r="C46" s="2">
        <v>1</v>
      </c>
      <c r="D46" s="2">
        <v>0</v>
      </c>
      <c r="E46" s="3">
        <v>2.5150188E-2</v>
      </c>
      <c r="F46" s="3">
        <v>5.6362408029999997</v>
      </c>
      <c r="G46" s="3">
        <v>2.6217191897999998</v>
      </c>
      <c r="H46" s="3">
        <v>2.3992606604</v>
      </c>
      <c r="I46" s="4">
        <v>1625.6597616746001</v>
      </c>
      <c r="J46" s="2">
        <v>0</v>
      </c>
      <c r="K46" s="2">
        <v>1</v>
      </c>
      <c r="L46">
        <v>1678705.7</v>
      </c>
      <c r="M46" s="4">
        <v>2842050.42</v>
      </c>
      <c r="O46" s="4" t="e">
        <v>#N/A</v>
      </c>
    </row>
    <row r="47" spans="1:15" x14ac:dyDescent="0.25">
      <c r="A47" s="3">
        <v>0.21760041920000001</v>
      </c>
      <c r="B47" s="2">
        <v>0</v>
      </c>
      <c r="C47" s="2">
        <v>1</v>
      </c>
      <c r="D47" s="2">
        <v>0</v>
      </c>
      <c r="E47" s="3">
        <v>1.4957634500000001E-2</v>
      </c>
      <c r="F47" s="3">
        <v>4.3380046968999997</v>
      </c>
      <c r="G47" s="3">
        <v>2.6653601121000001</v>
      </c>
      <c r="H47" s="3">
        <v>2.6058899832</v>
      </c>
      <c r="I47" s="4">
        <v>1611.4570644862999</v>
      </c>
      <c r="J47" s="2">
        <v>0</v>
      </c>
      <c r="K47" s="2">
        <v>1</v>
      </c>
      <c r="L47">
        <v>1641451.74</v>
      </c>
      <c r="M47" s="4">
        <v>2671240.54</v>
      </c>
      <c r="O47" s="4" t="e">
        <v>#N/A</v>
      </c>
    </row>
    <row r="48" spans="1:15" x14ac:dyDescent="0.25">
      <c r="A48" s="3">
        <v>0.2840775371</v>
      </c>
      <c r="B48" s="2">
        <v>0</v>
      </c>
      <c r="C48" s="2">
        <v>1</v>
      </c>
      <c r="D48" s="2">
        <v>0</v>
      </c>
      <c r="E48" s="3">
        <v>3.09180197E-2</v>
      </c>
      <c r="F48" s="3">
        <v>7.2733500396000004</v>
      </c>
      <c r="G48" s="3">
        <v>4.9149841986</v>
      </c>
      <c r="H48" s="3">
        <v>2.6994426882</v>
      </c>
      <c r="I48" s="4">
        <v>1619.0619222426999</v>
      </c>
      <c r="J48" s="2">
        <v>0</v>
      </c>
      <c r="K48" s="2">
        <v>1</v>
      </c>
      <c r="L48">
        <v>1571103.01</v>
      </c>
      <c r="M48" s="4">
        <v>2680762.4700000002</v>
      </c>
      <c r="O48" s="4" t="e">
        <v>#N/A</v>
      </c>
    </row>
    <row r="49" spans="1:15" x14ac:dyDescent="0.25">
      <c r="A49" s="3">
        <v>0.26992389300000003</v>
      </c>
      <c r="B49" s="2">
        <v>0</v>
      </c>
      <c r="C49" s="2">
        <v>1</v>
      </c>
      <c r="D49" s="2">
        <v>0</v>
      </c>
      <c r="E49" s="3">
        <v>2.8829312100000001E-2</v>
      </c>
      <c r="F49" s="3">
        <v>2.3691679133000001</v>
      </c>
      <c r="G49" s="3">
        <v>3.5093174487000001</v>
      </c>
      <c r="H49" s="3">
        <v>2.4713375955000001</v>
      </c>
      <c r="I49" s="4">
        <v>1615.6605432289</v>
      </c>
      <c r="J49" s="2">
        <v>1</v>
      </c>
      <c r="K49" s="2">
        <v>0</v>
      </c>
      <c r="L49">
        <v>1625171.11</v>
      </c>
      <c r="M49" s="4">
        <v>2912434.4</v>
      </c>
      <c r="O49" s="4" t="e">
        <v>#N/A</v>
      </c>
    </row>
    <row r="50" spans="1:15" x14ac:dyDescent="0.25">
      <c r="A50" s="3">
        <v>0.43170450919999998</v>
      </c>
      <c r="B50" s="2">
        <v>0</v>
      </c>
      <c r="C50" s="2">
        <v>1</v>
      </c>
      <c r="D50" s="2">
        <v>0</v>
      </c>
      <c r="E50" s="3">
        <v>3.2892237400000003E-2</v>
      </c>
      <c r="F50" s="3">
        <v>9.2856216394000004</v>
      </c>
      <c r="G50" s="3">
        <v>3.2169223722</v>
      </c>
      <c r="H50" s="3">
        <v>2.6916787843000001</v>
      </c>
      <c r="I50" s="4">
        <v>1626.4934373664</v>
      </c>
      <c r="J50" s="2">
        <v>0</v>
      </c>
      <c r="K50" s="2">
        <v>1</v>
      </c>
      <c r="L50">
        <v>1691678.83</v>
      </c>
      <c r="M50" s="4">
        <v>2888510.09</v>
      </c>
      <c r="O50" s="4">
        <v>3437616.65</v>
      </c>
    </row>
    <row r="51" spans="1:15" x14ac:dyDescent="0.25">
      <c r="A51" s="3">
        <v>0.49562134740000002</v>
      </c>
      <c r="B51" s="2">
        <v>0</v>
      </c>
      <c r="C51" s="2">
        <v>1</v>
      </c>
      <c r="D51" s="2">
        <v>0</v>
      </c>
      <c r="E51" s="3">
        <v>3.7290027599999997E-2</v>
      </c>
      <c r="F51" s="3">
        <v>1.575230141</v>
      </c>
      <c r="G51" s="3">
        <v>3.4383361521000002</v>
      </c>
      <c r="H51" s="3">
        <v>2.7190017889</v>
      </c>
      <c r="I51" s="4">
        <v>1626.9406558850001</v>
      </c>
      <c r="J51" s="2">
        <v>1</v>
      </c>
      <c r="K51" s="2">
        <v>0</v>
      </c>
      <c r="L51">
        <v>1423985.09</v>
      </c>
      <c r="M51" s="4">
        <v>2643953.73</v>
      </c>
      <c r="O51" s="4" t="e">
        <v>#N/A</v>
      </c>
    </row>
    <row r="52" spans="1:15" x14ac:dyDescent="0.25">
      <c r="A52" s="3">
        <v>0.15921457950000001</v>
      </c>
      <c r="B52" s="2">
        <v>0</v>
      </c>
      <c r="C52" s="2">
        <v>1</v>
      </c>
      <c r="D52" s="2">
        <v>0</v>
      </c>
      <c r="E52" s="3">
        <v>2.02807726E-2</v>
      </c>
      <c r="F52" s="3">
        <v>3.5308066523999999</v>
      </c>
      <c r="G52" s="3">
        <v>2.6504239652999999</v>
      </c>
      <c r="H52" s="3">
        <v>2.7799346035000001</v>
      </c>
      <c r="I52" s="4">
        <v>1622.2409301509001</v>
      </c>
      <c r="J52" s="2">
        <v>0</v>
      </c>
      <c r="K52" s="2">
        <v>1</v>
      </c>
      <c r="L52">
        <v>1575038.69</v>
      </c>
      <c r="M52" s="4">
        <v>2672362.46</v>
      </c>
      <c r="O52" s="4" t="e">
        <v>#N/A</v>
      </c>
    </row>
    <row r="53" spans="1:15" x14ac:dyDescent="0.25">
      <c r="A53" s="3">
        <v>8.6286071800000003E-2</v>
      </c>
      <c r="B53" s="2">
        <v>0</v>
      </c>
      <c r="C53" s="2">
        <v>1</v>
      </c>
      <c r="D53" s="2">
        <v>0</v>
      </c>
      <c r="E53" s="3">
        <v>4.74303513E-2</v>
      </c>
      <c r="F53" s="3">
        <v>5.0676391854</v>
      </c>
      <c r="G53" s="3">
        <v>3.3863861671</v>
      </c>
      <c r="H53" s="3">
        <v>2.8310051187999998</v>
      </c>
      <c r="I53" s="4">
        <v>1610.0679098062001</v>
      </c>
      <c r="J53" s="2">
        <v>0</v>
      </c>
      <c r="K53" s="2">
        <v>1</v>
      </c>
      <c r="L53">
        <v>1552562.51</v>
      </c>
      <c r="M53" s="4">
        <v>2701311.51</v>
      </c>
      <c r="O53" s="4" t="e">
        <v>#N/A</v>
      </c>
    </row>
    <row r="54" spans="1:15" x14ac:dyDescent="0.25">
      <c r="A54" s="3">
        <v>0.35668543060000002</v>
      </c>
      <c r="B54" s="2">
        <v>0</v>
      </c>
      <c r="C54" s="2">
        <v>1</v>
      </c>
      <c r="D54" s="2">
        <v>0</v>
      </c>
      <c r="E54" s="3">
        <v>5.2317368900000001E-2</v>
      </c>
      <c r="F54" s="3">
        <v>2.9353150127999998</v>
      </c>
      <c r="G54" s="3">
        <v>2.4114813649000002</v>
      </c>
      <c r="H54" s="3">
        <v>2.4150084154</v>
      </c>
      <c r="I54" s="4">
        <v>1624.0641087097999</v>
      </c>
      <c r="J54" s="2">
        <v>1</v>
      </c>
      <c r="K54" s="2">
        <v>0</v>
      </c>
      <c r="L54">
        <v>1672381.48</v>
      </c>
      <c r="M54" s="4">
        <v>3052232.22</v>
      </c>
      <c r="O54" s="4" t="e">
        <v>#N/A</v>
      </c>
    </row>
    <row r="55" spans="1:15" x14ac:dyDescent="0.25">
      <c r="A55" s="3">
        <v>0.2756660219</v>
      </c>
      <c r="B55" s="2">
        <v>0</v>
      </c>
      <c r="C55" s="2">
        <v>1</v>
      </c>
      <c r="D55" s="2">
        <v>0</v>
      </c>
      <c r="E55" s="3">
        <v>1.9434236099999998E-2</v>
      </c>
      <c r="F55" s="3">
        <v>5.5852023504000003</v>
      </c>
      <c r="G55" s="3">
        <v>3.425566431</v>
      </c>
      <c r="H55" s="3">
        <v>2.9065617582000001</v>
      </c>
      <c r="I55" s="4">
        <v>1627.1628922381001</v>
      </c>
      <c r="J55" s="2">
        <v>0</v>
      </c>
      <c r="K55" s="2">
        <v>1</v>
      </c>
      <c r="L55">
        <v>1615850.87</v>
      </c>
      <c r="M55" s="4">
        <v>2756453.13</v>
      </c>
      <c r="O55" s="4" t="e">
        <v>#N/A</v>
      </c>
    </row>
    <row r="56" spans="1:15" x14ac:dyDescent="0.25">
      <c r="A56" s="3">
        <v>0.26249123169999999</v>
      </c>
      <c r="B56" s="2">
        <v>0</v>
      </c>
      <c r="C56" s="2">
        <v>1</v>
      </c>
      <c r="D56" s="2">
        <v>0</v>
      </c>
      <c r="E56" s="3">
        <v>2.25523119E-2</v>
      </c>
      <c r="F56" s="3">
        <v>1.7570718358999999</v>
      </c>
      <c r="G56" s="3">
        <v>2.6393174091999998</v>
      </c>
      <c r="H56" s="3">
        <v>2.3723039944000002</v>
      </c>
      <c r="I56" s="4">
        <v>1619.3052238908001</v>
      </c>
      <c r="J56" s="2">
        <v>1</v>
      </c>
      <c r="K56" s="2">
        <v>0</v>
      </c>
      <c r="L56">
        <v>1588005.08</v>
      </c>
      <c r="M56" s="4">
        <v>2827501.83</v>
      </c>
      <c r="O56" s="4" t="e">
        <v>#N/A</v>
      </c>
    </row>
    <row r="57" spans="1:15" x14ac:dyDescent="0.25">
      <c r="A57" s="3">
        <v>0.2456192885</v>
      </c>
      <c r="B57" s="2">
        <v>0</v>
      </c>
      <c r="C57" s="2">
        <v>1</v>
      </c>
      <c r="D57" s="2">
        <v>0</v>
      </c>
      <c r="E57" s="3">
        <v>1.4882287100000001E-2</v>
      </c>
      <c r="F57" s="3">
        <v>1.9659792495999999</v>
      </c>
      <c r="G57" s="3">
        <v>3.6836439311000002</v>
      </c>
      <c r="H57" s="3">
        <v>2.4973213846000002</v>
      </c>
      <c r="I57" s="4">
        <v>1622.8457525229001</v>
      </c>
      <c r="J57" s="2">
        <v>1</v>
      </c>
      <c r="K57" s="2">
        <v>0</v>
      </c>
      <c r="L57">
        <v>1649340.61</v>
      </c>
      <c r="M57" s="4">
        <v>2927328.56</v>
      </c>
      <c r="O57" s="4" t="e">
        <v>#N/A</v>
      </c>
    </row>
    <row r="58" spans="1:15" x14ac:dyDescent="0.25">
      <c r="A58" s="3">
        <v>0.16371720619999999</v>
      </c>
      <c r="B58" s="2">
        <v>0</v>
      </c>
      <c r="C58" s="2">
        <v>1</v>
      </c>
      <c r="D58" s="2">
        <v>0</v>
      </c>
      <c r="E58" s="3">
        <v>3.5913431699999998E-2</v>
      </c>
      <c r="F58" s="3">
        <v>5.5413085950000003</v>
      </c>
      <c r="G58" s="3">
        <v>3.3042863894000001</v>
      </c>
      <c r="H58" s="3">
        <v>2.3397599330999999</v>
      </c>
      <c r="I58" s="4">
        <v>1622.3061361128</v>
      </c>
      <c r="J58" s="2">
        <v>0</v>
      </c>
      <c r="K58" s="2">
        <v>1</v>
      </c>
      <c r="L58">
        <v>1581566.34</v>
      </c>
      <c r="M58" s="4">
        <v>2674262.2400000002</v>
      </c>
      <c r="O58" s="4" t="e">
        <v>#N/A</v>
      </c>
    </row>
    <row r="59" spans="1:15" x14ac:dyDescent="0.25">
      <c r="A59" s="3">
        <v>0.1123427302</v>
      </c>
      <c r="B59" s="2">
        <v>0</v>
      </c>
      <c r="C59" s="2">
        <v>1</v>
      </c>
      <c r="D59" s="2">
        <v>0</v>
      </c>
      <c r="E59" s="3">
        <v>2.0470457000000001E-2</v>
      </c>
      <c r="F59" s="3">
        <v>4.7614782792000003</v>
      </c>
      <c r="G59" s="3">
        <v>4.7357079247999998</v>
      </c>
      <c r="H59" s="3">
        <v>2.2236965123000001</v>
      </c>
      <c r="I59" s="4">
        <v>1621.1344450738</v>
      </c>
      <c r="J59" s="2">
        <v>0</v>
      </c>
      <c r="K59" s="2">
        <v>1</v>
      </c>
      <c r="L59">
        <v>1607974.06</v>
      </c>
      <c r="M59" s="4">
        <v>2764146.31</v>
      </c>
      <c r="O59" s="4" t="e">
        <v>#N/A</v>
      </c>
    </row>
    <row r="60" spans="1:15" x14ac:dyDescent="0.25">
      <c r="A60" s="3">
        <v>0.35071637300000003</v>
      </c>
      <c r="B60" s="2">
        <v>0</v>
      </c>
      <c r="C60" s="2">
        <v>1</v>
      </c>
      <c r="D60" s="2">
        <v>0</v>
      </c>
      <c r="E60" s="3">
        <v>2.3044045499999999E-2</v>
      </c>
      <c r="F60" s="3">
        <v>6.2206439797000002</v>
      </c>
      <c r="G60" s="3">
        <v>2.3099599155999999</v>
      </c>
      <c r="H60" s="3">
        <v>2.3927490369000002</v>
      </c>
      <c r="I60" s="4">
        <v>1614.8470709429</v>
      </c>
      <c r="J60" s="2">
        <v>0</v>
      </c>
      <c r="K60" s="2">
        <v>1</v>
      </c>
      <c r="L60">
        <v>1667978.12</v>
      </c>
      <c r="M60" s="4">
        <v>2839387.38</v>
      </c>
      <c r="O60" s="4" t="e">
        <v>#N/A</v>
      </c>
    </row>
    <row r="61" spans="1:15" x14ac:dyDescent="0.25">
      <c r="A61" s="3">
        <v>0.25573083829999999</v>
      </c>
      <c r="B61" s="2">
        <v>0</v>
      </c>
      <c r="C61" s="2">
        <v>1</v>
      </c>
      <c r="D61" s="2">
        <v>0</v>
      </c>
      <c r="E61" s="3">
        <v>4.0364046299999998E-2</v>
      </c>
      <c r="F61" s="3">
        <v>9.3427588928999992</v>
      </c>
      <c r="G61" s="3">
        <v>3.7497112027999999</v>
      </c>
      <c r="H61" s="3">
        <v>2.5827428708000002</v>
      </c>
      <c r="I61" s="4">
        <v>1615.2522250355</v>
      </c>
      <c r="J61" s="2">
        <v>0</v>
      </c>
      <c r="K61" s="2">
        <v>1</v>
      </c>
      <c r="L61">
        <v>1639133.12</v>
      </c>
      <c r="M61" s="4">
        <v>2896631.3</v>
      </c>
      <c r="O61" s="4">
        <v>3297844.25</v>
      </c>
    </row>
    <row r="62" spans="1:15" x14ac:dyDescent="0.25">
      <c r="A62" s="3">
        <v>0.1346677526</v>
      </c>
      <c r="B62" s="2">
        <v>0</v>
      </c>
      <c r="C62" s="2">
        <v>1</v>
      </c>
      <c r="D62" s="2">
        <v>0</v>
      </c>
      <c r="E62" s="3">
        <v>5.8098104499999997E-2</v>
      </c>
      <c r="F62" s="3">
        <v>3.2269957027</v>
      </c>
      <c r="G62" s="3">
        <v>3.5790551282999998</v>
      </c>
      <c r="H62" s="3">
        <v>2.7541081416000002</v>
      </c>
      <c r="I62" s="4">
        <v>1623.5680903282</v>
      </c>
      <c r="J62" s="2">
        <v>1</v>
      </c>
      <c r="K62" s="2">
        <v>0</v>
      </c>
      <c r="L62">
        <v>1661811.97</v>
      </c>
      <c r="M62" s="4">
        <v>3103997.48</v>
      </c>
      <c r="O62" s="4">
        <v>3800954.33</v>
      </c>
    </row>
    <row r="63" spans="1:15" x14ac:dyDescent="0.25">
      <c r="A63" s="3">
        <v>0.14619905829999999</v>
      </c>
      <c r="B63" s="2">
        <v>0</v>
      </c>
      <c r="C63" s="2">
        <v>1</v>
      </c>
      <c r="D63" s="2">
        <v>0</v>
      </c>
      <c r="E63" s="3">
        <v>5.75743061E-2</v>
      </c>
      <c r="F63" s="3">
        <v>7.3649273246</v>
      </c>
      <c r="G63" s="3">
        <v>4.7993843492000003</v>
      </c>
      <c r="H63" s="3">
        <v>2.9401437457999999</v>
      </c>
      <c r="I63" s="4">
        <v>1624.8657575346999</v>
      </c>
      <c r="J63" s="2">
        <v>0</v>
      </c>
      <c r="K63" s="2">
        <v>1</v>
      </c>
      <c r="L63">
        <v>1548842.79</v>
      </c>
      <c r="M63" s="4">
        <v>2766789.42</v>
      </c>
      <c r="O63" s="4">
        <v>3289115.63</v>
      </c>
    </row>
    <row r="64" spans="1:15" x14ac:dyDescent="0.25">
      <c r="A64" s="3">
        <v>0.10821113039999999</v>
      </c>
      <c r="B64" s="2">
        <v>0</v>
      </c>
      <c r="C64" s="2">
        <v>1</v>
      </c>
      <c r="D64" s="2">
        <v>0</v>
      </c>
      <c r="E64" s="3">
        <v>4.8979197799999999E-2</v>
      </c>
      <c r="F64" s="3">
        <v>8.2544876314</v>
      </c>
      <c r="G64" s="3">
        <v>3.6768629563999999</v>
      </c>
      <c r="H64" s="3">
        <v>2.0381304381000001</v>
      </c>
      <c r="I64" s="4">
        <v>1629.1243694044999</v>
      </c>
      <c r="J64" s="2">
        <v>0</v>
      </c>
      <c r="K64" s="2">
        <v>1</v>
      </c>
      <c r="L64">
        <v>1676469.83</v>
      </c>
      <c r="M64" s="4">
        <v>2927627.28</v>
      </c>
      <c r="O64" s="4">
        <v>3367848.55</v>
      </c>
    </row>
    <row r="65" spans="1:15" x14ac:dyDescent="0.25">
      <c r="A65" s="3">
        <v>7.6287528600000001E-2</v>
      </c>
      <c r="B65" s="2">
        <v>0</v>
      </c>
      <c r="C65" s="2">
        <v>1</v>
      </c>
      <c r="D65" s="2">
        <v>0</v>
      </c>
      <c r="E65" s="3">
        <v>3.77019439E-2</v>
      </c>
      <c r="F65" s="3">
        <v>5.9152017577000002</v>
      </c>
      <c r="G65" s="3">
        <v>2.6025757921000001</v>
      </c>
      <c r="H65" s="3">
        <v>2.7384702493000002</v>
      </c>
      <c r="I65" s="4">
        <v>1612.6333505591999</v>
      </c>
      <c r="J65" s="2">
        <v>0</v>
      </c>
      <c r="K65" s="2">
        <v>1</v>
      </c>
      <c r="L65">
        <v>1648993.78</v>
      </c>
      <c r="M65" s="4">
        <v>2872844.86</v>
      </c>
      <c r="O65" s="4" t="e">
        <v>#N/A</v>
      </c>
    </row>
    <row r="66" spans="1:15" x14ac:dyDescent="0.25">
      <c r="A66" s="3">
        <v>0.2342285063</v>
      </c>
      <c r="B66" s="2">
        <v>0</v>
      </c>
      <c r="C66" s="2">
        <v>1</v>
      </c>
      <c r="D66" s="2">
        <v>0</v>
      </c>
      <c r="E66" s="3">
        <v>1.6496125399999999E-2</v>
      </c>
      <c r="F66" s="3">
        <v>5.4315831694999996</v>
      </c>
      <c r="G66" s="3">
        <v>4.8564182670999996</v>
      </c>
      <c r="H66" s="3">
        <v>2.5362864675000001</v>
      </c>
      <c r="I66" s="4">
        <v>1611.5041205453999</v>
      </c>
      <c r="J66" s="2">
        <v>0</v>
      </c>
      <c r="K66" s="2">
        <v>1</v>
      </c>
      <c r="L66">
        <v>1637177.03</v>
      </c>
      <c r="M66" s="4">
        <v>2665904.12</v>
      </c>
      <c r="O66" s="4" t="e">
        <v>#N/A</v>
      </c>
    </row>
    <row r="67" spans="1:15" x14ac:dyDescent="0.25">
      <c r="A67" s="3">
        <v>8.9100219999999994E-2</v>
      </c>
      <c r="B67" s="2">
        <v>0</v>
      </c>
      <c r="C67" s="2">
        <v>1</v>
      </c>
      <c r="D67" s="2">
        <v>0</v>
      </c>
      <c r="E67" s="3">
        <v>6.1543432299999999E-2</v>
      </c>
      <c r="F67" s="3">
        <v>5.8922012975999998</v>
      </c>
      <c r="G67" s="3">
        <v>3.3286664110999999</v>
      </c>
      <c r="H67" s="3">
        <v>2.5591470069</v>
      </c>
      <c r="I67" s="4">
        <v>1621.1012783227</v>
      </c>
      <c r="J67" s="2">
        <v>0</v>
      </c>
      <c r="K67" s="2">
        <v>1</v>
      </c>
      <c r="L67">
        <v>1583111.13</v>
      </c>
      <c r="M67" s="4">
        <v>2772572.15</v>
      </c>
      <c r="O67" s="4" t="e">
        <v>#N/A</v>
      </c>
    </row>
    <row r="68" spans="1:15" x14ac:dyDescent="0.25">
      <c r="A68" s="3">
        <v>0.15110704089999999</v>
      </c>
      <c r="B68" s="2">
        <v>0</v>
      </c>
      <c r="C68" s="2">
        <v>1</v>
      </c>
      <c r="D68" s="2">
        <v>0</v>
      </c>
      <c r="E68" s="3">
        <v>6.6039429299999994E-2</v>
      </c>
      <c r="F68" s="3">
        <v>8.8382310870000005</v>
      </c>
      <c r="G68" s="3">
        <v>3.0914260447999999</v>
      </c>
      <c r="H68" s="3">
        <v>2.9074380666000001</v>
      </c>
      <c r="I68" s="4">
        <v>1622.9450378153999</v>
      </c>
      <c r="J68" s="2">
        <v>0</v>
      </c>
      <c r="K68" s="2">
        <v>1</v>
      </c>
      <c r="L68">
        <v>1605618.99</v>
      </c>
      <c r="M68" s="4">
        <v>2804115.38</v>
      </c>
      <c r="O68" s="4" t="e">
        <v>#N/A</v>
      </c>
    </row>
    <row r="69" spans="1:15" x14ac:dyDescent="0.25">
      <c r="A69" s="3">
        <v>0.29436461390000002</v>
      </c>
      <c r="B69" s="2">
        <v>0</v>
      </c>
      <c r="C69" s="2">
        <v>1</v>
      </c>
      <c r="D69" s="2">
        <v>0</v>
      </c>
      <c r="E69" s="3">
        <v>4.1081611400000002E-2</v>
      </c>
      <c r="F69" s="3">
        <v>3.3804660112999998</v>
      </c>
      <c r="G69" s="3">
        <v>4.9362711487000004</v>
      </c>
      <c r="H69" s="3">
        <v>2.6483335097</v>
      </c>
      <c r="I69" s="4">
        <v>1610.7235439412</v>
      </c>
      <c r="J69" s="2">
        <v>1</v>
      </c>
      <c r="K69" s="2">
        <v>0</v>
      </c>
      <c r="L69">
        <v>1667494.54</v>
      </c>
      <c r="M69" s="4">
        <v>2975084.99</v>
      </c>
      <c r="O69" s="4" t="e">
        <v>#N/A</v>
      </c>
    </row>
    <row r="70" spans="1:15" x14ac:dyDescent="0.25">
      <c r="A70" s="3">
        <v>0.20441907200000001</v>
      </c>
      <c r="B70" s="2">
        <v>0</v>
      </c>
      <c r="C70" s="2">
        <v>1</v>
      </c>
      <c r="D70" s="2">
        <v>0</v>
      </c>
      <c r="E70" s="3">
        <v>2.7181490499999999E-2</v>
      </c>
      <c r="F70" s="3">
        <v>4.9135762418000004</v>
      </c>
      <c r="G70" s="3">
        <v>2.4743421343000001</v>
      </c>
      <c r="H70" s="3">
        <v>2.3750415055</v>
      </c>
      <c r="I70" s="4">
        <v>1627.0358580637001</v>
      </c>
      <c r="J70" s="2">
        <v>0</v>
      </c>
      <c r="K70" s="2">
        <v>1</v>
      </c>
      <c r="L70">
        <v>1649190.23</v>
      </c>
      <c r="M70" s="4">
        <v>2763278.2</v>
      </c>
      <c r="O70" s="4" t="e">
        <v>#N/A</v>
      </c>
    </row>
    <row r="71" spans="1:15" x14ac:dyDescent="0.25">
      <c r="A71" s="3">
        <v>0.30533821</v>
      </c>
      <c r="B71" s="2">
        <v>0</v>
      </c>
      <c r="C71" s="2">
        <v>1</v>
      </c>
      <c r="D71" s="2">
        <v>0</v>
      </c>
      <c r="E71" s="3">
        <v>2.2777353E-2</v>
      </c>
      <c r="F71" s="3">
        <v>6.7808172845000003</v>
      </c>
      <c r="G71" s="3">
        <v>3.1233435859999998</v>
      </c>
      <c r="H71" s="3">
        <v>2.9519420037000001</v>
      </c>
      <c r="I71" s="4">
        <v>1621.0508061769999</v>
      </c>
      <c r="J71" s="2">
        <v>0</v>
      </c>
      <c r="K71" s="2">
        <v>1</v>
      </c>
      <c r="L71">
        <v>1660384.54</v>
      </c>
      <c r="M71" s="4">
        <v>2693900.5</v>
      </c>
      <c r="O71" s="4" t="e">
        <v>#N/A</v>
      </c>
    </row>
    <row r="72" spans="1:15" x14ac:dyDescent="0.25">
      <c r="A72" s="3">
        <v>0.22021474739999999</v>
      </c>
      <c r="B72" s="2">
        <v>0</v>
      </c>
      <c r="C72" s="2">
        <v>1</v>
      </c>
      <c r="D72" s="2">
        <v>0</v>
      </c>
      <c r="E72" s="3">
        <v>4.2389637000000001E-2</v>
      </c>
      <c r="F72" s="3">
        <v>9.0258955796000002</v>
      </c>
      <c r="G72" s="3">
        <v>4.8302930784999996</v>
      </c>
      <c r="H72" s="3">
        <v>2.8872535291000001</v>
      </c>
      <c r="I72" s="4">
        <v>1625.9707730477</v>
      </c>
      <c r="J72" s="2">
        <v>0</v>
      </c>
      <c r="K72" s="2">
        <v>1</v>
      </c>
      <c r="L72">
        <v>1560429.48</v>
      </c>
      <c r="M72" s="4">
        <v>2680717.37</v>
      </c>
      <c r="O72" s="5">
        <v>3396738.72</v>
      </c>
    </row>
    <row r="73" spans="1:15" x14ac:dyDescent="0.25">
      <c r="A73" s="3">
        <v>0.37524088639999997</v>
      </c>
      <c r="B73" s="2">
        <v>0</v>
      </c>
      <c r="C73" s="2">
        <v>1</v>
      </c>
      <c r="D73" s="2">
        <v>0</v>
      </c>
      <c r="E73" s="3">
        <v>4.95626412E-2</v>
      </c>
      <c r="F73" s="3">
        <v>7.2180724296000003</v>
      </c>
      <c r="G73" s="3">
        <v>3.3193711394999998</v>
      </c>
      <c r="H73" s="3">
        <v>2.6303203033</v>
      </c>
      <c r="I73" s="4">
        <v>1626.011357331</v>
      </c>
      <c r="J73" s="2">
        <v>0</v>
      </c>
      <c r="K73" s="2">
        <v>1</v>
      </c>
      <c r="L73">
        <v>1557889.54</v>
      </c>
      <c r="M73" s="4">
        <v>2639075.41</v>
      </c>
      <c r="O73" s="4" t="e">
        <v>#N/A</v>
      </c>
    </row>
    <row r="74" spans="1:15" x14ac:dyDescent="0.25">
      <c r="A74" s="3">
        <v>0.17049261330000001</v>
      </c>
      <c r="B74" s="2">
        <v>0</v>
      </c>
      <c r="C74" s="2">
        <v>1</v>
      </c>
      <c r="D74" s="2">
        <v>0</v>
      </c>
      <c r="E74" s="3">
        <v>3.1322048499999998E-2</v>
      </c>
      <c r="F74" s="3">
        <v>1.797686906</v>
      </c>
      <c r="G74" s="3">
        <v>2.434547486</v>
      </c>
      <c r="H74" s="3">
        <v>2.3236133246000001</v>
      </c>
      <c r="I74" s="4">
        <v>1617.3107165157001</v>
      </c>
      <c r="J74" s="2">
        <v>1</v>
      </c>
      <c r="K74" s="2">
        <v>0</v>
      </c>
      <c r="L74">
        <v>1562687.93</v>
      </c>
      <c r="M74" s="4">
        <v>2890091.54</v>
      </c>
      <c r="O74" s="4" t="e">
        <v>#N/A</v>
      </c>
    </row>
    <row r="75" spans="1:15" x14ac:dyDescent="0.25">
      <c r="A75" s="3">
        <v>0.26017165930000002</v>
      </c>
      <c r="B75" s="2">
        <v>0</v>
      </c>
      <c r="C75" s="2">
        <v>1</v>
      </c>
      <c r="D75" s="2">
        <v>0</v>
      </c>
      <c r="E75" s="3">
        <v>5.0538718500000003E-2</v>
      </c>
      <c r="F75" s="3">
        <v>1.6614857165000001</v>
      </c>
      <c r="G75" s="3">
        <v>2.5145113487000001</v>
      </c>
      <c r="H75" s="3">
        <v>2.5726096033000001</v>
      </c>
      <c r="I75" s="4">
        <v>1619.13036197</v>
      </c>
      <c r="J75" s="2">
        <v>1</v>
      </c>
      <c r="K75" s="2">
        <v>0</v>
      </c>
      <c r="L75">
        <v>1442206.87</v>
      </c>
      <c r="M75" s="4">
        <v>2772820.39</v>
      </c>
      <c r="O75" s="4" t="e">
        <v>#N/A</v>
      </c>
    </row>
    <row r="76" spans="1:15" x14ac:dyDescent="0.25">
      <c r="A76" s="3">
        <v>0.34953327299999998</v>
      </c>
      <c r="B76" s="2">
        <v>0</v>
      </c>
      <c r="C76" s="2">
        <v>1</v>
      </c>
      <c r="D76" s="2">
        <v>0</v>
      </c>
      <c r="E76" s="3">
        <v>2.4169664399999999E-2</v>
      </c>
      <c r="F76" s="3">
        <v>7.6369311668000002</v>
      </c>
      <c r="G76" s="3">
        <v>3.9261072913000001</v>
      </c>
      <c r="H76" s="3">
        <v>2.9965143393</v>
      </c>
      <c r="I76" s="4">
        <v>1610.5655985650999</v>
      </c>
      <c r="J76" s="2">
        <v>0</v>
      </c>
      <c r="K76" s="2">
        <v>1</v>
      </c>
      <c r="L76">
        <v>1657114.12</v>
      </c>
      <c r="M76" s="4">
        <v>2782795.4</v>
      </c>
      <c r="O76" s="4" t="e">
        <v>#N/A</v>
      </c>
    </row>
    <row r="77" spans="1:15" x14ac:dyDescent="0.25">
      <c r="A77" s="3">
        <v>0.28334464329999998</v>
      </c>
      <c r="B77" s="2">
        <v>0</v>
      </c>
      <c r="C77" s="2">
        <v>1</v>
      </c>
      <c r="D77" s="2">
        <v>0</v>
      </c>
      <c r="E77" s="3">
        <v>3.5585290200000001E-2</v>
      </c>
      <c r="F77" s="3">
        <v>7.4305389772000003</v>
      </c>
      <c r="G77" s="3">
        <v>2.5355686177000001</v>
      </c>
      <c r="H77" s="3">
        <v>2.2614904285000001</v>
      </c>
      <c r="I77" s="4">
        <v>1624.7296383570999</v>
      </c>
      <c r="J77" s="2">
        <v>0</v>
      </c>
      <c r="K77" s="2">
        <v>1</v>
      </c>
      <c r="L77">
        <v>1690132.12</v>
      </c>
      <c r="M77" s="4">
        <v>2872372.06</v>
      </c>
      <c r="O77" s="4" t="e">
        <v>#N/A</v>
      </c>
    </row>
    <row r="78" spans="1:15" x14ac:dyDescent="0.25">
      <c r="A78" s="3">
        <v>0.2378386831</v>
      </c>
      <c r="B78" s="2">
        <v>0</v>
      </c>
      <c r="C78" s="2">
        <v>1</v>
      </c>
      <c r="D78" s="2">
        <v>0</v>
      </c>
      <c r="E78" s="3">
        <v>1.7224314800000001E-2</v>
      </c>
      <c r="F78" s="3">
        <v>4.1769807401000003</v>
      </c>
      <c r="G78" s="3">
        <v>3.8560227732999999</v>
      </c>
      <c r="H78" s="3">
        <v>2.5430628923</v>
      </c>
      <c r="I78" s="4">
        <v>1625.7819057224999</v>
      </c>
      <c r="J78" s="2">
        <v>0</v>
      </c>
      <c r="K78" s="2">
        <v>1</v>
      </c>
      <c r="L78">
        <v>1615561.64</v>
      </c>
      <c r="M78" s="4">
        <v>2639942.96</v>
      </c>
      <c r="O78" s="4">
        <v>3307855.69</v>
      </c>
    </row>
    <row r="79" spans="1:15" x14ac:dyDescent="0.25">
      <c r="A79" s="3">
        <v>0.15768141050000001</v>
      </c>
      <c r="B79" s="2">
        <v>0</v>
      </c>
      <c r="C79" s="2">
        <v>1</v>
      </c>
      <c r="D79" s="2">
        <v>0</v>
      </c>
      <c r="E79" s="3">
        <v>3.7995562400000002E-2</v>
      </c>
      <c r="F79" s="3">
        <v>4.6429633671000001</v>
      </c>
      <c r="G79" s="3">
        <v>2.5540623815000001</v>
      </c>
      <c r="H79" s="3">
        <v>2.1915473184000001</v>
      </c>
      <c r="I79" s="4">
        <v>1616.0072157159</v>
      </c>
      <c r="J79" s="2">
        <v>0</v>
      </c>
      <c r="K79" s="2">
        <v>1</v>
      </c>
      <c r="L79">
        <v>1553610.19</v>
      </c>
      <c r="M79" s="4">
        <v>2629437.15</v>
      </c>
      <c r="O79" s="4">
        <v>3366602.06</v>
      </c>
    </row>
    <row r="80" spans="1:15" x14ac:dyDescent="0.25">
      <c r="A80" s="3">
        <v>0.4975973414</v>
      </c>
      <c r="B80" s="2">
        <v>0</v>
      </c>
      <c r="C80" s="2">
        <v>1</v>
      </c>
      <c r="D80" s="2">
        <v>0</v>
      </c>
      <c r="E80" s="3">
        <v>4.4004717899999997E-2</v>
      </c>
      <c r="F80" s="3">
        <v>6.3703383970000003</v>
      </c>
      <c r="G80" s="3">
        <v>2.8926374753999999</v>
      </c>
      <c r="H80" s="3">
        <v>2.6450308607999999</v>
      </c>
      <c r="I80" s="4">
        <v>1624.2929309225999</v>
      </c>
      <c r="J80" s="2">
        <v>0</v>
      </c>
      <c r="K80" s="2">
        <v>1</v>
      </c>
      <c r="L80">
        <v>1574632.14</v>
      </c>
      <c r="M80" s="4">
        <v>2670723.79</v>
      </c>
      <c r="O80" s="4" t="e">
        <v>#N/A</v>
      </c>
    </row>
    <row r="81" spans="1:15" x14ac:dyDescent="0.25">
      <c r="A81" s="3">
        <v>0.27141137710000002</v>
      </c>
      <c r="B81" s="2">
        <v>0</v>
      </c>
      <c r="C81" s="2">
        <v>1</v>
      </c>
      <c r="D81" s="2">
        <v>0</v>
      </c>
      <c r="E81" s="3">
        <v>3.3654628700000001E-2</v>
      </c>
      <c r="F81" s="3">
        <v>3.0289593365999998</v>
      </c>
      <c r="G81" s="3">
        <v>4.3586114124000002</v>
      </c>
      <c r="H81" s="3">
        <v>2.8762356008999999</v>
      </c>
      <c r="I81" s="4">
        <v>1623.5050758307</v>
      </c>
      <c r="J81" s="2">
        <v>1</v>
      </c>
      <c r="K81" s="2">
        <v>0</v>
      </c>
      <c r="L81">
        <v>1662774.75</v>
      </c>
      <c r="M81" s="4">
        <v>2974777.35</v>
      </c>
      <c r="O81" s="4" t="e">
        <v>#N/A</v>
      </c>
    </row>
    <row r="82" spans="1:15" x14ac:dyDescent="0.25">
      <c r="A82" s="3">
        <v>0.20925585020000001</v>
      </c>
      <c r="B82" s="2">
        <v>0</v>
      </c>
      <c r="C82" s="2">
        <v>1</v>
      </c>
      <c r="D82" s="2">
        <v>0</v>
      </c>
      <c r="E82" s="3">
        <v>6.5390724100000006E-2</v>
      </c>
      <c r="F82" s="3">
        <v>3.3222465884000001</v>
      </c>
      <c r="G82" s="3">
        <v>4.3963311956000002</v>
      </c>
      <c r="H82" s="3">
        <v>2.9694144732000001</v>
      </c>
      <c r="I82" s="4">
        <v>1623.4085058298001</v>
      </c>
      <c r="J82" s="2">
        <v>1</v>
      </c>
      <c r="K82" s="2">
        <v>0</v>
      </c>
      <c r="L82">
        <v>1577109.06</v>
      </c>
      <c r="M82" s="4">
        <v>2984059.91</v>
      </c>
      <c r="O82" s="4" t="e">
        <v>#N/A</v>
      </c>
    </row>
    <row r="83" spans="1:15" x14ac:dyDescent="0.25">
      <c r="A83" s="3">
        <v>0.24650932680000001</v>
      </c>
      <c r="B83" s="2">
        <v>0</v>
      </c>
      <c r="C83" s="2">
        <v>1</v>
      </c>
      <c r="D83" s="2">
        <v>0</v>
      </c>
      <c r="E83" s="3">
        <v>1.5819070399999999E-2</v>
      </c>
      <c r="F83" s="3">
        <v>1.6140863763</v>
      </c>
      <c r="G83" s="3">
        <v>4.8945109832</v>
      </c>
      <c r="H83" s="3">
        <v>2.1478949078</v>
      </c>
      <c r="I83" s="4">
        <v>1625.5221178539</v>
      </c>
      <c r="J83" s="2">
        <v>1</v>
      </c>
      <c r="K83" s="2">
        <v>0</v>
      </c>
      <c r="L83">
        <v>1536819.51</v>
      </c>
      <c r="M83" s="4">
        <v>2727349.87</v>
      </c>
      <c r="O83" s="4" t="e">
        <v>#N/A</v>
      </c>
    </row>
    <row r="84" spans="1:15" x14ac:dyDescent="0.25">
      <c r="A84" s="3">
        <v>9.6157282999999996E-2</v>
      </c>
      <c r="B84" s="2">
        <v>0</v>
      </c>
      <c r="C84" s="2">
        <v>1</v>
      </c>
      <c r="D84" s="2">
        <v>0</v>
      </c>
      <c r="E84" s="3">
        <v>1.4224113300000001E-2</v>
      </c>
      <c r="F84" s="3">
        <v>4.0055073048000001</v>
      </c>
      <c r="G84" s="3">
        <v>4.0487994114000001</v>
      </c>
      <c r="H84" s="3">
        <v>2.8647980109</v>
      </c>
      <c r="I84" s="4">
        <v>1629.3512004244001</v>
      </c>
      <c r="J84" s="2">
        <v>0</v>
      </c>
      <c r="K84" s="2">
        <v>1</v>
      </c>
      <c r="L84">
        <v>1654257.12</v>
      </c>
      <c r="M84" s="4">
        <v>2686437.23</v>
      </c>
      <c r="O84" s="4" t="e">
        <v>#N/A</v>
      </c>
    </row>
    <row r="85" spans="1:15" x14ac:dyDescent="0.25">
      <c r="A85" s="3">
        <v>0.36429033100000002</v>
      </c>
      <c r="B85" s="2">
        <v>0</v>
      </c>
      <c r="C85" s="2">
        <v>1</v>
      </c>
      <c r="D85" s="2">
        <v>0</v>
      </c>
      <c r="E85" s="3">
        <v>3.6438537399999998E-2</v>
      </c>
      <c r="F85" s="3">
        <v>6.6911776136999999</v>
      </c>
      <c r="G85" s="3">
        <v>4.0150148117000004</v>
      </c>
      <c r="H85" s="3">
        <v>2.6831193459999998</v>
      </c>
      <c r="I85" s="4">
        <v>1625.2961704372001</v>
      </c>
      <c r="J85" s="2">
        <v>0</v>
      </c>
      <c r="K85" s="2">
        <v>1</v>
      </c>
      <c r="L85">
        <v>1615278.62</v>
      </c>
      <c r="M85" s="4">
        <v>2750957.09</v>
      </c>
      <c r="O85" s="4" t="e">
        <v>#N/A</v>
      </c>
    </row>
    <row r="86" spans="1:15" x14ac:dyDescent="0.25">
      <c r="A86" s="3">
        <v>0.15979619</v>
      </c>
      <c r="B86" s="2">
        <v>0</v>
      </c>
      <c r="C86" s="2">
        <v>1</v>
      </c>
      <c r="D86" s="2">
        <v>0</v>
      </c>
      <c r="E86" s="3">
        <v>3.6918952599999999E-2</v>
      </c>
      <c r="F86" s="3">
        <v>5.3699093624999996</v>
      </c>
      <c r="G86" s="3">
        <v>3.8123145741000002</v>
      </c>
      <c r="H86" s="3">
        <v>2.2072563675999999</v>
      </c>
      <c r="I86" s="4">
        <v>1612.4406212706999</v>
      </c>
      <c r="J86" s="2">
        <v>0</v>
      </c>
      <c r="K86" s="2">
        <v>1</v>
      </c>
      <c r="L86">
        <v>1585293.12</v>
      </c>
      <c r="M86" s="4">
        <v>2709175.23</v>
      </c>
      <c r="O86" s="4" t="e">
        <v>#N/A</v>
      </c>
    </row>
    <row r="87" spans="1:15" x14ac:dyDescent="0.25">
      <c r="A87" s="3">
        <v>0.1242869397</v>
      </c>
      <c r="B87" s="2">
        <v>0</v>
      </c>
      <c r="C87" s="2">
        <v>1</v>
      </c>
      <c r="D87" s="2">
        <v>0</v>
      </c>
      <c r="E87" s="3">
        <v>1.7370427300000001E-2</v>
      </c>
      <c r="F87" s="3">
        <v>4.3117347474000001</v>
      </c>
      <c r="G87" s="3">
        <v>2.0846416965999999</v>
      </c>
      <c r="H87" s="3">
        <v>2.9842355929000002</v>
      </c>
      <c r="I87" s="4">
        <v>1611.3124111819</v>
      </c>
      <c r="J87" s="2">
        <v>0</v>
      </c>
      <c r="K87" s="2">
        <v>1</v>
      </c>
      <c r="L87">
        <v>1649681.71</v>
      </c>
      <c r="M87" s="4">
        <v>2785727.42</v>
      </c>
      <c r="O87" s="4" t="e">
        <v>#N/A</v>
      </c>
    </row>
    <row r="88" spans="1:15" x14ac:dyDescent="0.25">
      <c r="A88" s="3">
        <v>0.47733151550000003</v>
      </c>
      <c r="B88" s="2">
        <v>0</v>
      </c>
      <c r="C88" s="2">
        <v>1</v>
      </c>
      <c r="D88" s="2">
        <v>0</v>
      </c>
      <c r="E88" s="3">
        <v>3.2021095999999999E-2</v>
      </c>
      <c r="F88" s="3">
        <v>2.7436308382000001</v>
      </c>
      <c r="G88" s="3">
        <v>3.6226499607</v>
      </c>
      <c r="H88" s="3">
        <v>2.0718039793999998</v>
      </c>
      <c r="I88" s="4">
        <v>1616.6488123495999</v>
      </c>
      <c r="J88" s="2">
        <v>1</v>
      </c>
      <c r="K88" s="2">
        <v>0</v>
      </c>
      <c r="L88">
        <v>1667109.71</v>
      </c>
      <c r="M88" s="4">
        <v>2960015.38</v>
      </c>
      <c r="O88" s="4" t="e">
        <v>#N/A</v>
      </c>
    </row>
    <row r="89" spans="1:15" x14ac:dyDescent="0.25">
      <c r="A89" s="3">
        <v>0.331824171</v>
      </c>
      <c r="B89" s="2">
        <v>0</v>
      </c>
      <c r="C89" s="2">
        <v>1</v>
      </c>
      <c r="D89" s="2">
        <v>0</v>
      </c>
      <c r="E89" s="3">
        <v>6.3128705100000002E-2</v>
      </c>
      <c r="F89" s="3">
        <v>2.1665776108000001</v>
      </c>
      <c r="G89" s="3">
        <v>3.0566794851000001</v>
      </c>
      <c r="H89" s="3">
        <v>2.9384917473000001</v>
      </c>
      <c r="I89" s="4">
        <v>1619.8212756299999</v>
      </c>
      <c r="J89" s="2">
        <v>1</v>
      </c>
      <c r="K89" s="2">
        <v>0</v>
      </c>
      <c r="L89">
        <v>1486177.93</v>
      </c>
      <c r="M89" s="4">
        <v>2795924.82</v>
      </c>
      <c r="O89" s="4" t="e">
        <v>#N/A</v>
      </c>
    </row>
    <row r="90" spans="1:15" x14ac:dyDescent="0.25">
      <c r="A90" s="3">
        <v>0.28000851869999999</v>
      </c>
      <c r="B90" s="2">
        <v>0</v>
      </c>
      <c r="C90" s="2">
        <v>1</v>
      </c>
      <c r="D90" s="2">
        <v>0</v>
      </c>
      <c r="E90" s="3">
        <v>3.6730203099999997E-2</v>
      </c>
      <c r="F90" s="3">
        <v>1.8816414751999999</v>
      </c>
      <c r="G90" s="3">
        <v>4.6256727896000003</v>
      </c>
      <c r="H90" s="3">
        <v>2.6714329636</v>
      </c>
      <c r="I90" s="4">
        <v>1629.1828141645999</v>
      </c>
      <c r="J90" s="2">
        <v>1</v>
      </c>
      <c r="K90" s="2">
        <v>0</v>
      </c>
      <c r="L90">
        <v>1458649.39</v>
      </c>
      <c r="M90" s="4">
        <v>2713894.01</v>
      </c>
      <c r="O90" s="4" t="e">
        <v>#N/A</v>
      </c>
    </row>
    <row r="91" spans="1:15" x14ac:dyDescent="0.25">
      <c r="A91" s="3">
        <v>0.34776865620000003</v>
      </c>
      <c r="B91" s="2">
        <v>0</v>
      </c>
      <c r="C91" s="2">
        <v>1</v>
      </c>
      <c r="D91" s="2">
        <v>0</v>
      </c>
      <c r="E91" s="3">
        <v>5.4065301400000002E-2</v>
      </c>
      <c r="F91" s="3">
        <v>2.0419221745999998</v>
      </c>
      <c r="G91" s="3">
        <v>3.9749198011</v>
      </c>
      <c r="H91" s="3">
        <v>2.4230920979000001</v>
      </c>
      <c r="I91" s="4">
        <v>1623.7052345490999</v>
      </c>
      <c r="J91" s="2">
        <v>1</v>
      </c>
      <c r="K91" s="2">
        <v>0</v>
      </c>
      <c r="L91">
        <v>1435275.5</v>
      </c>
      <c r="M91" s="4">
        <v>2692829.52</v>
      </c>
      <c r="O91" s="4" t="e">
        <v>#N/A</v>
      </c>
    </row>
    <row r="92" spans="1:15" x14ac:dyDescent="0.25">
      <c r="A92" s="3">
        <v>0.40754167720000001</v>
      </c>
      <c r="B92" s="2">
        <v>0</v>
      </c>
      <c r="C92" s="2">
        <v>1</v>
      </c>
      <c r="D92" s="2">
        <v>0</v>
      </c>
      <c r="E92" s="3">
        <v>6.5914558200000001E-2</v>
      </c>
      <c r="F92" s="3">
        <v>2.1387005748000001</v>
      </c>
      <c r="G92" s="3">
        <v>4.2237736690999999</v>
      </c>
      <c r="H92" s="3">
        <v>2.7268288957000002</v>
      </c>
      <c r="I92" s="4">
        <v>1618.9345859026</v>
      </c>
      <c r="J92" s="2">
        <v>1</v>
      </c>
      <c r="K92" s="2">
        <v>0</v>
      </c>
      <c r="L92">
        <v>1413060.57</v>
      </c>
      <c r="M92" s="4">
        <v>2653891.59</v>
      </c>
      <c r="O92" s="4" t="e">
        <v>#N/A</v>
      </c>
    </row>
    <row r="93" spans="1:15" x14ac:dyDescent="0.25">
      <c r="A93" s="3">
        <v>0.29251335299999998</v>
      </c>
      <c r="B93" s="2">
        <v>0</v>
      </c>
      <c r="C93" s="2">
        <v>1</v>
      </c>
      <c r="D93" s="2">
        <v>0</v>
      </c>
      <c r="E93" s="3">
        <v>2.9645765399999999E-2</v>
      </c>
      <c r="F93" s="3">
        <v>2.5685093872000002</v>
      </c>
      <c r="G93" s="3">
        <v>3.1570471384999998</v>
      </c>
      <c r="H93" s="3">
        <v>2.3317346296000001</v>
      </c>
      <c r="I93" s="4">
        <v>1628.3051444826001</v>
      </c>
      <c r="J93" s="2">
        <v>1</v>
      </c>
      <c r="K93" s="2">
        <v>0</v>
      </c>
      <c r="L93">
        <v>1699478.6</v>
      </c>
      <c r="M93" s="4">
        <v>2977599.09</v>
      </c>
      <c r="O93" s="4">
        <v>3756922.87</v>
      </c>
    </row>
    <row r="94" spans="1:15" x14ac:dyDescent="0.25">
      <c r="A94" s="3">
        <v>0.30170652260000003</v>
      </c>
      <c r="B94" s="2">
        <v>0</v>
      </c>
      <c r="C94" s="2">
        <v>1</v>
      </c>
      <c r="D94" s="2">
        <v>0</v>
      </c>
      <c r="E94" s="3">
        <v>6.3868902000000005E-2</v>
      </c>
      <c r="F94" s="3">
        <v>2.8393146342</v>
      </c>
      <c r="G94" s="3">
        <v>3.0199032985000001</v>
      </c>
      <c r="H94" s="3">
        <v>2.7495777512999999</v>
      </c>
      <c r="I94" s="4">
        <v>1621.7763198873999</v>
      </c>
      <c r="J94" s="2">
        <v>1</v>
      </c>
      <c r="K94" s="2">
        <v>0</v>
      </c>
      <c r="L94">
        <v>1601422.54</v>
      </c>
      <c r="M94" s="4">
        <v>3010727.68</v>
      </c>
      <c r="O94" s="4" t="e">
        <v>#N/A</v>
      </c>
    </row>
    <row r="95" spans="1:15" x14ac:dyDescent="0.25">
      <c r="A95" s="3">
        <v>0.1096345998</v>
      </c>
      <c r="B95" s="2">
        <v>0</v>
      </c>
      <c r="C95" s="2">
        <v>1</v>
      </c>
      <c r="D95" s="2">
        <v>0</v>
      </c>
      <c r="E95" s="3">
        <v>5.1301140500000002E-2</v>
      </c>
      <c r="F95" s="3">
        <v>1.9944744576</v>
      </c>
      <c r="G95" s="3">
        <v>2.5252530200000001</v>
      </c>
      <c r="H95" s="3">
        <v>2.3548879608000002</v>
      </c>
      <c r="I95" s="4">
        <v>1616.3531350955</v>
      </c>
      <c r="J95" s="2">
        <v>1</v>
      </c>
      <c r="K95" s="2">
        <v>0</v>
      </c>
      <c r="L95">
        <v>1553879.84</v>
      </c>
      <c r="M95" s="4">
        <v>2927529.03</v>
      </c>
      <c r="O95" s="4" t="e">
        <v>#N/A</v>
      </c>
    </row>
    <row r="96" spans="1:15" x14ac:dyDescent="0.25">
      <c r="A96" s="3">
        <v>0.12687028080000001</v>
      </c>
      <c r="B96" s="2">
        <v>0</v>
      </c>
      <c r="C96" s="2">
        <v>1</v>
      </c>
      <c r="D96" s="2">
        <v>0</v>
      </c>
      <c r="E96" s="3">
        <v>5.7285299200000001E-2</v>
      </c>
      <c r="F96" s="3">
        <v>2.1861675242</v>
      </c>
      <c r="G96" s="3">
        <v>2.0611010503</v>
      </c>
      <c r="H96" s="3">
        <v>2.5148896196999999</v>
      </c>
      <c r="I96" s="4">
        <v>1618.4452151104999</v>
      </c>
      <c r="J96" s="2">
        <v>1</v>
      </c>
      <c r="K96" s="2">
        <v>0</v>
      </c>
      <c r="L96">
        <v>1603096.81</v>
      </c>
      <c r="M96" s="4">
        <v>3054348.51</v>
      </c>
      <c r="O96" s="4">
        <v>3769562.5</v>
      </c>
    </row>
    <row r="97" spans="1:15" x14ac:dyDescent="0.25">
      <c r="A97" s="3">
        <v>0.25176647829999999</v>
      </c>
      <c r="B97" s="2">
        <v>0</v>
      </c>
      <c r="C97" s="2">
        <v>1</v>
      </c>
      <c r="D97" s="2">
        <v>0</v>
      </c>
      <c r="E97" s="3">
        <v>3.8148665999999998E-2</v>
      </c>
      <c r="F97" s="3">
        <v>1.7300052357</v>
      </c>
      <c r="G97" s="3">
        <v>3.3979287714000002</v>
      </c>
      <c r="H97" s="3">
        <v>2.9765444196000002</v>
      </c>
      <c r="I97" s="4">
        <v>1617.1543478379001</v>
      </c>
      <c r="J97" s="2">
        <v>1</v>
      </c>
      <c r="K97" s="2">
        <v>0</v>
      </c>
      <c r="L97">
        <v>1445768.52</v>
      </c>
      <c r="M97" s="4">
        <v>2694180.71</v>
      </c>
      <c r="O97" s="4" t="e">
        <v>#N/A</v>
      </c>
    </row>
    <row r="98" spans="1:15" x14ac:dyDescent="0.25">
      <c r="A98" s="3">
        <v>0.42930986310000002</v>
      </c>
      <c r="B98" s="2">
        <v>0</v>
      </c>
      <c r="C98" s="2">
        <v>1</v>
      </c>
      <c r="D98" s="2">
        <v>0</v>
      </c>
      <c r="E98" s="3">
        <v>5.7143885700000001E-2</v>
      </c>
      <c r="F98" s="3">
        <v>3.2760966191000001</v>
      </c>
      <c r="G98" s="3">
        <v>4.7069869027999998</v>
      </c>
      <c r="H98" s="3">
        <v>2.8807427377999999</v>
      </c>
      <c r="I98" s="4">
        <v>1620.1354380672999</v>
      </c>
      <c r="J98" s="2">
        <v>1</v>
      </c>
      <c r="K98" s="2">
        <v>0</v>
      </c>
      <c r="L98">
        <v>1600664.15</v>
      </c>
      <c r="M98" s="4">
        <v>2907061.82</v>
      </c>
      <c r="O98" s="4" t="e">
        <v>#N/A</v>
      </c>
    </row>
    <row r="99" spans="1:15" x14ac:dyDescent="0.25">
      <c r="A99" s="3">
        <v>0.19651521180000001</v>
      </c>
      <c r="B99" s="2">
        <v>0</v>
      </c>
      <c r="C99" s="2">
        <v>1</v>
      </c>
      <c r="D99" s="2">
        <v>0</v>
      </c>
      <c r="E99" s="3">
        <v>6.2145906000000001E-2</v>
      </c>
      <c r="F99" s="3">
        <v>1.8933631203000001</v>
      </c>
      <c r="G99" s="3">
        <v>3.5480893322</v>
      </c>
      <c r="H99" s="3">
        <v>2.4536700288</v>
      </c>
      <c r="I99" s="4">
        <v>1618.7841336112001</v>
      </c>
      <c r="J99" s="2">
        <v>1</v>
      </c>
      <c r="K99" s="2">
        <v>0</v>
      </c>
      <c r="L99">
        <v>1400423.89</v>
      </c>
      <c r="M99" s="4">
        <v>2675061.81</v>
      </c>
      <c r="O99" s="4">
        <v>3374511.52</v>
      </c>
    </row>
    <row r="100" spans="1:15" x14ac:dyDescent="0.25">
      <c r="A100" s="3">
        <v>0.4408965098</v>
      </c>
      <c r="B100" s="2">
        <v>0</v>
      </c>
      <c r="C100" s="2">
        <v>1</v>
      </c>
      <c r="D100" s="2">
        <v>0</v>
      </c>
      <c r="E100" s="3">
        <v>6.1749246899999999E-2</v>
      </c>
      <c r="F100" s="3">
        <v>2.6567299768999999</v>
      </c>
      <c r="G100" s="3">
        <v>2.7078055252</v>
      </c>
      <c r="H100" s="3">
        <v>2.9147202217000001</v>
      </c>
      <c r="I100" s="4">
        <v>1616.1625388969001</v>
      </c>
      <c r="J100" s="2">
        <v>1</v>
      </c>
      <c r="K100" s="2">
        <v>0</v>
      </c>
      <c r="L100">
        <v>1588945.59</v>
      </c>
      <c r="M100" s="4">
        <v>2995477.83</v>
      </c>
      <c r="O100" s="4" t="e">
        <v>#N/A</v>
      </c>
    </row>
    <row r="101" spans="1:15" x14ac:dyDescent="0.25">
      <c r="A101" s="3">
        <v>0.22398984459999999</v>
      </c>
      <c r="B101" s="2">
        <v>0</v>
      </c>
      <c r="C101" s="2">
        <v>1</v>
      </c>
      <c r="D101" s="2">
        <v>0</v>
      </c>
      <c r="E101" s="3">
        <v>4.1720212999999999E-2</v>
      </c>
      <c r="F101" s="3">
        <v>1.8278688677999999</v>
      </c>
      <c r="G101" s="3">
        <v>4.9948069593</v>
      </c>
      <c r="H101" s="3">
        <v>2.8727413372999999</v>
      </c>
      <c r="I101" s="4">
        <v>1615.7138402778</v>
      </c>
      <c r="J101" s="2">
        <v>1</v>
      </c>
      <c r="K101" s="2">
        <v>0</v>
      </c>
      <c r="L101">
        <v>1400736.14</v>
      </c>
      <c r="M101" s="4">
        <v>2584660.2000000002</v>
      </c>
      <c r="O101" s="4">
        <v>3308511.71</v>
      </c>
    </row>
    <row r="102" spans="1:15" x14ac:dyDescent="0.25">
      <c r="A102" s="3">
        <v>0.48147624290000002</v>
      </c>
      <c r="B102" s="2">
        <v>0</v>
      </c>
      <c r="C102" s="2">
        <v>1</v>
      </c>
      <c r="D102" s="2">
        <v>0</v>
      </c>
      <c r="E102" s="3">
        <v>4.4873677399999999E-2</v>
      </c>
      <c r="F102" s="3">
        <v>2.9432711641</v>
      </c>
      <c r="G102" s="3">
        <v>4.5037608585999998</v>
      </c>
      <c r="H102" s="3">
        <v>2.5501721448999999</v>
      </c>
      <c r="I102" s="4">
        <v>1610.7413109893</v>
      </c>
      <c r="J102" s="2">
        <v>1</v>
      </c>
      <c r="K102" s="2">
        <v>0</v>
      </c>
      <c r="L102">
        <v>1582605.45</v>
      </c>
      <c r="M102" s="4">
        <v>2901787.83</v>
      </c>
      <c r="O102" s="4" t="e">
        <v>#N/A</v>
      </c>
    </row>
    <row r="103" spans="1:15" x14ac:dyDescent="0.25">
      <c r="A103" s="3">
        <v>0.15429791000000001</v>
      </c>
      <c r="B103" s="2">
        <v>0</v>
      </c>
      <c r="C103" s="2">
        <v>1</v>
      </c>
      <c r="D103" s="2">
        <v>0</v>
      </c>
      <c r="E103" s="3">
        <v>3.0497029700000001E-2</v>
      </c>
      <c r="F103" s="3">
        <v>1.4288258362999999</v>
      </c>
      <c r="G103" s="3">
        <v>2.2558297248999999</v>
      </c>
      <c r="H103" s="3">
        <v>2.2806098998</v>
      </c>
      <c r="I103" s="4">
        <v>1623.3694581276</v>
      </c>
      <c r="J103" s="2">
        <v>1</v>
      </c>
      <c r="K103" s="2">
        <v>0</v>
      </c>
      <c r="L103">
        <v>1493922.33</v>
      </c>
      <c r="M103" s="4">
        <v>2856831.37</v>
      </c>
      <c r="O103" s="4" t="e">
        <v>#N/A</v>
      </c>
    </row>
    <row r="104" spans="1:15" x14ac:dyDescent="0.25">
      <c r="A104" s="3">
        <v>0.32094716709999999</v>
      </c>
      <c r="B104" s="2">
        <v>0</v>
      </c>
      <c r="C104" s="2">
        <v>1</v>
      </c>
      <c r="D104" s="2">
        <v>0</v>
      </c>
      <c r="E104" s="3">
        <v>6.0385877599999999E-2</v>
      </c>
      <c r="F104" s="3">
        <v>2.1045708741000002</v>
      </c>
      <c r="G104" s="3">
        <v>4.4970698200000001</v>
      </c>
      <c r="H104" s="3">
        <v>2.8366248830999998</v>
      </c>
      <c r="I104" s="4">
        <v>1627.6344453349</v>
      </c>
      <c r="J104" s="2">
        <v>1</v>
      </c>
      <c r="K104" s="2">
        <v>0</v>
      </c>
      <c r="L104">
        <v>1414338.37</v>
      </c>
      <c r="M104" s="4">
        <v>2632254.44</v>
      </c>
      <c r="O104" s="4" t="e">
        <v>#N/A</v>
      </c>
    </row>
    <row r="105" spans="1:15" x14ac:dyDescent="0.25">
      <c r="A105" s="3">
        <v>0.23275460370000001</v>
      </c>
      <c r="B105" s="2">
        <v>0</v>
      </c>
      <c r="C105" s="2">
        <v>1</v>
      </c>
      <c r="D105" s="2">
        <v>0</v>
      </c>
      <c r="E105" s="3">
        <v>2.44024347E-2</v>
      </c>
      <c r="F105" s="3">
        <v>1.6181333184</v>
      </c>
      <c r="G105" s="3">
        <v>2.1615697604999999</v>
      </c>
      <c r="H105" s="3">
        <v>2.5919388933</v>
      </c>
      <c r="I105" s="4">
        <v>1620.0689529619001</v>
      </c>
      <c r="J105" s="2">
        <v>1</v>
      </c>
      <c r="K105" s="2">
        <v>0</v>
      </c>
      <c r="L105">
        <v>1559324.72</v>
      </c>
      <c r="M105" s="4">
        <v>2910456.49</v>
      </c>
      <c r="O105" s="4" t="e">
        <v>#N/A</v>
      </c>
    </row>
    <row r="106" spans="1:15" x14ac:dyDescent="0.25">
      <c r="A106" s="3">
        <v>0.1864870401</v>
      </c>
      <c r="B106" s="2">
        <v>0</v>
      </c>
      <c r="C106" s="2">
        <v>1</v>
      </c>
      <c r="D106" s="2">
        <v>0</v>
      </c>
      <c r="E106" s="3">
        <v>4.4356800199999998E-2</v>
      </c>
      <c r="F106" s="3">
        <v>3.4163607155000002</v>
      </c>
      <c r="G106" s="3">
        <v>4.7170093483000004</v>
      </c>
      <c r="H106" s="3">
        <v>2.4265611361000001</v>
      </c>
      <c r="I106" s="4">
        <v>1613.9257712167</v>
      </c>
      <c r="J106" s="2">
        <v>1</v>
      </c>
      <c r="K106" s="2">
        <v>0</v>
      </c>
      <c r="L106">
        <v>1664684.26</v>
      </c>
      <c r="M106" s="4">
        <v>3017552.57</v>
      </c>
      <c r="O106" s="4" t="e">
        <v>#N/A</v>
      </c>
    </row>
    <row r="107" spans="1:15" x14ac:dyDescent="0.25">
      <c r="A107" s="3">
        <v>0.32174935139999999</v>
      </c>
      <c r="B107" s="2">
        <v>0</v>
      </c>
      <c r="C107" s="2">
        <v>0</v>
      </c>
      <c r="D107" s="2">
        <v>1</v>
      </c>
      <c r="E107" s="3">
        <v>4.9295653699999997E-2</v>
      </c>
      <c r="F107" s="3">
        <v>4.878375245</v>
      </c>
      <c r="G107" s="3">
        <v>2.8875061198999998</v>
      </c>
      <c r="H107" s="3">
        <v>2.5999392393999998</v>
      </c>
      <c r="I107" s="4">
        <v>1616.1546270010001</v>
      </c>
      <c r="J107" s="2">
        <v>0</v>
      </c>
      <c r="K107" s="2">
        <v>1</v>
      </c>
      <c r="L107">
        <v>1633267.51</v>
      </c>
      <c r="M107" s="4">
        <v>3057537.24</v>
      </c>
      <c r="O107" s="4" t="e">
        <v>#N/A</v>
      </c>
    </row>
    <row r="108" spans="1:15" x14ac:dyDescent="0.25">
      <c r="A108" s="3">
        <v>0.45865349690000001</v>
      </c>
      <c r="B108" s="2">
        <v>0</v>
      </c>
      <c r="C108" s="2">
        <v>0</v>
      </c>
      <c r="D108" s="2">
        <v>1</v>
      </c>
      <c r="E108" s="3">
        <v>1.7125578200000002E-2</v>
      </c>
      <c r="F108" s="3">
        <v>2.9629092751999999</v>
      </c>
      <c r="G108" s="3">
        <v>2.7299280399999999</v>
      </c>
      <c r="H108" s="3">
        <v>2.1028429286999999</v>
      </c>
      <c r="I108" s="4">
        <v>1618.2517354730001</v>
      </c>
      <c r="J108" s="2">
        <v>0</v>
      </c>
      <c r="K108" s="2">
        <v>1</v>
      </c>
      <c r="L108">
        <v>1666225.76</v>
      </c>
      <c r="M108" s="4">
        <v>3066890.49</v>
      </c>
      <c r="O108" s="4" t="e">
        <v>#N/A</v>
      </c>
    </row>
    <row r="109" spans="1:15" x14ac:dyDescent="0.25">
      <c r="A109" s="3">
        <v>0.1949129641</v>
      </c>
      <c r="B109" s="2">
        <v>0</v>
      </c>
      <c r="C109" s="2">
        <v>0</v>
      </c>
      <c r="D109" s="2">
        <v>1</v>
      </c>
      <c r="E109" s="3">
        <v>4.0833937000000001E-2</v>
      </c>
      <c r="F109" s="3">
        <v>1.7445206961999999</v>
      </c>
      <c r="G109" s="3">
        <v>4.1791177392999996</v>
      </c>
      <c r="H109" s="3">
        <v>2.4234971817000002</v>
      </c>
      <c r="I109" s="4">
        <v>1611.97410681</v>
      </c>
      <c r="J109" s="2">
        <v>1</v>
      </c>
      <c r="K109" s="2">
        <v>0</v>
      </c>
      <c r="L109">
        <v>1541920.07</v>
      </c>
      <c r="M109" s="4">
        <v>3033424.4</v>
      </c>
      <c r="O109" s="4" t="e">
        <v>#N/A</v>
      </c>
    </row>
    <row r="110" spans="1:15" x14ac:dyDescent="0.25">
      <c r="A110" s="3">
        <v>0.10508374450000001</v>
      </c>
      <c r="B110" s="2">
        <v>0</v>
      </c>
      <c r="C110" s="2">
        <v>0</v>
      </c>
      <c r="D110" s="2">
        <v>1</v>
      </c>
      <c r="E110" s="3">
        <v>6.5091337900000004E-2</v>
      </c>
      <c r="F110" s="3">
        <v>1.4170536748</v>
      </c>
      <c r="G110" s="3">
        <v>2.3711824411000002</v>
      </c>
      <c r="H110" s="3">
        <v>2.2780693031000001</v>
      </c>
      <c r="I110" s="4">
        <v>1624.142068009</v>
      </c>
      <c r="J110" s="2">
        <v>1</v>
      </c>
      <c r="K110" s="2">
        <v>0</v>
      </c>
      <c r="L110">
        <v>1529107.48</v>
      </c>
      <c r="M110" s="4">
        <v>3164212.39</v>
      </c>
      <c r="O110" s="4">
        <v>3916473.48</v>
      </c>
    </row>
    <row r="111" spans="1:15" x14ac:dyDescent="0.25">
      <c r="A111" s="3">
        <v>0.13761792589999999</v>
      </c>
      <c r="B111" s="2">
        <v>0</v>
      </c>
      <c r="C111" s="2">
        <v>0</v>
      </c>
      <c r="D111" s="2">
        <v>1</v>
      </c>
      <c r="E111" s="3">
        <v>5.5370223099999998E-2</v>
      </c>
      <c r="F111" s="3">
        <v>4.2501064132000002</v>
      </c>
      <c r="G111" s="3">
        <v>3.3799500625999999</v>
      </c>
      <c r="H111" s="3">
        <v>2.4571678281999998</v>
      </c>
      <c r="I111" s="4">
        <v>1627.7583873714</v>
      </c>
      <c r="J111" s="2">
        <v>0</v>
      </c>
      <c r="K111" s="2">
        <v>1</v>
      </c>
      <c r="L111">
        <v>1588910.72</v>
      </c>
      <c r="M111" s="4">
        <v>2982970.25</v>
      </c>
      <c r="O111" s="4" t="e">
        <v>#N/A</v>
      </c>
    </row>
    <row r="112" spans="1:15" x14ac:dyDescent="0.25">
      <c r="A112" s="3">
        <v>5.1668051899999998E-2</v>
      </c>
      <c r="B112" s="2">
        <v>0</v>
      </c>
      <c r="C112" s="2">
        <v>0</v>
      </c>
      <c r="D112" s="2">
        <v>1</v>
      </c>
      <c r="E112" s="3">
        <v>5.3150566099999998E-2</v>
      </c>
      <c r="F112" s="3">
        <v>4.5122138931000002</v>
      </c>
      <c r="G112" s="3">
        <v>3.5030131778000002</v>
      </c>
      <c r="H112" s="3">
        <v>2.4909300836999999</v>
      </c>
      <c r="I112" s="4">
        <v>1629.1972811943001</v>
      </c>
      <c r="J112" s="2">
        <v>0</v>
      </c>
      <c r="K112" s="2">
        <v>1</v>
      </c>
      <c r="L112">
        <v>1682797.97</v>
      </c>
      <c r="M112" s="4">
        <v>3183135.69</v>
      </c>
      <c r="O112" s="4" t="e">
        <v>#N/A</v>
      </c>
    </row>
    <row r="113" spans="1:15" x14ac:dyDescent="0.25">
      <c r="A113" s="3">
        <v>0.30443538170000001</v>
      </c>
      <c r="B113" s="2">
        <v>0</v>
      </c>
      <c r="C113" s="2">
        <v>0</v>
      </c>
      <c r="D113" s="2">
        <v>1</v>
      </c>
      <c r="E113" s="3">
        <v>1.03123312E-2</v>
      </c>
      <c r="F113" s="3">
        <v>1.524564389</v>
      </c>
      <c r="G113" s="3">
        <v>4.9336268524999998</v>
      </c>
      <c r="H113" s="3">
        <v>2.3364131260000001</v>
      </c>
      <c r="I113" s="4">
        <v>1613.6356507390001</v>
      </c>
      <c r="J113" s="2">
        <v>1</v>
      </c>
      <c r="K113" s="2">
        <v>0</v>
      </c>
      <c r="L113">
        <v>1687634.06</v>
      </c>
      <c r="M113" s="4">
        <v>3172375.58</v>
      </c>
      <c r="O113" s="4" t="e">
        <v>#N/A</v>
      </c>
    </row>
    <row r="114" spans="1:15" x14ac:dyDescent="0.25">
      <c r="A114" s="3">
        <v>9.3643969399999999E-2</v>
      </c>
      <c r="B114" s="2">
        <v>0</v>
      </c>
      <c r="C114" s="2">
        <v>0</v>
      </c>
      <c r="D114" s="2">
        <v>1</v>
      </c>
      <c r="E114" s="3">
        <v>6.8133783700000006E-2</v>
      </c>
      <c r="F114" s="3">
        <v>4.5358919038999996</v>
      </c>
      <c r="G114" s="3">
        <v>3.9264238516000001</v>
      </c>
      <c r="H114" s="3">
        <v>2.4351894078999998</v>
      </c>
      <c r="I114" s="4">
        <v>1615.3020015413999</v>
      </c>
      <c r="J114" s="2">
        <v>0</v>
      </c>
      <c r="K114" s="2">
        <v>1</v>
      </c>
      <c r="L114">
        <v>1593740.1</v>
      </c>
      <c r="M114" s="4">
        <v>2925231.81</v>
      </c>
      <c r="O114" s="4" t="e">
        <v>#N/A</v>
      </c>
    </row>
    <row r="115" spans="1:15" x14ac:dyDescent="0.25">
      <c r="A115" s="3">
        <v>0.1063884041</v>
      </c>
      <c r="B115" s="2">
        <v>0</v>
      </c>
      <c r="C115" s="2">
        <v>0</v>
      </c>
      <c r="D115" s="2">
        <v>1</v>
      </c>
      <c r="E115" s="3">
        <v>5.2139409999999997E-2</v>
      </c>
      <c r="F115" s="3">
        <v>3.8419723441000002</v>
      </c>
      <c r="G115" s="3">
        <v>3.1510427191999999</v>
      </c>
      <c r="H115" s="3">
        <v>2.5310805521000002</v>
      </c>
      <c r="I115" s="4">
        <v>1617.4805259105999</v>
      </c>
      <c r="J115" s="2">
        <v>0</v>
      </c>
      <c r="K115" s="2">
        <v>1</v>
      </c>
      <c r="L115">
        <v>1605589.93</v>
      </c>
      <c r="M115" s="4">
        <v>3015713.75</v>
      </c>
      <c r="O115" s="4" t="e">
        <v>#N/A</v>
      </c>
    </row>
    <row r="116" spans="1:15" x14ac:dyDescent="0.25">
      <c r="A116" s="3">
        <v>0.15449532299999999</v>
      </c>
      <c r="B116" s="2">
        <v>0</v>
      </c>
      <c r="C116" s="2">
        <v>0</v>
      </c>
      <c r="D116" s="2">
        <v>1</v>
      </c>
      <c r="E116" s="3">
        <v>3.85550463E-2</v>
      </c>
      <c r="F116" s="3">
        <v>4.5953922214</v>
      </c>
      <c r="G116" s="3">
        <v>3.3247970585000002</v>
      </c>
      <c r="H116" s="3">
        <v>2.5354145739999998</v>
      </c>
      <c r="I116" s="4">
        <v>1617.8783715339</v>
      </c>
      <c r="J116" s="2">
        <v>0</v>
      </c>
      <c r="K116" s="2">
        <v>1</v>
      </c>
      <c r="L116">
        <v>1652197.12</v>
      </c>
      <c r="M116" s="4">
        <v>3075609.18</v>
      </c>
      <c r="O116" s="4" t="e">
        <v>#N/A</v>
      </c>
    </row>
    <row r="117" spans="1:15" x14ac:dyDescent="0.25">
      <c r="A117" s="3">
        <v>0.23543637710000001</v>
      </c>
      <c r="B117" s="2">
        <v>0</v>
      </c>
      <c r="C117" s="2">
        <v>0</v>
      </c>
      <c r="D117" s="2">
        <v>1</v>
      </c>
      <c r="E117" s="3">
        <v>2.1468937300000001E-2</v>
      </c>
      <c r="F117" s="3">
        <v>1.3091584561</v>
      </c>
      <c r="G117" s="3">
        <v>3.0956939009000002</v>
      </c>
      <c r="H117" s="3">
        <v>2.3607660020000001</v>
      </c>
      <c r="I117" s="4">
        <v>1623.5229212414999</v>
      </c>
      <c r="J117" s="2">
        <v>1</v>
      </c>
      <c r="K117" s="2">
        <v>0</v>
      </c>
      <c r="L117">
        <v>1571605.02</v>
      </c>
      <c r="M117" s="4">
        <v>3101188.76</v>
      </c>
      <c r="O117" s="4" t="e">
        <v>#N/A</v>
      </c>
    </row>
    <row r="118" spans="1:15" x14ac:dyDescent="0.25">
      <c r="A118" s="3">
        <v>0.11071158659999999</v>
      </c>
      <c r="B118" s="2">
        <v>0</v>
      </c>
      <c r="C118" s="2">
        <v>0</v>
      </c>
      <c r="D118" s="2">
        <v>1</v>
      </c>
      <c r="E118" s="3">
        <v>5.6640530500000001E-2</v>
      </c>
      <c r="F118" s="3">
        <v>1.2659634517</v>
      </c>
      <c r="G118" s="3">
        <v>3.6592370382000001</v>
      </c>
      <c r="H118" s="3">
        <v>2.1634062156999998</v>
      </c>
      <c r="I118" s="4">
        <v>1625.5168739600001</v>
      </c>
      <c r="J118" s="2">
        <v>1</v>
      </c>
      <c r="K118" s="2">
        <v>0</v>
      </c>
      <c r="L118">
        <v>1408522.19</v>
      </c>
      <c r="M118" s="4">
        <v>2854854.24</v>
      </c>
      <c r="O118" s="4">
        <v>3591021.94</v>
      </c>
    </row>
    <row r="119" spans="1:15" x14ac:dyDescent="0.25">
      <c r="A119" s="3">
        <v>0.21949401769999999</v>
      </c>
      <c r="B119" s="2">
        <v>0</v>
      </c>
      <c r="C119" s="2">
        <v>0</v>
      </c>
      <c r="D119" s="2">
        <v>1</v>
      </c>
      <c r="E119" s="3">
        <v>4.0471746500000003E-2</v>
      </c>
      <c r="F119" s="3">
        <v>1.4203923251999999</v>
      </c>
      <c r="G119" s="3">
        <v>3.7998160779000001</v>
      </c>
      <c r="H119" s="3">
        <v>2.3459875920000002</v>
      </c>
      <c r="I119" s="4">
        <v>1621.4845425444</v>
      </c>
      <c r="J119" s="2">
        <v>1</v>
      </c>
      <c r="K119" s="2">
        <v>0</v>
      </c>
      <c r="L119">
        <v>1470372.59</v>
      </c>
      <c r="M119" s="4">
        <v>2902467.8</v>
      </c>
      <c r="O119" s="4" t="e">
        <v>#N/A</v>
      </c>
    </row>
    <row r="120" spans="1:15" x14ac:dyDescent="0.25">
      <c r="A120" s="3">
        <v>0.1869112617</v>
      </c>
      <c r="B120" s="2">
        <v>0</v>
      </c>
      <c r="C120" s="2">
        <v>0</v>
      </c>
      <c r="D120" s="2">
        <v>1</v>
      </c>
      <c r="E120" s="3">
        <v>2.9689034699999999E-2</v>
      </c>
      <c r="F120" s="3">
        <v>3.2653322153</v>
      </c>
      <c r="G120" s="3">
        <v>2.4328865622000002</v>
      </c>
      <c r="H120" s="3">
        <v>2.7968617885999998</v>
      </c>
      <c r="I120" s="4">
        <v>1617.7143425490001</v>
      </c>
      <c r="J120" s="2">
        <v>0</v>
      </c>
      <c r="K120" s="2">
        <v>1</v>
      </c>
      <c r="L120">
        <v>1645319.65</v>
      </c>
      <c r="M120" s="4">
        <v>3000089.25</v>
      </c>
      <c r="O120" s="4">
        <v>3679979.41</v>
      </c>
    </row>
    <row r="121" spans="1:15" x14ac:dyDescent="0.25">
      <c r="A121" s="3">
        <v>0.4391616096</v>
      </c>
      <c r="B121" s="2">
        <v>0</v>
      </c>
      <c r="C121" s="2">
        <v>0</v>
      </c>
      <c r="D121" s="2">
        <v>1</v>
      </c>
      <c r="E121" s="3">
        <v>9.6608621000000006E-3</v>
      </c>
      <c r="F121" s="3">
        <v>1.1454463492</v>
      </c>
      <c r="G121" s="3">
        <v>3.8697328710000001</v>
      </c>
      <c r="H121" s="3">
        <v>2.2119720062999999</v>
      </c>
      <c r="I121" s="4">
        <v>1611.4902698773999</v>
      </c>
      <c r="J121" s="2">
        <v>1</v>
      </c>
      <c r="K121" s="2">
        <v>0</v>
      </c>
      <c r="L121">
        <v>1573683.92</v>
      </c>
      <c r="M121" s="4">
        <v>2997101.68</v>
      </c>
      <c r="O121" s="4" t="e">
        <v>#N/A</v>
      </c>
    </row>
    <row r="122" spans="1:15" x14ac:dyDescent="0.25">
      <c r="A122" s="3">
        <v>9.5746442400000006E-2</v>
      </c>
      <c r="B122" s="2">
        <v>0</v>
      </c>
      <c r="C122" s="2">
        <v>0</v>
      </c>
      <c r="D122" s="2">
        <v>1</v>
      </c>
      <c r="E122" s="3">
        <v>6.07043206E-2</v>
      </c>
      <c r="F122" s="3">
        <v>5.8559549310000003</v>
      </c>
      <c r="G122" s="3">
        <v>3.0714942607000002</v>
      </c>
      <c r="H122" s="3">
        <v>2.2657423604</v>
      </c>
      <c r="I122" s="4">
        <v>1624.1017610660001</v>
      </c>
      <c r="J122" s="2">
        <v>0</v>
      </c>
      <c r="K122" s="2">
        <v>1</v>
      </c>
      <c r="L122">
        <v>1614928.15</v>
      </c>
      <c r="M122" s="4">
        <v>3203116.33</v>
      </c>
      <c r="O122" s="4">
        <v>3796612.54</v>
      </c>
    </row>
    <row r="123" spans="1:15" x14ac:dyDescent="0.25">
      <c r="A123" s="3">
        <v>0.21727403940000001</v>
      </c>
      <c r="B123" s="2">
        <v>0</v>
      </c>
      <c r="C123" s="2">
        <v>0</v>
      </c>
      <c r="D123" s="2">
        <v>1</v>
      </c>
      <c r="E123" s="3">
        <v>3.5493078099999999E-2</v>
      </c>
      <c r="F123" s="3">
        <v>1.5905996414000001</v>
      </c>
      <c r="G123" s="3">
        <v>3.3850008465000001</v>
      </c>
      <c r="H123" s="3">
        <v>2.8385448269000002</v>
      </c>
      <c r="I123" s="4">
        <v>1620.2999275545999</v>
      </c>
      <c r="J123" s="2">
        <v>1</v>
      </c>
      <c r="K123" s="2">
        <v>0</v>
      </c>
      <c r="L123">
        <v>1576082.41</v>
      </c>
      <c r="M123" s="4">
        <v>3106462.89</v>
      </c>
      <c r="O123" s="4" t="e">
        <v>#N/A</v>
      </c>
    </row>
    <row r="124" spans="1:15" x14ac:dyDescent="0.25">
      <c r="A124" s="3">
        <v>0.4022560282</v>
      </c>
      <c r="B124" s="2">
        <v>0</v>
      </c>
      <c r="C124" s="2">
        <v>0</v>
      </c>
      <c r="D124" s="2">
        <v>1</v>
      </c>
      <c r="E124" s="3">
        <v>4.7290172300000002E-2</v>
      </c>
      <c r="F124" s="3">
        <v>5.9006943621000003</v>
      </c>
      <c r="G124" s="3">
        <v>4.0711970175000003</v>
      </c>
      <c r="H124" s="3">
        <v>2.3987922357000002</v>
      </c>
      <c r="I124" s="4">
        <v>1619.2131338035001</v>
      </c>
      <c r="J124" s="2">
        <v>0</v>
      </c>
      <c r="K124" s="2">
        <v>1</v>
      </c>
      <c r="L124">
        <v>1612897.01</v>
      </c>
      <c r="M124" s="4">
        <v>2975509.84</v>
      </c>
      <c r="O124" s="4" t="e">
        <v>#N/A</v>
      </c>
    </row>
    <row r="125" spans="1:15" x14ac:dyDescent="0.25">
      <c r="A125" s="3">
        <v>0.40899096950000002</v>
      </c>
      <c r="B125" s="2">
        <v>0</v>
      </c>
      <c r="C125" s="2">
        <v>0</v>
      </c>
      <c r="D125" s="2">
        <v>1</v>
      </c>
      <c r="E125" s="3">
        <v>4.1813936199999999E-2</v>
      </c>
      <c r="F125" s="3">
        <v>6.3939173490999996</v>
      </c>
      <c r="G125" s="3">
        <v>4.1022374073999996</v>
      </c>
      <c r="H125" s="3">
        <v>2.9552284584000001</v>
      </c>
      <c r="I125" s="4">
        <v>1613.0846772205</v>
      </c>
      <c r="J125" s="2">
        <v>0</v>
      </c>
      <c r="K125" s="2">
        <v>1</v>
      </c>
      <c r="L125">
        <v>1667960.89</v>
      </c>
      <c r="M125" s="4">
        <v>3081406.22</v>
      </c>
      <c r="O125" s="4" t="e">
        <v>#N/A</v>
      </c>
    </row>
    <row r="126" spans="1:15" x14ac:dyDescent="0.25">
      <c r="A126" s="3">
        <v>0.3135877091</v>
      </c>
      <c r="B126" s="2">
        <v>0</v>
      </c>
      <c r="C126" s="2">
        <v>0</v>
      </c>
      <c r="D126" s="2">
        <v>1</v>
      </c>
      <c r="E126" s="3">
        <v>6.75673522E-2</v>
      </c>
      <c r="F126" s="3">
        <v>1.6686471469999999</v>
      </c>
      <c r="G126" s="3">
        <v>3.2017785872000002</v>
      </c>
      <c r="H126" s="3">
        <v>2.8665342620000001</v>
      </c>
      <c r="I126" s="4">
        <v>1623.6128156737</v>
      </c>
      <c r="J126" s="2">
        <v>1</v>
      </c>
      <c r="K126" s="2">
        <v>0</v>
      </c>
      <c r="L126">
        <v>1489679.52</v>
      </c>
      <c r="M126" s="4">
        <v>2983323.82</v>
      </c>
      <c r="O126" s="4" t="e">
        <v>#N/A</v>
      </c>
    </row>
    <row r="127" spans="1:15" x14ac:dyDescent="0.25">
      <c r="A127" s="3">
        <v>0.38117210550000002</v>
      </c>
      <c r="B127" s="2">
        <v>0</v>
      </c>
      <c r="C127" s="2">
        <v>0</v>
      </c>
      <c r="D127" s="2">
        <v>1</v>
      </c>
      <c r="E127" s="3">
        <v>5.3535478999999997E-2</v>
      </c>
      <c r="F127" s="3">
        <v>1.1710735727999999</v>
      </c>
      <c r="G127" s="3">
        <v>2.9157112965</v>
      </c>
      <c r="H127" s="3">
        <v>2.9766415534999999</v>
      </c>
      <c r="I127" s="4">
        <v>1629.3205426374</v>
      </c>
      <c r="J127" s="2">
        <v>1</v>
      </c>
      <c r="K127" s="2">
        <v>0</v>
      </c>
      <c r="L127">
        <v>1409428.42</v>
      </c>
      <c r="M127" s="4">
        <v>2853165.23</v>
      </c>
      <c r="O127" s="4" t="e">
        <v>#N/A</v>
      </c>
    </row>
    <row r="128" spans="1:15" x14ac:dyDescent="0.25">
      <c r="A128" s="3">
        <v>0.34952777070000002</v>
      </c>
      <c r="B128" s="2">
        <v>0</v>
      </c>
      <c r="C128" s="2">
        <v>0</v>
      </c>
      <c r="D128" s="2">
        <v>1</v>
      </c>
      <c r="E128" s="3">
        <v>1.49885816E-2</v>
      </c>
      <c r="F128" s="3">
        <v>3.4561962509000002</v>
      </c>
      <c r="G128" s="3">
        <v>4.4748459009000001</v>
      </c>
      <c r="H128" s="3">
        <v>2.5265196425999998</v>
      </c>
      <c r="I128" s="4">
        <v>1623.8048437574</v>
      </c>
      <c r="J128" s="2">
        <v>0</v>
      </c>
      <c r="K128" s="2">
        <v>1</v>
      </c>
      <c r="L128">
        <v>1694096.69</v>
      </c>
      <c r="M128" s="4">
        <v>2973814.41</v>
      </c>
      <c r="O128" s="4">
        <v>3690661.05</v>
      </c>
    </row>
    <row r="129" spans="1:15" x14ac:dyDescent="0.25">
      <c r="A129" s="3">
        <v>8.13526059E-2</v>
      </c>
      <c r="B129" s="2">
        <v>0</v>
      </c>
      <c r="C129" s="2">
        <v>0</v>
      </c>
      <c r="D129" s="2">
        <v>1</v>
      </c>
      <c r="E129" s="3">
        <v>1.5498135099999999E-2</v>
      </c>
      <c r="F129" s="3">
        <v>2.1668876450000001</v>
      </c>
      <c r="G129" s="3">
        <v>3.2101622337000002</v>
      </c>
      <c r="H129" s="3">
        <v>2.1390662250000001</v>
      </c>
      <c r="I129" s="4">
        <v>1610.9601966334999</v>
      </c>
      <c r="J129" s="2">
        <v>0</v>
      </c>
      <c r="K129" s="2">
        <v>1</v>
      </c>
      <c r="L129">
        <v>1643618.25</v>
      </c>
      <c r="M129" s="4">
        <v>3038064.37</v>
      </c>
      <c r="O129" s="4" t="e">
        <v>#N/A</v>
      </c>
    </row>
    <row r="130" spans="1:15" x14ac:dyDescent="0.25">
      <c r="A130" s="3">
        <v>0.13285788009999999</v>
      </c>
      <c r="B130" s="2">
        <v>0</v>
      </c>
      <c r="C130" s="2">
        <v>0</v>
      </c>
      <c r="D130" s="2">
        <v>1</v>
      </c>
      <c r="E130" s="3">
        <v>3.1556582000000001E-3</v>
      </c>
      <c r="F130" s="3">
        <v>1.5658085352</v>
      </c>
      <c r="G130" s="3">
        <v>3.6649197543000001</v>
      </c>
      <c r="H130" s="3">
        <v>2.8093473275999998</v>
      </c>
      <c r="I130" s="4">
        <v>1622.7117135838</v>
      </c>
      <c r="J130" s="2">
        <v>0</v>
      </c>
      <c r="K130" s="2">
        <v>1</v>
      </c>
      <c r="L130">
        <v>1648068.2</v>
      </c>
      <c r="M130" s="4">
        <v>2881175.41</v>
      </c>
      <c r="O130" s="4">
        <v>3545914.36</v>
      </c>
    </row>
    <row r="131" spans="1:15" x14ac:dyDescent="0.25">
      <c r="A131" s="3">
        <v>0.38296132989999998</v>
      </c>
      <c r="B131" s="2">
        <v>0</v>
      </c>
      <c r="C131" s="2">
        <v>0</v>
      </c>
      <c r="D131" s="2">
        <v>1</v>
      </c>
      <c r="E131" s="3">
        <v>4.5545044399999998E-2</v>
      </c>
      <c r="F131" s="3">
        <v>4.1103183555999996</v>
      </c>
      <c r="G131" s="3">
        <v>2.1012468184999999</v>
      </c>
      <c r="H131" s="3">
        <v>2.1958068378000002</v>
      </c>
      <c r="I131" s="4">
        <v>1619.1378551427999</v>
      </c>
      <c r="J131" s="2">
        <v>0</v>
      </c>
      <c r="K131" s="2">
        <v>1</v>
      </c>
      <c r="L131">
        <v>1570707.95</v>
      </c>
      <c r="M131" s="4">
        <v>2969335.27</v>
      </c>
      <c r="O131" s="4" t="e">
        <v>#N/A</v>
      </c>
    </row>
    <row r="132" spans="1:15" x14ac:dyDescent="0.25">
      <c r="A132" s="3">
        <v>0.4795402144</v>
      </c>
      <c r="B132" s="2">
        <v>0</v>
      </c>
      <c r="C132" s="2">
        <v>0</v>
      </c>
      <c r="D132" s="2">
        <v>1</v>
      </c>
      <c r="E132" s="3">
        <v>6.1550645199999997E-2</v>
      </c>
      <c r="F132" s="3">
        <v>5.4899668177000001</v>
      </c>
      <c r="G132" s="3">
        <v>2.8797462600000001</v>
      </c>
      <c r="H132" s="3">
        <v>2.7913536917999999</v>
      </c>
      <c r="I132" s="4">
        <v>1622.8974596554001</v>
      </c>
      <c r="J132" s="2">
        <v>0</v>
      </c>
      <c r="K132" s="2">
        <v>1</v>
      </c>
      <c r="L132">
        <v>1662754.08</v>
      </c>
      <c r="M132" s="4">
        <v>3104791.75</v>
      </c>
      <c r="O132" s="4" t="e">
        <v>#N/A</v>
      </c>
    </row>
    <row r="133" spans="1:15" x14ac:dyDescent="0.25">
      <c r="A133" s="3">
        <v>0.4549224697</v>
      </c>
      <c r="B133" s="2">
        <v>0</v>
      </c>
      <c r="C133" s="2">
        <v>0</v>
      </c>
      <c r="D133" s="2">
        <v>1</v>
      </c>
      <c r="E133" s="3">
        <v>2.7986404499999999E-2</v>
      </c>
      <c r="F133" s="3">
        <v>3.8880627697999999</v>
      </c>
      <c r="G133" s="3">
        <v>4.1443579583999997</v>
      </c>
      <c r="H133" s="3">
        <v>2.7205801198000001</v>
      </c>
      <c r="I133" s="4">
        <v>1616.0308591814</v>
      </c>
      <c r="J133" s="2">
        <v>0</v>
      </c>
      <c r="K133" s="2">
        <v>1</v>
      </c>
      <c r="L133">
        <v>1598205.64</v>
      </c>
      <c r="M133" s="4">
        <v>3003273.86</v>
      </c>
      <c r="O133" s="4" t="e">
        <v>#N/A</v>
      </c>
    </row>
    <row r="134" spans="1:15" x14ac:dyDescent="0.25">
      <c r="A134" s="3">
        <v>0.1390696011</v>
      </c>
      <c r="B134" s="2">
        <v>0</v>
      </c>
      <c r="C134" s="2">
        <v>0</v>
      </c>
      <c r="D134" s="2">
        <v>1</v>
      </c>
      <c r="E134" s="3">
        <v>2.74090276E-2</v>
      </c>
      <c r="F134" s="3">
        <v>3.0229635186000001</v>
      </c>
      <c r="G134" s="3">
        <v>3.4481586018999999</v>
      </c>
      <c r="H134" s="3">
        <v>2.1212943651999998</v>
      </c>
      <c r="I134" s="4">
        <v>1625.0004068861999</v>
      </c>
      <c r="J134" s="2">
        <v>0</v>
      </c>
      <c r="K134" s="2">
        <v>1</v>
      </c>
      <c r="L134">
        <v>1597159.87</v>
      </c>
      <c r="M134" s="4">
        <v>2894199.23</v>
      </c>
      <c r="O134" s="4" t="e">
        <v>#N/A</v>
      </c>
    </row>
    <row r="135" spans="1:15" x14ac:dyDescent="0.25">
      <c r="A135" s="3">
        <v>0.4610084881</v>
      </c>
      <c r="B135" s="2">
        <v>0</v>
      </c>
      <c r="C135" s="2">
        <v>0</v>
      </c>
      <c r="D135" s="2">
        <v>1</v>
      </c>
      <c r="E135" s="3">
        <v>5.8795095700000001E-2</v>
      </c>
      <c r="F135" s="3">
        <v>1.3866370935000001</v>
      </c>
      <c r="G135" s="3">
        <v>2.8586803532</v>
      </c>
      <c r="H135" s="3">
        <v>2.4699361406999998</v>
      </c>
      <c r="I135" s="4">
        <v>1628.7029175319999</v>
      </c>
      <c r="J135" s="2">
        <v>1</v>
      </c>
      <c r="K135" s="2">
        <v>0</v>
      </c>
      <c r="L135">
        <v>1451064.07</v>
      </c>
      <c r="M135" s="4">
        <v>2936086.83</v>
      </c>
      <c r="O135" s="4" t="e">
        <v>#N/A</v>
      </c>
    </row>
    <row r="136" spans="1:15" x14ac:dyDescent="0.25">
      <c r="A136" s="3">
        <v>0.41359221759999998</v>
      </c>
      <c r="B136" s="2">
        <v>0</v>
      </c>
      <c r="C136" s="2">
        <v>0</v>
      </c>
      <c r="D136" s="2">
        <v>1</v>
      </c>
      <c r="E136" s="3">
        <v>4.0019675800000001E-2</v>
      </c>
      <c r="F136" s="3">
        <v>6.0514434202</v>
      </c>
      <c r="G136" s="3">
        <v>3.9051114431</v>
      </c>
      <c r="H136" s="3">
        <v>2.5203596008</v>
      </c>
      <c r="I136" s="4">
        <v>1620.9750694239999</v>
      </c>
      <c r="J136" s="2">
        <v>0</v>
      </c>
      <c r="K136" s="2">
        <v>1</v>
      </c>
      <c r="L136">
        <v>1690724.89</v>
      </c>
      <c r="M136" s="4">
        <v>3113635.16</v>
      </c>
      <c r="O136" s="4" t="e">
        <v>#N/A</v>
      </c>
    </row>
    <row r="137" spans="1:15" x14ac:dyDescent="0.25">
      <c r="A137" s="3">
        <v>0.20921020309999999</v>
      </c>
      <c r="B137" s="2">
        <v>0</v>
      </c>
      <c r="C137" s="2">
        <v>0</v>
      </c>
      <c r="D137" s="2">
        <v>1</v>
      </c>
      <c r="E137" s="3">
        <v>2.6806838E-2</v>
      </c>
      <c r="F137" s="3">
        <v>3.5835481905000002</v>
      </c>
      <c r="G137" s="3">
        <v>3.5514547855999998</v>
      </c>
      <c r="H137" s="3">
        <v>2.2418406262000001</v>
      </c>
      <c r="I137" s="4">
        <v>1626.6329955030001</v>
      </c>
      <c r="J137" s="2">
        <v>0</v>
      </c>
      <c r="K137" s="2">
        <v>1</v>
      </c>
      <c r="L137">
        <v>1622341.5</v>
      </c>
      <c r="M137" s="4">
        <v>3014740.86</v>
      </c>
      <c r="O137" s="4" t="e">
        <v>#N/A</v>
      </c>
    </row>
    <row r="138" spans="1:15" x14ac:dyDescent="0.25">
      <c r="A138" s="3">
        <v>0.42933534330000001</v>
      </c>
      <c r="B138" s="2">
        <v>0</v>
      </c>
      <c r="C138" s="2">
        <v>0</v>
      </c>
      <c r="D138" s="2">
        <v>1</v>
      </c>
      <c r="E138" s="3">
        <v>3.9729987699999997E-2</v>
      </c>
      <c r="F138" s="3">
        <v>2.0233078610000002</v>
      </c>
      <c r="G138" s="3">
        <v>4.5917166515999996</v>
      </c>
      <c r="H138" s="3">
        <v>2.8106354907000002</v>
      </c>
      <c r="I138" s="4">
        <v>1623.1086726916001</v>
      </c>
      <c r="J138" s="2">
        <v>1</v>
      </c>
      <c r="K138" s="2">
        <v>0</v>
      </c>
      <c r="L138">
        <v>1611317.17</v>
      </c>
      <c r="M138" s="4">
        <v>3143905.2799999998</v>
      </c>
      <c r="O138" s="4" t="e">
        <v>#N/A</v>
      </c>
    </row>
    <row r="139" spans="1:15" x14ac:dyDescent="0.25">
      <c r="A139" s="3">
        <v>0.22460228930000001</v>
      </c>
      <c r="B139" s="2">
        <v>0</v>
      </c>
      <c r="C139" s="2">
        <v>0</v>
      </c>
      <c r="D139" s="2">
        <v>1</v>
      </c>
      <c r="E139" s="3">
        <v>4.0151761799999998E-2</v>
      </c>
      <c r="F139" s="3">
        <v>3.993517813</v>
      </c>
      <c r="G139" s="3">
        <v>3.5359504189000002</v>
      </c>
      <c r="H139" s="3">
        <v>2.9259152318999999</v>
      </c>
      <c r="I139" s="4">
        <v>1614.2273056568999</v>
      </c>
      <c r="J139" s="2">
        <v>0</v>
      </c>
      <c r="K139" s="2">
        <v>1</v>
      </c>
      <c r="L139">
        <v>1609609.49</v>
      </c>
      <c r="M139" s="4">
        <v>3014555.82</v>
      </c>
      <c r="O139" s="4" t="e">
        <v>#N/A</v>
      </c>
    </row>
    <row r="140" spans="1:15" x14ac:dyDescent="0.25">
      <c r="A140" s="3">
        <v>0.2578783093</v>
      </c>
      <c r="B140" s="2">
        <v>0</v>
      </c>
      <c r="C140" s="2">
        <v>0</v>
      </c>
      <c r="D140" s="2">
        <v>1</v>
      </c>
      <c r="E140" s="3">
        <v>8.3193477000000002E-3</v>
      </c>
      <c r="F140" s="3">
        <v>0.96250139150000003</v>
      </c>
      <c r="G140" s="3">
        <v>4.7835559735000004</v>
      </c>
      <c r="H140" s="3">
        <v>2.9079560717000001</v>
      </c>
      <c r="I140" s="4">
        <v>1627.4599787028001</v>
      </c>
      <c r="J140" s="2">
        <v>1</v>
      </c>
      <c r="K140" s="2">
        <v>0</v>
      </c>
      <c r="L140">
        <v>1510134.92</v>
      </c>
      <c r="M140" s="4">
        <v>2839984.44</v>
      </c>
      <c r="O140" s="4">
        <v>3503849.5</v>
      </c>
    </row>
    <row r="141" spans="1:15" x14ac:dyDescent="0.25">
      <c r="A141" s="3">
        <v>0.44090137039999999</v>
      </c>
      <c r="B141" s="2">
        <v>0</v>
      </c>
      <c r="C141" s="2">
        <v>0</v>
      </c>
      <c r="D141" s="2">
        <v>1</v>
      </c>
      <c r="E141" s="3">
        <v>4.6487361999999997E-2</v>
      </c>
      <c r="F141" s="3">
        <v>4.8262540281000001</v>
      </c>
      <c r="G141" s="3">
        <v>4.6484469338999999</v>
      </c>
      <c r="H141" s="3">
        <v>2.8564603126999999</v>
      </c>
      <c r="I141" s="4">
        <v>1614.3415144114001</v>
      </c>
      <c r="J141" s="2">
        <v>0</v>
      </c>
      <c r="K141" s="2">
        <v>1</v>
      </c>
      <c r="L141">
        <v>1567024.38</v>
      </c>
      <c r="M141" s="4">
        <v>2810620.99</v>
      </c>
      <c r="O141" s="4">
        <v>3536114.18</v>
      </c>
    </row>
    <row r="142" spans="1:15" x14ac:dyDescent="0.25">
      <c r="A142" s="3">
        <v>0.30232249309999998</v>
      </c>
      <c r="B142" s="2">
        <v>0</v>
      </c>
      <c r="C142" s="2">
        <v>0</v>
      </c>
      <c r="D142" s="2">
        <v>1</v>
      </c>
      <c r="E142" s="3">
        <v>3.3763328000000002E-2</v>
      </c>
      <c r="F142" s="3">
        <v>2.1071441242</v>
      </c>
      <c r="G142" s="3">
        <v>4.9082808265000004</v>
      </c>
      <c r="H142" s="3">
        <v>2.7197526108000001</v>
      </c>
      <c r="I142" s="4">
        <v>1615.4361138781001</v>
      </c>
      <c r="J142" s="2">
        <v>1</v>
      </c>
      <c r="K142" s="2">
        <v>0</v>
      </c>
      <c r="L142">
        <v>1639020.89</v>
      </c>
      <c r="M142" s="4">
        <v>3179006.6</v>
      </c>
      <c r="O142" s="4" t="e">
        <v>#N/A</v>
      </c>
    </row>
    <row r="143" spans="1:15" x14ac:dyDescent="0.25">
      <c r="A143" s="3">
        <v>0.25006674600000001</v>
      </c>
      <c r="B143" s="2">
        <v>0</v>
      </c>
      <c r="C143" s="2">
        <v>0</v>
      </c>
      <c r="D143" s="2">
        <v>1</v>
      </c>
      <c r="E143" s="3">
        <v>3.4243272200000001E-2</v>
      </c>
      <c r="F143" s="3">
        <v>3.2048645777</v>
      </c>
      <c r="G143" s="3">
        <v>2.5974324008999998</v>
      </c>
      <c r="H143" s="3">
        <v>2.9896744529000001</v>
      </c>
      <c r="I143" s="4">
        <v>1618.2796485138999</v>
      </c>
      <c r="J143" s="2">
        <v>0</v>
      </c>
      <c r="K143" s="2">
        <v>1</v>
      </c>
      <c r="L143">
        <v>1610832.98</v>
      </c>
      <c r="M143" s="4">
        <v>3016317.95</v>
      </c>
      <c r="O143" s="4" t="e">
        <v>#N/A</v>
      </c>
    </row>
    <row r="144" spans="1:15" x14ac:dyDescent="0.25">
      <c r="A144" s="3">
        <v>0.17213826469999999</v>
      </c>
      <c r="B144" s="2">
        <v>0</v>
      </c>
      <c r="C144" s="2">
        <v>0</v>
      </c>
      <c r="D144" s="2">
        <v>1</v>
      </c>
      <c r="E144" s="3">
        <v>6.3978445499999995E-2</v>
      </c>
      <c r="F144" s="3">
        <v>6.4313439200999998</v>
      </c>
      <c r="G144" s="3">
        <v>4.1864434598000004</v>
      </c>
      <c r="H144" s="3">
        <v>2.9350615493999999</v>
      </c>
      <c r="I144" s="4">
        <v>1615.7556097936999</v>
      </c>
      <c r="J144" s="2">
        <v>0</v>
      </c>
      <c r="K144" s="2">
        <v>1</v>
      </c>
      <c r="L144">
        <v>1635916.52</v>
      </c>
      <c r="M144" s="4">
        <v>3006950.62</v>
      </c>
      <c r="O144" s="4" t="e">
        <v>#N/A</v>
      </c>
    </row>
    <row r="145" spans="1:15" x14ac:dyDescent="0.25">
      <c r="A145" s="3">
        <v>0.44958784429999998</v>
      </c>
      <c r="B145" s="2">
        <v>0</v>
      </c>
      <c r="C145" s="2">
        <v>0</v>
      </c>
      <c r="D145" s="2">
        <v>1</v>
      </c>
      <c r="E145" s="3">
        <v>5.4855782999999998E-2</v>
      </c>
      <c r="F145" s="3">
        <v>1.9384606401</v>
      </c>
      <c r="G145" s="3">
        <v>2.4904266810000002</v>
      </c>
      <c r="H145" s="3">
        <v>2.9224741305999999</v>
      </c>
      <c r="I145" s="4">
        <v>1627.1507632672999</v>
      </c>
      <c r="J145" s="2">
        <v>1</v>
      </c>
      <c r="K145" s="2">
        <v>0</v>
      </c>
      <c r="L145">
        <v>1645828.77</v>
      </c>
      <c r="M145" s="4">
        <v>3265818.97</v>
      </c>
      <c r="O145" s="4">
        <v>3961501.19</v>
      </c>
    </row>
    <row r="146" spans="1:15" x14ac:dyDescent="0.25">
      <c r="A146" s="3">
        <v>9.1904119500000006E-2</v>
      </c>
      <c r="B146" s="2">
        <v>0</v>
      </c>
      <c r="C146" s="2">
        <v>0</v>
      </c>
      <c r="D146" s="2">
        <v>1</v>
      </c>
      <c r="E146" s="3">
        <v>4.8241708000000001E-2</v>
      </c>
      <c r="F146" s="3">
        <v>5.0501891898000002</v>
      </c>
      <c r="G146" s="3">
        <v>3.0549981704000002</v>
      </c>
      <c r="H146" s="3">
        <v>2.5955135811000001</v>
      </c>
      <c r="I146" s="4">
        <v>1614.098728512</v>
      </c>
      <c r="J146" s="2">
        <v>0</v>
      </c>
      <c r="K146" s="2">
        <v>1</v>
      </c>
      <c r="L146">
        <v>1693620.48</v>
      </c>
      <c r="M146" s="4">
        <v>3069522.14</v>
      </c>
      <c r="O146" s="4" t="e">
        <v>#N/A</v>
      </c>
    </row>
    <row r="147" spans="1:15" x14ac:dyDescent="0.25">
      <c r="A147" s="3">
        <v>0.1149655819</v>
      </c>
      <c r="B147" s="2">
        <v>0</v>
      </c>
      <c r="C147" s="2">
        <v>0</v>
      </c>
      <c r="D147" s="2">
        <v>1</v>
      </c>
      <c r="E147" s="3">
        <v>5.7439891299999997E-2</v>
      </c>
      <c r="F147" s="3">
        <v>4.1708282986</v>
      </c>
      <c r="G147" s="3">
        <v>2.7936507856000001</v>
      </c>
      <c r="H147" s="3">
        <v>2.2205028237</v>
      </c>
      <c r="I147" s="4">
        <v>1624.2999253194</v>
      </c>
      <c r="J147" s="2">
        <v>0</v>
      </c>
      <c r="K147" s="2">
        <v>1</v>
      </c>
      <c r="L147">
        <v>1646102.39</v>
      </c>
      <c r="M147" s="4">
        <v>2960972.8</v>
      </c>
      <c r="O147" s="4" t="e">
        <v>#N/A</v>
      </c>
    </row>
    <row r="148" spans="1:15" x14ac:dyDescent="0.25">
      <c r="A148" s="3">
        <v>5.8832516699999997E-2</v>
      </c>
      <c r="B148" s="2">
        <v>0</v>
      </c>
      <c r="C148" s="2">
        <v>0</v>
      </c>
      <c r="D148" s="2">
        <v>1</v>
      </c>
      <c r="E148" s="3">
        <v>4.2616454200000001E-2</v>
      </c>
      <c r="F148" s="3">
        <v>1.8197666551</v>
      </c>
      <c r="G148" s="3">
        <v>4.6100915796999997</v>
      </c>
      <c r="H148" s="3">
        <v>2.4718276609999998</v>
      </c>
      <c r="I148" s="4">
        <v>1619.0041668355</v>
      </c>
      <c r="J148" s="2">
        <v>1</v>
      </c>
      <c r="K148" s="2">
        <v>0</v>
      </c>
      <c r="L148">
        <v>1636962.42</v>
      </c>
      <c r="M148" s="4">
        <v>3218704.18</v>
      </c>
      <c r="O148" s="4" t="e">
        <v>#N/A</v>
      </c>
    </row>
    <row r="149" spans="1:15" x14ac:dyDescent="0.25">
      <c r="A149" s="3">
        <v>0.42522685249999997</v>
      </c>
      <c r="B149" s="2">
        <v>0</v>
      </c>
      <c r="C149" s="2">
        <v>0</v>
      </c>
      <c r="D149" s="2">
        <v>1</v>
      </c>
      <c r="E149" s="3">
        <v>4.1664804499999999E-2</v>
      </c>
      <c r="F149" s="3">
        <v>1.4728928429000001</v>
      </c>
      <c r="G149" s="3">
        <v>2.8218819517</v>
      </c>
      <c r="H149" s="3">
        <v>2.4217124725999999</v>
      </c>
      <c r="I149" s="4">
        <v>1626.9514393688</v>
      </c>
      <c r="J149" s="2">
        <v>1</v>
      </c>
      <c r="K149" s="2">
        <v>0</v>
      </c>
      <c r="L149">
        <v>1543750.57</v>
      </c>
      <c r="M149" s="4">
        <v>3047800.38</v>
      </c>
      <c r="O149" s="4" t="e">
        <v>#N/A</v>
      </c>
    </row>
    <row r="150" spans="1:15" x14ac:dyDescent="0.25">
      <c r="A150" s="3">
        <v>0.15292720369999999</v>
      </c>
      <c r="B150" s="2">
        <v>0</v>
      </c>
      <c r="C150" s="2">
        <v>0</v>
      </c>
      <c r="D150" s="2">
        <v>1</v>
      </c>
      <c r="E150" s="3">
        <v>5.1295965300000003E-2</v>
      </c>
      <c r="F150" s="3">
        <v>3.8141668846000001</v>
      </c>
      <c r="G150" s="3">
        <v>3.2940649175000001</v>
      </c>
      <c r="H150" s="3">
        <v>2.7395950556000002</v>
      </c>
      <c r="I150" s="4">
        <v>1626.1380222713001</v>
      </c>
      <c r="J150" s="2">
        <v>0</v>
      </c>
      <c r="K150" s="2">
        <v>1</v>
      </c>
      <c r="L150">
        <v>1598333.74</v>
      </c>
      <c r="M150" s="4">
        <v>2876991.74</v>
      </c>
      <c r="O150" s="4" t="e">
        <v>#N/A</v>
      </c>
    </row>
    <row r="151" spans="1:15" x14ac:dyDescent="0.25">
      <c r="A151" s="3">
        <v>0.48807917830000003</v>
      </c>
      <c r="B151" s="2">
        <v>0</v>
      </c>
      <c r="C151" s="2">
        <v>0</v>
      </c>
      <c r="D151" s="2">
        <v>1</v>
      </c>
      <c r="E151" s="3">
        <v>1.6749876E-2</v>
      </c>
      <c r="F151" s="3">
        <v>1.8094273384999999</v>
      </c>
      <c r="G151" s="3">
        <v>4.7504480071000001</v>
      </c>
      <c r="H151" s="3">
        <v>2.568400971</v>
      </c>
      <c r="I151" s="4">
        <v>1612.7047354279</v>
      </c>
      <c r="J151" s="2">
        <v>1</v>
      </c>
      <c r="K151" s="2">
        <v>0</v>
      </c>
      <c r="L151">
        <v>1693652.5</v>
      </c>
      <c r="M151" s="4">
        <v>3220647.38</v>
      </c>
      <c r="O151" s="4">
        <v>3947426.3</v>
      </c>
    </row>
    <row r="152" spans="1:15" x14ac:dyDescent="0.25">
      <c r="A152" s="3">
        <v>0.34818913410000002</v>
      </c>
      <c r="B152" s="2">
        <v>0</v>
      </c>
      <c r="C152" s="2">
        <v>0</v>
      </c>
      <c r="D152" s="2">
        <v>1</v>
      </c>
      <c r="E152" s="3">
        <v>3.7701828799999997E-2</v>
      </c>
      <c r="F152" s="3">
        <v>4.4007445050999996</v>
      </c>
      <c r="G152" s="3">
        <v>4.9525756344999996</v>
      </c>
      <c r="H152" s="3">
        <v>2.8259463082999998</v>
      </c>
      <c r="I152" s="4">
        <v>1620.3945398293999</v>
      </c>
      <c r="J152" s="2">
        <v>0</v>
      </c>
      <c r="K152" s="2">
        <v>1</v>
      </c>
      <c r="L152">
        <v>1565473.12</v>
      </c>
      <c r="M152" s="4">
        <v>2975869.34</v>
      </c>
      <c r="O152" s="4" t="e">
        <v>#N/A</v>
      </c>
    </row>
    <row r="153" spans="1:15" x14ac:dyDescent="0.25">
      <c r="A153" s="3">
        <v>8.6070333999999998E-2</v>
      </c>
      <c r="B153" s="2">
        <v>0</v>
      </c>
      <c r="C153" s="2">
        <v>0</v>
      </c>
      <c r="D153" s="2">
        <v>1</v>
      </c>
      <c r="E153" s="3">
        <v>2.3590311700000002E-2</v>
      </c>
      <c r="F153" s="3">
        <v>2.2906391535999999</v>
      </c>
      <c r="G153" s="3">
        <v>2.1846856485999999</v>
      </c>
      <c r="H153" s="3">
        <v>2.0456399485999999</v>
      </c>
      <c r="I153" s="4">
        <v>1618.035457811</v>
      </c>
      <c r="J153" s="2">
        <v>0</v>
      </c>
      <c r="K153" s="2">
        <v>1</v>
      </c>
      <c r="L153">
        <v>1617393.28</v>
      </c>
      <c r="M153" s="4">
        <v>3126680.74</v>
      </c>
      <c r="O153" s="4" t="e">
        <v>#N/A</v>
      </c>
    </row>
    <row r="154" spans="1:15" x14ac:dyDescent="0.25">
      <c r="A154" s="3">
        <v>0.1603643541</v>
      </c>
      <c r="B154" s="2">
        <v>0</v>
      </c>
      <c r="C154" s="2">
        <v>0</v>
      </c>
      <c r="D154" s="2">
        <v>1</v>
      </c>
      <c r="E154" s="3">
        <v>1.32934191E-2</v>
      </c>
      <c r="F154" s="3">
        <v>0.82609689529999997</v>
      </c>
      <c r="G154" s="3">
        <v>3.5766190549000001</v>
      </c>
      <c r="H154" s="3">
        <v>2.3088890834</v>
      </c>
      <c r="I154" s="4">
        <v>1620.6842907304999</v>
      </c>
      <c r="J154" s="2">
        <v>1</v>
      </c>
      <c r="K154" s="2">
        <v>0</v>
      </c>
      <c r="L154">
        <v>1418289.55</v>
      </c>
      <c r="M154" s="4">
        <v>2791804.15</v>
      </c>
      <c r="O154" s="4">
        <v>3531554.92</v>
      </c>
    </row>
    <row r="155" spans="1:15" x14ac:dyDescent="0.25">
      <c r="A155" s="3">
        <v>0.46892393929999998</v>
      </c>
      <c r="B155" s="2">
        <v>0</v>
      </c>
      <c r="C155" s="2">
        <v>0</v>
      </c>
      <c r="D155" s="2">
        <v>1</v>
      </c>
      <c r="E155" s="3">
        <v>3.5975123300000002E-2</v>
      </c>
      <c r="F155" s="3">
        <v>4.0225138210000004</v>
      </c>
      <c r="G155" s="3">
        <v>3.8073272968</v>
      </c>
      <c r="H155" s="3">
        <v>2.3200709215000002</v>
      </c>
      <c r="I155" s="4">
        <v>1628.5747691347001</v>
      </c>
      <c r="J155" s="2">
        <v>0</v>
      </c>
      <c r="K155" s="2">
        <v>1</v>
      </c>
      <c r="L155">
        <v>1589744.95</v>
      </c>
      <c r="M155" s="4">
        <v>3012179.91</v>
      </c>
      <c r="O155" s="4" t="e">
        <v>#N/A</v>
      </c>
    </row>
    <row r="156" spans="1:15" x14ac:dyDescent="0.25">
      <c r="A156" s="3">
        <v>0.34686748179999999</v>
      </c>
      <c r="B156" s="2">
        <v>0</v>
      </c>
      <c r="C156" s="2">
        <v>0</v>
      </c>
      <c r="D156" s="2">
        <v>1</v>
      </c>
      <c r="E156" s="3">
        <v>6.0989276100000003E-2</v>
      </c>
      <c r="F156" s="3">
        <v>5.7613894506000003</v>
      </c>
      <c r="G156" s="3">
        <v>4.2237065803</v>
      </c>
      <c r="H156" s="3">
        <v>2.8824794263000002</v>
      </c>
      <c r="I156" s="4">
        <v>1617.1882429001</v>
      </c>
      <c r="J156" s="2">
        <v>0</v>
      </c>
      <c r="K156" s="2">
        <v>1</v>
      </c>
      <c r="L156">
        <v>1614029.5</v>
      </c>
      <c r="M156" s="4">
        <v>3045896.73</v>
      </c>
      <c r="O156" s="4" t="e">
        <v>#N/A</v>
      </c>
    </row>
    <row r="157" spans="1:15" x14ac:dyDescent="0.25">
      <c r="A157" s="3">
        <v>0.4875047689</v>
      </c>
      <c r="B157" s="2">
        <v>0</v>
      </c>
      <c r="C157" s="2">
        <v>0</v>
      </c>
      <c r="D157" s="2">
        <v>1</v>
      </c>
      <c r="E157" s="3">
        <v>1.7596838199999999E-2</v>
      </c>
      <c r="F157" s="3">
        <v>2.8724530390999998</v>
      </c>
      <c r="G157" s="3">
        <v>2.5163210506000002</v>
      </c>
      <c r="H157" s="3">
        <v>2.7474029674999998</v>
      </c>
      <c r="I157" s="4">
        <v>1621.4094606414001</v>
      </c>
      <c r="J157" s="2">
        <v>0</v>
      </c>
      <c r="K157" s="2">
        <v>1</v>
      </c>
      <c r="L157">
        <v>1652599.33</v>
      </c>
      <c r="M157" s="4">
        <v>2999965.05</v>
      </c>
      <c r="O157" s="4" t="e">
        <v>#N/A</v>
      </c>
    </row>
    <row r="158" spans="1:15" x14ac:dyDescent="0.25">
      <c r="A158" s="3">
        <v>0.39479411019999999</v>
      </c>
      <c r="B158" s="2">
        <v>0</v>
      </c>
      <c r="C158" s="2">
        <v>0</v>
      </c>
      <c r="D158" s="2">
        <v>1</v>
      </c>
      <c r="E158" s="3">
        <v>3.9633722199999999E-2</v>
      </c>
      <c r="F158" s="3">
        <v>5.4373805217999998</v>
      </c>
      <c r="G158" s="3">
        <v>4.4876653799000001</v>
      </c>
      <c r="H158" s="3">
        <v>2.3901616307000002</v>
      </c>
      <c r="I158" s="4">
        <v>1611.6730274234001</v>
      </c>
      <c r="J158" s="2">
        <v>0</v>
      </c>
      <c r="K158" s="2">
        <v>1</v>
      </c>
      <c r="L158">
        <v>1564319.3</v>
      </c>
      <c r="M158" s="4">
        <v>2898542.97</v>
      </c>
      <c r="O158" s="4">
        <v>3730291.61</v>
      </c>
    </row>
  </sheetData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4270-9179-4B77-B614-10B55D38D79F}">
  <dimension ref="A1:U158"/>
  <sheetViews>
    <sheetView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20.28515625" customWidth="1"/>
    <col min="2" max="4" width="18.28515625" customWidth="1"/>
    <col min="19" max="21" width="12.85546875" customWidth="1"/>
  </cols>
  <sheetData>
    <row r="1" spans="1:21" x14ac:dyDescent="0.25">
      <c r="A1" t="s">
        <v>364</v>
      </c>
      <c r="B1" t="s">
        <v>0</v>
      </c>
      <c r="C1" t="s">
        <v>365</v>
      </c>
      <c r="D1" t="s">
        <v>366</v>
      </c>
      <c r="E1" t="s">
        <v>368</v>
      </c>
      <c r="F1" t="s">
        <v>1</v>
      </c>
      <c r="H1" t="s">
        <v>2</v>
      </c>
      <c r="J1" t="s">
        <v>3</v>
      </c>
      <c r="L1" t="s">
        <v>4</v>
      </c>
      <c r="N1" t="s">
        <v>5</v>
      </c>
      <c r="P1" t="s">
        <v>6</v>
      </c>
      <c r="R1" t="s">
        <v>367</v>
      </c>
      <c r="S1" t="s">
        <v>331</v>
      </c>
      <c r="T1" t="s">
        <v>369</v>
      </c>
      <c r="U1" t="s">
        <v>370</v>
      </c>
    </row>
    <row r="2" spans="1:21" x14ac:dyDescent="0.25">
      <c r="A2" t="str">
        <f t="shared" ref="A2:A65" si="0">_xlfn.CONCAT(C2,"_",RIGHT(B2,3),D2)</f>
        <v>100_003_TRANZ</v>
      </c>
      <c r="B2" t="s">
        <v>30</v>
      </c>
      <c r="C2">
        <v>100</v>
      </c>
      <c r="D2" t="s">
        <v>322</v>
      </c>
      <c r="E2">
        <v>0</v>
      </c>
      <c r="F2">
        <v>0.4654236162</v>
      </c>
      <c r="G2">
        <f>(F2-MIN(F$2:F$158))/(MAX(F$2:F$158)-MIN(F$2:F$158))</f>
        <v>0.92785016378701002</v>
      </c>
      <c r="H2">
        <v>4.5206006100000001E-2</v>
      </c>
      <c r="I2">
        <f>(H2-MIN(H$2:H$158))/(MAX(H$2:H$158)-MIN(H$2:H$158))</f>
        <v>0.66348885450199935</v>
      </c>
      <c r="J2">
        <v>4.7363183926000003</v>
      </c>
      <c r="K2">
        <f>(J2-MIN(J$2:J$158))/(MAX(J$2:J$158)-MIN(J$2:J$158))</f>
        <v>0.4591260635213541</v>
      </c>
      <c r="L2">
        <v>4.8999886759000004</v>
      </c>
      <c r="M2">
        <f>(L2-MIN(L$2:L$158))/(MAX(L$2:L$158)-MIN(L$2:L$158))</f>
        <v>0.96767969035031198</v>
      </c>
      <c r="N2">
        <v>2.8520906592999999</v>
      </c>
      <c r="O2">
        <f>(N2-MIN(N$2:N$158))/(MAX(N$2:N$158)-MIN(N$2:N$158))</f>
        <v>0.85507114719347621</v>
      </c>
      <c r="P2">
        <v>1621.3206676682</v>
      </c>
      <c r="Q2">
        <f>(P2-MIN(P$2:P$158))/(MAX(P$2:P$158)-MIN(P$2:P$158))</f>
        <v>0.56544165480144837</v>
      </c>
      <c r="R2">
        <f>VLOOKUP(A2,NpByCase!$A$2:$G$158,2,FALSE)</f>
        <v>1575071.35</v>
      </c>
      <c r="S2">
        <f>VLOOKUP(A2,NpByCase!$A$2:$G$158,3,FALSE)</f>
        <v>2899753.93</v>
      </c>
      <c r="T2">
        <f>+S2-R2</f>
        <v>1324682.58</v>
      </c>
      <c r="U2">
        <f>(T2-MIN(T$2:T$158))/(MAX(T$2:T$158)-MIN(T$2:T$158))</f>
        <v>0.40709179949342156</v>
      </c>
    </row>
    <row r="3" spans="1:21" x14ac:dyDescent="0.25">
      <c r="A3" t="str">
        <f t="shared" si="0"/>
        <v>100_017_TRANZ</v>
      </c>
      <c r="B3" t="s">
        <v>31</v>
      </c>
      <c r="C3">
        <v>100</v>
      </c>
      <c r="D3" t="s">
        <v>322</v>
      </c>
      <c r="E3">
        <v>0</v>
      </c>
      <c r="F3">
        <v>0.1168787844</v>
      </c>
      <c r="G3">
        <f t="shared" ref="G3:G66" si="1">(F3-MIN(F$2:F$158))/(MAX(F$2:F$158)-MIN(F$2:F$158))</f>
        <v>0.14623558944315546</v>
      </c>
      <c r="H3">
        <v>2.21171831E-2</v>
      </c>
      <c r="I3">
        <f t="shared" ref="I3:I66" si="2">(H3-MIN(H$2:H$158))/(MAX(H$2:H$158)-MIN(H$2:H$158))</f>
        <v>0.32461404458886667</v>
      </c>
      <c r="J3">
        <v>3.0267782914999999</v>
      </c>
      <c r="K3">
        <f t="shared" ref="K3:K66" si="3">(J3-MIN(J$2:J$158))/(MAX(J$2:J$158)-MIN(J$2:J$158))</f>
        <v>0.2583971744822271</v>
      </c>
      <c r="L3">
        <v>4.8126595941000003</v>
      </c>
      <c r="M3">
        <f t="shared" ref="M3:M66" si="4">(L3-MIN(L$2:L$158))/(MAX(L$2:L$158)-MIN(L$2:L$158))</f>
        <v>0.93791219336566445</v>
      </c>
      <c r="N3">
        <v>2.7353954047000002</v>
      </c>
      <c r="O3">
        <f t="shared" ref="O3:O66" si="5">(N3-MIN(N$2:N$158))/(MAX(N$2:N$158)-MIN(N$2:N$158))</f>
        <v>0.73796770974372294</v>
      </c>
      <c r="P3">
        <v>1624.3662847583</v>
      </c>
      <c r="Q3">
        <f t="shared" ref="Q3:Q66" si="6">(P3-MIN(P$2:P$158))/(MAX(P$2:P$158)-MIN(P$2:P$158))</f>
        <v>0.71848136190589329</v>
      </c>
      <c r="R3">
        <f>VLOOKUP(A3,NpByCase!$A$2:$G$158,2,FALSE)</f>
        <v>1699043.71</v>
      </c>
      <c r="S3">
        <f>VLOOKUP(A3,NpByCase!$A$2:$G$158,3,FALSE)</f>
        <v>3112500.95</v>
      </c>
      <c r="T3">
        <f t="shared" ref="T3:T66" si="7">+S3-R3</f>
        <v>1413457.2400000002</v>
      </c>
      <c r="U3">
        <f t="shared" ref="U3:U66" si="8">(T3-MIN(T$2:T$158))/(MAX(T$2:T$158)-MIN(T$2:T$158))</f>
        <v>0.52743573707402558</v>
      </c>
    </row>
    <row r="4" spans="1:21" x14ac:dyDescent="0.25">
      <c r="A4" t="str">
        <f t="shared" si="0"/>
        <v>100_018_TRANZ</v>
      </c>
      <c r="B4" t="s">
        <v>32</v>
      </c>
      <c r="C4">
        <v>100</v>
      </c>
      <c r="D4" t="s">
        <v>322</v>
      </c>
      <c r="E4">
        <v>0</v>
      </c>
      <c r="F4">
        <v>0.41019501209999998</v>
      </c>
      <c r="G4">
        <f t="shared" si="1"/>
        <v>0.80399957715717607</v>
      </c>
      <c r="H4">
        <v>4.90364441E-2</v>
      </c>
      <c r="I4">
        <f t="shared" si="2"/>
        <v>0.71970821869973434</v>
      </c>
      <c r="J4">
        <v>7.1281280042999997</v>
      </c>
      <c r="K4">
        <f t="shared" si="3"/>
        <v>0.73996491944566023</v>
      </c>
      <c r="L4">
        <v>4.8843305192999997</v>
      </c>
      <c r="M4">
        <f t="shared" si="4"/>
        <v>0.96234236033643272</v>
      </c>
      <c r="N4">
        <v>2.2955472277000002</v>
      </c>
      <c r="O4">
        <f t="shared" si="5"/>
        <v>0.296581008465575</v>
      </c>
      <c r="P4">
        <v>1617.4319649659001</v>
      </c>
      <c r="Q4">
        <f t="shared" si="6"/>
        <v>0.37003760203632918</v>
      </c>
      <c r="R4">
        <f>VLOOKUP(A4,NpByCase!$A$2:$G$158,2,FALSE)</f>
        <v>1695829.78</v>
      </c>
      <c r="S4">
        <f>VLOOKUP(A4,NpByCase!$A$2:$G$158,3,FALSE)</f>
        <v>3183715.14</v>
      </c>
      <c r="T4">
        <f t="shared" si="7"/>
        <v>1487885.36</v>
      </c>
      <c r="U4">
        <f t="shared" si="8"/>
        <v>0.62833134205321306</v>
      </c>
    </row>
    <row r="5" spans="1:21" x14ac:dyDescent="0.25">
      <c r="A5" t="str">
        <f t="shared" si="0"/>
        <v>100_032</v>
      </c>
      <c r="B5" t="s">
        <v>7</v>
      </c>
      <c r="C5">
        <v>100</v>
      </c>
      <c r="E5">
        <v>1</v>
      </c>
      <c r="F5">
        <v>0.23012942280000001</v>
      </c>
      <c r="G5">
        <f t="shared" si="1"/>
        <v>0.40020105227916414</v>
      </c>
      <c r="H5">
        <v>2.8375980299999999E-2</v>
      </c>
      <c r="I5">
        <f t="shared" si="2"/>
        <v>0.41647445303995345</v>
      </c>
      <c r="J5">
        <v>1.7929091320999999</v>
      </c>
      <c r="K5">
        <f t="shared" si="3"/>
        <v>0.11352009003908435</v>
      </c>
      <c r="L5">
        <v>4.0456142161999997</v>
      </c>
      <c r="M5">
        <f t="shared" si="4"/>
        <v>0.67645266003382476</v>
      </c>
      <c r="N5">
        <v>2.2493584058999998</v>
      </c>
      <c r="O5">
        <f t="shared" si="5"/>
        <v>0.2502306249553431</v>
      </c>
      <c r="P5">
        <v>1620</v>
      </c>
      <c r="Q5">
        <f t="shared" si="6"/>
        <v>0.49907921095365426</v>
      </c>
      <c r="R5">
        <f>VLOOKUP(A5,NpByCase!$A$2:$G$158,2,FALSE)</f>
        <v>1615271.43</v>
      </c>
      <c r="S5">
        <f>VLOOKUP(A5,NpByCase!$A$2:$G$158,3,FALSE)</f>
        <v>3181804.42</v>
      </c>
      <c r="T5">
        <f t="shared" si="7"/>
        <v>1566532.99</v>
      </c>
      <c r="U5">
        <f t="shared" si="8"/>
        <v>0.73494696272224636</v>
      </c>
    </row>
    <row r="6" spans="1:21" x14ac:dyDescent="0.25">
      <c r="A6" t="str">
        <f t="shared" si="0"/>
        <v>100_042_TRANZ</v>
      </c>
      <c r="B6" t="s">
        <v>33</v>
      </c>
      <c r="C6">
        <v>100</v>
      </c>
      <c r="D6" t="s">
        <v>322</v>
      </c>
      <c r="E6">
        <v>0</v>
      </c>
      <c r="F6">
        <v>0.36634520129999998</v>
      </c>
      <c r="G6">
        <f t="shared" si="1"/>
        <v>0.70566602555493263</v>
      </c>
      <c r="H6">
        <v>4.7156976699999999E-2</v>
      </c>
      <c r="I6">
        <f t="shared" si="2"/>
        <v>0.69212326307367533</v>
      </c>
      <c r="J6">
        <v>3.8994188066</v>
      </c>
      <c r="K6">
        <f t="shared" si="3"/>
        <v>0.36085991344567436</v>
      </c>
      <c r="L6">
        <v>2.5381693909999998</v>
      </c>
      <c r="M6">
        <f t="shared" si="4"/>
        <v>0.16261627971517298</v>
      </c>
      <c r="N6">
        <v>2.5698529822</v>
      </c>
      <c r="O6">
        <f t="shared" si="5"/>
        <v>0.57184624417978014</v>
      </c>
      <c r="P6">
        <v>1625.2261740578001</v>
      </c>
      <c r="Q6">
        <f t="shared" si="6"/>
        <v>0.76169007877496575</v>
      </c>
      <c r="R6">
        <f>VLOOKUP(A6,NpByCase!$A$2:$G$158,2,FALSE)</f>
        <v>1647714.83</v>
      </c>
      <c r="S6">
        <f>VLOOKUP(A6,NpByCase!$A$2:$G$158,3,FALSE)</f>
        <v>3204708.78</v>
      </c>
      <c r="T6">
        <f t="shared" si="7"/>
        <v>1556993.9499999997</v>
      </c>
      <c r="U6">
        <f t="shared" si="8"/>
        <v>0.72201573173427169</v>
      </c>
    </row>
    <row r="7" spans="1:21" x14ac:dyDescent="0.25">
      <c r="A7" t="str">
        <f t="shared" si="0"/>
        <v>100_043_TRANZ</v>
      </c>
      <c r="B7" t="s">
        <v>34</v>
      </c>
      <c r="C7">
        <v>100</v>
      </c>
      <c r="D7" t="s">
        <v>322</v>
      </c>
      <c r="E7">
        <v>0</v>
      </c>
      <c r="F7">
        <v>0.42067349510000002</v>
      </c>
      <c r="G7">
        <f t="shared" si="1"/>
        <v>0.82749765913279394</v>
      </c>
      <c r="H7">
        <v>5.0003493000000003E-2</v>
      </c>
      <c r="I7">
        <f t="shared" si="2"/>
        <v>0.73390160188623133</v>
      </c>
      <c r="J7">
        <v>4.5920170858000002</v>
      </c>
      <c r="K7">
        <f t="shared" si="3"/>
        <v>0.44218265225991576</v>
      </c>
      <c r="L7">
        <v>4.2321299325000004</v>
      </c>
      <c r="M7">
        <f t="shared" si="4"/>
        <v>0.74002948814321678</v>
      </c>
      <c r="N7">
        <v>2.7643605080000002</v>
      </c>
      <c r="O7">
        <f t="shared" si="5"/>
        <v>0.76703412871803145</v>
      </c>
      <c r="P7">
        <v>1622.3061361128</v>
      </c>
      <c r="Q7">
        <f t="shared" si="6"/>
        <v>0.61496061849931138</v>
      </c>
      <c r="R7">
        <f>VLOOKUP(A7,NpByCase!$A$2:$G$158,2,FALSE)</f>
        <v>1605941.53</v>
      </c>
      <c r="S7">
        <f>VLOOKUP(A7,NpByCase!$A$2:$G$158,3,FALSE)</f>
        <v>2984117.91</v>
      </c>
      <c r="T7">
        <f t="shared" si="7"/>
        <v>1378176.3800000001</v>
      </c>
      <c r="U7">
        <f t="shared" si="8"/>
        <v>0.47960860246568088</v>
      </c>
    </row>
    <row r="8" spans="1:21" x14ac:dyDescent="0.25">
      <c r="A8" t="str">
        <f t="shared" si="0"/>
        <v>100_060</v>
      </c>
      <c r="B8" t="s">
        <v>8</v>
      </c>
      <c r="C8">
        <v>100</v>
      </c>
      <c r="E8">
        <v>1</v>
      </c>
      <c r="F8">
        <v>0.4900572668</v>
      </c>
      <c r="G8">
        <f t="shared" si="1"/>
        <v>0.98309132237432906</v>
      </c>
      <c r="H8">
        <v>6.0705658999999999E-3</v>
      </c>
      <c r="I8">
        <f t="shared" si="2"/>
        <v>8.9097736399453759E-2</v>
      </c>
      <c r="J8">
        <v>1.0704411394</v>
      </c>
      <c r="K8">
        <f t="shared" si="3"/>
        <v>2.8690142237517039E-2</v>
      </c>
      <c r="L8">
        <v>4.3515193823000002</v>
      </c>
      <c r="M8">
        <f t="shared" si="4"/>
        <v>0.7807252679873169</v>
      </c>
      <c r="N8">
        <v>2.3337384773999998</v>
      </c>
      <c r="O8">
        <f t="shared" si="5"/>
        <v>0.33490584554401287</v>
      </c>
      <c r="P8">
        <v>1620</v>
      </c>
      <c r="Q8">
        <f t="shared" si="6"/>
        <v>0.49907921095365426</v>
      </c>
      <c r="R8">
        <f>VLOOKUP(A8,NpByCase!$A$2:$G$158,2,FALSE)</f>
        <v>1573051.18</v>
      </c>
      <c r="S8">
        <f>VLOOKUP(A8,NpByCase!$A$2:$G$158,3,FALSE)</f>
        <v>3020224.81</v>
      </c>
      <c r="T8">
        <f t="shared" si="7"/>
        <v>1447173.6300000001</v>
      </c>
      <c r="U8">
        <f t="shared" si="8"/>
        <v>0.5731420583779121</v>
      </c>
    </row>
    <row r="9" spans="1:21" x14ac:dyDescent="0.25">
      <c r="A9" t="str">
        <f t="shared" si="0"/>
        <v>100_063</v>
      </c>
      <c r="B9" t="s">
        <v>9</v>
      </c>
      <c r="C9">
        <v>100</v>
      </c>
      <c r="E9">
        <v>1</v>
      </c>
      <c r="F9">
        <v>0.49668616840000002</v>
      </c>
      <c r="G9">
        <f t="shared" si="1"/>
        <v>0.99795668725635478</v>
      </c>
      <c r="H9">
        <v>6.7319656399999997E-2</v>
      </c>
      <c r="I9">
        <f t="shared" si="2"/>
        <v>0.98805104816158906</v>
      </c>
      <c r="J9">
        <v>1.6785874404000001</v>
      </c>
      <c r="K9">
        <f t="shared" si="3"/>
        <v>0.10009679206950239</v>
      </c>
      <c r="L9">
        <v>2.8542053710999999</v>
      </c>
      <c r="M9">
        <f t="shared" si="4"/>
        <v>0.27034213564724424</v>
      </c>
      <c r="N9">
        <v>2.4680140751000001</v>
      </c>
      <c r="O9">
        <f t="shared" si="5"/>
        <v>0.46965111955012701</v>
      </c>
      <c r="P9">
        <v>1620</v>
      </c>
      <c r="Q9">
        <f t="shared" si="6"/>
        <v>0.49907921095365426</v>
      </c>
      <c r="R9">
        <f>VLOOKUP(A9,NpByCase!$A$2:$G$158,2,FALSE)</f>
        <v>1519455.08</v>
      </c>
      <c r="S9">
        <f>VLOOKUP(A9,NpByCase!$A$2:$G$158,3,FALSE)</f>
        <v>3116484.97</v>
      </c>
      <c r="T9">
        <f t="shared" si="7"/>
        <v>1597029.8900000001</v>
      </c>
      <c r="U9">
        <f t="shared" si="8"/>
        <v>0.77628890680856488</v>
      </c>
    </row>
    <row r="10" spans="1:21" x14ac:dyDescent="0.25">
      <c r="A10" t="str">
        <f t="shared" si="0"/>
        <v>100_067_TRANZ</v>
      </c>
      <c r="B10" t="s">
        <v>35</v>
      </c>
      <c r="C10">
        <v>100</v>
      </c>
      <c r="D10" t="s">
        <v>322</v>
      </c>
      <c r="E10">
        <v>0</v>
      </c>
      <c r="F10">
        <v>0.46198178690000002</v>
      </c>
      <c r="G10">
        <f t="shared" si="1"/>
        <v>0.92013183404047294</v>
      </c>
      <c r="H10">
        <v>3.5755010300000001E-2</v>
      </c>
      <c r="I10">
        <f t="shared" si="2"/>
        <v>0.52477652580448131</v>
      </c>
      <c r="J10">
        <v>4.5035037571999998</v>
      </c>
      <c r="K10">
        <f t="shared" si="3"/>
        <v>0.43178969212777202</v>
      </c>
      <c r="L10">
        <v>2.6633832454999999</v>
      </c>
      <c r="M10">
        <f t="shared" si="4"/>
        <v>0.20529739990376109</v>
      </c>
      <c r="N10">
        <v>2.1969401176000001</v>
      </c>
      <c r="O10">
        <f t="shared" si="5"/>
        <v>0.19762898518684674</v>
      </c>
      <c r="P10">
        <v>1621.4259206029001</v>
      </c>
      <c r="Q10">
        <f t="shared" si="6"/>
        <v>0.57073052658731349</v>
      </c>
      <c r="R10">
        <f>VLOOKUP(A10,NpByCase!$A$2:$G$158,2,FALSE)</f>
        <v>1671760.15</v>
      </c>
      <c r="S10">
        <f>VLOOKUP(A10,NpByCase!$A$2:$G$158,3,FALSE)</f>
        <v>3071231.28</v>
      </c>
      <c r="T10">
        <f t="shared" si="7"/>
        <v>1399471.13</v>
      </c>
      <c r="U10">
        <f t="shared" si="8"/>
        <v>0.5084760074751119</v>
      </c>
    </row>
    <row r="11" spans="1:21" x14ac:dyDescent="0.25">
      <c r="A11" t="str">
        <f t="shared" si="0"/>
        <v>100_068_TRANZ</v>
      </c>
      <c r="B11" t="s">
        <v>36</v>
      </c>
      <c r="C11">
        <v>100</v>
      </c>
      <c r="D11" t="s">
        <v>322</v>
      </c>
      <c r="E11">
        <v>0</v>
      </c>
      <c r="F11">
        <v>9.6651514300000005E-2</v>
      </c>
      <c r="G11">
        <f t="shared" si="1"/>
        <v>0.10087577438664748</v>
      </c>
      <c r="H11">
        <v>5.9143201399999998E-2</v>
      </c>
      <c r="I11">
        <f t="shared" si="2"/>
        <v>0.86804516332768988</v>
      </c>
      <c r="J11">
        <v>4.3219442077999997</v>
      </c>
      <c r="K11">
        <f t="shared" si="3"/>
        <v>0.41047153373999479</v>
      </c>
      <c r="L11">
        <v>4.0638145813</v>
      </c>
      <c r="M11">
        <f t="shared" si="4"/>
        <v>0.68265654197173997</v>
      </c>
      <c r="N11">
        <v>2.9369826694999999</v>
      </c>
      <c r="O11">
        <f t="shared" si="5"/>
        <v>0.94026009716847825</v>
      </c>
      <c r="P11">
        <v>1629.9687391251</v>
      </c>
      <c r="Q11">
        <f t="shared" si="6"/>
        <v>1</v>
      </c>
      <c r="R11">
        <f>VLOOKUP(A11,NpByCase!$A$2:$G$158,2,FALSE)</f>
        <v>1638279.57</v>
      </c>
      <c r="S11">
        <f>VLOOKUP(A11,NpByCase!$A$2:$G$158,3,FALSE)</f>
        <v>3142289.16</v>
      </c>
      <c r="T11">
        <f t="shared" si="7"/>
        <v>1504009.59</v>
      </c>
      <c r="U11">
        <f t="shared" si="8"/>
        <v>0.65018953141327707</v>
      </c>
    </row>
    <row r="12" spans="1:21" x14ac:dyDescent="0.25">
      <c r="A12" t="str">
        <f t="shared" si="0"/>
        <v>100_071</v>
      </c>
      <c r="B12" t="s">
        <v>10</v>
      </c>
      <c r="C12">
        <v>100</v>
      </c>
      <c r="E12">
        <v>1</v>
      </c>
      <c r="F12">
        <v>0.45912597040000003</v>
      </c>
      <c r="G12">
        <f t="shared" si="1"/>
        <v>0.91372764268717099</v>
      </c>
      <c r="H12">
        <v>5.6537955600000002E-2</v>
      </c>
      <c r="I12">
        <f t="shared" si="2"/>
        <v>0.82980795326063772</v>
      </c>
      <c r="J12">
        <v>1.7680717354</v>
      </c>
      <c r="K12">
        <f t="shared" si="3"/>
        <v>0.11060376006062575</v>
      </c>
      <c r="L12">
        <v>2.9709977853999998</v>
      </c>
      <c r="M12">
        <f t="shared" si="4"/>
        <v>0.31015267491830922</v>
      </c>
      <c r="N12">
        <v>2.8733800899999999</v>
      </c>
      <c r="O12">
        <f t="shared" si="5"/>
        <v>0.87643504519313242</v>
      </c>
      <c r="P12">
        <v>1620</v>
      </c>
      <c r="Q12">
        <f t="shared" si="6"/>
        <v>0.49907921095365426</v>
      </c>
      <c r="R12">
        <f>VLOOKUP(A12,NpByCase!$A$2:$G$158,2,FALSE)</f>
        <v>1589396.13</v>
      </c>
      <c r="S12">
        <f>VLOOKUP(A12,NpByCase!$A$2:$G$158,3,FALSE)</f>
        <v>3230832.73</v>
      </c>
      <c r="T12">
        <f t="shared" si="7"/>
        <v>1641436.6</v>
      </c>
      <c r="U12">
        <f t="shared" si="8"/>
        <v>0.83648714734702445</v>
      </c>
    </row>
    <row r="13" spans="1:21" x14ac:dyDescent="0.25">
      <c r="A13" t="str">
        <f t="shared" si="0"/>
        <v>100_073_TRANZ</v>
      </c>
      <c r="B13" t="s">
        <v>37</v>
      </c>
      <c r="C13">
        <v>100</v>
      </c>
      <c r="D13" t="s">
        <v>322</v>
      </c>
      <c r="E13">
        <v>0</v>
      </c>
      <c r="F13">
        <v>0.32740209209999999</v>
      </c>
      <c r="G13">
        <f t="shared" si="1"/>
        <v>0.61833579155378615</v>
      </c>
      <c r="H13">
        <v>4.3791155800000002E-2</v>
      </c>
      <c r="I13">
        <f t="shared" si="2"/>
        <v>0.64272308716652116</v>
      </c>
      <c r="J13">
        <v>4.9129188227</v>
      </c>
      <c r="K13">
        <f t="shared" si="3"/>
        <v>0.47986193752337108</v>
      </c>
      <c r="L13">
        <v>3.7601211402999999</v>
      </c>
      <c r="M13">
        <f t="shared" si="4"/>
        <v>0.57913783545506703</v>
      </c>
      <c r="N13">
        <v>2.0974328003</v>
      </c>
      <c r="O13">
        <f t="shared" si="5"/>
        <v>9.777360591563744E-2</v>
      </c>
      <c r="P13">
        <v>1625.0233117396999</v>
      </c>
      <c r="Q13">
        <f t="shared" si="6"/>
        <v>0.75149641725215033</v>
      </c>
      <c r="R13">
        <f>VLOOKUP(A13,NpByCase!$A$2:$G$158,2,FALSE)</f>
        <v>1682616.24</v>
      </c>
      <c r="S13">
        <f>VLOOKUP(A13,NpByCase!$A$2:$G$158,3,FALSE)</f>
        <v>3085251.33</v>
      </c>
      <c r="T13">
        <f t="shared" si="7"/>
        <v>1402635.09</v>
      </c>
      <c r="U13">
        <f t="shared" si="8"/>
        <v>0.51276510759385696</v>
      </c>
    </row>
    <row r="14" spans="1:21" x14ac:dyDescent="0.25">
      <c r="A14" t="str">
        <f t="shared" si="0"/>
        <v>100_077</v>
      </c>
      <c r="B14" t="s">
        <v>11</v>
      </c>
      <c r="C14">
        <v>100</v>
      </c>
      <c r="E14">
        <v>1</v>
      </c>
      <c r="F14">
        <v>0.48561564419999997</v>
      </c>
      <c r="G14">
        <f t="shared" si="1"/>
        <v>0.97313094815226298</v>
      </c>
      <c r="H14">
        <v>6.1331409999999999E-3</v>
      </c>
      <c r="I14">
        <f t="shared" si="2"/>
        <v>9.0016151561534363E-2</v>
      </c>
      <c r="J14">
        <v>1.1446178239</v>
      </c>
      <c r="K14">
        <f t="shared" si="3"/>
        <v>3.7399738147382088E-2</v>
      </c>
      <c r="L14">
        <v>4.4397761569999998</v>
      </c>
      <c r="M14">
        <f t="shared" si="4"/>
        <v>0.81080898375079757</v>
      </c>
      <c r="N14">
        <v>2.2185130535000002</v>
      </c>
      <c r="O14">
        <f t="shared" si="5"/>
        <v>0.21927738004602557</v>
      </c>
      <c r="P14">
        <v>1620</v>
      </c>
      <c r="Q14">
        <f t="shared" si="6"/>
        <v>0.49907921095365426</v>
      </c>
      <c r="R14">
        <f>VLOOKUP(A14,NpByCase!$A$2:$G$158,2,FALSE)</f>
        <v>1602990.27</v>
      </c>
      <c r="S14">
        <f>VLOOKUP(A14,NpByCase!$A$2:$G$158,3,FALSE)</f>
        <v>3088442.14</v>
      </c>
      <c r="T14">
        <f t="shared" si="7"/>
        <v>1485451.87</v>
      </c>
      <c r="U14">
        <f t="shared" si="8"/>
        <v>0.62503247536464424</v>
      </c>
    </row>
    <row r="15" spans="1:21" x14ac:dyDescent="0.25">
      <c r="A15" t="str">
        <f t="shared" si="0"/>
        <v>100_085</v>
      </c>
      <c r="B15" t="s">
        <v>12</v>
      </c>
      <c r="C15">
        <v>100</v>
      </c>
      <c r="E15">
        <v>1</v>
      </c>
      <c r="F15">
        <v>0.28597568919999999</v>
      </c>
      <c r="G15">
        <f t="shared" si="1"/>
        <v>0.52543675155924019</v>
      </c>
      <c r="H15">
        <v>2.5602639199999999E-2</v>
      </c>
      <c r="I15">
        <f t="shared" si="2"/>
        <v>0.3757701071282204</v>
      </c>
      <c r="J15">
        <v>1.5490676699000001</v>
      </c>
      <c r="K15">
        <f t="shared" si="3"/>
        <v>8.4888982890683432E-2</v>
      </c>
      <c r="L15">
        <v>2.7985820240999999</v>
      </c>
      <c r="M15">
        <f t="shared" si="4"/>
        <v>0.25138203919403151</v>
      </c>
      <c r="N15">
        <v>2.5771785968000001</v>
      </c>
      <c r="O15">
        <f t="shared" si="5"/>
        <v>0.57919748270299687</v>
      </c>
      <c r="P15">
        <v>1620</v>
      </c>
      <c r="Q15">
        <f t="shared" si="6"/>
        <v>0.49907921095365426</v>
      </c>
      <c r="R15">
        <f>VLOOKUP(A15,NpByCase!$A$2:$G$158,2,FALSE)</f>
        <v>1642245.37</v>
      </c>
      <c r="S15">
        <f>VLOOKUP(A15,NpByCase!$A$2:$G$158,3,FALSE)</f>
        <v>3238686.54</v>
      </c>
      <c r="T15">
        <f t="shared" si="7"/>
        <v>1596441.17</v>
      </c>
      <c r="U15">
        <f t="shared" si="8"/>
        <v>0.7754908312886758</v>
      </c>
    </row>
    <row r="16" spans="1:21" x14ac:dyDescent="0.25">
      <c r="A16" t="str">
        <f t="shared" si="0"/>
        <v>100_088_TRANZ</v>
      </c>
      <c r="B16" t="s">
        <v>38</v>
      </c>
      <c r="C16">
        <v>100</v>
      </c>
      <c r="D16" t="s">
        <v>322</v>
      </c>
      <c r="E16">
        <v>0</v>
      </c>
      <c r="F16">
        <v>0.44548863989999998</v>
      </c>
      <c r="G16">
        <f t="shared" si="1"/>
        <v>0.88314581991591734</v>
      </c>
      <c r="H16">
        <v>2.3941803800000001E-2</v>
      </c>
      <c r="I16">
        <f t="shared" si="2"/>
        <v>0.35139401483144111</v>
      </c>
      <c r="J16">
        <v>2.632781118</v>
      </c>
      <c r="K16">
        <f t="shared" si="3"/>
        <v>0.21213525007909489</v>
      </c>
      <c r="L16">
        <v>2.2404568654000001</v>
      </c>
      <c r="M16">
        <f t="shared" si="4"/>
        <v>6.1136262687331314E-2</v>
      </c>
      <c r="N16">
        <v>2.9922983877</v>
      </c>
      <c r="O16">
        <f t="shared" si="5"/>
        <v>0.99576930162092647</v>
      </c>
      <c r="P16">
        <v>1617.0583591596001</v>
      </c>
      <c r="Q16">
        <f t="shared" si="6"/>
        <v>0.35126422328345452</v>
      </c>
      <c r="R16">
        <f>VLOOKUP(A16,NpByCase!$A$2:$G$158,2,FALSE)</f>
        <v>1685960.95</v>
      </c>
      <c r="S16">
        <f>VLOOKUP(A16,NpByCase!$A$2:$G$158,3,FALSE)</f>
        <v>3187529.74</v>
      </c>
      <c r="T16">
        <f t="shared" si="7"/>
        <v>1501568.7900000003</v>
      </c>
      <c r="U16">
        <f t="shared" si="8"/>
        <v>0.64688075520566646</v>
      </c>
    </row>
    <row r="17" spans="1:21" x14ac:dyDescent="0.25">
      <c r="A17" t="str">
        <f t="shared" si="0"/>
        <v>100_091</v>
      </c>
      <c r="B17" t="s">
        <v>13</v>
      </c>
      <c r="C17">
        <v>100</v>
      </c>
      <c r="E17">
        <v>1</v>
      </c>
      <c r="F17">
        <v>0.2203452763</v>
      </c>
      <c r="G17">
        <f t="shared" si="1"/>
        <v>0.37826002546083037</v>
      </c>
      <c r="H17">
        <v>2.5929160999999999E-2</v>
      </c>
      <c r="I17">
        <f t="shared" si="2"/>
        <v>0.38056246977518138</v>
      </c>
      <c r="J17">
        <v>1.8404167311999999</v>
      </c>
      <c r="K17">
        <f t="shared" si="3"/>
        <v>0.1190982847723481</v>
      </c>
      <c r="L17">
        <v>4.6990708990999996</v>
      </c>
      <c r="M17">
        <f t="shared" si="4"/>
        <v>0.89919369242406211</v>
      </c>
      <c r="N17">
        <v>2.8405373623000001</v>
      </c>
      <c r="O17">
        <f t="shared" si="5"/>
        <v>0.84347743845857182</v>
      </c>
      <c r="P17">
        <v>1620</v>
      </c>
      <c r="Q17">
        <f t="shared" si="6"/>
        <v>0.49907921095365426</v>
      </c>
      <c r="R17">
        <f>VLOOKUP(A17,NpByCase!$A$2:$G$158,2,FALSE)</f>
        <v>1645848.91</v>
      </c>
      <c r="S17">
        <f>VLOOKUP(A17,NpByCase!$A$2:$G$158,3,FALSE)</f>
        <v>3130282.63</v>
      </c>
      <c r="T17">
        <f t="shared" si="7"/>
        <v>1484433.72</v>
      </c>
      <c r="U17">
        <f t="shared" si="8"/>
        <v>0.62365225965840887</v>
      </c>
    </row>
    <row r="18" spans="1:21" x14ac:dyDescent="0.25">
      <c r="A18" t="str">
        <f t="shared" si="0"/>
        <v>100_093_TRANZ</v>
      </c>
      <c r="B18" t="s">
        <v>39</v>
      </c>
      <c r="C18">
        <v>100</v>
      </c>
      <c r="D18" t="s">
        <v>322</v>
      </c>
      <c r="E18">
        <v>0</v>
      </c>
      <c r="F18">
        <v>0.46840342340000002</v>
      </c>
      <c r="G18">
        <f t="shared" si="1"/>
        <v>0.93453240527722725</v>
      </c>
      <c r="H18">
        <v>4.1948421700000002E-2</v>
      </c>
      <c r="I18">
        <f t="shared" si="2"/>
        <v>0.61567726643075005</v>
      </c>
      <c r="J18">
        <v>4.0332278419999996</v>
      </c>
      <c r="K18">
        <f t="shared" si="3"/>
        <v>0.37657135478709508</v>
      </c>
      <c r="L18">
        <v>3.8117567078999999</v>
      </c>
      <c r="M18">
        <f t="shared" si="4"/>
        <v>0.59673863430869201</v>
      </c>
      <c r="N18">
        <v>2.7175964142</v>
      </c>
      <c r="O18">
        <f t="shared" si="5"/>
        <v>0.72010646099089204</v>
      </c>
      <c r="P18">
        <v>1621.0508061769999</v>
      </c>
      <c r="Q18">
        <f t="shared" si="6"/>
        <v>0.5518813409634804</v>
      </c>
      <c r="R18">
        <f>VLOOKUP(A18,NpByCase!$A$2:$G$158,2,FALSE)</f>
        <v>1609683.64</v>
      </c>
      <c r="S18">
        <f>VLOOKUP(A18,NpByCase!$A$2:$G$158,3,FALSE)</f>
        <v>3058581.86</v>
      </c>
      <c r="T18">
        <f t="shared" si="7"/>
        <v>1448898.22</v>
      </c>
      <c r="U18">
        <f t="shared" si="8"/>
        <v>0.57547993217334104</v>
      </c>
    </row>
    <row r="19" spans="1:21" x14ac:dyDescent="0.25">
      <c r="A19" t="str">
        <f t="shared" si="0"/>
        <v>100_094</v>
      </c>
      <c r="B19" t="s">
        <v>14</v>
      </c>
      <c r="C19">
        <v>100</v>
      </c>
      <c r="E19">
        <v>1</v>
      </c>
      <c r="F19">
        <v>0.47420276290000002</v>
      </c>
      <c r="G19">
        <f t="shared" si="1"/>
        <v>0.94753747051190285</v>
      </c>
      <c r="H19">
        <v>4.6803355499999998E-2</v>
      </c>
      <c r="I19">
        <f t="shared" si="2"/>
        <v>0.6869331623512932</v>
      </c>
      <c r="J19">
        <v>1.3522434851</v>
      </c>
      <c r="K19">
        <f t="shared" si="3"/>
        <v>6.177849842441422E-2</v>
      </c>
      <c r="L19">
        <v>4.7910234823</v>
      </c>
      <c r="M19">
        <f t="shared" si="4"/>
        <v>0.93053718289388354</v>
      </c>
      <c r="N19">
        <v>2.9175043114000001</v>
      </c>
      <c r="O19">
        <f t="shared" si="5"/>
        <v>0.92071360663460156</v>
      </c>
      <c r="P19">
        <v>1620</v>
      </c>
      <c r="Q19">
        <f t="shared" si="6"/>
        <v>0.49907921095365426</v>
      </c>
      <c r="R19">
        <f>VLOOKUP(A19,NpByCase!$A$2:$G$158,2,FALSE)</f>
        <v>1410968.46</v>
      </c>
      <c r="S19">
        <f>VLOOKUP(A19,NpByCase!$A$2:$G$158,3,FALSE)</f>
        <v>2743601.48</v>
      </c>
      <c r="T19">
        <f t="shared" si="7"/>
        <v>1332633.02</v>
      </c>
      <c r="U19">
        <f t="shared" si="8"/>
        <v>0.41786950627481989</v>
      </c>
    </row>
    <row r="20" spans="1:21" x14ac:dyDescent="0.25">
      <c r="A20" t="str">
        <f t="shared" si="0"/>
        <v>100_096</v>
      </c>
      <c r="B20" t="s">
        <v>15</v>
      </c>
      <c r="C20">
        <v>100</v>
      </c>
      <c r="E20">
        <v>1</v>
      </c>
      <c r="F20">
        <v>0.13674156940000001</v>
      </c>
      <c r="G20">
        <f t="shared" si="1"/>
        <v>0.19077804374632812</v>
      </c>
      <c r="H20">
        <v>6.3418696799999993E-2</v>
      </c>
      <c r="I20">
        <f t="shared" si="2"/>
        <v>0.93079663796801571</v>
      </c>
      <c r="J20">
        <v>1.5217885211</v>
      </c>
      <c r="K20">
        <f t="shared" si="3"/>
        <v>8.1685949964439855E-2</v>
      </c>
      <c r="L20">
        <v>3.4609248486999999</v>
      </c>
      <c r="M20">
        <f t="shared" si="4"/>
        <v>0.47715205334850758</v>
      </c>
      <c r="N20">
        <v>2.6419193651000001</v>
      </c>
      <c r="O20">
        <f t="shared" si="5"/>
        <v>0.64416470469548426</v>
      </c>
      <c r="P20">
        <v>1620</v>
      </c>
      <c r="Q20">
        <f t="shared" si="6"/>
        <v>0.49907921095365426</v>
      </c>
      <c r="R20">
        <f>VLOOKUP(A20,NpByCase!$A$2:$G$158,2,FALSE)</f>
        <v>1485976.5</v>
      </c>
      <c r="S20">
        <f>VLOOKUP(A20,NpByCase!$A$2:$G$158,3,FALSE)</f>
        <v>3062474.85</v>
      </c>
      <c r="T20">
        <f t="shared" si="7"/>
        <v>1576498.35</v>
      </c>
      <c r="U20">
        <f t="shared" si="8"/>
        <v>0.74845611794523748</v>
      </c>
    </row>
    <row r="21" spans="1:21" x14ac:dyDescent="0.25">
      <c r="A21" t="str">
        <f t="shared" si="0"/>
        <v>100_098_TRANZ</v>
      </c>
      <c r="B21" t="s">
        <v>40</v>
      </c>
      <c r="C21">
        <v>100</v>
      </c>
      <c r="D21" t="s">
        <v>322</v>
      </c>
      <c r="E21">
        <v>0</v>
      </c>
      <c r="F21">
        <v>0.34456432710000001</v>
      </c>
      <c r="G21">
        <f t="shared" si="1"/>
        <v>0.65682224087233898</v>
      </c>
      <c r="H21">
        <v>3.46210588E-2</v>
      </c>
      <c r="I21">
        <f t="shared" si="2"/>
        <v>0.50813351203919699</v>
      </c>
      <c r="J21">
        <v>3.4835432654999998</v>
      </c>
      <c r="K21">
        <f t="shared" si="3"/>
        <v>0.3120290990706065</v>
      </c>
      <c r="L21">
        <v>2.3892239152000001</v>
      </c>
      <c r="M21">
        <f t="shared" si="4"/>
        <v>0.11184586154099065</v>
      </c>
      <c r="N21">
        <v>2.3530808641999998</v>
      </c>
      <c r="O21">
        <f t="shared" si="5"/>
        <v>0.35431588917026619</v>
      </c>
      <c r="P21">
        <v>1617.3107165157001</v>
      </c>
      <c r="Q21">
        <f t="shared" si="6"/>
        <v>0.36394496899792217</v>
      </c>
      <c r="R21">
        <f>VLOOKUP(A21,NpByCase!$A$2:$G$158,2,FALSE)</f>
        <v>1670269.66</v>
      </c>
      <c r="S21">
        <f>VLOOKUP(A21,NpByCase!$A$2:$G$158,3,FALSE)</f>
        <v>3115511.36</v>
      </c>
      <c r="T21">
        <f t="shared" si="7"/>
        <v>1445241.7</v>
      </c>
      <c r="U21">
        <f t="shared" si="8"/>
        <v>0.57052311212308982</v>
      </c>
    </row>
    <row r="22" spans="1:21" x14ac:dyDescent="0.25">
      <c r="A22" t="str">
        <f t="shared" si="0"/>
        <v>100_112</v>
      </c>
      <c r="B22" t="s">
        <v>16</v>
      </c>
      <c r="C22">
        <v>100</v>
      </c>
      <c r="E22">
        <v>1</v>
      </c>
      <c r="F22">
        <v>0.3392559101</v>
      </c>
      <c r="G22">
        <f t="shared" si="1"/>
        <v>0.64491807327224238</v>
      </c>
      <c r="H22">
        <v>3.1684335600000002E-2</v>
      </c>
      <c r="I22">
        <f t="shared" si="2"/>
        <v>0.46503120595077124</v>
      </c>
      <c r="J22">
        <v>1.7394419183000001</v>
      </c>
      <c r="K22">
        <f t="shared" si="3"/>
        <v>0.10724213585761432</v>
      </c>
      <c r="L22">
        <v>3.4808990985000001</v>
      </c>
      <c r="M22">
        <f t="shared" si="4"/>
        <v>0.48396059190676027</v>
      </c>
      <c r="N22">
        <v>2.4981801217999999</v>
      </c>
      <c r="O22">
        <f t="shared" si="5"/>
        <v>0.49992268264794443</v>
      </c>
      <c r="P22">
        <v>1620</v>
      </c>
      <c r="Q22">
        <f t="shared" si="6"/>
        <v>0.49907921095365426</v>
      </c>
      <c r="R22">
        <f>VLOOKUP(A22,NpByCase!$A$2:$G$158,2,FALSE)</f>
        <v>1609357.45</v>
      </c>
      <c r="S22">
        <f>VLOOKUP(A22,NpByCase!$A$2:$G$158,3,FALSE)</f>
        <v>3178110.06</v>
      </c>
      <c r="T22">
        <f t="shared" si="7"/>
        <v>1568752.61</v>
      </c>
      <c r="U22">
        <f t="shared" si="8"/>
        <v>0.73795590480924145</v>
      </c>
    </row>
    <row r="23" spans="1:21" x14ac:dyDescent="0.25">
      <c r="A23" t="str">
        <f t="shared" si="0"/>
        <v>100_118</v>
      </c>
      <c r="B23" t="s">
        <v>17</v>
      </c>
      <c r="C23">
        <v>100</v>
      </c>
      <c r="E23">
        <v>1</v>
      </c>
      <c r="F23">
        <v>0.17178516699999999</v>
      </c>
      <c r="G23">
        <f t="shared" si="1"/>
        <v>0.2693635917808444</v>
      </c>
      <c r="H23">
        <v>5.4144361699999997E-2</v>
      </c>
      <c r="I23">
        <f t="shared" si="2"/>
        <v>0.79467715954838414</v>
      </c>
      <c r="J23">
        <v>2.3082222619000001</v>
      </c>
      <c r="K23">
        <f t="shared" si="3"/>
        <v>0.17402655723776098</v>
      </c>
      <c r="L23">
        <v>2.9233482711000001</v>
      </c>
      <c r="M23">
        <f t="shared" si="4"/>
        <v>0.29391058529582148</v>
      </c>
      <c r="N23">
        <v>2.1583981294000001</v>
      </c>
      <c r="O23">
        <f t="shared" si="5"/>
        <v>0.15895218277668399</v>
      </c>
      <c r="P23">
        <v>1620</v>
      </c>
      <c r="Q23">
        <f t="shared" si="6"/>
        <v>0.49907921095365426</v>
      </c>
      <c r="R23">
        <f>VLOOKUP(A23,NpByCase!$A$2:$G$158,2,FALSE)</f>
        <v>1674711.61</v>
      </c>
      <c r="S23">
        <f>VLOOKUP(A23,NpByCase!$A$2:$G$158,3,FALSE)</f>
        <v>3341752.16</v>
      </c>
      <c r="T23">
        <f t="shared" si="7"/>
        <v>1667040.55</v>
      </c>
      <c r="U23">
        <f t="shared" si="8"/>
        <v>0.8711961528291845</v>
      </c>
    </row>
    <row r="24" spans="1:21" x14ac:dyDescent="0.25">
      <c r="A24" t="str">
        <f t="shared" si="0"/>
        <v>100_123</v>
      </c>
      <c r="B24" t="s">
        <v>18</v>
      </c>
      <c r="C24">
        <v>100</v>
      </c>
      <c r="E24">
        <v>1</v>
      </c>
      <c r="F24">
        <v>0.15218610460000001</v>
      </c>
      <c r="G24">
        <f t="shared" si="1"/>
        <v>0.22541253751846235</v>
      </c>
      <c r="H24">
        <v>4.74599983E-2</v>
      </c>
      <c r="I24">
        <f t="shared" si="2"/>
        <v>0.69657071312773722</v>
      </c>
      <c r="J24">
        <v>1.118677189</v>
      </c>
      <c r="K24">
        <f t="shared" si="3"/>
        <v>3.435386936600858E-2</v>
      </c>
      <c r="L24">
        <v>3.0509517494999998</v>
      </c>
      <c r="M24">
        <f t="shared" si="4"/>
        <v>0.33740624653730411</v>
      </c>
      <c r="N24">
        <v>2.8028518682999999</v>
      </c>
      <c r="O24">
        <f t="shared" si="5"/>
        <v>0.80566012613924043</v>
      </c>
      <c r="P24">
        <v>1620</v>
      </c>
      <c r="Q24">
        <f t="shared" si="6"/>
        <v>0.49907921095365426</v>
      </c>
      <c r="R24">
        <f>VLOOKUP(A24,NpByCase!$A$2:$G$158,2,FALSE)</f>
        <v>1440754.91</v>
      </c>
      <c r="S24">
        <f>VLOOKUP(A24,NpByCase!$A$2:$G$158,3,FALSE)</f>
        <v>2912446.98</v>
      </c>
      <c r="T24">
        <f t="shared" si="7"/>
        <v>1471692.07</v>
      </c>
      <c r="U24">
        <f t="shared" si="8"/>
        <v>0.60637953417262391</v>
      </c>
    </row>
    <row r="25" spans="1:21" x14ac:dyDescent="0.25">
      <c r="A25" t="str">
        <f t="shared" si="0"/>
        <v>100_126_TRANZ</v>
      </c>
      <c r="B25" t="s">
        <v>42</v>
      </c>
      <c r="C25">
        <v>100</v>
      </c>
      <c r="D25" t="s">
        <v>322</v>
      </c>
      <c r="E25">
        <v>0</v>
      </c>
      <c r="F25">
        <v>0.33772387180000002</v>
      </c>
      <c r="G25">
        <f t="shared" si="1"/>
        <v>0.64148246512522478</v>
      </c>
      <c r="H25">
        <v>3.2959500799999999E-2</v>
      </c>
      <c r="I25">
        <f t="shared" si="2"/>
        <v>0.4837468141373748</v>
      </c>
      <c r="J25">
        <v>4.8350439082000003</v>
      </c>
      <c r="K25">
        <f t="shared" si="3"/>
        <v>0.47071810693317684</v>
      </c>
      <c r="L25">
        <v>3.7908193357000002</v>
      </c>
      <c r="M25">
        <f t="shared" si="4"/>
        <v>0.58960180026688569</v>
      </c>
      <c r="N25">
        <v>2.5581697879999998</v>
      </c>
      <c r="O25">
        <f t="shared" si="5"/>
        <v>0.56012218388356094</v>
      </c>
      <c r="P25">
        <v>1612.4406212706999</v>
      </c>
      <c r="Q25">
        <f t="shared" si="6"/>
        <v>0.11922676319054036</v>
      </c>
      <c r="R25">
        <f>VLOOKUP(A25,NpByCase!$A$2:$G$158,2,FALSE)</f>
        <v>1657077.98</v>
      </c>
      <c r="S25">
        <f>VLOOKUP(A25,NpByCase!$A$2:$G$158,3,FALSE)</f>
        <v>3249039.29</v>
      </c>
      <c r="T25">
        <f t="shared" si="7"/>
        <v>1591961.31</v>
      </c>
      <c r="U25">
        <f t="shared" si="8"/>
        <v>0.76941788218124096</v>
      </c>
    </row>
    <row r="26" spans="1:21" x14ac:dyDescent="0.25">
      <c r="A26" t="str">
        <f t="shared" si="0"/>
        <v>100_134</v>
      </c>
      <c r="B26" t="s">
        <v>19</v>
      </c>
      <c r="C26">
        <v>100</v>
      </c>
      <c r="E26">
        <v>1</v>
      </c>
      <c r="F26">
        <v>0.27505617409999999</v>
      </c>
      <c r="G26">
        <f t="shared" si="1"/>
        <v>0.50094965157026305</v>
      </c>
      <c r="H26">
        <v>3.0129566399999998E-2</v>
      </c>
      <c r="I26">
        <f t="shared" si="2"/>
        <v>0.44221184798225138</v>
      </c>
      <c r="J26">
        <v>2.2083404498000001</v>
      </c>
      <c r="K26">
        <f t="shared" si="3"/>
        <v>0.16229874508223022</v>
      </c>
      <c r="L26">
        <v>3.9604815002999998</v>
      </c>
      <c r="M26">
        <f t="shared" si="4"/>
        <v>0.64743382906006197</v>
      </c>
      <c r="N26">
        <v>2.4312033229000001</v>
      </c>
      <c r="O26">
        <f t="shared" si="5"/>
        <v>0.4327116087490504</v>
      </c>
      <c r="P26">
        <v>1620</v>
      </c>
      <c r="Q26">
        <f t="shared" si="6"/>
        <v>0.49907921095365426</v>
      </c>
      <c r="R26">
        <f>VLOOKUP(A26,NpByCase!$A$2:$G$158,2,FALSE)</f>
        <v>1717039.42</v>
      </c>
      <c r="S26">
        <f>VLOOKUP(A26,NpByCase!$A$2:$G$158,3,FALSE)</f>
        <v>3332829.3</v>
      </c>
      <c r="T26">
        <f t="shared" si="7"/>
        <v>1615789.88</v>
      </c>
      <c r="U26">
        <f t="shared" si="8"/>
        <v>0.80172016236699473</v>
      </c>
    </row>
    <row r="27" spans="1:21" x14ac:dyDescent="0.25">
      <c r="A27" t="str">
        <f t="shared" si="0"/>
        <v>100_146</v>
      </c>
      <c r="B27" t="s">
        <v>20</v>
      </c>
      <c r="C27">
        <v>100</v>
      </c>
      <c r="E27">
        <v>1</v>
      </c>
      <c r="F27">
        <v>0.40552787150000003</v>
      </c>
      <c r="G27">
        <f t="shared" si="1"/>
        <v>0.79353347701553034</v>
      </c>
      <c r="H27">
        <v>4.5984976900000002E-2</v>
      </c>
      <c r="I27">
        <f t="shared" si="2"/>
        <v>0.67492181415429009</v>
      </c>
      <c r="J27">
        <v>1.6427638439000001</v>
      </c>
      <c r="K27">
        <f t="shared" si="3"/>
        <v>9.589049663238218E-2</v>
      </c>
      <c r="L27">
        <v>3.1499590281000001</v>
      </c>
      <c r="M27">
        <f t="shared" si="4"/>
        <v>0.37115444137042164</v>
      </c>
      <c r="N27">
        <v>2.5239255653999999</v>
      </c>
      <c r="O27">
        <f t="shared" si="5"/>
        <v>0.52575818002581942</v>
      </c>
      <c r="P27">
        <v>1620</v>
      </c>
      <c r="Q27">
        <f t="shared" si="6"/>
        <v>0.49907921095365426</v>
      </c>
      <c r="R27">
        <f>VLOOKUP(A27,NpByCase!$A$2:$G$158,2,FALSE)</f>
        <v>1537619.02</v>
      </c>
      <c r="S27">
        <f>VLOOKUP(A27,NpByCase!$A$2:$G$158,3,FALSE)</f>
        <v>3149122.71</v>
      </c>
      <c r="T27">
        <f t="shared" si="7"/>
        <v>1611503.69</v>
      </c>
      <c r="U27">
        <f t="shared" si="8"/>
        <v>0.79590975451166079</v>
      </c>
    </row>
    <row r="28" spans="1:21" x14ac:dyDescent="0.25">
      <c r="A28" t="str">
        <f t="shared" si="0"/>
        <v>100_153</v>
      </c>
      <c r="B28" t="s">
        <v>21</v>
      </c>
      <c r="C28">
        <v>100</v>
      </c>
      <c r="E28">
        <v>1</v>
      </c>
      <c r="F28">
        <v>0.24801795630000001</v>
      </c>
      <c r="G28">
        <f t="shared" si="1"/>
        <v>0.44031623179575874</v>
      </c>
      <c r="H28">
        <v>5.6724900600000003E-2</v>
      </c>
      <c r="I28">
        <f t="shared" si="2"/>
        <v>0.83255174627854989</v>
      </c>
      <c r="J28">
        <v>1.5976403793</v>
      </c>
      <c r="K28">
        <f t="shared" si="3"/>
        <v>9.0592239567264907E-2</v>
      </c>
      <c r="L28">
        <v>2.7779446015000002</v>
      </c>
      <c r="M28">
        <f t="shared" si="4"/>
        <v>0.24434744771139916</v>
      </c>
      <c r="N28">
        <v>2.2139990297000001</v>
      </c>
      <c r="O28">
        <f t="shared" si="5"/>
        <v>0.2147475668542044</v>
      </c>
      <c r="P28">
        <v>1620</v>
      </c>
      <c r="Q28">
        <f t="shared" si="6"/>
        <v>0.49907921095365426</v>
      </c>
      <c r="R28">
        <f>VLOOKUP(A28,NpByCase!$A$2:$G$158,2,FALSE)</f>
        <v>1509613.16</v>
      </c>
      <c r="S28">
        <f>VLOOKUP(A28,NpByCase!$A$2:$G$158,3,FALSE)</f>
        <v>3116236.87</v>
      </c>
      <c r="T28">
        <f t="shared" si="7"/>
        <v>1606623.7100000002</v>
      </c>
      <c r="U28">
        <f t="shared" si="8"/>
        <v>0.78929439818684277</v>
      </c>
    </row>
    <row r="29" spans="1:21" x14ac:dyDescent="0.25">
      <c r="A29" t="str">
        <f t="shared" si="0"/>
        <v>100_158_TRANZ</v>
      </c>
      <c r="B29" t="s">
        <v>44</v>
      </c>
      <c r="C29">
        <v>100</v>
      </c>
      <c r="D29" t="s">
        <v>322</v>
      </c>
      <c r="E29">
        <v>0</v>
      </c>
      <c r="F29">
        <v>0.35590322182</v>
      </c>
      <c r="G29">
        <f t="shared" si="1"/>
        <v>0.6822498030150137</v>
      </c>
      <c r="H29">
        <v>4.2704020599999996E-2</v>
      </c>
      <c r="I29">
        <f t="shared" si="2"/>
        <v>0.62676719655010138</v>
      </c>
      <c r="J29">
        <v>4.6765321161599998</v>
      </c>
      <c r="K29">
        <f t="shared" si="3"/>
        <v>0.45210614463096627</v>
      </c>
      <c r="L29">
        <v>4.2734556225600002</v>
      </c>
      <c r="M29">
        <f t="shared" si="4"/>
        <v>0.75411600238215981</v>
      </c>
      <c r="N29">
        <v>2.6434493563800006</v>
      </c>
      <c r="O29">
        <f t="shared" si="5"/>
        <v>0.64570004766011757</v>
      </c>
      <c r="P29">
        <v>1622.1302455126001</v>
      </c>
      <c r="Q29">
        <f t="shared" si="6"/>
        <v>0.60612226320359419</v>
      </c>
      <c r="R29">
        <f>VLOOKUP(A29,NpByCase!$A$2:$G$158,2,FALSE)</f>
        <v>1679904.34</v>
      </c>
      <c r="S29">
        <f>VLOOKUP(A29,NpByCase!$A$2:$G$158,3,FALSE)</f>
        <v>3154880.64</v>
      </c>
      <c r="T29">
        <f t="shared" si="7"/>
        <v>1474976.3</v>
      </c>
      <c r="U29">
        <f t="shared" si="8"/>
        <v>0.61083167366964197</v>
      </c>
    </row>
    <row r="30" spans="1:21" x14ac:dyDescent="0.25">
      <c r="A30" t="str">
        <f t="shared" si="0"/>
        <v>100_159</v>
      </c>
      <c r="B30" t="s">
        <v>22</v>
      </c>
      <c r="C30">
        <v>100</v>
      </c>
      <c r="E30">
        <v>1</v>
      </c>
      <c r="F30">
        <v>8.7220164000000003E-2</v>
      </c>
      <c r="G30">
        <f t="shared" si="1"/>
        <v>7.9725895869865268E-2</v>
      </c>
      <c r="H30">
        <v>6.7906879500000003E-2</v>
      </c>
      <c r="I30">
        <f t="shared" si="2"/>
        <v>0.99666972553587974</v>
      </c>
      <c r="J30">
        <v>1.4583920199</v>
      </c>
      <c r="K30">
        <f t="shared" si="3"/>
        <v>7.4242129695669637E-2</v>
      </c>
      <c r="L30">
        <v>4.2571908523999999</v>
      </c>
      <c r="M30">
        <f t="shared" si="4"/>
        <v>0.74857189855426642</v>
      </c>
      <c r="N30">
        <v>2.6796120098</v>
      </c>
      <c r="O30">
        <f t="shared" si="5"/>
        <v>0.68198919272691294</v>
      </c>
      <c r="P30">
        <v>1620</v>
      </c>
      <c r="Q30">
        <f t="shared" si="6"/>
        <v>0.49907921095365426</v>
      </c>
      <c r="R30">
        <f>VLOOKUP(A30,NpByCase!$A$2:$G$158,2,FALSE)</f>
        <v>1509613.16</v>
      </c>
      <c r="S30">
        <f>VLOOKUP(A30,NpByCase!$A$2:$G$158,3,FALSE)</f>
        <v>3116236.87</v>
      </c>
      <c r="T30">
        <f t="shared" si="7"/>
        <v>1606623.7100000002</v>
      </c>
      <c r="U30">
        <f t="shared" si="8"/>
        <v>0.78929439818684277</v>
      </c>
    </row>
    <row r="31" spans="1:21" x14ac:dyDescent="0.25">
      <c r="A31" t="str">
        <f t="shared" si="0"/>
        <v>100_160_TRANZ</v>
      </c>
      <c r="B31" t="s">
        <v>45</v>
      </c>
      <c r="C31">
        <v>100</v>
      </c>
      <c r="D31" t="s">
        <v>322</v>
      </c>
      <c r="E31">
        <v>0</v>
      </c>
      <c r="F31">
        <v>0.37358298266666673</v>
      </c>
      <c r="G31">
        <f t="shared" si="1"/>
        <v>0.72189680818592361</v>
      </c>
      <c r="H31">
        <v>4.1545852216666665E-2</v>
      </c>
      <c r="I31">
        <f t="shared" si="2"/>
        <v>0.60976875142583142</v>
      </c>
      <c r="J31">
        <v>4.6476940563333331</v>
      </c>
      <c r="K31">
        <f t="shared" si="3"/>
        <v>0.44872006921376723</v>
      </c>
      <c r="L31">
        <v>4.0051102263833336</v>
      </c>
      <c r="M31">
        <f t="shared" si="4"/>
        <v>0.66264623530242672</v>
      </c>
      <c r="N31">
        <v>2.5690311499166669</v>
      </c>
      <c r="O31">
        <f t="shared" si="5"/>
        <v>0.5710215372479055</v>
      </c>
      <c r="P31">
        <v>1622.0128580276503</v>
      </c>
      <c r="Q31">
        <f t="shared" si="6"/>
        <v>0.60022364043422172</v>
      </c>
      <c r="R31">
        <f>VLOOKUP(A31,NpByCase!$A$2:$G$158,2,FALSE)</f>
        <v>1683675.92</v>
      </c>
      <c r="S31">
        <f>VLOOKUP(A31,NpByCase!$A$2:$G$158,3,FALSE)</f>
        <v>3132208.52</v>
      </c>
      <c r="T31">
        <f t="shared" si="7"/>
        <v>1448532.6</v>
      </c>
      <c r="U31">
        <f t="shared" si="8"/>
        <v>0.57498429354787961</v>
      </c>
    </row>
    <row r="32" spans="1:21" x14ac:dyDescent="0.25">
      <c r="A32" t="str">
        <f t="shared" si="0"/>
        <v>100_172_TRANZ</v>
      </c>
      <c r="B32" t="s">
        <v>46</v>
      </c>
      <c r="C32">
        <v>100</v>
      </c>
      <c r="D32" t="s">
        <v>322</v>
      </c>
      <c r="E32">
        <v>0</v>
      </c>
      <c r="F32">
        <v>0.33402134432857145</v>
      </c>
      <c r="G32">
        <f t="shared" si="1"/>
        <v>0.63317951764316982</v>
      </c>
      <c r="H32">
        <v>4.4059759242857141E-2</v>
      </c>
      <c r="I32">
        <f t="shared" si="2"/>
        <v>0.64666538169752541</v>
      </c>
      <c r="J32">
        <v>4.6011583636857143</v>
      </c>
      <c r="K32">
        <f t="shared" si="3"/>
        <v>0.44325599271751404</v>
      </c>
      <c r="L32">
        <v>4.0134965628000003</v>
      </c>
      <c r="M32">
        <f t="shared" si="4"/>
        <v>0.66550485054090003</v>
      </c>
      <c r="N32">
        <v>2.6215956527142863</v>
      </c>
      <c r="O32">
        <f t="shared" si="5"/>
        <v>0.62376990295084489</v>
      </c>
      <c r="P32">
        <v>1623.1494124701433</v>
      </c>
      <c r="Q32">
        <f t="shared" si="6"/>
        <v>0.65733454894362675</v>
      </c>
      <c r="R32">
        <f>VLOOKUP(A32,NpByCase!$A$2:$G$158,2,FALSE)</f>
        <v>1699295.25</v>
      </c>
      <c r="S32">
        <f>VLOOKUP(A32,NpByCase!$A$2:$G$158,3,FALSE)</f>
        <v>3070675.97</v>
      </c>
      <c r="T32">
        <f t="shared" si="7"/>
        <v>1371380.7200000002</v>
      </c>
      <c r="U32">
        <f t="shared" si="8"/>
        <v>0.47039632857064151</v>
      </c>
    </row>
    <row r="33" spans="1:21" x14ac:dyDescent="0.25">
      <c r="A33" t="str">
        <f t="shared" si="0"/>
        <v>100_180</v>
      </c>
      <c r="B33" t="s">
        <v>23</v>
      </c>
      <c r="C33">
        <v>100</v>
      </c>
      <c r="E33">
        <v>1</v>
      </c>
      <c r="F33">
        <v>0.19206402780000001</v>
      </c>
      <c r="G33">
        <f t="shared" si="1"/>
        <v>0.31483909939492777</v>
      </c>
      <c r="H33">
        <v>3.5023948200000002E-2</v>
      </c>
      <c r="I33">
        <f t="shared" si="2"/>
        <v>0.51404672246317651</v>
      </c>
      <c r="J33">
        <v>2.0879840755000001</v>
      </c>
      <c r="K33">
        <f t="shared" si="3"/>
        <v>0.14816687342477611</v>
      </c>
      <c r="L33">
        <v>4.2719738501000002</v>
      </c>
      <c r="M33">
        <f t="shared" si="4"/>
        <v>0.75361091683304104</v>
      </c>
      <c r="N33">
        <v>2.0295549586999999</v>
      </c>
      <c r="O33">
        <f t="shared" si="5"/>
        <v>2.9658337601805859E-2</v>
      </c>
      <c r="P33">
        <v>1620</v>
      </c>
      <c r="Q33">
        <f t="shared" si="6"/>
        <v>0.49907921095365426</v>
      </c>
      <c r="R33">
        <f>VLOOKUP(A33,NpByCase!$A$2:$G$158,2,FALSE)</f>
        <v>1646606.2</v>
      </c>
      <c r="S33">
        <f>VLOOKUP(A33,NpByCase!$A$2:$G$158,3,FALSE)</f>
        <v>3198996.25</v>
      </c>
      <c r="T33">
        <f t="shared" si="7"/>
        <v>1552390.05</v>
      </c>
      <c r="U33">
        <f t="shared" si="8"/>
        <v>0.71577463259373653</v>
      </c>
    </row>
    <row r="34" spans="1:21" x14ac:dyDescent="0.25">
      <c r="A34" t="str">
        <f t="shared" si="0"/>
        <v>100_183_TRANZ</v>
      </c>
      <c r="B34" t="s">
        <v>47</v>
      </c>
      <c r="C34">
        <v>100</v>
      </c>
      <c r="D34" t="s">
        <v>322</v>
      </c>
      <c r="E34">
        <v>0</v>
      </c>
      <c r="F34">
        <v>0.33319393780000001</v>
      </c>
      <c r="G34">
        <f t="shared" si="1"/>
        <v>0.63132405188199692</v>
      </c>
      <c r="H34">
        <v>4.4026183812499994E-2</v>
      </c>
      <c r="I34">
        <f t="shared" si="2"/>
        <v>0.64617259488114986</v>
      </c>
      <c r="J34">
        <v>4.6401284210625002</v>
      </c>
      <c r="K34">
        <f t="shared" si="3"/>
        <v>0.4478317358182462</v>
      </c>
      <c r="L34">
        <v>3.9818246349875004</v>
      </c>
      <c r="M34">
        <f t="shared" si="4"/>
        <v>0.654708973655171</v>
      </c>
      <c r="N34">
        <v>2.5560752961625006</v>
      </c>
      <c r="O34">
        <f t="shared" si="5"/>
        <v>0.5580203658214441</v>
      </c>
      <c r="P34">
        <v>1623.3836498788378</v>
      </c>
      <c r="Q34">
        <f t="shared" si="6"/>
        <v>0.6691047824821893</v>
      </c>
      <c r="R34">
        <f>VLOOKUP(A34,NpByCase!$A$2:$G$158,2,FALSE)</f>
        <v>1679486.71</v>
      </c>
      <c r="S34">
        <f>VLOOKUP(A34,NpByCase!$A$2:$G$158,3,FALSE)</f>
        <v>3102261.85</v>
      </c>
      <c r="T34">
        <f t="shared" si="7"/>
        <v>1422775.1400000001</v>
      </c>
      <c r="U34">
        <f t="shared" si="8"/>
        <v>0.54006718816583821</v>
      </c>
    </row>
    <row r="35" spans="1:21" x14ac:dyDescent="0.25">
      <c r="A35" t="str">
        <f t="shared" si="0"/>
        <v>100_193_TRANZ</v>
      </c>
      <c r="B35" t="s">
        <v>48</v>
      </c>
      <c r="C35">
        <v>100</v>
      </c>
      <c r="D35" t="s">
        <v>322</v>
      </c>
      <c r="E35">
        <v>0</v>
      </c>
      <c r="F35">
        <v>0.34567112692222224</v>
      </c>
      <c r="G35">
        <f t="shared" si="1"/>
        <v>0.65930424833021029</v>
      </c>
      <c r="H35">
        <v>4.1794586033333331E-2</v>
      </c>
      <c r="I35">
        <f t="shared" si="2"/>
        <v>0.61341941932007116</v>
      </c>
      <c r="J35">
        <v>4.4170898318333336</v>
      </c>
      <c r="K35">
        <f t="shared" si="3"/>
        <v>0.42164323740278498</v>
      </c>
      <c r="L35">
        <v>3.7883393272555557</v>
      </c>
      <c r="M35">
        <f t="shared" si="4"/>
        <v>0.58875645021429979</v>
      </c>
      <c r="N35">
        <v>2.604544528555556</v>
      </c>
      <c r="O35">
        <f t="shared" si="5"/>
        <v>0.60665913646583081</v>
      </c>
      <c r="P35">
        <v>1622.6808397989225</v>
      </c>
      <c r="Q35">
        <f t="shared" si="6"/>
        <v>0.6337891647934436</v>
      </c>
      <c r="R35">
        <f>VLOOKUP(A35,NpByCase!$A$2:$G$158,2,FALSE)</f>
        <v>1682728.19</v>
      </c>
      <c r="S35">
        <f>VLOOKUP(A35,NpByCase!$A$2:$G$158,3,FALSE)</f>
        <v>3124155.13</v>
      </c>
      <c r="T35">
        <f t="shared" si="7"/>
        <v>1441426.94</v>
      </c>
      <c r="U35">
        <f t="shared" si="8"/>
        <v>0.56535178013122434</v>
      </c>
    </row>
    <row r="36" spans="1:21" x14ac:dyDescent="0.25">
      <c r="A36" t="str">
        <f t="shared" si="0"/>
        <v>100_196_TRANZ</v>
      </c>
      <c r="B36" t="s">
        <v>49</v>
      </c>
      <c r="C36">
        <v>100</v>
      </c>
      <c r="D36" t="s">
        <v>322</v>
      </c>
      <c r="E36">
        <v>0</v>
      </c>
      <c r="F36">
        <v>0.35794435657000001</v>
      </c>
      <c r="G36">
        <f t="shared" si="1"/>
        <v>0.686827064024912</v>
      </c>
      <c r="H36">
        <v>4.1809969599999997E-2</v>
      </c>
      <c r="I36">
        <f t="shared" si="2"/>
        <v>0.61364520403113898</v>
      </c>
      <c r="J36">
        <v>4.3787036328499997</v>
      </c>
      <c r="K36">
        <f t="shared" si="3"/>
        <v>0.41713604914121594</v>
      </c>
      <c r="L36">
        <v>3.7906810653200003</v>
      </c>
      <c r="M36">
        <f t="shared" si="4"/>
        <v>0.58955466862373906</v>
      </c>
      <c r="N36">
        <v>2.6158497171200006</v>
      </c>
      <c r="O36">
        <f t="shared" si="5"/>
        <v>0.61800386891833714</v>
      </c>
      <c r="P36">
        <v>1622.5178364367302</v>
      </c>
      <c r="Q36">
        <f t="shared" si="6"/>
        <v>0.62559838241044607</v>
      </c>
      <c r="R36">
        <f>VLOOKUP(A36,NpByCase!$A$2:$G$158,2,FALSE)</f>
        <v>1681642.48</v>
      </c>
      <c r="S36">
        <f>VLOOKUP(A36,NpByCase!$A$2:$G$158,3,FALSE)</f>
        <v>3053456.21</v>
      </c>
      <c r="T36">
        <f t="shared" si="7"/>
        <v>1371813.73</v>
      </c>
      <c r="U36">
        <f t="shared" si="8"/>
        <v>0.47098332184565661</v>
      </c>
    </row>
    <row r="37" spans="1:21" x14ac:dyDescent="0.25">
      <c r="A37" t="str">
        <f t="shared" si="0"/>
        <v>100_199_TRANZ</v>
      </c>
      <c r="B37" t="s">
        <v>50</v>
      </c>
      <c r="C37">
        <v>100</v>
      </c>
      <c r="D37" t="s">
        <v>322</v>
      </c>
      <c r="E37">
        <v>0</v>
      </c>
      <c r="F37">
        <v>0.35672799025454549</v>
      </c>
      <c r="G37">
        <f t="shared" si="1"/>
        <v>0.68409935282922363</v>
      </c>
      <c r="H37">
        <v>4.1156432254545454E-2</v>
      </c>
      <c r="I37">
        <f t="shared" si="2"/>
        <v>0.60405323203187156</v>
      </c>
      <c r="J37">
        <v>4.2973254176363636</v>
      </c>
      <c r="K37">
        <f t="shared" si="3"/>
        <v>0.40758087186206959</v>
      </c>
      <c r="L37">
        <v>3.6632758698545458</v>
      </c>
      <c r="M37">
        <f t="shared" si="4"/>
        <v>0.54612659525258023</v>
      </c>
      <c r="N37">
        <v>2.5919616395818186</v>
      </c>
      <c r="O37">
        <f t="shared" si="5"/>
        <v>0.59403223439578512</v>
      </c>
      <c r="P37">
        <v>1622.0444618984548</v>
      </c>
      <c r="Q37">
        <f t="shared" si="6"/>
        <v>0.60181170846385201</v>
      </c>
      <c r="R37">
        <f>VLOOKUP(A37,NpByCase!$A$2:$G$158,2,FALSE)</f>
        <v>1676974.26</v>
      </c>
      <c r="S37">
        <f>VLOOKUP(A37,NpByCase!$A$2:$G$158,3,FALSE)</f>
        <v>3164512.27</v>
      </c>
      <c r="T37">
        <f t="shared" si="7"/>
        <v>1487538.01</v>
      </c>
      <c r="U37">
        <f t="shared" si="8"/>
        <v>0.62786047044729942</v>
      </c>
    </row>
    <row r="38" spans="1:21" x14ac:dyDescent="0.25">
      <c r="A38" t="str">
        <f t="shared" si="0"/>
        <v>100_206_TRANZ</v>
      </c>
      <c r="B38" t="s">
        <v>51</v>
      </c>
      <c r="C38">
        <v>100</v>
      </c>
      <c r="D38" t="s">
        <v>322</v>
      </c>
      <c r="E38">
        <v>0</v>
      </c>
      <c r="F38">
        <v>0.357029281325</v>
      </c>
      <c r="G38">
        <f t="shared" si="1"/>
        <v>0.68477500046562878</v>
      </c>
      <c r="H38">
        <v>4.2374115974999994E-2</v>
      </c>
      <c r="I38">
        <f t="shared" si="2"/>
        <v>0.62192518415794351</v>
      </c>
      <c r="J38">
        <v>4.5507027754166662</v>
      </c>
      <c r="K38">
        <f t="shared" si="3"/>
        <v>0.43733165425213094</v>
      </c>
      <c r="L38">
        <v>3.6292487185083337</v>
      </c>
      <c r="M38">
        <f t="shared" si="4"/>
        <v>0.53452790322219501</v>
      </c>
      <c r="N38">
        <v>2.5658979097083336</v>
      </c>
      <c r="O38">
        <f t="shared" si="5"/>
        <v>0.56787733742581947</v>
      </c>
      <c r="P38">
        <v>1621.0878899540085</v>
      </c>
      <c r="Q38">
        <f t="shared" si="6"/>
        <v>0.55374476968870079</v>
      </c>
      <c r="R38">
        <f>VLOOKUP(A38,NpByCase!$A$2:$G$158,2,FALSE)</f>
        <v>1651107.62</v>
      </c>
      <c r="S38">
        <f>VLOOKUP(A38,NpByCase!$A$2:$G$158,3,FALSE)</f>
        <v>3169864.1</v>
      </c>
      <c r="T38">
        <f t="shared" si="7"/>
        <v>1518756.48</v>
      </c>
      <c r="U38">
        <f t="shared" si="8"/>
        <v>0.67018058302268924</v>
      </c>
    </row>
    <row r="39" spans="1:21" x14ac:dyDescent="0.25">
      <c r="A39" t="str">
        <f t="shared" si="0"/>
        <v>100_208_TRANZ</v>
      </c>
      <c r="B39" t="s">
        <v>52</v>
      </c>
      <c r="C39">
        <v>100</v>
      </c>
      <c r="D39" t="s">
        <v>322</v>
      </c>
      <c r="E39">
        <v>0</v>
      </c>
      <c r="F39">
        <v>0.35554424982307692</v>
      </c>
      <c r="G39">
        <f t="shared" si="1"/>
        <v>0.68144480543944386</v>
      </c>
      <c r="H39">
        <v>4.1649914807692305E-2</v>
      </c>
      <c r="I39">
        <f t="shared" si="2"/>
        <v>0.61129607877174597</v>
      </c>
      <c r="J39">
        <v>4.5725751702461537</v>
      </c>
      <c r="K39">
        <f t="shared" si="3"/>
        <v>0.43989984291990375</v>
      </c>
      <c r="L39">
        <v>3.6416772275230773</v>
      </c>
      <c r="M39">
        <f t="shared" si="4"/>
        <v>0.53876435684101742</v>
      </c>
      <c r="N39">
        <v>2.5653034388076921</v>
      </c>
      <c r="O39">
        <f t="shared" si="5"/>
        <v>0.56728078715333752</v>
      </c>
      <c r="P39">
        <v>1620.4227154399077</v>
      </c>
      <c r="Q39">
        <f t="shared" si="6"/>
        <v>0.52032030765037729</v>
      </c>
      <c r="R39">
        <f>VLOOKUP(A39,NpByCase!$A$2:$G$158,2,FALSE)</f>
        <v>1665702.47</v>
      </c>
      <c r="S39">
        <f>VLOOKUP(A39,NpByCase!$A$2:$G$158,3,FALSE)</f>
        <v>3107603.52</v>
      </c>
      <c r="T39">
        <f t="shared" si="7"/>
        <v>1441901.05</v>
      </c>
      <c r="U39">
        <f t="shared" si="8"/>
        <v>0.56599448903313798</v>
      </c>
    </row>
    <row r="40" spans="1:21" x14ac:dyDescent="0.25">
      <c r="A40" t="str">
        <f t="shared" si="0"/>
        <v>100_213</v>
      </c>
      <c r="B40" t="s">
        <v>24</v>
      </c>
      <c r="C40">
        <v>100</v>
      </c>
      <c r="E40">
        <v>1</v>
      </c>
      <c r="F40">
        <v>0.2343198604</v>
      </c>
      <c r="G40">
        <f t="shared" si="1"/>
        <v>0.40959814212876461</v>
      </c>
      <c r="H40">
        <v>3.95459508E-2</v>
      </c>
      <c r="I40">
        <f t="shared" si="2"/>
        <v>0.58041618493000258</v>
      </c>
      <c r="J40">
        <v>1.9086941069000001</v>
      </c>
      <c r="K40">
        <f t="shared" si="3"/>
        <v>0.12711520216548181</v>
      </c>
      <c r="L40">
        <v>2.3297544650000002</v>
      </c>
      <c r="M40">
        <f t="shared" si="4"/>
        <v>9.1574760058882293E-2</v>
      </c>
      <c r="N40">
        <v>2.5482955665999998</v>
      </c>
      <c r="O40">
        <f t="shared" si="5"/>
        <v>0.5502134239083295</v>
      </c>
      <c r="P40">
        <v>1620</v>
      </c>
      <c r="Q40">
        <f t="shared" si="6"/>
        <v>0.49907921095365426</v>
      </c>
      <c r="R40">
        <f>VLOOKUP(A40,NpByCase!$A$2:$G$158,2,FALSE)</f>
        <v>1679445.63</v>
      </c>
      <c r="S40">
        <f>VLOOKUP(A40,NpByCase!$A$2:$G$158,3,FALSE)</f>
        <v>3441501.5</v>
      </c>
      <c r="T40">
        <f t="shared" si="7"/>
        <v>1762055.87</v>
      </c>
      <c r="U40">
        <f t="shared" si="8"/>
        <v>1</v>
      </c>
    </row>
    <row r="41" spans="1:21" x14ac:dyDescent="0.25">
      <c r="A41" t="str">
        <f t="shared" si="0"/>
        <v>100_219_TRANZ</v>
      </c>
      <c r="B41" t="s">
        <v>53</v>
      </c>
      <c r="C41">
        <v>100</v>
      </c>
      <c r="D41" t="s">
        <v>322</v>
      </c>
      <c r="E41">
        <v>0</v>
      </c>
      <c r="F41">
        <v>0.34809990685714282</v>
      </c>
      <c r="G41">
        <f t="shared" si="1"/>
        <v>0.66475080676920373</v>
      </c>
      <c r="H41">
        <v>4.2856158149999997E-2</v>
      </c>
      <c r="I41">
        <f t="shared" si="2"/>
        <v>0.62900012039108277</v>
      </c>
      <c r="J41">
        <v>4.6662342981071427</v>
      </c>
      <c r="K41">
        <f t="shared" si="3"/>
        <v>0.45089700681902084</v>
      </c>
      <c r="L41">
        <v>3.7200037953357143</v>
      </c>
      <c r="M41">
        <f t="shared" si="4"/>
        <v>0.56546320472905809</v>
      </c>
      <c r="N41">
        <v>2.5525258885142859</v>
      </c>
      <c r="O41">
        <f t="shared" si="5"/>
        <v>0.55445854286693641</v>
      </c>
      <c r="P41">
        <v>1620.153150933457</v>
      </c>
      <c r="Q41">
        <f t="shared" si="6"/>
        <v>0.50677491704724797</v>
      </c>
      <c r="R41">
        <f>VLOOKUP(A41,NpByCase!$A$2:$G$158,2,FALSE)</f>
        <v>1660033.98</v>
      </c>
      <c r="S41">
        <f>VLOOKUP(A41,NpByCase!$A$2:$G$158,3,FALSE)</f>
        <v>3162323.12</v>
      </c>
      <c r="T41">
        <f t="shared" si="7"/>
        <v>1502289.1400000001</v>
      </c>
      <c r="U41">
        <f t="shared" si="8"/>
        <v>0.64785726984887848</v>
      </c>
    </row>
    <row r="42" spans="1:21" x14ac:dyDescent="0.25">
      <c r="A42" t="str">
        <f t="shared" si="0"/>
        <v>100_221</v>
      </c>
      <c r="B42" t="s">
        <v>25</v>
      </c>
      <c r="C42">
        <v>100</v>
      </c>
      <c r="E42">
        <v>1</v>
      </c>
      <c r="F42">
        <v>0.35635402919999998</v>
      </c>
      <c r="G42">
        <f t="shared" si="1"/>
        <v>0.68326074217199395</v>
      </c>
      <c r="H42">
        <v>5.1569786200000002E-2</v>
      </c>
      <c r="I42">
        <f t="shared" si="2"/>
        <v>0.75689009767998539</v>
      </c>
      <c r="J42">
        <v>2.2621008404</v>
      </c>
      <c r="K42">
        <f t="shared" si="3"/>
        <v>0.16861112317298335</v>
      </c>
      <c r="L42">
        <v>3.1520657341999998</v>
      </c>
      <c r="M42">
        <f t="shared" si="4"/>
        <v>0.3718725454222071</v>
      </c>
      <c r="N42">
        <v>2.6237010419</v>
      </c>
      <c r="O42">
        <f t="shared" si="5"/>
        <v>0.62588265647849872</v>
      </c>
      <c r="P42">
        <v>1620</v>
      </c>
      <c r="Q42">
        <f t="shared" si="6"/>
        <v>0.49907921095365426</v>
      </c>
      <c r="R42">
        <f>VLOOKUP(A42,NpByCase!$A$2:$G$158,2,FALSE)</f>
        <v>1679447.34</v>
      </c>
      <c r="S42">
        <f>VLOOKUP(A42,NpByCase!$A$2:$G$158,3,FALSE)</f>
        <v>3341750.7</v>
      </c>
      <c r="T42">
        <f t="shared" si="7"/>
        <v>1662303.36</v>
      </c>
      <c r="U42">
        <f t="shared" si="8"/>
        <v>0.86477436425046794</v>
      </c>
    </row>
    <row r="43" spans="1:21" x14ac:dyDescent="0.25">
      <c r="A43" t="str">
        <f t="shared" si="0"/>
        <v>100_224</v>
      </c>
      <c r="B43" t="s">
        <v>26</v>
      </c>
      <c r="C43">
        <v>100</v>
      </c>
      <c r="E43">
        <v>1</v>
      </c>
      <c r="F43">
        <v>0.28990423780000002</v>
      </c>
      <c r="G43">
        <f t="shared" si="1"/>
        <v>0.53424655323072245</v>
      </c>
      <c r="H43">
        <v>4.56092258E-2</v>
      </c>
      <c r="I43">
        <f t="shared" si="2"/>
        <v>0.66940691274129249</v>
      </c>
      <c r="J43">
        <v>2.4470208866999998</v>
      </c>
      <c r="K43">
        <f t="shared" si="3"/>
        <v>0.19032386066944737</v>
      </c>
      <c r="L43">
        <v>3.5094393094999998</v>
      </c>
      <c r="M43">
        <f t="shared" si="4"/>
        <v>0.49368897364824438</v>
      </c>
      <c r="N43">
        <v>2.5277950979999999</v>
      </c>
      <c r="O43">
        <f t="shared" si="5"/>
        <v>0.52964124768214449</v>
      </c>
      <c r="P43">
        <v>1620</v>
      </c>
      <c r="Q43">
        <f t="shared" si="6"/>
        <v>0.49907921095365426</v>
      </c>
      <c r="R43">
        <f>VLOOKUP(A43,NpByCase!$A$2:$G$158,2,FALSE)</f>
        <v>1699964.23</v>
      </c>
      <c r="S43">
        <f>VLOOKUP(A43,NpByCase!$A$2:$G$158,3,FALSE)</f>
        <v>3373140.3</v>
      </c>
      <c r="T43">
        <f t="shared" si="7"/>
        <v>1673176.0699999998</v>
      </c>
      <c r="U43">
        <f t="shared" si="8"/>
        <v>0.87951353344100014</v>
      </c>
    </row>
    <row r="44" spans="1:21" x14ac:dyDescent="0.25">
      <c r="A44" t="str">
        <f t="shared" si="0"/>
        <v>100_237_TRANZ</v>
      </c>
      <c r="B44" t="s">
        <v>54</v>
      </c>
      <c r="C44">
        <v>100</v>
      </c>
      <c r="D44" t="s">
        <v>322</v>
      </c>
      <c r="E44">
        <v>0</v>
      </c>
      <c r="F44">
        <v>0.34862012785466667</v>
      </c>
      <c r="G44">
        <f t="shared" si="1"/>
        <v>0.6659174065189245</v>
      </c>
      <c r="H44">
        <v>4.2846015646666666E-2</v>
      </c>
      <c r="I44">
        <f t="shared" si="2"/>
        <v>0.62885125880168402</v>
      </c>
      <c r="J44">
        <v>4.6669208193106666</v>
      </c>
      <c r="K44">
        <f t="shared" si="3"/>
        <v>0.45097761600648384</v>
      </c>
      <c r="L44">
        <v>3.7569005838173335</v>
      </c>
      <c r="M44">
        <f t="shared" si="4"/>
        <v>0.57804005790593149</v>
      </c>
      <c r="N44">
        <v>2.5585874530386672</v>
      </c>
      <c r="O44">
        <f t="shared" si="5"/>
        <v>0.56054130985314887</v>
      </c>
      <c r="P44">
        <v>1620.2849572387333</v>
      </c>
      <c r="Q44">
        <f t="shared" si="6"/>
        <v>0.51339807345767641</v>
      </c>
      <c r="R44">
        <f>VLOOKUP(A44,NpByCase!$A$2:$G$158,2,FALSE)</f>
        <v>1656817.96</v>
      </c>
      <c r="S44">
        <f>VLOOKUP(A44,NpByCase!$A$2:$G$158,3,FALSE)</f>
        <v>3140918.89</v>
      </c>
      <c r="T44">
        <f t="shared" si="7"/>
        <v>1484100.9300000002</v>
      </c>
      <c r="U44">
        <f t="shared" si="8"/>
        <v>0.62320112575389797</v>
      </c>
    </row>
    <row r="45" spans="1:21" x14ac:dyDescent="0.25">
      <c r="A45" t="str">
        <f t="shared" si="0"/>
        <v>300_000</v>
      </c>
      <c r="B45" t="s">
        <v>55</v>
      </c>
      <c r="C45">
        <v>300</v>
      </c>
      <c r="E45">
        <v>1</v>
      </c>
      <c r="F45">
        <v>0.2</v>
      </c>
      <c r="G45">
        <f t="shared" si="1"/>
        <v>0.33263558055654474</v>
      </c>
      <c r="H45">
        <v>0</v>
      </c>
      <c r="I45">
        <f t="shared" si="2"/>
        <v>0</v>
      </c>
      <c r="J45">
        <v>1</v>
      </c>
      <c r="K45">
        <f t="shared" si="3"/>
        <v>2.0419162431126892E-2</v>
      </c>
      <c r="L45">
        <v>3</v>
      </c>
      <c r="M45">
        <f t="shared" si="4"/>
        <v>0.32003853788467795</v>
      </c>
      <c r="N45">
        <v>2</v>
      </c>
      <c r="O45">
        <f t="shared" si="5"/>
        <v>0</v>
      </c>
      <c r="P45">
        <v>1620</v>
      </c>
      <c r="Q45">
        <f t="shared" si="6"/>
        <v>0.49907921095365426</v>
      </c>
      <c r="R45">
        <f>VLOOKUP(A45,NpByCase!$A$2:$G$158,2,FALSE)</f>
        <v>1580416.66</v>
      </c>
      <c r="S45">
        <f>VLOOKUP(A45,NpByCase!$A$2:$G$158,3,FALSE)</f>
        <v>2753728.79</v>
      </c>
      <c r="T45">
        <f t="shared" si="7"/>
        <v>1173312.1300000001</v>
      </c>
      <c r="U45">
        <f t="shared" si="8"/>
        <v>0.2018922978974943</v>
      </c>
    </row>
    <row r="46" spans="1:21" x14ac:dyDescent="0.25">
      <c r="A46" t="str">
        <f t="shared" si="0"/>
        <v>300_002_TRANZ</v>
      </c>
      <c r="B46" t="s">
        <v>85</v>
      </c>
      <c r="C46">
        <v>300</v>
      </c>
      <c r="D46" t="s">
        <v>322</v>
      </c>
      <c r="E46">
        <v>0</v>
      </c>
      <c r="F46">
        <v>0.31295667230000002</v>
      </c>
      <c r="G46">
        <f t="shared" si="1"/>
        <v>0.58594182206100642</v>
      </c>
      <c r="H46">
        <v>2.5150188E-2</v>
      </c>
      <c r="I46">
        <f t="shared" si="2"/>
        <v>0.36912947783347599</v>
      </c>
      <c r="J46">
        <v>5.6362408029999997</v>
      </c>
      <c r="K46">
        <f t="shared" si="3"/>
        <v>0.56479215789654458</v>
      </c>
      <c r="L46">
        <v>2.6217191897999998</v>
      </c>
      <c r="M46">
        <f t="shared" si="4"/>
        <v>0.1910955483915889</v>
      </c>
      <c r="N46">
        <v>2.3992606604</v>
      </c>
      <c r="O46">
        <f t="shared" si="5"/>
        <v>0.40065721551027556</v>
      </c>
      <c r="P46">
        <v>1625.6597616746001</v>
      </c>
      <c r="Q46">
        <f t="shared" si="6"/>
        <v>0.78347749325161709</v>
      </c>
      <c r="R46">
        <f>VLOOKUP(A46,NpByCase!$A$2:$G$158,2,FALSE)</f>
        <v>1678705.7</v>
      </c>
      <c r="S46">
        <f>VLOOKUP(A46,NpByCase!$A$2:$G$158,3,FALSE)</f>
        <v>2842050.42</v>
      </c>
      <c r="T46">
        <f t="shared" si="7"/>
        <v>1163344.72</v>
      </c>
      <c r="U46">
        <f t="shared" si="8"/>
        <v>0.18838036367121502</v>
      </c>
    </row>
    <row r="47" spans="1:21" x14ac:dyDescent="0.25">
      <c r="A47" t="str">
        <f t="shared" si="0"/>
        <v>300_008_TRANZ</v>
      </c>
      <c r="B47" t="s">
        <v>86</v>
      </c>
      <c r="C47">
        <v>300</v>
      </c>
      <c r="D47" t="s">
        <v>322</v>
      </c>
      <c r="E47">
        <v>0</v>
      </c>
      <c r="F47">
        <v>0.21760041920000001</v>
      </c>
      <c r="G47">
        <f t="shared" si="1"/>
        <v>0.37210466144991805</v>
      </c>
      <c r="H47">
        <v>1.4957634500000001E-2</v>
      </c>
      <c r="I47">
        <f t="shared" si="2"/>
        <v>0.2195333018031112</v>
      </c>
      <c r="J47">
        <v>4.3380046968999997</v>
      </c>
      <c r="K47">
        <f t="shared" si="3"/>
        <v>0.41235730648811203</v>
      </c>
      <c r="L47">
        <v>2.6653601121000001</v>
      </c>
      <c r="M47">
        <f t="shared" si="4"/>
        <v>0.20597124611102255</v>
      </c>
      <c r="N47">
        <v>2.6058899832</v>
      </c>
      <c r="O47">
        <f t="shared" si="5"/>
        <v>0.60800929731287812</v>
      </c>
      <c r="P47">
        <v>1611.4570644862999</v>
      </c>
      <c r="Q47">
        <f t="shared" si="6"/>
        <v>6.9803858816103528E-2</v>
      </c>
      <c r="R47">
        <f>VLOOKUP(A47,NpByCase!$A$2:$G$158,2,FALSE)</f>
        <v>1641451.74</v>
      </c>
      <c r="S47">
        <f>VLOOKUP(A47,NpByCase!$A$2:$G$158,3,FALSE)</f>
        <v>2671240.54</v>
      </c>
      <c r="T47">
        <f t="shared" si="7"/>
        <v>1029788.8</v>
      </c>
      <c r="U47">
        <f t="shared" si="8"/>
        <v>7.3304413172448216E-3</v>
      </c>
    </row>
    <row r="48" spans="1:21" x14ac:dyDescent="0.25">
      <c r="A48" t="str">
        <f t="shared" si="0"/>
        <v>300_009_TRANZ</v>
      </c>
      <c r="B48" t="s">
        <v>87</v>
      </c>
      <c r="C48">
        <v>300</v>
      </c>
      <c r="D48" t="s">
        <v>322</v>
      </c>
      <c r="E48">
        <v>0</v>
      </c>
      <c r="F48">
        <v>0.2840775371</v>
      </c>
      <c r="G48">
        <f t="shared" si="1"/>
        <v>0.52118013028610444</v>
      </c>
      <c r="H48">
        <v>3.09180197E-2</v>
      </c>
      <c r="I48">
        <f t="shared" si="2"/>
        <v>0.45378398235059414</v>
      </c>
      <c r="J48">
        <v>7.2733500396000004</v>
      </c>
      <c r="K48">
        <f t="shared" si="3"/>
        <v>0.75701643978789335</v>
      </c>
      <c r="L48">
        <v>4.9149841986</v>
      </c>
      <c r="M48">
        <f t="shared" si="4"/>
        <v>0.97279115113238845</v>
      </c>
      <c r="N48">
        <v>2.6994426882</v>
      </c>
      <c r="O48">
        <f t="shared" si="5"/>
        <v>0.7018892359254183</v>
      </c>
      <c r="P48">
        <v>1619.0619222426999</v>
      </c>
      <c r="Q48">
        <f t="shared" si="6"/>
        <v>0.45194158958783465</v>
      </c>
      <c r="R48">
        <f>VLOOKUP(A48,NpByCase!$A$2:$G$158,2,FALSE)</f>
        <v>1571103.01</v>
      </c>
      <c r="S48">
        <f>VLOOKUP(A48,NpByCase!$A$2:$G$158,3,FALSE)</f>
        <v>2680762.4700000002</v>
      </c>
      <c r="T48">
        <f t="shared" si="7"/>
        <v>1109659.4600000002</v>
      </c>
      <c r="U48">
        <f t="shared" si="8"/>
        <v>0.11560401534796086</v>
      </c>
    </row>
    <row r="49" spans="1:21" x14ac:dyDescent="0.25">
      <c r="A49" t="str">
        <f t="shared" si="0"/>
        <v>300_011</v>
      </c>
      <c r="B49" t="s">
        <v>56</v>
      </c>
      <c r="C49">
        <v>300</v>
      </c>
      <c r="E49">
        <v>1</v>
      </c>
      <c r="F49">
        <v>0.26992389300000003</v>
      </c>
      <c r="G49">
        <f t="shared" si="1"/>
        <v>0.4894404701353442</v>
      </c>
      <c r="H49">
        <v>2.8829312100000001E-2</v>
      </c>
      <c r="I49">
        <f t="shared" si="2"/>
        <v>0.42312800690679975</v>
      </c>
      <c r="J49">
        <v>2.3691679133000001</v>
      </c>
      <c r="K49">
        <f t="shared" si="3"/>
        <v>0.18118260633506864</v>
      </c>
      <c r="L49">
        <v>3.5093174487000001</v>
      </c>
      <c r="M49">
        <f t="shared" si="4"/>
        <v>0.49364743546964718</v>
      </c>
      <c r="N49">
        <v>2.4713375955000001</v>
      </c>
      <c r="O49">
        <f t="shared" si="5"/>
        <v>0.47298626513602454</v>
      </c>
      <c r="P49">
        <v>1615.6605432289</v>
      </c>
      <c r="Q49">
        <f t="shared" si="6"/>
        <v>0.28102514388124344</v>
      </c>
      <c r="R49">
        <f>VLOOKUP(A49,NpByCase!$A$2:$G$158,2,FALSE)</f>
        <v>1625171.11</v>
      </c>
      <c r="S49">
        <f>VLOOKUP(A49,NpByCase!$A$2:$G$158,3,FALSE)</f>
        <v>2912434.4</v>
      </c>
      <c r="T49">
        <f t="shared" si="7"/>
        <v>1287263.2899999998</v>
      </c>
      <c r="U49">
        <f t="shared" si="8"/>
        <v>0.35636578488440429</v>
      </c>
    </row>
    <row r="50" spans="1:21" x14ac:dyDescent="0.25">
      <c r="A50" t="str">
        <f t="shared" si="0"/>
        <v>300_012_TRANZ</v>
      </c>
      <c r="B50" t="s">
        <v>88</v>
      </c>
      <c r="C50">
        <v>300</v>
      </c>
      <c r="D50" t="s">
        <v>322</v>
      </c>
      <c r="E50">
        <v>0</v>
      </c>
      <c r="F50">
        <v>0.43170450919999998</v>
      </c>
      <c r="G50">
        <f t="shared" si="1"/>
        <v>0.85223479652147849</v>
      </c>
      <c r="H50">
        <v>3.2892237400000003E-2</v>
      </c>
      <c r="I50">
        <f t="shared" si="2"/>
        <v>0.4827595887647731</v>
      </c>
      <c r="J50">
        <v>9.2856216394000004</v>
      </c>
      <c r="K50">
        <f t="shared" si="3"/>
        <v>0.99329112115567109</v>
      </c>
      <c r="L50">
        <v>3.2169223722</v>
      </c>
      <c r="M50">
        <f t="shared" si="4"/>
        <v>0.39397995496214544</v>
      </c>
      <c r="N50">
        <v>2.6916787843000001</v>
      </c>
      <c r="O50">
        <f t="shared" si="5"/>
        <v>0.69409817503064608</v>
      </c>
      <c r="P50">
        <v>1626.4934373664</v>
      </c>
      <c r="Q50">
        <f t="shared" si="6"/>
        <v>0.82536899829599275</v>
      </c>
      <c r="R50">
        <f>VLOOKUP(A50,NpByCase!$A$2:$G$158,2,FALSE)</f>
        <v>1691678.83</v>
      </c>
      <c r="S50">
        <f>VLOOKUP(A50,NpByCase!$A$2:$G$158,3,FALSE)</f>
        <v>2888510.09</v>
      </c>
      <c r="T50">
        <f t="shared" si="7"/>
        <v>1196831.2599999998</v>
      </c>
      <c r="U50">
        <f t="shared" si="8"/>
        <v>0.23377509770399385</v>
      </c>
    </row>
    <row r="51" spans="1:21" x14ac:dyDescent="0.25">
      <c r="A51" t="str">
        <f t="shared" si="0"/>
        <v>300_015</v>
      </c>
      <c r="B51" t="s">
        <v>57</v>
      </c>
      <c r="C51">
        <v>300</v>
      </c>
      <c r="E51">
        <v>1</v>
      </c>
      <c r="F51">
        <v>0.49562134740000002</v>
      </c>
      <c r="G51">
        <f t="shared" si="1"/>
        <v>0.99556881764322869</v>
      </c>
      <c r="H51">
        <v>3.7290027599999997E-2</v>
      </c>
      <c r="I51">
        <f t="shared" si="2"/>
        <v>0.54730598500432315</v>
      </c>
      <c r="J51">
        <v>1.575230141</v>
      </c>
      <c r="K51">
        <f t="shared" si="3"/>
        <v>8.7960898989663583E-2</v>
      </c>
      <c r="L51">
        <v>3.4383361521000002</v>
      </c>
      <c r="M51">
        <f t="shared" si="4"/>
        <v>0.46945233930058539</v>
      </c>
      <c r="N51">
        <v>2.7190017889</v>
      </c>
      <c r="O51">
        <f t="shared" si="5"/>
        <v>0.72151675148504313</v>
      </c>
      <c r="P51">
        <v>1626.9406558850001</v>
      </c>
      <c r="Q51">
        <f t="shared" si="6"/>
        <v>0.84784135416788164</v>
      </c>
      <c r="R51">
        <f>VLOOKUP(A51,NpByCase!$A$2:$G$158,2,FALSE)</f>
        <v>1423985.09</v>
      </c>
      <c r="S51">
        <f>VLOOKUP(A51,NpByCase!$A$2:$G$158,3,FALSE)</f>
        <v>2643953.73</v>
      </c>
      <c r="T51">
        <f t="shared" si="7"/>
        <v>1219968.6399999999</v>
      </c>
      <c r="U51">
        <f t="shared" si="8"/>
        <v>0.26514039287379487</v>
      </c>
    </row>
    <row r="52" spans="1:21" x14ac:dyDescent="0.25">
      <c r="A52" t="str">
        <f t="shared" si="0"/>
        <v>300_019_TRANZ</v>
      </c>
      <c r="B52" t="s">
        <v>89</v>
      </c>
      <c r="C52">
        <v>300</v>
      </c>
      <c r="D52" t="s">
        <v>322</v>
      </c>
      <c r="E52">
        <v>0</v>
      </c>
      <c r="F52">
        <v>0.15921457950000001</v>
      </c>
      <c r="G52">
        <f t="shared" si="1"/>
        <v>0.24117394872309686</v>
      </c>
      <c r="H52">
        <v>2.02807726E-2</v>
      </c>
      <c r="I52">
        <f t="shared" si="2"/>
        <v>0.29766103537267663</v>
      </c>
      <c r="J52">
        <v>3.5308066523999999</v>
      </c>
      <c r="K52">
        <f t="shared" si="3"/>
        <v>0.31757861916584085</v>
      </c>
      <c r="L52">
        <v>2.6504239652999999</v>
      </c>
      <c r="M52">
        <f t="shared" si="4"/>
        <v>0.20088002454236456</v>
      </c>
      <c r="N52">
        <v>2.7799346035000001</v>
      </c>
      <c r="O52">
        <f t="shared" si="5"/>
        <v>0.78266270011514738</v>
      </c>
      <c r="P52">
        <v>1622.2409301509001</v>
      </c>
      <c r="Q52">
        <f t="shared" si="6"/>
        <v>0.61168407354457599</v>
      </c>
      <c r="R52">
        <f>VLOOKUP(A52,NpByCase!$A$2:$G$158,2,FALSE)</f>
        <v>1575038.69</v>
      </c>
      <c r="S52">
        <f>VLOOKUP(A52,NpByCase!$A$2:$G$158,3,FALSE)</f>
        <v>2672362.46</v>
      </c>
      <c r="T52">
        <f t="shared" si="7"/>
        <v>1097323.77</v>
      </c>
      <c r="U52">
        <f t="shared" si="8"/>
        <v>9.8881613849901628E-2</v>
      </c>
    </row>
    <row r="53" spans="1:21" x14ac:dyDescent="0.25">
      <c r="A53" t="str">
        <f t="shared" si="0"/>
        <v>300_022_TRANZ</v>
      </c>
      <c r="B53" t="s">
        <v>90</v>
      </c>
      <c r="C53">
        <v>300</v>
      </c>
      <c r="D53" t="s">
        <v>322</v>
      </c>
      <c r="E53">
        <v>0</v>
      </c>
      <c r="F53">
        <v>8.6286071800000003E-2</v>
      </c>
      <c r="G53">
        <f t="shared" si="1"/>
        <v>7.7631186636822169E-2</v>
      </c>
      <c r="H53">
        <v>4.74303513E-2</v>
      </c>
      <c r="I53">
        <f t="shared" si="2"/>
        <v>0.69613558391004193</v>
      </c>
      <c r="J53">
        <v>5.0676391854</v>
      </c>
      <c r="K53">
        <f t="shared" si="3"/>
        <v>0.49802872196821585</v>
      </c>
      <c r="L53">
        <v>3.3863861671</v>
      </c>
      <c r="M53">
        <f t="shared" si="4"/>
        <v>0.45174436630962245</v>
      </c>
      <c r="N53">
        <v>2.8310051187999998</v>
      </c>
      <c r="O53">
        <f t="shared" si="5"/>
        <v>0.83391185257177347</v>
      </c>
      <c r="P53">
        <v>1610.0679098062001</v>
      </c>
      <c r="Q53">
        <f t="shared" si="6"/>
        <v>0</v>
      </c>
      <c r="R53">
        <f>VLOOKUP(A53,NpByCase!$A$2:$G$158,2,FALSE)</f>
        <v>1552562.51</v>
      </c>
      <c r="S53">
        <f>VLOOKUP(A53,NpByCase!$A$2:$G$158,3,FALSE)</f>
        <v>2701311.51</v>
      </c>
      <c r="T53">
        <f t="shared" si="7"/>
        <v>1148748.9999999998</v>
      </c>
      <c r="U53">
        <f t="shared" si="8"/>
        <v>0.16859423983110125</v>
      </c>
    </row>
    <row r="54" spans="1:21" x14ac:dyDescent="0.25">
      <c r="A54" t="str">
        <f t="shared" si="0"/>
        <v>300_029</v>
      </c>
      <c r="B54" t="s">
        <v>58</v>
      </c>
      <c r="C54">
        <v>300</v>
      </c>
      <c r="E54">
        <v>1</v>
      </c>
      <c r="F54">
        <v>0.35668543060000002</v>
      </c>
      <c r="G54">
        <f t="shared" si="1"/>
        <v>0.68400391246334591</v>
      </c>
      <c r="H54">
        <v>5.2317368900000001E-2</v>
      </c>
      <c r="I54">
        <f t="shared" si="2"/>
        <v>0.76786237397821189</v>
      </c>
      <c r="J54">
        <v>2.9353150127999998</v>
      </c>
      <c r="K54">
        <f t="shared" si="3"/>
        <v>0.24765784037154212</v>
      </c>
      <c r="L54">
        <v>2.4114813649000002</v>
      </c>
      <c r="M54">
        <f t="shared" si="4"/>
        <v>0.1194326648506608</v>
      </c>
      <c r="N54">
        <v>2.4150084154</v>
      </c>
      <c r="O54">
        <f t="shared" si="5"/>
        <v>0.41646005384279972</v>
      </c>
      <c r="P54">
        <v>1624.0641087097999</v>
      </c>
      <c r="Q54">
        <f t="shared" si="6"/>
        <v>0.70329726863732245</v>
      </c>
      <c r="R54">
        <f>VLOOKUP(A54,NpByCase!$A$2:$G$158,2,FALSE)</f>
        <v>1672381.48</v>
      </c>
      <c r="S54">
        <f>VLOOKUP(A54,NpByCase!$A$2:$G$158,3,FALSE)</f>
        <v>3052232.22</v>
      </c>
      <c r="T54">
        <f t="shared" si="7"/>
        <v>1379850.7400000002</v>
      </c>
      <c r="U54">
        <f t="shared" si="8"/>
        <v>0.48187838390249488</v>
      </c>
    </row>
    <row r="55" spans="1:21" x14ac:dyDescent="0.25">
      <c r="A55" t="str">
        <f t="shared" si="0"/>
        <v>300_030_TRANZ</v>
      </c>
      <c r="B55" t="s">
        <v>91</v>
      </c>
      <c r="C55">
        <v>300</v>
      </c>
      <c r="D55" t="s">
        <v>322</v>
      </c>
      <c r="E55">
        <v>0</v>
      </c>
      <c r="F55">
        <v>0.2756660219</v>
      </c>
      <c r="G55">
        <f t="shared" si="1"/>
        <v>0.5023172401417243</v>
      </c>
      <c r="H55">
        <v>1.9434236099999998E-2</v>
      </c>
      <c r="I55">
        <f t="shared" si="2"/>
        <v>0.28523641348865814</v>
      </c>
      <c r="J55">
        <v>5.5852023504000003</v>
      </c>
      <c r="K55">
        <f t="shared" si="3"/>
        <v>0.55879938131172968</v>
      </c>
      <c r="L55">
        <v>3.425566431</v>
      </c>
      <c r="M55">
        <f t="shared" si="4"/>
        <v>0.46509957815270569</v>
      </c>
      <c r="N55">
        <v>2.9065617582000001</v>
      </c>
      <c r="O55">
        <f t="shared" si="5"/>
        <v>0.90973277799174768</v>
      </c>
      <c r="P55">
        <v>1627.1628922381001</v>
      </c>
      <c r="Q55">
        <f t="shared" si="6"/>
        <v>0.85900854471752153</v>
      </c>
      <c r="R55">
        <f>VLOOKUP(A55,NpByCase!$A$2:$G$158,2,FALSE)</f>
        <v>1615850.87</v>
      </c>
      <c r="S55">
        <f>VLOOKUP(A55,NpByCase!$A$2:$G$158,3,FALSE)</f>
        <v>2756453.13</v>
      </c>
      <c r="T55">
        <f t="shared" si="7"/>
        <v>1140602.2599999998</v>
      </c>
      <c r="U55">
        <f t="shared" si="8"/>
        <v>0.15755042653972501</v>
      </c>
    </row>
    <row r="56" spans="1:21" x14ac:dyDescent="0.25">
      <c r="A56" t="str">
        <f t="shared" si="0"/>
        <v>300_034</v>
      </c>
      <c r="B56" t="s">
        <v>59</v>
      </c>
      <c r="C56">
        <v>300</v>
      </c>
      <c r="E56">
        <v>1</v>
      </c>
      <c r="F56">
        <v>0.26249123169999999</v>
      </c>
      <c r="G56">
        <f t="shared" si="1"/>
        <v>0.47277266769443721</v>
      </c>
      <c r="H56">
        <v>2.25523119E-2</v>
      </c>
      <c r="I56">
        <f t="shared" si="2"/>
        <v>0.33100043290271575</v>
      </c>
      <c r="J56">
        <v>1.7570718358999999</v>
      </c>
      <c r="K56">
        <f t="shared" si="3"/>
        <v>0.1093121860257398</v>
      </c>
      <c r="L56">
        <v>2.6393174091999998</v>
      </c>
      <c r="M56">
        <f t="shared" si="4"/>
        <v>0.19709417945614527</v>
      </c>
      <c r="N56">
        <v>2.3723039944000002</v>
      </c>
      <c r="O56">
        <f t="shared" si="5"/>
        <v>0.37360625905446032</v>
      </c>
      <c r="P56">
        <v>1619.3052238908001</v>
      </c>
      <c r="Q56">
        <f t="shared" si="6"/>
        <v>0.46416729356234937</v>
      </c>
      <c r="R56">
        <f>VLOOKUP(A56,NpByCase!$A$2:$G$158,2,FALSE)</f>
        <v>1588005.08</v>
      </c>
      <c r="S56">
        <f>VLOOKUP(A56,NpByCase!$A$2:$G$158,3,FALSE)</f>
        <v>2827501.83</v>
      </c>
      <c r="T56">
        <f t="shared" si="7"/>
        <v>1239496.75</v>
      </c>
      <c r="U56">
        <f t="shared" si="8"/>
        <v>0.29161292063010702</v>
      </c>
    </row>
    <row r="57" spans="1:21" x14ac:dyDescent="0.25">
      <c r="A57" t="str">
        <f t="shared" si="0"/>
        <v>300_038</v>
      </c>
      <c r="B57" t="s">
        <v>60</v>
      </c>
      <c r="C57">
        <v>300</v>
      </c>
      <c r="E57">
        <v>1</v>
      </c>
      <c r="F57">
        <v>0.2456192885</v>
      </c>
      <c r="G57">
        <f t="shared" si="1"/>
        <v>0.43493720006028003</v>
      </c>
      <c r="H57">
        <v>1.4882287100000001E-2</v>
      </c>
      <c r="I57">
        <f t="shared" si="2"/>
        <v>0.21842742750833019</v>
      </c>
      <c r="J57">
        <v>1.9659792495999999</v>
      </c>
      <c r="K57">
        <f t="shared" si="3"/>
        <v>0.13384144570034828</v>
      </c>
      <c r="L57">
        <v>3.6836439311000002</v>
      </c>
      <c r="M57">
        <f t="shared" si="4"/>
        <v>0.55306937066267481</v>
      </c>
      <c r="N57">
        <v>2.4973213846000002</v>
      </c>
      <c r="O57">
        <f t="shared" si="5"/>
        <v>0.49906094171142873</v>
      </c>
      <c r="P57">
        <v>1622.8457525229001</v>
      </c>
      <c r="Q57">
        <f t="shared" si="6"/>
        <v>0.64207589100645135</v>
      </c>
      <c r="R57">
        <f>VLOOKUP(A57,NpByCase!$A$2:$G$158,2,FALSE)</f>
        <v>1649340.61</v>
      </c>
      <c r="S57">
        <f>VLOOKUP(A57,NpByCase!$A$2:$G$158,3,FALSE)</f>
        <v>2927328.56</v>
      </c>
      <c r="T57">
        <f t="shared" si="7"/>
        <v>1277987.95</v>
      </c>
      <c r="U57">
        <f t="shared" si="8"/>
        <v>0.34379202861207542</v>
      </c>
    </row>
    <row r="58" spans="1:21" x14ac:dyDescent="0.25">
      <c r="A58" t="str">
        <f t="shared" si="0"/>
        <v>300_042_TRANZ</v>
      </c>
      <c r="B58" t="s">
        <v>33</v>
      </c>
      <c r="C58">
        <v>300</v>
      </c>
      <c r="D58" t="s">
        <v>322</v>
      </c>
      <c r="E58">
        <v>0</v>
      </c>
      <c r="F58">
        <v>0.16371720619999999</v>
      </c>
      <c r="G58">
        <f t="shared" si="1"/>
        <v>0.2512711251275635</v>
      </c>
      <c r="H58">
        <v>3.5913431699999998E-2</v>
      </c>
      <c r="I58">
        <f t="shared" si="2"/>
        <v>0.52710167775402728</v>
      </c>
      <c r="J58">
        <v>5.5413085950000003</v>
      </c>
      <c r="K58">
        <f t="shared" si="3"/>
        <v>0.55364551288154318</v>
      </c>
      <c r="L58">
        <v>3.3042863894000001</v>
      </c>
      <c r="M58">
        <f t="shared" si="4"/>
        <v>0.42375936022972371</v>
      </c>
      <c r="N58">
        <v>2.3397599330999999</v>
      </c>
      <c r="O58">
        <f t="shared" si="5"/>
        <v>0.34094836341107115</v>
      </c>
      <c r="P58">
        <v>1622.3061361128</v>
      </c>
      <c r="Q58">
        <f t="shared" si="6"/>
        <v>0.61496061849931138</v>
      </c>
      <c r="R58">
        <f>VLOOKUP(A58,NpByCase!$A$2:$G$158,2,FALSE)</f>
        <v>1581566.34</v>
      </c>
      <c r="S58">
        <f>VLOOKUP(A58,NpByCase!$A$2:$G$158,3,FALSE)</f>
        <v>2674262.2400000002</v>
      </c>
      <c r="T58">
        <f t="shared" si="7"/>
        <v>1092695.9000000001</v>
      </c>
      <c r="U58">
        <f t="shared" si="8"/>
        <v>9.2608020705065769E-2</v>
      </c>
    </row>
    <row r="59" spans="1:21" x14ac:dyDescent="0.25">
      <c r="A59" t="str">
        <f t="shared" si="0"/>
        <v>300_045_TRANZ</v>
      </c>
      <c r="B59" t="s">
        <v>92</v>
      </c>
      <c r="C59">
        <v>300</v>
      </c>
      <c r="D59" t="s">
        <v>322</v>
      </c>
      <c r="E59">
        <v>0</v>
      </c>
      <c r="F59">
        <v>0.1123427302</v>
      </c>
      <c r="G59">
        <f t="shared" si="1"/>
        <v>0.13606345160245414</v>
      </c>
      <c r="H59">
        <v>2.0470457000000001E-2</v>
      </c>
      <c r="I59">
        <f t="shared" si="2"/>
        <v>0.3004450345827484</v>
      </c>
      <c r="J59">
        <v>4.7614782792000003</v>
      </c>
      <c r="K59">
        <f t="shared" si="3"/>
        <v>0.46208025926225471</v>
      </c>
      <c r="L59">
        <v>4.7357079247999998</v>
      </c>
      <c r="M59">
        <f t="shared" si="4"/>
        <v>0.91168200135359911</v>
      </c>
      <c r="N59">
        <v>2.2236965123000001</v>
      </c>
      <c r="O59">
        <f t="shared" si="5"/>
        <v>0.22447896982308893</v>
      </c>
      <c r="P59">
        <v>1621.1344450738</v>
      </c>
      <c r="Q59">
        <f t="shared" si="6"/>
        <v>0.55608412545350194</v>
      </c>
      <c r="R59">
        <f>VLOOKUP(A59,NpByCase!$A$2:$G$158,2,FALSE)</f>
        <v>1607974.06</v>
      </c>
      <c r="S59">
        <f>VLOOKUP(A59,NpByCase!$A$2:$G$158,3,FALSE)</f>
        <v>2764146.31</v>
      </c>
      <c r="T59">
        <f t="shared" si="7"/>
        <v>1156172.25</v>
      </c>
      <c r="U59">
        <f t="shared" si="8"/>
        <v>0.17865728185959504</v>
      </c>
    </row>
    <row r="60" spans="1:21" x14ac:dyDescent="0.25">
      <c r="A60" t="str">
        <f t="shared" si="0"/>
        <v>300_046_TRANZ</v>
      </c>
      <c r="B60" t="s">
        <v>93</v>
      </c>
      <c r="C60">
        <v>300</v>
      </c>
      <c r="D60" t="s">
        <v>322</v>
      </c>
      <c r="E60">
        <v>0</v>
      </c>
      <c r="F60">
        <v>0.35071637300000003</v>
      </c>
      <c r="G60">
        <f t="shared" si="1"/>
        <v>0.67061825303134748</v>
      </c>
      <c r="H60">
        <v>2.3044045499999999E-2</v>
      </c>
      <c r="I60">
        <f t="shared" si="2"/>
        <v>0.33821761024553221</v>
      </c>
      <c r="J60">
        <v>6.2206439797000002</v>
      </c>
      <c r="K60">
        <f t="shared" si="3"/>
        <v>0.63341096381659701</v>
      </c>
      <c r="L60">
        <v>2.3099599155999999</v>
      </c>
      <c r="M60">
        <f t="shared" si="4"/>
        <v>8.4827475220523169E-2</v>
      </c>
      <c r="N60">
        <v>2.3927490369000002</v>
      </c>
      <c r="O60">
        <f t="shared" si="5"/>
        <v>0.39412281530829368</v>
      </c>
      <c r="P60">
        <v>1614.8470709429</v>
      </c>
      <c r="Q60">
        <f t="shared" si="6"/>
        <v>0.24014884305153786</v>
      </c>
      <c r="R60">
        <f>VLOOKUP(A60,NpByCase!$A$2:$G$158,2,FALSE)</f>
        <v>1667978.12</v>
      </c>
      <c r="S60">
        <f>VLOOKUP(A60,NpByCase!$A$2:$G$158,3,FALSE)</f>
        <v>2839387.38</v>
      </c>
      <c r="T60">
        <f t="shared" si="7"/>
        <v>1171409.2599999998</v>
      </c>
      <c r="U60">
        <f t="shared" si="8"/>
        <v>0.1993127457087949</v>
      </c>
    </row>
    <row r="61" spans="1:21" x14ac:dyDescent="0.25">
      <c r="A61" t="str">
        <f t="shared" si="0"/>
        <v>300_049_TRANZ</v>
      </c>
      <c r="B61" t="s">
        <v>94</v>
      </c>
      <c r="C61">
        <v>300</v>
      </c>
      <c r="D61" t="s">
        <v>322</v>
      </c>
      <c r="E61">
        <v>0</v>
      </c>
      <c r="F61">
        <v>0.25573083829999999</v>
      </c>
      <c r="G61">
        <f t="shared" si="1"/>
        <v>0.45761243139872287</v>
      </c>
      <c r="H61">
        <v>4.0364046299999998E-2</v>
      </c>
      <c r="I61">
        <f t="shared" si="2"/>
        <v>0.59242337806640843</v>
      </c>
      <c r="J61">
        <v>9.3427588928999992</v>
      </c>
      <c r="K61">
        <f t="shared" si="3"/>
        <v>1</v>
      </c>
      <c r="L61">
        <v>3.7497112027999999</v>
      </c>
      <c r="M61">
        <f t="shared" si="4"/>
        <v>0.57558944382246868</v>
      </c>
      <c r="N61">
        <v>2.5827428708000002</v>
      </c>
      <c r="O61">
        <f t="shared" si="5"/>
        <v>0.5847812197156611</v>
      </c>
      <c r="P61">
        <v>1615.2522250355</v>
      </c>
      <c r="Q61">
        <f t="shared" si="6"/>
        <v>0.26050749675926232</v>
      </c>
      <c r="R61">
        <f>VLOOKUP(A61,NpByCase!$A$2:$G$158,2,FALSE)</f>
        <v>1639133.12</v>
      </c>
      <c r="S61">
        <f>VLOOKUP(A61,NpByCase!$A$2:$G$158,3,FALSE)</f>
        <v>2896631.3</v>
      </c>
      <c r="T61">
        <f t="shared" si="7"/>
        <v>1257498.1799999997</v>
      </c>
      <c r="U61">
        <f t="shared" si="8"/>
        <v>0.31601586363525708</v>
      </c>
    </row>
    <row r="62" spans="1:21" x14ac:dyDescent="0.25">
      <c r="A62" t="str">
        <f t="shared" si="0"/>
        <v>300_050</v>
      </c>
      <c r="B62" t="s">
        <v>61</v>
      </c>
      <c r="C62">
        <v>300</v>
      </c>
      <c r="E62">
        <v>1</v>
      </c>
      <c r="F62">
        <v>0.1346677526</v>
      </c>
      <c r="G62">
        <f t="shared" si="1"/>
        <v>0.18612749297778522</v>
      </c>
      <c r="H62">
        <v>5.8098104499999997E-2</v>
      </c>
      <c r="I62">
        <f t="shared" si="2"/>
        <v>0.85270626912211234</v>
      </c>
      <c r="J62">
        <v>3.2269957027</v>
      </c>
      <c r="K62">
        <f t="shared" si="3"/>
        <v>0.28190608105341913</v>
      </c>
      <c r="L62">
        <v>3.5790551282999998</v>
      </c>
      <c r="M62">
        <f t="shared" si="4"/>
        <v>0.51741862514004289</v>
      </c>
      <c r="N62">
        <v>2.7541081416000002</v>
      </c>
      <c r="O62">
        <f t="shared" si="5"/>
        <v>0.75674590104716632</v>
      </c>
      <c r="P62">
        <v>1623.5680903282</v>
      </c>
      <c r="Q62">
        <f t="shared" si="6"/>
        <v>0.6783727605350971</v>
      </c>
      <c r="R62">
        <f>VLOOKUP(A62,NpByCase!$A$2:$G$158,2,FALSE)</f>
        <v>1661811.97</v>
      </c>
      <c r="S62">
        <f>VLOOKUP(A62,NpByCase!$A$2:$G$158,3,FALSE)</f>
        <v>3103997.48</v>
      </c>
      <c r="T62">
        <f t="shared" si="7"/>
        <v>1442185.51</v>
      </c>
      <c r="U62">
        <f t="shared" si="8"/>
        <v>0.56638010624061774</v>
      </c>
    </row>
    <row r="63" spans="1:21" x14ac:dyDescent="0.25">
      <c r="A63" t="str">
        <f t="shared" si="0"/>
        <v>300_054_TRANZ</v>
      </c>
      <c r="B63" t="s">
        <v>95</v>
      </c>
      <c r="C63">
        <v>300</v>
      </c>
      <c r="D63" t="s">
        <v>322</v>
      </c>
      <c r="E63">
        <v>0</v>
      </c>
      <c r="F63">
        <v>0.14619905829999999</v>
      </c>
      <c r="G63">
        <f t="shared" si="1"/>
        <v>0.21198653828276959</v>
      </c>
      <c r="H63">
        <v>5.75743061E-2</v>
      </c>
      <c r="I63">
        <f t="shared" si="2"/>
        <v>0.84501847649479644</v>
      </c>
      <c r="J63">
        <v>7.3649273246</v>
      </c>
      <c r="K63">
        <f t="shared" si="3"/>
        <v>0.76776916016423402</v>
      </c>
      <c r="L63">
        <v>4.7993843492000003</v>
      </c>
      <c r="M63">
        <f t="shared" si="4"/>
        <v>0.93338711644528383</v>
      </c>
      <c r="N63">
        <v>2.9401437457999999</v>
      </c>
      <c r="O63">
        <f t="shared" si="5"/>
        <v>0.94343223044878866</v>
      </c>
      <c r="P63">
        <v>1624.8657575346999</v>
      </c>
      <c r="Q63">
        <f t="shared" si="6"/>
        <v>0.74357945045266283</v>
      </c>
      <c r="R63">
        <f>VLOOKUP(A63,NpByCase!$A$2:$G$158,2,FALSE)</f>
        <v>1548842.79</v>
      </c>
      <c r="S63">
        <f>VLOOKUP(A63,NpByCase!$A$2:$G$158,3,FALSE)</f>
        <v>2766789.42</v>
      </c>
      <c r="T63">
        <f t="shared" si="7"/>
        <v>1217946.6299999999</v>
      </c>
      <c r="U63">
        <f t="shared" si="8"/>
        <v>0.26239933314765951</v>
      </c>
    </row>
    <row r="64" spans="1:21" x14ac:dyDescent="0.25">
      <c r="A64" t="str">
        <f t="shared" si="0"/>
        <v>300_055_TRANZ</v>
      </c>
      <c r="B64" t="s">
        <v>96</v>
      </c>
      <c r="C64">
        <v>300</v>
      </c>
      <c r="D64" t="s">
        <v>322</v>
      </c>
      <c r="E64">
        <v>0</v>
      </c>
      <c r="F64">
        <v>0.10821113039999999</v>
      </c>
      <c r="G64">
        <f t="shared" si="1"/>
        <v>0.12679830599016975</v>
      </c>
      <c r="H64">
        <v>4.8979197799999999E-2</v>
      </c>
      <c r="I64">
        <f t="shared" si="2"/>
        <v>0.71886801437096759</v>
      </c>
      <c r="J64">
        <v>8.2544876314</v>
      </c>
      <c r="K64">
        <f t="shared" si="3"/>
        <v>0.87221856851819701</v>
      </c>
      <c r="L64">
        <v>3.6768629563999999</v>
      </c>
      <c r="M64">
        <f t="shared" si="4"/>
        <v>0.55075796832367496</v>
      </c>
      <c r="N64">
        <v>2.0381304381000001</v>
      </c>
      <c r="O64">
        <f t="shared" si="5"/>
        <v>3.8263812768399019E-2</v>
      </c>
      <c r="P64">
        <v>1629.1243694044999</v>
      </c>
      <c r="Q64">
        <f t="shared" si="6"/>
        <v>0.95757112896806929</v>
      </c>
      <c r="R64">
        <f>VLOOKUP(A64,NpByCase!$A$2:$G$158,2,FALSE)</f>
        <v>1676469.83</v>
      </c>
      <c r="S64">
        <f>VLOOKUP(A64,NpByCase!$A$2:$G$158,3,FALSE)</f>
        <v>2927627.28</v>
      </c>
      <c r="T64">
        <f t="shared" si="7"/>
        <v>1251157.4499999997</v>
      </c>
      <c r="U64">
        <f t="shared" si="8"/>
        <v>0.30742029801624532</v>
      </c>
    </row>
    <row r="65" spans="1:21" x14ac:dyDescent="0.25">
      <c r="A65" t="str">
        <f t="shared" si="0"/>
        <v>300_056_TRANZ</v>
      </c>
      <c r="B65" t="s">
        <v>97</v>
      </c>
      <c r="C65">
        <v>300</v>
      </c>
      <c r="D65" t="s">
        <v>322</v>
      </c>
      <c r="E65">
        <v>0</v>
      </c>
      <c r="F65">
        <v>7.6287528600000001E-2</v>
      </c>
      <c r="G65">
        <f t="shared" si="1"/>
        <v>5.5209373503150444E-2</v>
      </c>
      <c r="H65">
        <v>3.77019439E-2</v>
      </c>
      <c r="I65">
        <f t="shared" si="2"/>
        <v>0.5533516833001012</v>
      </c>
      <c r="J65">
        <v>5.9152017577000002</v>
      </c>
      <c r="K65">
        <f t="shared" si="3"/>
        <v>0.59754688677725065</v>
      </c>
      <c r="L65">
        <v>2.6025757921000001</v>
      </c>
      <c r="M65">
        <f t="shared" si="4"/>
        <v>0.18457021889578917</v>
      </c>
      <c r="N65">
        <v>2.7384702493000002</v>
      </c>
      <c r="O65">
        <f t="shared" si="5"/>
        <v>0.74105330969822014</v>
      </c>
      <c r="P65">
        <v>1612.6333505591999</v>
      </c>
      <c r="Q65">
        <f t="shared" si="6"/>
        <v>0.12891124846558205</v>
      </c>
      <c r="R65">
        <f>VLOOKUP(A65,NpByCase!$A$2:$G$158,2,FALSE)</f>
        <v>1648993.78</v>
      </c>
      <c r="S65">
        <f>VLOOKUP(A65,NpByCase!$A$2:$G$158,3,FALSE)</f>
        <v>2872844.86</v>
      </c>
      <c r="T65">
        <f t="shared" si="7"/>
        <v>1223851.0799999998</v>
      </c>
      <c r="U65">
        <f t="shared" si="8"/>
        <v>0.27040347264250847</v>
      </c>
    </row>
    <row r="66" spans="1:21" x14ac:dyDescent="0.25">
      <c r="A66" t="str">
        <f t="shared" ref="A66:A129" si="9">_xlfn.CONCAT(C66,"_",RIGHT(B66,3),D66)</f>
        <v>300_058_TRANZ</v>
      </c>
      <c r="B66" t="s">
        <v>98</v>
      </c>
      <c r="C66">
        <v>300</v>
      </c>
      <c r="D66" t="s">
        <v>322</v>
      </c>
      <c r="E66">
        <v>0</v>
      </c>
      <c r="F66">
        <v>0.2342285063</v>
      </c>
      <c r="G66">
        <f t="shared" si="1"/>
        <v>0.40939327982850521</v>
      </c>
      <c r="H66">
        <v>1.6496125399999999E-2</v>
      </c>
      <c r="I66">
        <f t="shared" si="2"/>
        <v>0.24211374305343322</v>
      </c>
      <c r="J66">
        <v>5.4315831694999996</v>
      </c>
      <c r="K66">
        <f t="shared" si="3"/>
        <v>0.5407618942136988</v>
      </c>
      <c r="L66">
        <v>4.8564182670999996</v>
      </c>
      <c r="M66">
        <f t="shared" si="4"/>
        <v>0.95282802827118673</v>
      </c>
      <c r="N66">
        <v>2.5362864675000001</v>
      </c>
      <c r="O66">
        <f t="shared" si="5"/>
        <v>0.53816231874466924</v>
      </c>
      <c r="P66">
        <v>1611.5041205453999</v>
      </c>
      <c r="Q66">
        <f t="shared" si="6"/>
        <v>7.2168386361460515E-2</v>
      </c>
      <c r="R66">
        <f>VLOOKUP(A66,NpByCase!$A$2:$G$158,2,FALSE)</f>
        <v>1637177.03</v>
      </c>
      <c r="S66">
        <f>VLOOKUP(A66,NpByCase!$A$2:$G$158,3,FALSE)</f>
        <v>2665904.12</v>
      </c>
      <c r="T66">
        <f t="shared" si="7"/>
        <v>1028727.0900000001</v>
      </c>
      <c r="U66">
        <f t="shared" si="8"/>
        <v>5.8911751801658582E-3</v>
      </c>
    </row>
    <row r="67" spans="1:21" x14ac:dyDescent="0.25">
      <c r="A67" t="str">
        <f t="shared" si="9"/>
        <v>300_063_TRANZ</v>
      </c>
      <c r="B67" t="s">
        <v>9</v>
      </c>
      <c r="C67">
        <v>300</v>
      </c>
      <c r="D67" t="s">
        <v>322</v>
      </c>
      <c r="E67">
        <v>0</v>
      </c>
      <c r="F67">
        <v>8.9100219999999994E-2</v>
      </c>
      <c r="G67">
        <f t="shared" ref="G67:G130" si="10">(F67-MIN(F$2:F$158))/(MAX(F$2:F$158)-MIN(F$2:F$158))</f>
        <v>8.3941936493947197E-2</v>
      </c>
      <c r="H67">
        <v>6.1543432299999999E-2</v>
      </c>
      <c r="I67">
        <f t="shared" ref="I67:I130" si="11">(H67-MIN(H$2:H$158))/(MAX(H$2:H$158)-MIN(H$2:H$158))</f>
        <v>0.90327336833342475</v>
      </c>
      <c r="J67">
        <v>5.8922012975999998</v>
      </c>
      <c r="K67">
        <f t="shared" ref="K67:K130" si="12">(J67-MIN(J$2:J$158))/(MAX(J$2:J$158)-MIN(J$2:J$158))</f>
        <v>0.5948462441890533</v>
      </c>
      <c r="L67">
        <v>3.3286664110999999</v>
      </c>
      <c r="M67">
        <f t="shared" ref="M67:M130" si="13">(L67-MIN(L$2:L$158))/(MAX(L$2:L$158)-MIN(L$2:L$158))</f>
        <v>0.43206967573381261</v>
      </c>
      <c r="N67">
        <v>2.5591470069</v>
      </c>
      <c r="O67">
        <f t="shared" ref="O67:O130" si="14">(N67-MIN(N$2:N$158))/(MAX(N$2:N$158)-MIN(N$2:N$158))</f>
        <v>0.56110282095165032</v>
      </c>
      <c r="P67">
        <v>1621.1012783227</v>
      </c>
      <c r="Q67">
        <f t="shared" ref="Q67:Q130" si="15">(P67-MIN(P$2:P$158))/(MAX(P$2:P$158)-MIN(P$2:P$158))</f>
        <v>0.55441752399843103</v>
      </c>
      <c r="R67">
        <f>VLOOKUP(A67,NpByCase!$A$2:$G$158,2,FALSE)</f>
        <v>1583111.13</v>
      </c>
      <c r="S67">
        <f>VLOOKUP(A67,NpByCase!$A$2:$G$158,3,FALSE)</f>
        <v>2772572.15</v>
      </c>
      <c r="T67">
        <f t="shared" ref="T67:T130" si="16">+S67-R67</f>
        <v>1189461.02</v>
      </c>
      <c r="U67">
        <f t="shared" ref="U67:U130" si="17">(T67-MIN(T$2:T$158))/(MAX(T$2:T$158)-MIN(T$2:T$158))</f>
        <v>0.22378391663369698</v>
      </c>
    </row>
    <row r="68" spans="1:21" x14ac:dyDescent="0.25">
      <c r="A68" t="str">
        <f t="shared" si="9"/>
        <v>300_079_TRANZ</v>
      </c>
      <c r="B68" t="s">
        <v>99</v>
      </c>
      <c r="C68">
        <v>300</v>
      </c>
      <c r="D68" t="s">
        <v>322</v>
      </c>
      <c r="E68">
        <v>0</v>
      </c>
      <c r="F68">
        <v>0.15110704089999999</v>
      </c>
      <c r="G68">
        <f t="shared" si="10"/>
        <v>0.222992728536617</v>
      </c>
      <c r="H68">
        <v>6.6039429299999994E-2</v>
      </c>
      <c r="I68">
        <f t="shared" si="11"/>
        <v>0.96926114643476036</v>
      </c>
      <c r="J68">
        <v>8.8382310870000005</v>
      </c>
      <c r="K68">
        <f t="shared" si="12"/>
        <v>0.9407599120357043</v>
      </c>
      <c r="L68">
        <v>3.0914260447999999</v>
      </c>
      <c r="M68">
        <f t="shared" si="13"/>
        <v>0.35120254942364093</v>
      </c>
      <c r="N68">
        <v>2.9074380666000001</v>
      </c>
      <c r="O68">
        <f t="shared" si="14"/>
        <v>0.91061215158973896</v>
      </c>
      <c r="P68">
        <v>1622.9450378153999</v>
      </c>
      <c r="Q68">
        <f t="shared" si="15"/>
        <v>0.64706489377155618</v>
      </c>
      <c r="R68">
        <f>VLOOKUP(A68,NpByCase!$A$2:$G$158,2,FALSE)</f>
        <v>1605618.99</v>
      </c>
      <c r="S68">
        <f>VLOOKUP(A68,NpByCase!$A$2:$G$158,3,FALSE)</f>
        <v>2804115.38</v>
      </c>
      <c r="T68">
        <f t="shared" si="16"/>
        <v>1198496.3899999999</v>
      </c>
      <c r="U68">
        <f t="shared" si="17"/>
        <v>0.23603236684795459</v>
      </c>
    </row>
    <row r="69" spans="1:21" x14ac:dyDescent="0.25">
      <c r="A69" t="str">
        <f t="shared" si="9"/>
        <v>300_084</v>
      </c>
      <c r="B69" t="s">
        <v>62</v>
      </c>
      <c r="C69">
        <v>300</v>
      </c>
      <c r="E69">
        <v>1</v>
      </c>
      <c r="F69">
        <v>0.29436461390000002</v>
      </c>
      <c r="G69">
        <f t="shared" si="10"/>
        <v>0.54424898232660268</v>
      </c>
      <c r="H69">
        <v>4.1081611400000002E-2</v>
      </c>
      <c r="I69">
        <f t="shared" si="11"/>
        <v>0.60295508584825586</v>
      </c>
      <c r="J69">
        <v>3.3804660112999998</v>
      </c>
      <c r="K69">
        <f t="shared" si="12"/>
        <v>0.29992608802836396</v>
      </c>
      <c r="L69">
        <v>4.9362711487000004</v>
      </c>
      <c r="M69">
        <f t="shared" si="13"/>
        <v>0.98004714432335438</v>
      </c>
      <c r="N69">
        <v>2.6483335097</v>
      </c>
      <c r="O69">
        <f t="shared" si="14"/>
        <v>0.65060128503060066</v>
      </c>
      <c r="P69">
        <v>1610.7235439412</v>
      </c>
      <c r="Q69">
        <f t="shared" si="15"/>
        <v>3.2945065981609165E-2</v>
      </c>
      <c r="R69">
        <f>VLOOKUP(A69,NpByCase!$A$2:$G$158,2,FALSE)</f>
        <v>1667494.54</v>
      </c>
      <c r="S69">
        <f>VLOOKUP(A69,NpByCase!$A$2:$G$158,3,FALSE)</f>
        <v>2975084.99</v>
      </c>
      <c r="T69">
        <f t="shared" si="16"/>
        <v>1307590.4500000002</v>
      </c>
      <c r="U69">
        <f t="shared" si="17"/>
        <v>0.38392151389796503</v>
      </c>
    </row>
    <row r="70" spans="1:21" x14ac:dyDescent="0.25">
      <c r="A70" t="str">
        <f t="shared" si="9"/>
        <v>300_089_TRANZ</v>
      </c>
      <c r="B70" t="s">
        <v>100</v>
      </c>
      <c r="C70">
        <v>300</v>
      </c>
      <c r="D70" t="s">
        <v>322</v>
      </c>
      <c r="E70">
        <v>0</v>
      </c>
      <c r="F70">
        <v>0.20441907200000001</v>
      </c>
      <c r="G70">
        <f t="shared" si="10"/>
        <v>0.3425453848776624</v>
      </c>
      <c r="H70">
        <v>2.7181490499999999E-2</v>
      </c>
      <c r="I70">
        <f t="shared" si="11"/>
        <v>0.39894291823983929</v>
      </c>
      <c r="J70">
        <v>4.9135762418000004</v>
      </c>
      <c r="K70">
        <f t="shared" si="12"/>
        <v>0.47993912963222612</v>
      </c>
      <c r="L70">
        <v>2.4743421343000001</v>
      </c>
      <c r="M70">
        <f t="shared" si="13"/>
        <v>0.14085975105148144</v>
      </c>
      <c r="N70">
        <v>2.3750415055</v>
      </c>
      <c r="O70">
        <f t="shared" si="14"/>
        <v>0.37635334556595279</v>
      </c>
      <c r="P70">
        <v>1627.0358580637001</v>
      </c>
      <c r="Q70">
        <f t="shared" si="15"/>
        <v>0.85262518388544906</v>
      </c>
      <c r="R70">
        <f>VLOOKUP(A70,NpByCase!$A$2:$G$158,2,FALSE)</f>
        <v>1649190.23</v>
      </c>
      <c r="S70">
        <f>VLOOKUP(A70,NpByCase!$A$2:$G$158,3,FALSE)</f>
        <v>2763278.2</v>
      </c>
      <c r="T70">
        <f t="shared" si="16"/>
        <v>1114087.9700000002</v>
      </c>
      <c r="U70">
        <f t="shared" si="17"/>
        <v>0.12160735381205727</v>
      </c>
    </row>
    <row r="71" spans="1:21" x14ac:dyDescent="0.25">
      <c r="A71" t="str">
        <f t="shared" si="9"/>
        <v>300_091_TRANZ</v>
      </c>
      <c r="B71" t="s">
        <v>13</v>
      </c>
      <c r="C71">
        <v>300</v>
      </c>
      <c r="D71" t="s">
        <v>322</v>
      </c>
      <c r="E71">
        <v>0</v>
      </c>
      <c r="F71">
        <v>0.30533821</v>
      </c>
      <c r="G71">
        <f t="shared" si="10"/>
        <v>0.56885735939083226</v>
      </c>
      <c r="H71">
        <v>2.2777353E-2</v>
      </c>
      <c r="I71">
        <f t="shared" si="11"/>
        <v>0.33430336263564941</v>
      </c>
      <c r="J71">
        <v>6.7808172845000003</v>
      </c>
      <c r="K71">
        <f t="shared" si="12"/>
        <v>0.69918477343330565</v>
      </c>
      <c r="L71">
        <v>3.1233435859999998</v>
      </c>
      <c r="M71">
        <f t="shared" si="13"/>
        <v>0.36208214751221673</v>
      </c>
      <c r="N71">
        <v>2.9519420037000001</v>
      </c>
      <c r="O71">
        <f t="shared" si="14"/>
        <v>0.95527175692091937</v>
      </c>
      <c r="P71">
        <v>1621.0508061769999</v>
      </c>
      <c r="Q71">
        <f t="shared" si="15"/>
        <v>0.5518813409634804</v>
      </c>
      <c r="R71">
        <f>VLOOKUP(A71,NpByCase!$A$2:$G$158,2,FALSE)</f>
        <v>1660384.54</v>
      </c>
      <c r="S71">
        <f>VLOOKUP(A71,NpByCase!$A$2:$G$158,3,FALSE)</f>
        <v>2693900.5</v>
      </c>
      <c r="T71">
        <f t="shared" si="16"/>
        <v>1033515.96</v>
      </c>
      <c r="U71">
        <f t="shared" si="17"/>
        <v>1.238302175396982E-2</v>
      </c>
    </row>
    <row r="72" spans="1:21" x14ac:dyDescent="0.25">
      <c r="A72" t="str">
        <f t="shared" si="9"/>
        <v>300_093_TRANZ</v>
      </c>
      <c r="B72" t="s">
        <v>39</v>
      </c>
      <c r="C72">
        <v>300</v>
      </c>
      <c r="D72" t="s">
        <v>322</v>
      </c>
      <c r="E72">
        <v>0</v>
      </c>
      <c r="F72">
        <v>0.22021474739999999</v>
      </c>
      <c r="G72">
        <f t="shared" si="10"/>
        <v>0.37796731335809691</v>
      </c>
      <c r="H72">
        <v>4.2389637000000001E-2</v>
      </c>
      <c r="I72">
        <f t="shared" si="11"/>
        <v>0.62215298634589111</v>
      </c>
      <c r="J72">
        <v>9.0258955796000002</v>
      </c>
      <c r="K72">
        <f t="shared" si="12"/>
        <v>0.96279489389278439</v>
      </c>
      <c r="L72">
        <v>4.8302930784999996</v>
      </c>
      <c r="M72">
        <f t="shared" si="13"/>
        <v>0.94392284506251767</v>
      </c>
      <c r="N72">
        <v>2.8872535291000001</v>
      </c>
      <c r="O72">
        <f t="shared" si="14"/>
        <v>0.89035701154410885</v>
      </c>
      <c r="P72">
        <v>1625.9707730477</v>
      </c>
      <c r="Q72">
        <f t="shared" si="15"/>
        <v>0.79910555417893758</v>
      </c>
      <c r="R72">
        <f>VLOOKUP(A72,NpByCase!$A$2:$G$158,2,FALSE)</f>
        <v>1560429.48</v>
      </c>
      <c r="S72">
        <f>VLOOKUP(A72,NpByCase!$A$2:$G$158,3,FALSE)</f>
        <v>2680717.37</v>
      </c>
      <c r="T72">
        <f t="shared" si="16"/>
        <v>1120287.8900000001</v>
      </c>
      <c r="U72">
        <f t="shared" si="17"/>
        <v>0.13001203579546028</v>
      </c>
    </row>
    <row r="73" spans="1:21" x14ac:dyDescent="0.25">
      <c r="A73" t="str">
        <f t="shared" si="9"/>
        <v>300_096_TRANZ</v>
      </c>
      <c r="B73" t="s">
        <v>15</v>
      </c>
      <c r="C73">
        <v>300</v>
      </c>
      <c r="D73" t="s">
        <v>322</v>
      </c>
      <c r="E73">
        <v>0</v>
      </c>
      <c r="F73">
        <v>0.37524088639999997</v>
      </c>
      <c r="G73">
        <f t="shared" si="10"/>
        <v>0.72561467057435791</v>
      </c>
      <c r="H73">
        <v>4.95626412E-2</v>
      </c>
      <c r="I73">
        <f t="shared" si="11"/>
        <v>0.72743121706302649</v>
      </c>
      <c r="J73">
        <v>7.2180724296000003</v>
      </c>
      <c r="K73">
        <f t="shared" si="12"/>
        <v>0.75052591450749861</v>
      </c>
      <c r="L73">
        <v>3.3193711394999998</v>
      </c>
      <c r="M73">
        <f t="shared" si="13"/>
        <v>0.42890123558052928</v>
      </c>
      <c r="N73">
        <v>2.6303203033</v>
      </c>
      <c r="O73">
        <f t="shared" si="14"/>
        <v>0.63252507108203537</v>
      </c>
      <c r="P73">
        <v>1626.011357331</v>
      </c>
      <c r="Q73">
        <f t="shared" si="15"/>
        <v>0.80114488041251353</v>
      </c>
      <c r="R73">
        <f>VLOOKUP(A73,NpByCase!$A$2:$G$158,2,FALSE)</f>
        <v>1557889.54</v>
      </c>
      <c r="S73">
        <f>VLOOKUP(A73,NpByCase!$A$2:$G$158,3,FALSE)</f>
        <v>2639075.41</v>
      </c>
      <c r="T73">
        <f t="shared" si="16"/>
        <v>1081185.8700000001</v>
      </c>
      <c r="U73">
        <f t="shared" si="17"/>
        <v>7.7004893282545867E-2</v>
      </c>
    </row>
    <row r="74" spans="1:21" x14ac:dyDescent="0.25">
      <c r="A74" t="str">
        <f t="shared" si="9"/>
        <v>300_097</v>
      </c>
      <c r="B74" t="s">
        <v>63</v>
      </c>
      <c r="C74">
        <v>300</v>
      </c>
      <c r="E74">
        <v>1</v>
      </c>
      <c r="F74">
        <v>0.17049261330000001</v>
      </c>
      <c r="G74">
        <f t="shared" si="10"/>
        <v>0.26646502976566649</v>
      </c>
      <c r="H74">
        <v>3.1322048499999998E-2</v>
      </c>
      <c r="I74">
        <f t="shared" si="11"/>
        <v>0.45971391575600984</v>
      </c>
      <c r="J74">
        <v>1.797686906</v>
      </c>
      <c r="K74">
        <f t="shared" si="12"/>
        <v>0.11408108141121423</v>
      </c>
      <c r="L74">
        <v>2.434547486</v>
      </c>
      <c r="M74">
        <f t="shared" si="13"/>
        <v>0.12729511658082154</v>
      </c>
      <c r="N74">
        <v>2.3236133246000001</v>
      </c>
      <c r="O74">
        <f t="shared" si="14"/>
        <v>0.32474527644762424</v>
      </c>
      <c r="P74">
        <v>1617.3107165157001</v>
      </c>
      <c r="Q74">
        <f t="shared" si="15"/>
        <v>0.36394496899792217</v>
      </c>
      <c r="R74">
        <f>VLOOKUP(A74,NpByCase!$A$2:$G$158,2,FALSE)</f>
        <v>1562687.93</v>
      </c>
      <c r="S74">
        <f>VLOOKUP(A74,NpByCase!$A$2:$G$158,3,FALSE)</f>
        <v>2890091.54</v>
      </c>
      <c r="T74">
        <f t="shared" si="16"/>
        <v>1327403.6100000001</v>
      </c>
      <c r="U74">
        <f t="shared" si="17"/>
        <v>0.41078045867245933</v>
      </c>
    </row>
    <row r="75" spans="1:21" x14ac:dyDescent="0.25">
      <c r="A75" t="str">
        <f t="shared" si="9"/>
        <v>300_104</v>
      </c>
      <c r="B75" t="s">
        <v>64</v>
      </c>
      <c r="C75">
        <v>300</v>
      </c>
      <c r="E75">
        <v>1</v>
      </c>
      <c r="F75">
        <v>0.26017165930000002</v>
      </c>
      <c r="G75">
        <f t="shared" si="10"/>
        <v>0.46757100802637458</v>
      </c>
      <c r="H75">
        <v>5.0538718500000003E-2</v>
      </c>
      <c r="I75">
        <f t="shared" si="11"/>
        <v>0.7417571101368321</v>
      </c>
      <c r="J75">
        <v>1.6614857165000001</v>
      </c>
      <c r="K75">
        <f t="shared" si="12"/>
        <v>9.8088760765122907E-2</v>
      </c>
      <c r="L75">
        <v>2.5145113487000001</v>
      </c>
      <c r="M75">
        <f t="shared" si="13"/>
        <v>0.15455206229398508</v>
      </c>
      <c r="N75">
        <v>2.5726096033000001</v>
      </c>
      <c r="O75">
        <f t="shared" si="14"/>
        <v>0.57461250753524418</v>
      </c>
      <c r="P75">
        <v>1619.13036197</v>
      </c>
      <c r="Q75">
        <f t="shared" si="15"/>
        <v>0.45538062854462202</v>
      </c>
      <c r="R75">
        <f>VLOOKUP(A75,NpByCase!$A$2:$G$158,2,FALSE)</f>
        <v>1442206.87</v>
      </c>
      <c r="S75">
        <f>VLOOKUP(A75,NpByCase!$A$2:$G$158,3,FALSE)</f>
        <v>2772820.39</v>
      </c>
      <c r="T75">
        <f t="shared" si="16"/>
        <v>1330613.52</v>
      </c>
      <c r="U75">
        <f t="shared" si="17"/>
        <v>0.41513184913319828</v>
      </c>
    </row>
    <row r="76" spans="1:21" x14ac:dyDescent="0.25">
      <c r="A76" t="str">
        <f t="shared" si="9"/>
        <v>300_105_TRANZ</v>
      </c>
      <c r="B76" t="s">
        <v>101</v>
      </c>
      <c r="C76">
        <v>300</v>
      </c>
      <c r="D76" t="s">
        <v>322</v>
      </c>
      <c r="E76">
        <v>0</v>
      </c>
      <c r="F76">
        <v>0.34953327299999998</v>
      </c>
      <c r="G76">
        <f t="shared" si="10"/>
        <v>0.66796514181426059</v>
      </c>
      <c r="H76">
        <v>2.4169664399999999E-2</v>
      </c>
      <c r="I76">
        <f t="shared" si="11"/>
        <v>0.3547383263847711</v>
      </c>
      <c r="J76">
        <v>7.6369311668000002</v>
      </c>
      <c r="K76">
        <f t="shared" si="12"/>
        <v>0.7997070065031695</v>
      </c>
      <c r="L76">
        <v>3.9261072913000001</v>
      </c>
      <c r="M76">
        <f t="shared" si="13"/>
        <v>0.63571683694624903</v>
      </c>
      <c r="N76">
        <v>2.9965143393</v>
      </c>
      <c r="O76">
        <f t="shared" si="14"/>
        <v>1</v>
      </c>
      <c r="P76">
        <v>1610.5655985650999</v>
      </c>
      <c r="Q76">
        <f t="shared" si="15"/>
        <v>2.5008443162072385E-2</v>
      </c>
      <c r="R76">
        <f>VLOOKUP(A76,NpByCase!$A$2:$G$158,2,FALSE)</f>
        <v>1657114.12</v>
      </c>
      <c r="S76">
        <f>VLOOKUP(A76,NpByCase!$A$2:$G$158,3,FALSE)</f>
        <v>2782795.4</v>
      </c>
      <c r="T76">
        <f t="shared" si="16"/>
        <v>1125681.2799999998</v>
      </c>
      <c r="U76">
        <f t="shared" si="17"/>
        <v>0.13732337654864157</v>
      </c>
    </row>
    <row r="77" spans="1:21" x14ac:dyDescent="0.25">
      <c r="A77" t="str">
        <f t="shared" si="9"/>
        <v>300_108_TRANZ</v>
      </c>
      <c r="B77" t="s">
        <v>102</v>
      </c>
      <c r="C77">
        <v>300</v>
      </c>
      <c r="D77" t="s">
        <v>322</v>
      </c>
      <c r="E77">
        <v>0</v>
      </c>
      <c r="F77">
        <v>0.28334464329999998</v>
      </c>
      <c r="G77">
        <f t="shared" si="10"/>
        <v>0.51953661007503738</v>
      </c>
      <c r="H77">
        <v>3.5585290200000001E-2</v>
      </c>
      <c r="I77">
        <f t="shared" si="11"/>
        <v>0.52228554275931105</v>
      </c>
      <c r="J77">
        <v>7.4305389772000003</v>
      </c>
      <c r="K77">
        <f t="shared" si="12"/>
        <v>0.77547307663039056</v>
      </c>
      <c r="L77">
        <v>2.5355686177000001</v>
      </c>
      <c r="M77">
        <f t="shared" si="13"/>
        <v>0.16172976505396541</v>
      </c>
      <c r="N77">
        <v>2.2614904285000001</v>
      </c>
      <c r="O77">
        <f t="shared" si="14"/>
        <v>0.26240508358734077</v>
      </c>
      <c r="P77">
        <v>1624.7296383570999</v>
      </c>
      <c r="Q77">
        <f t="shared" si="15"/>
        <v>0.73673957582137195</v>
      </c>
      <c r="R77">
        <f>VLOOKUP(A77,NpByCase!$A$2:$G$158,2,FALSE)</f>
        <v>1690132.12</v>
      </c>
      <c r="S77">
        <f>VLOOKUP(A77,NpByCase!$A$2:$G$158,3,FALSE)</f>
        <v>2872372.06</v>
      </c>
      <c r="T77">
        <f t="shared" si="16"/>
        <v>1182239.94</v>
      </c>
      <c r="U77">
        <f t="shared" si="17"/>
        <v>0.21399493855386481</v>
      </c>
    </row>
    <row r="78" spans="1:21" x14ac:dyDescent="0.25">
      <c r="A78" t="str">
        <f t="shared" si="9"/>
        <v>300_112_TRANZ</v>
      </c>
      <c r="B78" t="s">
        <v>16</v>
      </c>
      <c r="C78">
        <v>300</v>
      </c>
      <c r="D78" t="s">
        <v>322</v>
      </c>
      <c r="E78">
        <v>0</v>
      </c>
      <c r="F78">
        <v>0.2378386831</v>
      </c>
      <c r="G78">
        <f t="shared" si="10"/>
        <v>0.41748913019089767</v>
      </c>
      <c r="H78">
        <v>1.7224314800000001E-2</v>
      </c>
      <c r="I78">
        <f t="shared" si="11"/>
        <v>0.25280138375758515</v>
      </c>
      <c r="J78">
        <v>4.1769807401000003</v>
      </c>
      <c r="K78">
        <f t="shared" si="12"/>
        <v>0.39345037360227297</v>
      </c>
      <c r="L78">
        <v>3.8560227732999999</v>
      </c>
      <c r="M78">
        <f t="shared" si="13"/>
        <v>0.611827421928542</v>
      </c>
      <c r="N78">
        <v>2.5430628923</v>
      </c>
      <c r="O78">
        <f t="shared" si="14"/>
        <v>0.54496244648268055</v>
      </c>
      <c r="P78">
        <v>1625.7819057224999</v>
      </c>
      <c r="Q78">
        <f t="shared" si="15"/>
        <v>0.78961512932409161</v>
      </c>
      <c r="R78">
        <f>VLOOKUP(A78,NpByCase!$A$2:$G$158,2,FALSE)</f>
        <v>1615561.64</v>
      </c>
      <c r="S78">
        <f>VLOOKUP(A78,NpByCase!$A$2:$G$158,3,FALSE)</f>
        <v>2639942.96</v>
      </c>
      <c r="T78">
        <f t="shared" si="16"/>
        <v>1024381.3200000001</v>
      </c>
      <c r="U78">
        <f t="shared" si="17"/>
        <v>0</v>
      </c>
    </row>
    <row r="79" spans="1:21" x14ac:dyDescent="0.25">
      <c r="A79" t="str">
        <f t="shared" si="9"/>
        <v>300_113_TRANZ</v>
      </c>
      <c r="B79" t="s">
        <v>103</v>
      </c>
      <c r="C79">
        <v>300</v>
      </c>
      <c r="D79" t="s">
        <v>322</v>
      </c>
      <c r="E79">
        <v>0</v>
      </c>
      <c r="F79">
        <v>0.15768141050000001</v>
      </c>
      <c r="G79">
        <f t="shared" si="10"/>
        <v>0.23773580497228139</v>
      </c>
      <c r="H79">
        <v>3.7995562400000002E-2</v>
      </c>
      <c r="I79">
        <f t="shared" si="11"/>
        <v>0.55766112399244305</v>
      </c>
      <c r="J79">
        <v>4.6429633671000001</v>
      </c>
      <c r="K79">
        <f t="shared" si="12"/>
        <v>0.44816460637695793</v>
      </c>
      <c r="L79">
        <v>2.5540623815000001</v>
      </c>
      <c r="M79">
        <f t="shared" si="13"/>
        <v>0.16803365657331132</v>
      </c>
      <c r="N79">
        <v>2.1915473184000001</v>
      </c>
      <c r="O79">
        <f t="shared" si="14"/>
        <v>0.1922173227678311</v>
      </c>
      <c r="P79">
        <v>1616.0072157159</v>
      </c>
      <c r="Q79">
        <f t="shared" si="15"/>
        <v>0.29844514590451293</v>
      </c>
      <c r="R79">
        <f>VLOOKUP(A79,NpByCase!$A$2:$G$158,2,FALSE)</f>
        <v>1553610.19</v>
      </c>
      <c r="S79">
        <f>VLOOKUP(A79,NpByCase!$A$2:$G$158,3,FALSE)</f>
        <v>2629437.15</v>
      </c>
      <c r="T79">
        <f t="shared" si="16"/>
        <v>1075826.96</v>
      </c>
      <c r="U79">
        <f t="shared" si="17"/>
        <v>6.9740294009058457E-2</v>
      </c>
    </row>
    <row r="80" spans="1:21" x14ac:dyDescent="0.25">
      <c r="A80" t="str">
        <f t="shared" si="9"/>
        <v>300_114_TRANZ</v>
      </c>
      <c r="B80" t="s">
        <v>104</v>
      </c>
      <c r="C80">
        <v>300</v>
      </c>
      <c r="D80" t="s">
        <v>322</v>
      </c>
      <c r="E80">
        <v>0</v>
      </c>
      <c r="F80">
        <v>0.4975973414</v>
      </c>
      <c r="G80">
        <f t="shared" si="10"/>
        <v>1</v>
      </c>
      <c r="H80">
        <v>4.4004717899999997E-2</v>
      </c>
      <c r="I80">
        <f t="shared" si="11"/>
        <v>0.64585753953952207</v>
      </c>
      <c r="J80">
        <v>6.3703383970000003</v>
      </c>
      <c r="K80">
        <f t="shared" si="12"/>
        <v>0.6509876173625736</v>
      </c>
      <c r="L80">
        <v>2.8926374753999999</v>
      </c>
      <c r="M80">
        <f t="shared" si="13"/>
        <v>0.2834423254727132</v>
      </c>
      <c r="N80">
        <v>2.6450308607999999</v>
      </c>
      <c r="O80">
        <f t="shared" si="14"/>
        <v>0.64728708395014256</v>
      </c>
      <c r="P80">
        <v>1624.2929309225999</v>
      </c>
      <c r="Q80">
        <f t="shared" si="15"/>
        <v>0.71479539311913254</v>
      </c>
      <c r="R80">
        <f>VLOOKUP(A80,NpByCase!$A$2:$G$158,2,FALSE)</f>
        <v>1574632.14</v>
      </c>
      <c r="S80">
        <f>VLOOKUP(A80,NpByCase!$A$2:$G$158,3,FALSE)</f>
        <v>2670723.79</v>
      </c>
      <c r="T80">
        <f t="shared" si="16"/>
        <v>1096091.6500000001</v>
      </c>
      <c r="U80">
        <f t="shared" si="17"/>
        <v>9.7211337980956603E-2</v>
      </c>
    </row>
    <row r="81" spans="1:21" x14ac:dyDescent="0.25">
      <c r="A81" t="str">
        <f t="shared" si="9"/>
        <v>300_115</v>
      </c>
      <c r="B81" t="s">
        <v>65</v>
      </c>
      <c r="C81">
        <v>300</v>
      </c>
      <c r="E81">
        <v>1</v>
      </c>
      <c r="F81">
        <v>0.27141137710000002</v>
      </c>
      <c r="G81">
        <f t="shared" si="10"/>
        <v>0.49277616513234213</v>
      </c>
      <c r="H81">
        <v>3.3654628700000001E-2</v>
      </c>
      <c r="I81">
        <f t="shared" si="11"/>
        <v>0.49394921098444733</v>
      </c>
      <c r="J81">
        <v>3.0289593365999998</v>
      </c>
      <c r="K81">
        <f t="shared" si="12"/>
        <v>0.25865326602379751</v>
      </c>
      <c r="L81">
        <v>4.3586114124000002</v>
      </c>
      <c r="M81">
        <f t="shared" si="13"/>
        <v>0.78314269847284823</v>
      </c>
      <c r="N81">
        <v>2.8762356008999999</v>
      </c>
      <c r="O81">
        <f t="shared" si="14"/>
        <v>0.87930054425058268</v>
      </c>
      <c r="P81">
        <v>1623.5050758307</v>
      </c>
      <c r="Q81">
        <f t="shared" si="15"/>
        <v>0.67520633483040604</v>
      </c>
      <c r="R81">
        <f>VLOOKUP(A81,NpByCase!$A$2:$G$158,2,FALSE)</f>
        <v>1662774.75</v>
      </c>
      <c r="S81">
        <f>VLOOKUP(A81,NpByCase!$A$2:$G$158,3,FALSE)</f>
        <v>2974777.35</v>
      </c>
      <c r="T81">
        <f t="shared" si="16"/>
        <v>1312002.6000000001</v>
      </c>
      <c r="U81">
        <f t="shared" si="17"/>
        <v>0.38990267456021088</v>
      </c>
    </row>
    <row r="82" spans="1:21" x14ac:dyDescent="0.25">
      <c r="A82" t="str">
        <f t="shared" si="9"/>
        <v>300_116</v>
      </c>
      <c r="B82" t="s">
        <v>66</v>
      </c>
      <c r="C82">
        <v>300</v>
      </c>
      <c r="E82">
        <v>1</v>
      </c>
      <c r="F82">
        <v>0.20925585020000001</v>
      </c>
      <c r="G82">
        <f t="shared" si="10"/>
        <v>0.35339189869473697</v>
      </c>
      <c r="H82">
        <v>6.5390724100000006E-2</v>
      </c>
      <c r="I82">
        <f t="shared" si="11"/>
        <v>0.9597400958667146</v>
      </c>
      <c r="J82">
        <v>3.3222465884000001</v>
      </c>
      <c r="K82">
        <f t="shared" si="12"/>
        <v>0.29309014421417878</v>
      </c>
      <c r="L82">
        <v>4.3963311956000002</v>
      </c>
      <c r="M82">
        <f t="shared" si="13"/>
        <v>0.79600008239953413</v>
      </c>
      <c r="N82">
        <v>2.9694144732000001</v>
      </c>
      <c r="O82">
        <f t="shared" si="14"/>
        <v>0.97280534255128115</v>
      </c>
      <c r="P82">
        <v>1623.4085058298001</v>
      </c>
      <c r="Q82">
        <f t="shared" si="15"/>
        <v>0.6703537731932806</v>
      </c>
      <c r="R82">
        <f>VLOOKUP(A82,NpByCase!$A$2:$G$158,2,FALSE)</f>
        <v>1577109.06</v>
      </c>
      <c r="S82">
        <f>VLOOKUP(A82,NpByCase!$A$2:$G$158,3,FALSE)</f>
        <v>2984059.91</v>
      </c>
      <c r="T82">
        <f t="shared" si="16"/>
        <v>1406950.85</v>
      </c>
      <c r="U82">
        <f t="shared" si="17"/>
        <v>0.51861560087710767</v>
      </c>
    </row>
    <row r="83" spans="1:21" x14ac:dyDescent="0.25">
      <c r="A83" t="str">
        <f t="shared" si="9"/>
        <v>300_117</v>
      </c>
      <c r="B83" t="s">
        <v>67</v>
      </c>
      <c r="C83">
        <v>300</v>
      </c>
      <c r="E83">
        <v>1</v>
      </c>
      <c r="F83">
        <v>0.24650932680000001</v>
      </c>
      <c r="G83">
        <f t="shared" si="10"/>
        <v>0.4369331180700568</v>
      </c>
      <c r="H83">
        <v>1.5819070399999999E-2</v>
      </c>
      <c r="I83">
        <f t="shared" si="11"/>
        <v>0.23217660228078596</v>
      </c>
      <c r="J83">
        <v>1.6140863763</v>
      </c>
      <c r="K83">
        <f t="shared" si="12"/>
        <v>9.252327745565761E-2</v>
      </c>
      <c r="L83">
        <v>4.8945109832</v>
      </c>
      <c r="M83">
        <f t="shared" si="13"/>
        <v>0.96581253226769848</v>
      </c>
      <c r="N83">
        <v>2.1478949078</v>
      </c>
      <c r="O83">
        <f t="shared" si="14"/>
        <v>0.14841222245119784</v>
      </c>
      <c r="P83">
        <v>1625.5221178539</v>
      </c>
      <c r="Q83">
        <f t="shared" si="15"/>
        <v>0.77656100658192062</v>
      </c>
      <c r="R83">
        <f>VLOOKUP(A83,NpByCase!$A$2:$G$158,2,FALSE)</f>
        <v>1536819.51</v>
      </c>
      <c r="S83">
        <f>VLOOKUP(A83,NpByCase!$A$2:$G$158,3,FALSE)</f>
        <v>2727349.87</v>
      </c>
      <c r="T83">
        <f t="shared" si="16"/>
        <v>1190530.3600000001</v>
      </c>
      <c r="U83">
        <f t="shared" si="17"/>
        <v>0.2252335260854533</v>
      </c>
    </row>
    <row r="84" spans="1:21" x14ac:dyDescent="0.25">
      <c r="A84" t="str">
        <f t="shared" si="9"/>
        <v>300_118_TRANZ</v>
      </c>
      <c r="B84" t="s">
        <v>17</v>
      </c>
      <c r="C84">
        <v>300</v>
      </c>
      <c r="D84" t="s">
        <v>322</v>
      </c>
      <c r="E84">
        <v>0</v>
      </c>
      <c r="F84">
        <v>9.6157282999999996E-2</v>
      </c>
      <c r="G84">
        <f t="shared" si="10"/>
        <v>9.9767456741591765E-2</v>
      </c>
      <c r="H84">
        <v>1.4224113300000001E-2</v>
      </c>
      <c r="I84">
        <f t="shared" si="11"/>
        <v>0.20876740623462542</v>
      </c>
      <c r="J84">
        <v>4.0055073048000001</v>
      </c>
      <c r="K84">
        <f t="shared" si="12"/>
        <v>0.37331649540582446</v>
      </c>
      <c r="L84">
        <v>4.0487994114000001</v>
      </c>
      <c r="M84">
        <f t="shared" si="13"/>
        <v>0.67753838413119549</v>
      </c>
      <c r="N84">
        <v>2.8647980109</v>
      </c>
      <c r="O84">
        <f t="shared" si="14"/>
        <v>0.86782294724175879</v>
      </c>
      <c r="P84">
        <v>1629.3512004244001</v>
      </c>
      <c r="Q84">
        <f t="shared" si="15"/>
        <v>0.96896919767492073</v>
      </c>
      <c r="R84">
        <f>VLOOKUP(A84,NpByCase!$A$2:$G$158,2,FALSE)</f>
        <v>1654257.12</v>
      </c>
      <c r="S84">
        <f>VLOOKUP(A84,NpByCase!$A$2:$G$158,3,FALSE)</f>
        <v>2686437.23</v>
      </c>
      <c r="T84">
        <f t="shared" si="16"/>
        <v>1032180.1099999999</v>
      </c>
      <c r="U84">
        <f t="shared" si="17"/>
        <v>1.0572128318646488E-2</v>
      </c>
    </row>
    <row r="85" spans="1:21" x14ac:dyDescent="0.25">
      <c r="A85" t="str">
        <f t="shared" si="9"/>
        <v>300_123_TRANZ</v>
      </c>
      <c r="B85" t="s">
        <v>18</v>
      </c>
      <c r="C85">
        <v>300</v>
      </c>
      <c r="D85" t="s">
        <v>322</v>
      </c>
      <c r="E85">
        <v>0</v>
      </c>
      <c r="F85">
        <v>0.36429033100000002</v>
      </c>
      <c r="G85">
        <f t="shared" si="10"/>
        <v>0.70105796246424856</v>
      </c>
      <c r="H85">
        <v>3.6438537399999998E-2</v>
      </c>
      <c r="I85">
        <f t="shared" si="11"/>
        <v>0.53480865763220475</v>
      </c>
      <c r="J85">
        <v>6.6911776136999999</v>
      </c>
      <c r="K85">
        <f t="shared" si="12"/>
        <v>0.68865956169832532</v>
      </c>
      <c r="L85">
        <v>4.0150148117000004</v>
      </c>
      <c r="M85">
        <f t="shared" si="13"/>
        <v>0.66602236966077588</v>
      </c>
      <c r="N85">
        <v>2.6831193459999998</v>
      </c>
      <c r="O85">
        <f t="shared" si="14"/>
        <v>0.68550879707346302</v>
      </c>
      <c r="P85">
        <v>1625.2961704372001</v>
      </c>
      <c r="Q85">
        <f t="shared" si="15"/>
        <v>0.76520733819558218</v>
      </c>
      <c r="R85">
        <f>VLOOKUP(A85,NpByCase!$A$2:$G$158,2,FALSE)</f>
        <v>1615278.62</v>
      </c>
      <c r="S85">
        <f>VLOOKUP(A85,NpByCase!$A$2:$G$158,3,FALSE)</f>
        <v>2750957.09</v>
      </c>
      <c r="T85">
        <f t="shared" si="16"/>
        <v>1135678.4699999997</v>
      </c>
      <c r="U85">
        <f t="shared" si="17"/>
        <v>0.15087568088122286</v>
      </c>
    </row>
    <row r="86" spans="1:21" x14ac:dyDescent="0.25">
      <c r="A86" t="str">
        <f t="shared" si="9"/>
        <v>300_125_TRANZ</v>
      </c>
      <c r="B86" t="s">
        <v>105</v>
      </c>
      <c r="C86">
        <v>300</v>
      </c>
      <c r="D86" t="s">
        <v>322</v>
      </c>
      <c r="E86">
        <v>0</v>
      </c>
      <c r="F86">
        <v>0.15979619</v>
      </c>
      <c r="G86">
        <f t="shared" si="10"/>
        <v>0.24247821492335503</v>
      </c>
      <c r="H86">
        <v>3.6918952599999999E-2</v>
      </c>
      <c r="I86">
        <f t="shared" si="11"/>
        <v>0.54185971474236494</v>
      </c>
      <c r="J86">
        <v>5.3699093624999996</v>
      </c>
      <c r="K86">
        <f t="shared" si="12"/>
        <v>0.53352034734740539</v>
      </c>
      <c r="L86">
        <v>3.8123145741000002</v>
      </c>
      <c r="M86">
        <f t="shared" si="13"/>
        <v>0.59692879181503544</v>
      </c>
      <c r="N86">
        <v>2.2072563675999999</v>
      </c>
      <c r="O86">
        <f t="shared" si="14"/>
        <v>0.2079813199131553</v>
      </c>
      <c r="P86">
        <v>1612.4406212706999</v>
      </c>
      <c r="Q86">
        <f t="shared" si="15"/>
        <v>0.11922676319054036</v>
      </c>
      <c r="R86">
        <f>VLOOKUP(A86,NpByCase!$A$2:$G$158,2,FALSE)</f>
        <v>1585293.12</v>
      </c>
      <c r="S86">
        <f>VLOOKUP(A86,NpByCase!$A$2:$G$158,3,FALSE)</f>
        <v>2709175.23</v>
      </c>
      <c r="T86">
        <f t="shared" si="16"/>
        <v>1123882.1099999999</v>
      </c>
      <c r="U86">
        <f t="shared" si="17"/>
        <v>0.13488440125797996</v>
      </c>
    </row>
    <row r="87" spans="1:21" x14ac:dyDescent="0.25">
      <c r="A87" t="str">
        <f t="shared" si="9"/>
        <v>300_133_TRANZ</v>
      </c>
      <c r="B87" t="s">
        <v>106</v>
      </c>
      <c r="C87">
        <v>300</v>
      </c>
      <c r="D87" t="s">
        <v>322</v>
      </c>
      <c r="E87">
        <v>0</v>
      </c>
      <c r="F87">
        <v>0.1242869397</v>
      </c>
      <c r="G87">
        <f t="shared" si="10"/>
        <v>0.16284843698296703</v>
      </c>
      <c r="H87">
        <v>1.7370427300000001E-2</v>
      </c>
      <c r="I87">
        <f t="shared" si="11"/>
        <v>0.25494587789933643</v>
      </c>
      <c r="J87">
        <v>4.3117347474000001</v>
      </c>
      <c r="K87">
        <f t="shared" si="12"/>
        <v>0.40927277060921929</v>
      </c>
      <c r="L87">
        <v>2.0846416965999999</v>
      </c>
      <c r="M87">
        <f t="shared" si="13"/>
        <v>8.0242011401967881E-3</v>
      </c>
      <c r="N87">
        <v>2.9842355929000002</v>
      </c>
      <c r="O87">
        <f t="shared" si="14"/>
        <v>0.9876783043497146</v>
      </c>
      <c r="P87">
        <v>1611.3124111819</v>
      </c>
      <c r="Q87">
        <f t="shared" si="15"/>
        <v>6.2535151463159064E-2</v>
      </c>
      <c r="R87">
        <f>VLOOKUP(A87,NpByCase!$A$2:$G$158,2,FALSE)</f>
        <v>1649681.71</v>
      </c>
      <c r="S87">
        <f>VLOOKUP(A87,NpByCase!$A$2:$G$158,3,FALSE)</f>
        <v>2785727.42</v>
      </c>
      <c r="T87">
        <f t="shared" si="16"/>
        <v>1136045.71</v>
      </c>
      <c r="U87">
        <f t="shared" si="17"/>
        <v>0.15137351559708803</v>
      </c>
    </row>
    <row r="88" spans="1:21" x14ac:dyDescent="0.25">
      <c r="A88" t="str">
        <f t="shared" si="9"/>
        <v>300_138</v>
      </c>
      <c r="B88" t="s">
        <v>68</v>
      </c>
      <c r="C88">
        <v>300</v>
      </c>
      <c r="E88">
        <v>1</v>
      </c>
      <c r="F88">
        <v>0.47733151550000003</v>
      </c>
      <c r="G88">
        <f t="shared" si="10"/>
        <v>0.95455372325347121</v>
      </c>
      <c r="H88">
        <v>3.2021095999999999E-2</v>
      </c>
      <c r="I88">
        <f t="shared" si="11"/>
        <v>0.46997384059855163</v>
      </c>
      <c r="J88">
        <v>2.7436308382000001</v>
      </c>
      <c r="K88">
        <f t="shared" si="12"/>
        <v>0.22515087993868516</v>
      </c>
      <c r="L88">
        <v>3.6226499607</v>
      </c>
      <c r="M88">
        <f t="shared" si="13"/>
        <v>0.53227861238902385</v>
      </c>
      <c r="N88">
        <v>2.0718039793999998</v>
      </c>
      <c r="O88">
        <f t="shared" si="14"/>
        <v>7.2055139166826668E-2</v>
      </c>
      <c r="P88">
        <v>1616.6488123495999</v>
      </c>
      <c r="Q88">
        <f t="shared" si="15"/>
        <v>0.33068483920667052</v>
      </c>
      <c r="R88">
        <f>VLOOKUP(A88,NpByCase!$A$2:$G$158,2,FALSE)</f>
        <v>1667109.71</v>
      </c>
      <c r="S88">
        <f>VLOOKUP(A88,NpByCase!$A$2:$G$158,3,FALSE)</f>
        <v>2960015.38</v>
      </c>
      <c r="T88">
        <f t="shared" si="16"/>
        <v>1292905.67</v>
      </c>
      <c r="U88">
        <f t="shared" si="17"/>
        <v>0.36401465931012511</v>
      </c>
    </row>
    <row r="89" spans="1:21" x14ac:dyDescent="0.25">
      <c r="A89" t="str">
        <f t="shared" si="9"/>
        <v>300_168</v>
      </c>
      <c r="B89" t="s">
        <v>69</v>
      </c>
      <c r="C89">
        <v>300</v>
      </c>
      <c r="E89">
        <v>1</v>
      </c>
      <c r="F89">
        <v>0.331824171</v>
      </c>
      <c r="G89">
        <f t="shared" si="10"/>
        <v>0.62825233887221488</v>
      </c>
      <c r="H89">
        <v>6.3128705100000002E-2</v>
      </c>
      <c r="I89">
        <f t="shared" si="11"/>
        <v>0.92654042784358082</v>
      </c>
      <c r="J89">
        <v>2.1665776108000001</v>
      </c>
      <c r="K89">
        <f t="shared" si="12"/>
        <v>0.15739508223735404</v>
      </c>
      <c r="L89">
        <v>3.0566794851000001</v>
      </c>
      <c r="M89">
        <f t="shared" si="13"/>
        <v>0.33935863569206864</v>
      </c>
      <c r="N89">
        <v>2.9384917473000001</v>
      </c>
      <c r="O89">
        <f t="shared" si="14"/>
        <v>0.94177445350083189</v>
      </c>
      <c r="P89">
        <v>1619.8212756299999</v>
      </c>
      <c r="Q89">
        <f t="shared" si="15"/>
        <v>0.49009846109966104</v>
      </c>
      <c r="R89">
        <f>VLOOKUP(A89,NpByCase!$A$2:$G$158,2,FALSE)</f>
        <v>1486177.93</v>
      </c>
      <c r="S89">
        <f>VLOOKUP(A89,NpByCase!$A$2:$G$158,3,FALSE)</f>
        <v>2795924.82</v>
      </c>
      <c r="T89">
        <f t="shared" si="16"/>
        <v>1309746.8899999999</v>
      </c>
      <c r="U89">
        <f t="shared" si="17"/>
        <v>0.38684480845923153</v>
      </c>
    </row>
    <row r="90" spans="1:21" x14ac:dyDescent="0.25">
      <c r="A90" t="str">
        <f t="shared" si="9"/>
        <v>300_176</v>
      </c>
      <c r="B90" t="s">
        <v>70</v>
      </c>
      <c r="C90">
        <v>300</v>
      </c>
      <c r="E90">
        <v>1</v>
      </c>
      <c r="F90">
        <v>0.28000851869999999</v>
      </c>
      <c r="G90">
        <f t="shared" si="10"/>
        <v>0.51205532396409226</v>
      </c>
      <c r="H90">
        <v>3.6730203099999997E-2</v>
      </c>
      <c r="I90">
        <f t="shared" si="11"/>
        <v>0.53908943706585888</v>
      </c>
      <c r="J90">
        <v>1.8816414751999999</v>
      </c>
      <c r="K90">
        <f t="shared" si="12"/>
        <v>0.12393876617358454</v>
      </c>
      <c r="L90">
        <v>4.6256727896000003</v>
      </c>
      <c r="M90">
        <f t="shared" si="13"/>
        <v>0.87417478740197752</v>
      </c>
      <c r="N90">
        <v>2.6714329636</v>
      </c>
      <c r="O90">
        <f t="shared" si="14"/>
        <v>0.67378153742538927</v>
      </c>
      <c r="P90">
        <v>1629.1828141645999</v>
      </c>
      <c r="Q90">
        <f t="shared" si="15"/>
        <v>0.96050792919701589</v>
      </c>
      <c r="R90">
        <f>VLOOKUP(A90,NpByCase!$A$2:$G$158,2,FALSE)</f>
        <v>1458649.39</v>
      </c>
      <c r="S90">
        <f>VLOOKUP(A90,NpByCase!$A$2:$G$158,3,FALSE)</f>
        <v>2713894.01</v>
      </c>
      <c r="T90">
        <f t="shared" si="16"/>
        <v>1255244.6199999999</v>
      </c>
      <c r="U90">
        <f t="shared" si="17"/>
        <v>0.31296091209870236</v>
      </c>
    </row>
    <row r="91" spans="1:21" x14ac:dyDescent="0.25">
      <c r="A91" t="str">
        <f t="shared" si="9"/>
        <v>300_179</v>
      </c>
      <c r="B91" t="s">
        <v>71</v>
      </c>
      <c r="C91">
        <v>300</v>
      </c>
      <c r="E91">
        <v>1</v>
      </c>
      <c r="F91">
        <v>0.34776865620000003</v>
      </c>
      <c r="G91">
        <f t="shared" si="10"/>
        <v>0.66400797451991544</v>
      </c>
      <c r="H91">
        <v>5.4065301400000002E-2</v>
      </c>
      <c r="I91">
        <f t="shared" si="11"/>
        <v>0.79351679099541916</v>
      </c>
      <c r="J91">
        <v>2.0419221745999998</v>
      </c>
      <c r="K91">
        <f t="shared" si="12"/>
        <v>0.14275842808398642</v>
      </c>
      <c r="L91">
        <v>3.9749198011</v>
      </c>
      <c r="M91">
        <f t="shared" si="13"/>
        <v>0.65235535195562777</v>
      </c>
      <c r="N91">
        <v>2.4230920979000001</v>
      </c>
      <c r="O91">
        <f t="shared" si="14"/>
        <v>0.42457201187611665</v>
      </c>
      <c r="P91">
        <v>1623.7052345490999</v>
      </c>
      <c r="Q91">
        <f t="shared" si="15"/>
        <v>0.68526414273340985</v>
      </c>
      <c r="R91">
        <f>VLOOKUP(A91,NpByCase!$A$2:$G$158,2,FALSE)</f>
        <v>1435275.5</v>
      </c>
      <c r="S91">
        <f>VLOOKUP(A91,NpByCase!$A$2:$G$158,3,FALSE)</f>
        <v>2692829.52</v>
      </c>
      <c r="T91">
        <f t="shared" si="16"/>
        <v>1257554.02</v>
      </c>
      <c r="U91">
        <f t="shared" si="17"/>
        <v>0.31609156097360269</v>
      </c>
    </row>
    <row r="92" spans="1:21" x14ac:dyDescent="0.25">
      <c r="A92" t="str">
        <f t="shared" si="9"/>
        <v>300_184</v>
      </c>
      <c r="B92" t="s">
        <v>72</v>
      </c>
      <c r="C92">
        <v>300</v>
      </c>
      <c r="E92">
        <v>1</v>
      </c>
      <c r="F92">
        <v>0.40754167720000001</v>
      </c>
      <c r="G92">
        <f t="shared" si="10"/>
        <v>0.79804945241211833</v>
      </c>
      <c r="H92">
        <v>6.5914558200000001E-2</v>
      </c>
      <c r="I92">
        <f t="shared" si="11"/>
        <v>0.9674284124631698</v>
      </c>
      <c r="J92">
        <v>2.1387005748000001</v>
      </c>
      <c r="K92">
        <f t="shared" si="12"/>
        <v>0.15412184725305436</v>
      </c>
      <c r="L92">
        <v>4.2237736690999999</v>
      </c>
      <c r="M92">
        <f t="shared" si="13"/>
        <v>0.73718112376750844</v>
      </c>
      <c r="N92">
        <v>2.7268288957000002</v>
      </c>
      <c r="O92">
        <f t="shared" si="14"/>
        <v>0.7293712363542707</v>
      </c>
      <c r="P92">
        <v>1618.9345859026</v>
      </c>
      <c r="Q92">
        <f t="shared" si="15"/>
        <v>0.44554304518250465</v>
      </c>
      <c r="R92">
        <f>VLOOKUP(A92,NpByCase!$A$2:$G$158,2,FALSE)</f>
        <v>1413060.57</v>
      </c>
      <c r="S92">
        <f>VLOOKUP(A92,NpByCase!$A$2:$G$158,3,FALSE)</f>
        <v>2653891.59</v>
      </c>
      <c r="T92">
        <f t="shared" si="16"/>
        <v>1240831.0199999998</v>
      </c>
      <c r="U92">
        <f t="shared" si="17"/>
        <v>0.29342167219948107</v>
      </c>
    </row>
    <row r="93" spans="1:21" x14ac:dyDescent="0.25">
      <c r="A93" t="str">
        <f t="shared" si="9"/>
        <v>300_204</v>
      </c>
      <c r="B93" t="s">
        <v>73</v>
      </c>
      <c r="C93">
        <v>300</v>
      </c>
      <c r="E93">
        <v>1</v>
      </c>
      <c r="F93">
        <v>0.29251335299999998</v>
      </c>
      <c r="G93">
        <f t="shared" si="10"/>
        <v>0.54009751494468716</v>
      </c>
      <c r="H93">
        <v>2.9645765399999999E-2</v>
      </c>
      <c r="I93">
        <f t="shared" si="11"/>
        <v>0.43511109746279947</v>
      </c>
      <c r="J93">
        <v>2.5685093872000002</v>
      </c>
      <c r="K93">
        <f t="shared" si="12"/>
        <v>0.20458866306905368</v>
      </c>
      <c r="L93">
        <v>3.1570471384999998</v>
      </c>
      <c r="M93">
        <f t="shared" si="13"/>
        <v>0.37357053576429222</v>
      </c>
      <c r="N93">
        <v>2.3317346296000001</v>
      </c>
      <c r="O93">
        <f t="shared" si="14"/>
        <v>0.33289498857891658</v>
      </c>
      <c r="P93">
        <v>1628.3051444826001</v>
      </c>
      <c r="Q93">
        <f t="shared" si="15"/>
        <v>0.91640576300405852</v>
      </c>
      <c r="R93">
        <f>VLOOKUP(A93,NpByCase!$A$2:$G$158,2,FALSE)</f>
        <v>1699478.6</v>
      </c>
      <c r="S93">
        <f>VLOOKUP(A93,NpByCase!$A$2:$G$158,3,FALSE)</f>
        <v>2977599.09</v>
      </c>
      <c r="T93">
        <f t="shared" si="16"/>
        <v>1278120.4899999998</v>
      </c>
      <c r="U93">
        <f t="shared" si="17"/>
        <v>0.34397170134173621</v>
      </c>
    </row>
    <row r="94" spans="1:21" x14ac:dyDescent="0.25">
      <c r="A94" t="str">
        <f t="shared" si="9"/>
        <v>300_208</v>
      </c>
      <c r="B94" t="s">
        <v>52</v>
      </c>
      <c r="C94">
        <v>300</v>
      </c>
      <c r="E94">
        <v>1</v>
      </c>
      <c r="F94">
        <v>0.30170652260000003</v>
      </c>
      <c r="G94">
        <f t="shared" si="10"/>
        <v>0.5607132713358135</v>
      </c>
      <c r="H94">
        <v>6.3868902000000005E-2</v>
      </c>
      <c r="I94">
        <f t="shared" si="11"/>
        <v>0.93740430270570752</v>
      </c>
      <c r="J94">
        <v>2.8393146342</v>
      </c>
      <c r="K94">
        <f t="shared" si="12"/>
        <v>0.23638577408230194</v>
      </c>
      <c r="L94">
        <v>3.0199032985000001</v>
      </c>
      <c r="M94">
        <f t="shared" si="13"/>
        <v>0.3268228915715764</v>
      </c>
      <c r="N94">
        <v>2.7495777512999999</v>
      </c>
      <c r="O94">
        <f t="shared" si="14"/>
        <v>0.75219966410773342</v>
      </c>
      <c r="P94">
        <v>1621.7763198873999</v>
      </c>
      <c r="Q94">
        <f t="shared" si="15"/>
        <v>0.58833779706257427</v>
      </c>
      <c r="R94">
        <f>VLOOKUP(A94,NpByCase!$A$2:$G$158,2,FALSE)</f>
        <v>1601422.54</v>
      </c>
      <c r="S94">
        <f>VLOOKUP(A94,NpByCase!$A$2:$G$158,3,FALSE)</f>
        <v>3010727.68</v>
      </c>
      <c r="T94">
        <f t="shared" si="16"/>
        <v>1409305.1400000001</v>
      </c>
      <c r="U94">
        <f t="shared" si="17"/>
        <v>0.52180710314596057</v>
      </c>
    </row>
    <row r="95" spans="1:21" x14ac:dyDescent="0.25">
      <c r="A95" t="str">
        <f t="shared" si="9"/>
        <v>300_220</v>
      </c>
      <c r="B95" t="s">
        <v>74</v>
      </c>
      <c r="C95">
        <v>300</v>
      </c>
      <c r="E95">
        <v>1</v>
      </c>
      <c r="F95">
        <v>0.1096345998</v>
      </c>
      <c r="G95">
        <f t="shared" si="10"/>
        <v>0.12999044751017638</v>
      </c>
      <c r="H95">
        <v>5.1301140500000002E-2</v>
      </c>
      <c r="I95">
        <f t="shared" si="11"/>
        <v>0.75294718294061214</v>
      </c>
      <c r="J95">
        <v>1.9944744576</v>
      </c>
      <c r="K95">
        <f t="shared" si="12"/>
        <v>0.13718726452091787</v>
      </c>
      <c r="L95">
        <v>2.5252530200000001</v>
      </c>
      <c r="M95">
        <f t="shared" si="13"/>
        <v>0.15821353063239171</v>
      </c>
      <c r="N95">
        <v>2.3548879608000002</v>
      </c>
      <c r="O95">
        <f t="shared" si="14"/>
        <v>0.35612930672858223</v>
      </c>
      <c r="P95">
        <v>1616.3531350955</v>
      </c>
      <c r="Q95">
        <f t="shared" si="15"/>
        <v>0.31582730491190014</v>
      </c>
      <c r="R95">
        <f>VLOOKUP(A95,NpByCase!$A$2:$G$158,2,FALSE)</f>
        <v>1553879.84</v>
      </c>
      <c r="S95">
        <f>VLOOKUP(A95,NpByCase!$A$2:$G$158,3,FALSE)</f>
        <v>2927529.03</v>
      </c>
      <c r="T95">
        <f t="shared" si="16"/>
        <v>1373649.1899999997</v>
      </c>
      <c r="U95">
        <f t="shared" si="17"/>
        <v>0.47347149227257418</v>
      </c>
    </row>
    <row r="96" spans="1:21" x14ac:dyDescent="0.25">
      <c r="A96" t="str">
        <f t="shared" si="9"/>
        <v>300_223</v>
      </c>
      <c r="B96" t="s">
        <v>75</v>
      </c>
      <c r="C96">
        <v>300</v>
      </c>
      <c r="E96">
        <v>1</v>
      </c>
      <c r="F96">
        <v>0.12687028080000001</v>
      </c>
      <c r="G96">
        <f t="shared" si="10"/>
        <v>0.16864160007143916</v>
      </c>
      <c r="H96">
        <v>5.7285299200000001E-2</v>
      </c>
      <c r="I96">
        <f t="shared" si="11"/>
        <v>0.8407767202865617</v>
      </c>
      <c r="J96">
        <v>2.1861675242</v>
      </c>
      <c r="K96">
        <f t="shared" si="12"/>
        <v>0.15969526902479736</v>
      </c>
      <c r="L96">
        <v>2.0611010503</v>
      </c>
      <c r="M96">
        <f t="shared" si="13"/>
        <v>0</v>
      </c>
      <c r="N96">
        <v>2.5148896196999999</v>
      </c>
      <c r="O96">
        <f t="shared" si="14"/>
        <v>0.51669062791578424</v>
      </c>
      <c r="P96">
        <v>1618.4452151104999</v>
      </c>
      <c r="Q96">
        <f t="shared" si="15"/>
        <v>0.42095257288317534</v>
      </c>
      <c r="R96">
        <f>VLOOKUP(A96,NpByCase!$A$2:$G$158,2,FALSE)</f>
        <v>1603096.81</v>
      </c>
      <c r="S96">
        <f>VLOOKUP(A96,NpByCase!$A$2:$G$158,3,FALSE)</f>
        <v>3054348.51</v>
      </c>
      <c r="T96">
        <f t="shared" si="16"/>
        <v>1451251.6999999997</v>
      </c>
      <c r="U96">
        <f t="shared" si="17"/>
        <v>0.57867033639699195</v>
      </c>
    </row>
    <row r="97" spans="1:21" x14ac:dyDescent="0.25">
      <c r="A97" t="str">
        <f t="shared" si="9"/>
        <v>300_235</v>
      </c>
      <c r="B97" t="s">
        <v>76</v>
      </c>
      <c r="C97">
        <v>300</v>
      </c>
      <c r="E97">
        <v>1</v>
      </c>
      <c r="F97">
        <v>0.25176647829999999</v>
      </c>
      <c r="G97">
        <f t="shared" si="10"/>
        <v>0.44872232237618015</v>
      </c>
      <c r="H97">
        <v>3.8148665999999998E-2</v>
      </c>
      <c r="I97">
        <f t="shared" si="11"/>
        <v>0.5599082265557489</v>
      </c>
      <c r="J97">
        <v>1.7300052357</v>
      </c>
      <c r="K97">
        <f t="shared" si="12"/>
        <v>0.1061341098959571</v>
      </c>
      <c r="L97">
        <v>3.3979287714000002</v>
      </c>
      <c r="M97">
        <f t="shared" si="13"/>
        <v>0.45567884531264385</v>
      </c>
      <c r="N97">
        <v>2.9765444196000002</v>
      </c>
      <c r="O97">
        <f t="shared" si="14"/>
        <v>0.97996022845589192</v>
      </c>
      <c r="P97">
        <v>1617.1543478379001</v>
      </c>
      <c r="Q97">
        <f t="shared" si="15"/>
        <v>0.35608757394698115</v>
      </c>
      <c r="R97">
        <f>VLOOKUP(A97,NpByCase!$A$2:$G$158,2,FALSE)</f>
        <v>1445768.52</v>
      </c>
      <c r="S97">
        <f>VLOOKUP(A97,NpByCase!$A$2:$G$158,3,FALSE)</f>
        <v>2694180.71</v>
      </c>
      <c r="T97">
        <f t="shared" si="16"/>
        <v>1248412.19</v>
      </c>
      <c r="U97">
        <f t="shared" si="17"/>
        <v>0.30369879237395386</v>
      </c>
    </row>
    <row r="98" spans="1:21" x14ac:dyDescent="0.25">
      <c r="A98" t="str">
        <f t="shared" si="9"/>
        <v>300_237</v>
      </c>
      <c r="B98" t="s">
        <v>54</v>
      </c>
      <c r="C98">
        <v>300</v>
      </c>
      <c r="E98">
        <v>1</v>
      </c>
      <c r="F98">
        <v>0.42930986310000002</v>
      </c>
      <c r="G98">
        <f t="shared" si="10"/>
        <v>0.84686478348043115</v>
      </c>
      <c r="H98">
        <v>5.7143885700000001E-2</v>
      </c>
      <c r="I98">
        <f t="shared" si="11"/>
        <v>0.83870119339930327</v>
      </c>
      <c r="J98">
        <v>3.2760966191000001</v>
      </c>
      <c r="K98">
        <f t="shared" si="12"/>
        <v>0.2876713581553913</v>
      </c>
      <c r="L98">
        <v>4.7069869027999998</v>
      </c>
      <c r="M98">
        <f t="shared" si="13"/>
        <v>0.90189198732666831</v>
      </c>
      <c r="N98">
        <v>2.8807427377999999</v>
      </c>
      <c r="O98">
        <f t="shared" si="14"/>
        <v>0.88382344645303978</v>
      </c>
      <c r="P98">
        <v>1620.1354380672999</v>
      </c>
      <c r="Q98">
        <f t="shared" si="15"/>
        <v>0.50588486036301206</v>
      </c>
      <c r="R98">
        <f>VLOOKUP(A98,NpByCase!$A$2:$G$158,2,FALSE)</f>
        <v>1600664.15</v>
      </c>
      <c r="S98">
        <f>VLOOKUP(A98,NpByCase!$A$2:$G$158,3,FALSE)</f>
        <v>2907061.82</v>
      </c>
      <c r="T98">
        <f t="shared" si="16"/>
        <v>1306397.67</v>
      </c>
      <c r="U98">
        <f t="shared" si="17"/>
        <v>0.38230456777992389</v>
      </c>
    </row>
    <row r="99" spans="1:21" x14ac:dyDescent="0.25">
      <c r="A99" t="str">
        <f t="shared" si="9"/>
        <v>300_241</v>
      </c>
      <c r="B99" t="s">
        <v>77</v>
      </c>
      <c r="C99">
        <v>300</v>
      </c>
      <c r="E99">
        <v>1</v>
      </c>
      <c r="F99">
        <v>0.19651521180000001</v>
      </c>
      <c r="G99">
        <f t="shared" si="10"/>
        <v>0.32482091513300343</v>
      </c>
      <c r="H99">
        <v>6.2145906000000001E-2</v>
      </c>
      <c r="I99">
        <f t="shared" si="11"/>
        <v>0.91211587886612544</v>
      </c>
      <c r="J99">
        <v>1.8933631203000001</v>
      </c>
      <c r="K99">
        <f t="shared" si="12"/>
        <v>0.12531508533516492</v>
      </c>
      <c r="L99">
        <v>3.5480893322</v>
      </c>
      <c r="M99">
        <f t="shared" si="13"/>
        <v>0.50686344440259978</v>
      </c>
      <c r="N99">
        <v>2.4536700288</v>
      </c>
      <c r="O99">
        <f t="shared" si="14"/>
        <v>0.4552568998843306</v>
      </c>
      <c r="P99">
        <v>1618.7841336112001</v>
      </c>
      <c r="Q99">
        <f t="shared" si="15"/>
        <v>0.43798294359130968</v>
      </c>
      <c r="R99">
        <f>VLOOKUP(A99,NpByCase!$A$2:$G$158,2,FALSE)</f>
        <v>1400423.89</v>
      </c>
      <c r="S99">
        <f>VLOOKUP(A99,NpByCase!$A$2:$G$158,3,FALSE)</f>
        <v>2675061.81</v>
      </c>
      <c r="T99">
        <f t="shared" si="16"/>
        <v>1274637.9200000002</v>
      </c>
      <c r="U99">
        <f t="shared" si="17"/>
        <v>0.3392506898875664</v>
      </c>
    </row>
    <row r="100" spans="1:21" x14ac:dyDescent="0.25">
      <c r="A100" t="str">
        <f t="shared" si="9"/>
        <v>300_245</v>
      </c>
      <c r="B100" t="s">
        <v>78</v>
      </c>
      <c r="C100">
        <v>300</v>
      </c>
      <c r="E100">
        <v>1</v>
      </c>
      <c r="F100">
        <v>0.4408965098</v>
      </c>
      <c r="G100">
        <f t="shared" si="10"/>
        <v>0.87284793142075046</v>
      </c>
      <c r="H100">
        <v>6.1749246899999999E-2</v>
      </c>
      <c r="I100">
        <f t="shared" si="11"/>
        <v>0.90629411059700171</v>
      </c>
      <c r="J100">
        <v>2.6567299768999999</v>
      </c>
      <c r="K100">
        <f t="shared" si="12"/>
        <v>0.21494725070877219</v>
      </c>
      <c r="L100">
        <v>2.7078055252</v>
      </c>
      <c r="M100">
        <f t="shared" si="13"/>
        <v>0.22043943563533244</v>
      </c>
      <c r="N100">
        <v>2.9147202217000001</v>
      </c>
      <c r="O100">
        <f t="shared" si="14"/>
        <v>0.91791977859801188</v>
      </c>
      <c r="P100">
        <v>1616.1625388969001</v>
      </c>
      <c r="Q100">
        <f t="shared" si="15"/>
        <v>0.30625000561719706</v>
      </c>
      <c r="R100">
        <f>VLOOKUP(A100,NpByCase!$A$2:$G$158,2,FALSE)</f>
        <v>1588945.59</v>
      </c>
      <c r="S100">
        <f>VLOOKUP(A100,NpByCase!$A$2:$G$158,3,FALSE)</f>
        <v>2995477.83</v>
      </c>
      <c r="T100">
        <f t="shared" si="16"/>
        <v>1406532.24</v>
      </c>
      <c r="U100">
        <f t="shared" si="17"/>
        <v>0.51804812840567682</v>
      </c>
    </row>
    <row r="101" spans="1:21" x14ac:dyDescent="0.25">
      <c r="A101" t="str">
        <f t="shared" si="9"/>
        <v>300_252</v>
      </c>
      <c r="B101" t="s">
        <v>79</v>
      </c>
      <c r="C101">
        <v>300</v>
      </c>
      <c r="E101">
        <v>1</v>
      </c>
      <c r="F101">
        <v>0.22398984459999999</v>
      </c>
      <c r="G101">
        <f t="shared" si="10"/>
        <v>0.38643299903717132</v>
      </c>
      <c r="H101">
        <v>4.1720212999999999E-2</v>
      </c>
      <c r="I101">
        <f t="shared" si="11"/>
        <v>0.61232784581138699</v>
      </c>
      <c r="J101">
        <v>1.8278688677999999</v>
      </c>
      <c r="K101">
        <f t="shared" si="12"/>
        <v>0.11762495362411937</v>
      </c>
      <c r="L101">
        <v>4.9948069593</v>
      </c>
      <c r="M101">
        <f t="shared" si="13"/>
        <v>1</v>
      </c>
      <c r="N101">
        <v>2.8727413372999999</v>
      </c>
      <c r="O101">
        <f t="shared" si="14"/>
        <v>0.87579405823006595</v>
      </c>
      <c r="P101">
        <v>1615.7138402778</v>
      </c>
      <c r="Q101">
        <f t="shared" si="15"/>
        <v>0.28370327593523942</v>
      </c>
      <c r="R101">
        <f>VLOOKUP(A101,NpByCase!$A$2:$G$158,2,FALSE)</f>
        <v>1400736.14</v>
      </c>
      <c r="S101">
        <f>VLOOKUP(A101,NpByCase!$A$2:$G$158,3,FALSE)</f>
        <v>2584660.2000000002</v>
      </c>
      <c r="T101">
        <f t="shared" si="16"/>
        <v>1183924.0600000003</v>
      </c>
      <c r="U101">
        <f t="shared" si="17"/>
        <v>0.21627795075755318</v>
      </c>
    </row>
    <row r="102" spans="1:21" x14ac:dyDescent="0.25">
      <c r="A102" t="str">
        <f t="shared" si="9"/>
        <v>300_254</v>
      </c>
      <c r="B102" t="s">
        <v>80</v>
      </c>
      <c r="C102">
        <v>300</v>
      </c>
      <c r="E102">
        <v>1</v>
      </c>
      <c r="F102">
        <v>0.48147624290000002</v>
      </c>
      <c r="G102">
        <f t="shared" si="10"/>
        <v>0.96384830761380169</v>
      </c>
      <c r="H102">
        <v>4.4873677399999999E-2</v>
      </c>
      <c r="I102">
        <f t="shared" si="11"/>
        <v>0.65861126394482028</v>
      </c>
      <c r="J102">
        <v>2.9432711641</v>
      </c>
      <c r="K102">
        <f t="shared" si="12"/>
        <v>0.24859202694631075</v>
      </c>
      <c r="L102">
        <v>4.5037608585999998</v>
      </c>
      <c r="M102">
        <f t="shared" si="13"/>
        <v>0.83261917999565915</v>
      </c>
      <c r="N102">
        <v>2.5501721448999999</v>
      </c>
      <c r="O102">
        <f t="shared" si="14"/>
        <v>0.55209656620342007</v>
      </c>
      <c r="P102">
        <v>1610.7413109893</v>
      </c>
      <c r="Q102">
        <f t="shared" si="15"/>
        <v>3.3837845263081978E-2</v>
      </c>
      <c r="R102">
        <f>VLOOKUP(A102,NpByCase!$A$2:$G$158,2,FALSE)</f>
        <v>1582605.45</v>
      </c>
      <c r="S102">
        <f>VLOOKUP(A102,NpByCase!$A$2:$G$158,3,FALSE)</f>
        <v>2901787.83</v>
      </c>
      <c r="T102">
        <f t="shared" si="16"/>
        <v>1319182.3800000001</v>
      </c>
      <c r="U102">
        <f t="shared" si="17"/>
        <v>0.3996356658908729</v>
      </c>
    </row>
    <row r="103" spans="1:21" x14ac:dyDescent="0.25">
      <c r="A103" t="str">
        <f t="shared" si="9"/>
        <v>300_278</v>
      </c>
      <c r="B103" t="s">
        <v>81</v>
      </c>
      <c r="C103">
        <v>300</v>
      </c>
      <c r="E103">
        <v>1</v>
      </c>
      <c r="F103">
        <v>0.15429791000000001</v>
      </c>
      <c r="G103">
        <f t="shared" si="10"/>
        <v>0.23014827802648746</v>
      </c>
      <c r="H103">
        <v>3.0497029700000001E-2</v>
      </c>
      <c r="I103">
        <f t="shared" si="11"/>
        <v>0.4476051092991038</v>
      </c>
      <c r="J103">
        <v>1.4288258362999999</v>
      </c>
      <c r="K103">
        <f t="shared" si="12"/>
        <v>7.0770560246473241E-2</v>
      </c>
      <c r="L103">
        <v>2.2558297248999999</v>
      </c>
      <c r="M103">
        <f t="shared" si="13"/>
        <v>6.6376344678112681E-2</v>
      </c>
      <c r="N103">
        <v>2.2806098998</v>
      </c>
      <c r="O103">
        <f t="shared" si="14"/>
        <v>0.28159143198793701</v>
      </c>
      <c r="P103">
        <v>1623.3694581276</v>
      </c>
      <c r="Q103">
        <f t="shared" si="15"/>
        <v>0.66839165887259411</v>
      </c>
      <c r="R103">
        <f>VLOOKUP(A103,NpByCase!$A$2:$G$158,2,FALSE)</f>
        <v>1493922.33</v>
      </c>
      <c r="S103">
        <f>VLOOKUP(A103,NpByCase!$A$2:$G$158,3,FALSE)</f>
        <v>2856831.37</v>
      </c>
      <c r="T103">
        <f t="shared" si="16"/>
        <v>1362909.04</v>
      </c>
      <c r="U103">
        <f t="shared" si="17"/>
        <v>0.4589120229239303</v>
      </c>
    </row>
    <row r="104" spans="1:21" x14ac:dyDescent="0.25">
      <c r="A104" t="str">
        <f t="shared" si="9"/>
        <v>300_283</v>
      </c>
      <c r="B104" t="s">
        <v>82</v>
      </c>
      <c r="C104">
        <v>300</v>
      </c>
      <c r="E104">
        <v>1</v>
      </c>
      <c r="F104">
        <v>0.32094716709999999</v>
      </c>
      <c r="G104">
        <f t="shared" si="10"/>
        <v>0.60386057058940956</v>
      </c>
      <c r="H104">
        <v>6.0385877599999999E-2</v>
      </c>
      <c r="I104">
        <f t="shared" si="11"/>
        <v>0.88628393024355101</v>
      </c>
      <c r="J104">
        <v>2.1045708741000002</v>
      </c>
      <c r="K104">
        <f t="shared" si="12"/>
        <v>0.15011444379972749</v>
      </c>
      <c r="L104">
        <v>4.4970698200000001</v>
      </c>
      <c r="M104">
        <f t="shared" si="13"/>
        <v>0.83033843379697814</v>
      </c>
      <c r="N104">
        <v>2.8366248830999998</v>
      </c>
      <c r="O104">
        <f t="shared" si="14"/>
        <v>0.83955127398135154</v>
      </c>
      <c r="P104">
        <v>1627.6344453349</v>
      </c>
      <c r="Q104">
        <f t="shared" si="15"/>
        <v>0.88270369275600269</v>
      </c>
      <c r="R104">
        <f>VLOOKUP(A104,NpByCase!$A$2:$G$158,2,FALSE)</f>
        <v>1414338.37</v>
      </c>
      <c r="S104">
        <f>VLOOKUP(A104,NpByCase!$A$2:$G$158,3,FALSE)</f>
        <v>2632254.44</v>
      </c>
      <c r="T104">
        <f t="shared" si="16"/>
        <v>1217916.0699999998</v>
      </c>
      <c r="U104">
        <f t="shared" si="17"/>
        <v>0.26235790566449629</v>
      </c>
    </row>
    <row r="105" spans="1:21" x14ac:dyDescent="0.25">
      <c r="A105" t="str">
        <f t="shared" si="9"/>
        <v>300_288</v>
      </c>
      <c r="B105" t="s">
        <v>83</v>
      </c>
      <c r="C105">
        <v>300</v>
      </c>
      <c r="E105">
        <v>1</v>
      </c>
      <c r="F105">
        <v>0.23275460370000001</v>
      </c>
      <c r="G105">
        <f t="shared" si="10"/>
        <v>0.40608804145393551</v>
      </c>
      <c r="H105">
        <v>2.44024347E-2</v>
      </c>
      <c r="I105">
        <f t="shared" si="11"/>
        <v>0.35815469763790614</v>
      </c>
      <c r="J105">
        <v>1.6181333184</v>
      </c>
      <c r="K105">
        <f t="shared" si="12"/>
        <v>9.2998456827709769E-2</v>
      </c>
      <c r="L105">
        <v>2.1615697604999999</v>
      </c>
      <c r="M105">
        <f t="shared" si="13"/>
        <v>3.4246346878800224E-2</v>
      </c>
      <c r="N105">
        <v>2.5919388933</v>
      </c>
      <c r="O105">
        <f t="shared" si="14"/>
        <v>0.59400940855081585</v>
      </c>
      <c r="P105">
        <v>1620.0689529619001</v>
      </c>
      <c r="Q105">
        <f t="shared" si="15"/>
        <v>0.50254403951909554</v>
      </c>
      <c r="R105">
        <f>VLOOKUP(A105,NpByCase!$A$2:$G$158,2,FALSE)</f>
        <v>1559324.72</v>
      </c>
      <c r="S105">
        <f>VLOOKUP(A105,NpByCase!$A$2:$G$158,3,FALSE)</f>
        <v>2910456.49</v>
      </c>
      <c r="T105">
        <f t="shared" si="16"/>
        <v>1351131.7700000003</v>
      </c>
      <c r="U105">
        <f t="shared" si="17"/>
        <v>0.44294662192155088</v>
      </c>
    </row>
    <row r="106" spans="1:21" x14ac:dyDescent="0.25">
      <c r="A106" t="str">
        <f t="shared" si="9"/>
        <v>300_293</v>
      </c>
      <c r="B106" t="s">
        <v>84</v>
      </c>
      <c r="C106">
        <v>300</v>
      </c>
      <c r="E106">
        <v>1</v>
      </c>
      <c r="F106">
        <v>0.1864870401</v>
      </c>
      <c r="G106">
        <f t="shared" si="10"/>
        <v>0.30233265985099639</v>
      </c>
      <c r="H106">
        <v>4.4356800199999998E-2</v>
      </c>
      <c r="I106">
        <f t="shared" si="11"/>
        <v>0.6510250538162905</v>
      </c>
      <c r="J106">
        <v>3.4163607155000002</v>
      </c>
      <c r="K106">
        <f t="shared" si="12"/>
        <v>0.30414073271076603</v>
      </c>
      <c r="L106">
        <v>4.7170093483000004</v>
      </c>
      <c r="M106">
        <f t="shared" si="13"/>
        <v>0.90530829619023012</v>
      </c>
      <c r="N106">
        <v>2.4265611361000001</v>
      </c>
      <c r="O106">
        <f t="shared" si="14"/>
        <v>0.42805318426189165</v>
      </c>
      <c r="P106">
        <v>1613.9257712167</v>
      </c>
      <c r="Q106">
        <f t="shared" si="15"/>
        <v>0.19385430369156045</v>
      </c>
      <c r="R106">
        <f>VLOOKUP(A106,NpByCase!$A$2:$G$158,2,FALSE)</f>
        <v>1664684.26</v>
      </c>
      <c r="S106">
        <f>VLOOKUP(A106,NpByCase!$A$2:$G$158,3,FALSE)</f>
        <v>3017552.57</v>
      </c>
      <c r="T106">
        <f t="shared" si="16"/>
        <v>1352868.3099999998</v>
      </c>
      <c r="U106">
        <f t="shared" si="17"/>
        <v>0.44530069527273203</v>
      </c>
    </row>
    <row r="107" spans="1:21" x14ac:dyDescent="0.25">
      <c r="A107" t="str">
        <f t="shared" si="9"/>
        <v>400_017_TRANZ</v>
      </c>
      <c r="B107" t="s">
        <v>132</v>
      </c>
      <c r="C107">
        <v>400</v>
      </c>
      <c r="D107" t="s">
        <v>322</v>
      </c>
      <c r="E107">
        <v>0</v>
      </c>
      <c r="F107">
        <v>0.32174935139999999</v>
      </c>
      <c r="G107">
        <f t="shared" si="10"/>
        <v>0.60565947530118447</v>
      </c>
      <c r="H107">
        <v>4.9295653699999997E-2</v>
      </c>
      <c r="I107">
        <f t="shared" si="11"/>
        <v>0.72351263973616653</v>
      </c>
      <c r="J107">
        <v>4.878375245</v>
      </c>
      <c r="K107">
        <f t="shared" si="12"/>
        <v>0.47580593791815784</v>
      </c>
      <c r="L107">
        <v>2.8875061198999998</v>
      </c>
      <c r="M107">
        <f t="shared" si="13"/>
        <v>0.28169322189547386</v>
      </c>
      <c r="N107">
        <v>2.5999392393999998</v>
      </c>
      <c r="O107">
        <f t="shared" si="14"/>
        <v>0.60203773868565325</v>
      </c>
      <c r="P107">
        <v>1616.1546270010001</v>
      </c>
      <c r="Q107">
        <f t="shared" si="15"/>
        <v>0.30585243947695401</v>
      </c>
      <c r="R107">
        <f>VLOOKUP(A107,NpByCase!$A$2:$G$158,2,FALSE)</f>
        <v>1633267.51</v>
      </c>
      <c r="S107">
        <f>VLOOKUP(A107,NpByCase!$A$2:$G$158,3,FALSE)</f>
        <v>3057537.24</v>
      </c>
      <c r="T107">
        <f t="shared" si="16"/>
        <v>1424269.7300000002</v>
      </c>
      <c r="U107">
        <f t="shared" si="17"/>
        <v>0.54209327134845597</v>
      </c>
    </row>
    <row r="108" spans="1:21" x14ac:dyDescent="0.25">
      <c r="A108" t="str">
        <f t="shared" si="9"/>
        <v>400_021_TRANZ</v>
      </c>
      <c r="B108" t="s">
        <v>133</v>
      </c>
      <c r="C108">
        <v>400</v>
      </c>
      <c r="D108" t="s">
        <v>322</v>
      </c>
      <c r="E108">
        <v>0</v>
      </c>
      <c r="F108">
        <v>0.45865349690000001</v>
      </c>
      <c r="G108">
        <f t="shared" si="10"/>
        <v>0.91266811708271967</v>
      </c>
      <c r="H108">
        <v>1.7125578200000002E-2</v>
      </c>
      <c r="I108">
        <f t="shared" si="11"/>
        <v>0.25135222601764884</v>
      </c>
      <c r="J108">
        <v>2.9629092751999999</v>
      </c>
      <c r="K108">
        <f t="shared" si="12"/>
        <v>0.2508978729579916</v>
      </c>
      <c r="L108">
        <v>2.7299280399999999</v>
      </c>
      <c r="M108">
        <f t="shared" si="13"/>
        <v>0.22798024425290131</v>
      </c>
      <c r="N108">
        <v>2.1028429286999999</v>
      </c>
      <c r="O108">
        <f t="shared" si="14"/>
        <v>0.10320265814964766</v>
      </c>
      <c r="P108">
        <v>1618.2517354730001</v>
      </c>
      <c r="Q108">
        <f t="shared" si="15"/>
        <v>0.41123038319954602</v>
      </c>
      <c r="R108">
        <f>VLOOKUP(A108,NpByCase!$A$2:$G$158,2,FALSE)</f>
        <v>1666225.76</v>
      </c>
      <c r="S108">
        <f>VLOOKUP(A108,NpByCase!$A$2:$G$158,3,FALSE)</f>
        <v>3066890.49</v>
      </c>
      <c r="T108">
        <f t="shared" si="16"/>
        <v>1400664.7300000002</v>
      </c>
      <c r="U108">
        <f t="shared" si="17"/>
        <v>0.51009406519446843</v>
      </c>
    </row>
    <row r="109" spans="1:21" x14ac:dyDescent="0.25">
      <c r="A109" t="str">
        <f t="shared" si="9"/>
        <v>400_036</v>
      </c>
      <c r="B109" t="s">
        <v>107</v>
      </c>
      <c r="C109">
        <v>400</v>
      </c>
      <c r="E109">
        <v>1</v>
      </c>
      <c r="F109">
        <v>0.1949129641</v>
      </c>
      <c r="G109">
        <f t="shared" si="10"/>
        <v>0.32122786184467489</v>
      </c>
      <c r="H109">
        <v>4.0833937000000001E-2</v>
      </c>
      <c r="I109">
        <f t="shared" si="11"/>
        <v>0.59931996701953305</v>
      </c>
      <c r="J109">
        <v>1.7445206961999999</v>
      </c>
      <c r="K109">
        <f t="shared" si="12"/>
        <v>0.10783847018454087</v>
      </c>
      <c r="L109">
        <v>4.1791177392999996</v>
      </c>
      <c r="M109">
        <f t="shared" si="13"/>
        <v>0.72195944470860718</v>
      </c>
      <c r="N109">
        <v>2.4234971817000002</v>
      </c>
      <c r="O109">
        <f t="shared" si="14"/>
        <v>0.42497851259971342</v>
      </c>
      <c r="P109">
        <v>1611.97410681</v>
      </c>
      <c r="Q109">
        <f t="shared" si="15"/>
        <v>9.5784802394619992E-2</v>
      </c>
      <c r="R109">
        <f>VLOOKUP(A109,NpByCase!$A$2:$G$158,2,FALSE)</f>
        <v>1541920.07</v>
      </c>
      <c r="S109">
        <f>VLOOKUP(A109,NpByCase!$A$2:$G$158,3,FALSE)</f>
        <v>3033424.4</v>
      </c>
      <c r="T109">
        <f t="shared" si="16"/>
        <v>1491504.3299999998</v>
      </c>
      <c r="U109">
        <f t="shared" si="17"/>
        <v>0.63323725889689397</v>
      </c>
    </row>
    <row r="110" spans="1:21" x14ac:dyDescent="0.25">
      <c r="A110" t="str">
        <f t="shared" si="9"/>
        <v>400_045</v>
      </c>
      <c r="B110" t="s">
        <v>108</v>
      </c>
      <c r="C110">
        <v>400</v>
      </c>
      <c r="E110">
        <v>1</v>
      </c>
      <c r="F110">
        <v>0.10508374450000001</v>
      </c>
      <c r="G110">
        <f t="shared" si="10"/>
        <v>0.11978511808428768</v>
      </c>
      <c r="H110">
        <v>6.5091337900000004E-2</v>
      </c>
      <c r="I110">
        <f t="shared" si="11"/>
        <v>0.95534600260281743</v>
      </c>
      <c r="J110">
        <v>1.4170536748</v>
      </c>
      <c r="K110">
        <f t="shared" si="12"/>
        <v>6.9388309606102955E-2</v>
      </c>
      <c r="L110">
        <v>2.3711824411000002</v>
      </c>
      <c r="M110">
        <f t="shared" si="13"/>
        <v>0.10569614011027313</v>
      </c>
      <c r="N110">
        <v>2.2780693031000001</v>
      </c>
      <c r="O110">
        <f t="shared" si="14"/>
        <v>0.27904194865407506</v>
      </c>
      <c r="P110">
        <v>1624.142068009</v>
      </c>
      <c r="Q110">
        <f t="shared" si="15"/>
        <v>0.70721465810641537</v>
      </c>
      <c r="R110">
        <f>VLOOKUP(A110,NpByCase!$A$2:$G$158,2,FALSE)</f>
        <v>1529107.48</v>
      </c>
      <c r="S110">
        <f>VLOOKUP(A110,NpByCase!$A$2:$G$158,3,FALSE)</f>
        <v>3164212.39</v>
      </c>
      <c r="T110">
        <f t="shared" si="16"/>
        <v>1635104.9100000001</v>
      </c>
      <c r="U110">
        <f t="shared" si="17"/>
        <v>0.82790383645470766</v>
      </c>
    </row>
    <row r="111" spans="1:21" x14ac:dyDescent="0.25">
      <c r="A111" t="str">
        <f t="shared" si="9"/>
        <v>400_052_TRANZ</v>
      </c>
      <c r="B111" t="s">
        <v>134</v>
      </c>
      <c r="C111">
        <v>400</v>
      </c>
      <c r="D111" t="s">
        <v>322</v>
      </c>
      <c r="E111">
        <v>0</v>
      </c>
      <c r="F111">
        <v>0.13761792589999999</v>
      </c>
      <c r="G111">
        <f t="shared" si="10"/>
        <v>0.19274328021012399</v>
      </c>
      <c r="H111">
        <v>5.5370223099999998E-2</v>
      </c>
      <c r="I111">
        <f t="shared" si="11"/>
        <v>0.81266913553195186</v>
      </c>
      <c r="J111">
        <v>4.2501064132000002</v>
      </c>
      <c r="K111">
        <f t="shared" si="12"/>
        <v>0.40203656301786872</v>
      </c>
      <c r="L111">
        <v>3.3799500625999999</v>
      </c>
      <c r="M111">
        <f t="shared" si="13"/>
        <v>0.44955051842587396</v>
      </c>
      <c r="N111">
        <v>2.4571678281999998</v>
      </c>
      <c r="O111">
        <f t="shared" si="14"/>
        <v>0.45876693407255598</v>
      </c>
      <c r="P111">
        <v>1627.7583873714</v>
      </c>
      <c r="Q111">
        <f t="shared" si="15"/>
        <v>0.88893167624924851</v>
      </c>
      <c r="R111">
        <f>VLOOKUP(A111,NpByCase!$A$2:$G$158,2,FALSE)</f>
        <v>1588910.72</v>
      </c>
      <c r="S111">
        <f>VLOOKUP(A111,NpByCase!$A$2:$G$158,3,FALSE)</f>
        <v>2982970.25</v>
      </c>
      <c r="T111">
        <f t="shared" si="16"/>
        <v>1394059.53</v>
      </c>
      <c r="U111">
        <f t="shared" si="17"/>
        <v>0.50113998103906388</v>
      </c>
    </row>
    <row r="112" spans="1:21" x14ac:dyDescent="0.25">
      <c r="A112" t="str">
        <f t="shared" si="9"/>
        <v>400_054_TRANZ</v>
      </c>
      <c r="B112" t="s">
        <v>135</v>
      </c>
      <c r="C112">
        <v>400</v>
      </c>
      <c r="D112" t="s">
        <v>322</v>
      </c>
      <c r="E112">
        <v>0</v>
      </c>
      <c r="F112">
        <v>5.1668051899999998E-2</v>
      </c>
      <c r="G112">
        <f t="shared" si="10"/>
        <v>0</v>
      </c>
      <c r="H112">
        <v>5.3150566099999998E-2</v>
      </c>
      <c r="I112">
        <f t="shared" si="11"/>
        <v>0.78009121486672983</v>
      </c>
      <c r="J112">
        <v>4.5122138931000002</v>
      </c>
      <c r="K112">
        <f t="shared" si="12"/>
        <v>0.43281240923248449</v>
      </c>
      <c r="L112">
        <v>3.5030131778000002</v>
      </c>
      <c r="M112">
        <f t="shared" si="13"/>
        <v>0.49149852515090675</v>
      </c>
      <c r="N112">
        <v>2.4909300836999999</v>
      </c>
      <c r="O112">
        <f t="shared" si="14"/>
        <v>0.49264728498021715</v>
      </c>
      <c r="P112">
        <v>1629.1972811943001</v>
      </c>
      <c r="Q112">
        <f t="shared" si="15"/>
        <v>0.96123488531871182</v>
      </c>
      <c r="R112">
        <f>VLOOKUP(A112,NpByCase!$A$2:$G$158,2,FALSE)</f>
        <v>1682797.97</v>
      </c>
      <c r="S112">
        <f>VLOOKUP(A112,NpByCase!$A$2:$G$158,3,FALSE)</f>
        <v>3183135.69</v>
      </c>
      <c r="T112">
        <f t="shared" si="16"/>
        <v>1500337.72</v>
      </c>
      <c r="U112">
        <f t="shared" si="17"/>
        <v>0.64521190272864892</v>
      </c>
    </row>
    <row r="113" spans="1:21" x14ac:dyDescent="0.25">
      <c r="A113" t="str">
        <f t="shared" si="9"/>
        <v>400_055</v>
      </c>
      <c r="B113" t="s">
        <v>109</v>
      </c>
      <c r="C113">
        <v>400</v>
      </c>
      <c r="E113">
        <v>1</v>
      </c>
      <c r="F113">
        <v>0.30443538170000001</v>
      </c>
      <c r="G113">
        <f t="shared" si="10"/>
        <v>0.56683275970371083</v>
      </c>
      <c r="H113">
        <v>1.03123312E-2</v>
      </c>
      <c r="I113">
        <f t="shared" si="11"/>
        <v>0.1513541541360193</v>
      </c>
      <c r="J113">
        <v>1.524564389</v>
      </c>
      <c r="K113">
        <f t="shared" si="12"/>
        <v>8.2011883751736139E-2</v>
      </c>
      <c r="L113">
        <v>4.9336268524999998</v>
      </c>
      <c r="M113">
        <f t="shared" si="13"/>
        <v>0.97914579419419234</v>
      </c>
      <c r="N113">
        <v>2.3364131260000001</v>
      </c>
      <c r="O113">
        <f t="shared" si="14"/>
        <v>0.33758984967171968</v>
      </c>
      <c r="P113">
        <v>1613.6356507390001</v>
      </c>
      <c r="Q113">
        <f t="shared" si="15"/>
        <v>0.17927599275532222</v>
      </c>
      <c r="R113">
        <f>VLOOKUP(A113,NpByCase!$A$2:$G$158,2,FALSE)</f>
        <v>1687634.06</v>
      </c>
      <c r="S113">
        <f>VLOOKUP(A113,NpByCase!$A$2:$G$158,3,FALSE)</f>
        <v>3172375.58</v>
      </c>
      <c r="T113">
        <f t="shared" si="16"/>
        <v>1484741.52</v>
      </c>
      <c r="U113">
        <f t="shared" si="17"/>
        <v>0.62406951683503231</v>
      </c>
    </row>
    <row r="114" spans="1:21" x14ac:dyDescent="0.25">
      <c r="A114" t="str">
        <f t="shared" si="9"/>
        <v>400_064_TRANZ</v>
      </c>
      <c r="B114" t="s">
        <v>136</v>
      </c>
      <c r="C114">
        <v>400</v>
      </c>
      <c r="D114" t="s">
        <v>322</v>
      </c>
      <c r="E114">
        <v>0</v>
      </c>
      <c r="F114">
        <v>9.3643969399999999E-2</v>
      </c>
      <c r="G114">
        <f t="shared" si="10"/>
        <v>9.4131330882225001E-2</v>
      </c>
      <c r="H114">
        <v>6.8133783700000006E-2</v>
      </c>
      <c r="I114">
        <f t="shared" si="11"/>
        <v>1</v>
      </c>
      <c r="J114">
        <v>4.5358919038999996</v>
      </c>
      <c r="K114">
        <f t="shared" si="12"/>
        <v>0.43559260771948233</v>
      </c>
      <c r="L114">
        <v>3.9264238516000001</v>
      </c>
      <c r="M114">
        <f t="shared" si="13"/>
        <v>0.63582474152490109</v>
      </c>
      <c r="N114">
        <v>2.4351894078999998</v>
      </c>
      <c r="O114">
        <f t="shared" si="14"/>
        <v>0.43671163648854061</v>
      </c>
      <c r="P114">
        <v>1615.3020015413999</v>
      </c>
      <c r="Q114">
        <f t="shared" si="15"/>
        <v>0.26300872447707541</v>
      </c>
      <c r="R114">
        <f>VLOOKUP(A114,NpByCase!$A$2:$G$158,2,FALSE)</f>
        <v>1593740.1</v>
      </c>
      <c r="S114">
        <f>VLOOKUP(A114,NpByCase!$A$2:$G$158,3,FALSE)</f>
        <v>2925231.81</v>
      </c>
      <c r="T114">
        <f t="shared" si="16"/>
        <v>1331491.71</v>
      </c>
      <c r="U114">
        <f t="shared" si="17"/>
        <v>0.4163223334734808</v>
      </c>
    </row>
    <row r="115" spans="1:21" x14ac:dyDescent="0.25">
      <c r="A115" t="str">
        <f t="shared" si="9"/>
        <v>400_066_TRANZ</v>
      </c>
      <c r="B115" t="s">
        <v>137</v>
      </c>
      <c r="C115">
        <v>400</v>
      </c>
      <c r="D115" t="s">
        <v>322</v>
      </c>
      <c r="E115">
        <v>0</v>
      </c>
      <c r="F115">
        <v>0.1063884041</v>
      </c>
      <c r="G115">
        <f t="shared" si="10"/>
        <v>0.12271082767708624</v>
      </c>
      <c r="H115">
        <v>5.2139409999999997E-2</v>
      </c>
      <c r="I115">
        <f t="shared" si="11"/>
        <v>0.76525047001022484</v>
      </c>
      <c r="J115">
        <v>3.8419723441000002</v>
      </c>
      <c r="K115">
        <f t="shared" si="12"/>
        <v>0.35411472824093237</v>
      </c>
      <c r="L115">
        <v>3.1510427191999999</v>
      </c>
      <c r="M115">
        <f t="shared" si="13"/>
        <v>0.3715238345998777</v>
      </c>
      <c r="N115">
        <v>2.5310805521000002</v>
      </c>
      <c r="O115">
        <f t="shared" si="14"/>
        <v>0.53293819381771956</v>
      </c>
      <c r="P115">
        <v>1617.4805259105999</v>
      </c>
      <c r="Q115">
        <f t="shared" si="15"/>
        <v>0.37247774882225787</v>
      </c>
      <c r="R115">
        <f>VLOOKUP(A115,NpByCase!$A$2:$G$158,2,FALSE)</f>
        <v>1605589.93</v>
      </c>
      <c r="S115">
        <f>VLOOKUP(A115,NpByCase!$A$2:$G$158,3,FALSE)</f>
        <v>3015713.75</v>
      </c>
      <c r="T115">
        <f t="shared" si="16"/>
        <v>1410123.82</v>
      </c>
      <c r="U115">
        <f t="shared" si="17"/>
        <v>0.52291691505420645</v>
      </c>
    </row>
    <row r="116" spans="1:21" x14ac:dyDescent="0.25">
      <c r="A116" t="str">
        <f t="shared" si="9"/>
        <v>400_068_TRANZ</v>
      </c>
      <c r="B116" t="s">
        <v>138</v>
      </c>
      <c r="C116">
        <v>400</v>
      </c>
      <c r="D116" t="s">
        <v>322</v>
      </c>
      <c r="E116">
        <v>0</v>
      </c>
      <c r="F116">
        <v>0.15449532299999999</v>
      </c>
      <c r="G116">
        <f t="shared" si="10"/>
        <v>0.230590978258673</v>
      </c>
      <c r="H116">
        <v>3.85550463E-2</v>
      </c>
      <c r="I116">
        <f t="shared" si="11"/>
        <v>0.56587267294242449</v>
      </c>
      <c r="J116">
        <v>4.5953922214</v>
      </c>
      <c r="K116">
        <f t="shared" si="12"/>
        <v>0.44257895019929044</v>
      </c>
      <c r="L116">
        <v>3.3247970585000002</v>
      </c>
      <c r="M116">
        <f t="shared" si="13"/>
        <v>0.4307507457796787</v>
      </c>
      <c r="N116">
        <v>2.5354145739999998</v>
      </c>
      <c r="O116">
        <f t="shared" si="14"/>
        <v>0.53728737548934913</v>
      </c>
      <c r="P116">
        <v>1617.8783715339</v>
      </c>
      <c r="Q116">
        <f t="shared" si="15"/>
        <v>0.39246915807082944</v>
      </c>
      <c r="R116">
        <f>VLOOKUP(A116,NpByCase!$A$2:$G$158,2,FALSE)</f>
        <v>1652197.12</v>
      </c>
      <c r="S116">
        <f>VLOOKUP(A116,NpByCase!$A$2:$G$158,3,FALSE)</f>
        <v>3075609.18</v>
      </c>
      <c r="T116">
        <f t="shared" si="16"/>
        <v>1423412.06</v>
      </c>
      <c r="U116">
        <f t="shared" si="17"/>
        <v>0.54093060415328142</v>
      </c>
    </row>
    <row r="117" spans="1:21" x14ac:dyDescent="0.25">
      <c r="A117" t="str">
        <f t="shared" si="9"/>
        <v>400_071</v>
      </c>
      <c r="B117" t="s">
        <v>110</v>
      </c>
      <c r="C117">
        <v>400</v>
      </c>
      <c r="E117">
        <v>1</v>
      </c>
      <c r="F117">
        <v>0.23543637710000001</v>
      </c>
      <c r="G117">
        <f t="shared" si="10"/>
        <v>0.41210193976280635</v>
      </c>
      <c r="H117">
        <v>2.1468937300000001E-2</v>
      </c>
      <c r="I117">
        <f t="shared" si="11"/>
        <v>0.31509973663769975</v>
      </c>
      <c r="J117">
        <v>1.3091584561</v>
      </c>
      <c r="K117">
        <f t="shared" si="12"/>
        <v>5.6719588136305878E-2</v>
      </c>
      <c r="L117">
        <v>3.0956939009000002</v>
      </c>
      <c r="M117">
        <f t="shared" si="13"/>
        <v>0.35265731559052471</v>
      </c>
      <c r="N117">
        <v>2.3607660020000001</v>
      </c>
      <c r="O117">
        <f t="shared" si="14"/>
        <v>0.3620279084527972</v>
      </c>
      <c r="P117">
        <v>1623.5229212414999</v>
      </c>
      <c r="Q117">
        <f t="shared" si="15"/>
        <v>0.67610305177189634</v>
      </c>
      <c r="R117">
        <f>VLOOKUP(A117,NpByCase!$A$2:$G$158,2,FALSE)</f>
        <v>1571605.02</v>
      </c>
      <c r="S117">
        <f>VLOOKUP(A117,NpByCase!$A$2:$G$158,3,FALSE)</f>
        <v>3101188.76</v>
      </c>
      <c r="T117">
        <f t="shared" si="16"/>
        <v>1529583.7399999998</v>
      </c>
      <c r="U117">
        <f t="shared" si="17"/>
        <v>0.68485813967690723</v>
      </c>
    </row>
    <row r="118" spans="1:21" x14ac:dyDescent="0.25">
      <c r="A118" t="str">
        <f t="shared" si="9"/>
        <v>400_076</v>
      </c>
      <c r="B118" t="s">
        <v>111</v>
      </c>
      <c r="C118">
        <v>400</v>
      </c>
      <c r="E118">
        <v>1</v>
      </c>
      <c r="F118">
        <v>0.11071158659999999</v>
      </c>
      <c r="G118">
        <f t="shared" si="10"/>
        <v>0.13240559902715249</v>
      </c>
      <c r="H118">
        <v>5.6640530500000001E-2</v>
      </c>
      <c r="I118">
        <f t="shared" si="11"/>
        <v>0.83131344575539834</v>
      </c>
      <c r="J118">
        <v>1.2659634517</v>
      </c>
      <c r="K118">
        <f t="shared" si="12"/>
        <v>5.1647764878300285E-2</v>
      </c>
      <c r="L118">
        <v>3.6592370382000001</v>
      </c>
      <c r="M118">
        <f t="shared" si="13"/>
        <v>0.54474989568560739</v>
      </c>
      <c r="N118">
        <v>2.1634062156999998</v>
      </c>
      <c r="O118">
        <f t="shared" si="14"/>
        <v>0.16397778662651682</v>
      </c>
      <c r="P118">
        <v>1625.5168739600001</v>
      </c>
      <c r="Q118">
        <f t="shared" si="15"/>
        <v>0.77629750530688035</v>
      </c>
      <c r="R118">
        <f>VLOOKUP(A118,NpByCase!$A$2:$G$158,2,FALSE)</f>
        <v>1408522.19</v>
      </c>
      <c r="S118">
        <f>VLOOKUP(A118,NpByCase!$A$2:$G$158,3,FALSE)</f>
        <v>2854854.24</v>
      </c>
      <c r="T118">
        <f t="shared" si="16"/>
        <v>1446332.0500000003</v>
      </c>
      <c r="U118">
        <f t="shared" si="17"/>
        <v>0.57200120296952117</v>
      </c>
    </row>
    <row r="119" spans="1:21" x14ac:dyDescent="0.25">
      <c r="A119" t="str">
        <f t="shared" si="9"/>
        <v>400_096</v>
      </c>
      <c r="B119" t="s">
        <v>112</v>
      </c>
      <c r="C119">
        <v>400</v>
      </c>
      <c r="E119">
        <v>1</v>
      </c>
      <c r="F119">
        <v>0.21949401769999999</v>
      </c>
      <c r="G119">
        <f t="shared" si="10"/>
        <v>0.37635107123861616</v>
      </c>
      <c r="H119">
        <v>4.0471746500000003E-2</v>
      </c>
      <c r="I119">
        <f t="shared" si="11"/>
        <v>0.59400409462361914</v>
      </c>
      <c r="J119">
        <v>1.4203923251999999</v>
      </c>
      <c r="K119">
        <f t="shared" si="12"/>
        <v>6.9780323566612457E-2</v>
      </c>
      <c r="L119">
        <v>3.7998160779000001</v>
      </c>
      <c r="M119">
        <f t="shared" si="13"/>
        <v>0.59266848195859845</v>
      </c>
      <c r="N119">
        <v>2.3459875920000002</v>
      </c>
      <c r="O119">
        <f t="shared" si="14"/>
        <v>0.34719780574661741</v>
      </c>
      <c r="P119">
        <v>1621.4845425444</v>
      </c>
      <c r="Q119">
        <f t="shared" si="15"/>
        <v>0.57367623003316315</v>
      </c>
      <c r="R119">
        <f>VLOOKUP(A119,NpByCase!$A$2:$G$158,2,FALSE)</f>
        <v>1470372.59</v>
      </c>
      <c r="S119">
        <f>VLOOKUP(A119,NpByCase!$A$2:$G$158,3,FALSE)</f>
        <v>2902467.8</v>
      </c>
      <c r="T119">
        <f t="shared" si="16"/>
        <v>1432095.2099999997</v>
      </c>
      <c r="U119">
        <f t="shared" si="17"/>
        <v>0.55270158093430177</v>
      </c>
    </row>
    <row r="120" spans="1:21" x14ac:dyDescent="0.25">
      <c r="A120" t="str">
        <f t="shared" si="9"/>
        <v>400_099_TRANZ</v>
      </c>
      <c r="B120" t="s">
        <v>139</v>
      </c>
      <c r="C120">
        <v>400</v>
      </c>
      <c r="D120" t="s">
        <v>322</v>
      </c>
      <c r="E120">
        <v>0</v>
      </c>
      <c r="F120">
        <v>0.1869112617</v>
      </c>
      <c r="G120">
        <f t="shared" si="10"/>
        <v>0.30328398018358915</v>
      </c>
      <c r="H120">
        <v>2.9689034699999999E-2</v>
      </c>
      <c r="I120">
        <f t="shared" si="11"/>
        <v>0.43574616126889187</v>
      </c>
      <c r="J120">
        <v>3.2653322153</v>
      </c>
      <c r="K120">
        <f t="shared" si="12"/>
        <v>0.28640743529417717</v>
      </c>
      <c r="L120">
        <v>2.4328865622000002</v>
      </c>
      <c r="M120">
        <f t="shared" si="13"/>
        <v>0.1267289644675833</v>
      </c>
      <c r="N120">
        <v>2.7968617885999998</v>
      </c>
      <c r="O120">
        <f t="shared" si="14"/>
        <v>0.79964909402081874</v>
      </c>
      <c r="P120">
        <v>1617.7143425490001</v>
      </c>
      <c r="Q120">
        <f t="shared" si="15"/>
        <v>0.38422683900605881</v>
      </c>
      <c r="R120">
        <f>VLOOKUP(A120,NpByCase!$A$2:$G$158,2,FALSE)</f>
        <v>1645319.65</v>
      </c>
      <c r="S120">
        <f>VLOOKUP(A120,NpByCase!$A$2:$G$158,3,FALSE)</f>
        <v>3000089.25</v>
      </c>
      <c r="T120">
        <f t="shared" si="16"/>
        <v>1354769.6</v>
      </c>
      <c r="U120">
        <f t="shared" si="17"/>
        <v>0.44787810559548247</v>
      </c>
    </row>
    <row r="121" spans="1:21" x14ac:dyDescent="0.25">
      <c r="A121" t="str">
        <f t="shared" si="9"/>
        <v>400_100</v>
      </c>
      <c r="B121" t="s">
        <v>113</v>
      </c>
      <c r="C121">
        <v>400</v>
      </c>
      <c r="E121">
        <v>1</v>
      </c>
      <c r="F121">
        <v>0.4391616096</v>
      </c>
      <c r="G121">
        <f t="shared" si="10"/>
        <v>0.86895740383969555</v>
      </c>
      <c r="H121">
        <v>9.6608621000000006E-3</v>
      </c>
      <c r="I121">
        <f t="shared" si="11"/>
        <v>0.14179253778914966</v>
      </c>
      <c r="J121">
        <v>1.1454463492</v>
      </c>
      <c r="K121">
        <f t="shared" si="12"/>
        <v>3.7497021014805197E-2</v>
      </c>
      <c r="L121">
        <v>3.8697328710000001</v>
      </c>
      <c r="M121">
        <f t="shared" si="13"/>
        <v>0.61650072529475208</v>
      </c>
      <c r="N121">
        <v>2.2119720062999999</v>
      </c>
      <c r="O121">
        <f t="shared" si="14"/>
        <v>0.21271345322426502</v>
      </c>
      <c r="P121">
        <v>1611.4902698773999</v>
      </c>
      <c r="Q121">
        <f t="shared" si="15"/>
        <v>7.1472401898799054E-2</v>
      </c>
      <c r="R121">
        <f>VLOOKUP(A121,NpByCase!$A$2:$G$158,2,FALSE)</f>
        <v>1573683.92</v>
      </c>
      <c r="S121">
        <f>VLOOKUP(A121,NpByCase!$A$2:$G$158,3,FALSE)</f>
        <v>2997101.68</v>
      </c>
      <c r="T121">
        <f t="shared" si="16"/>
        <v>1423417.7600000002</v>
      </c>
      <c r="U121">
        <f t="shared" si="17"/>
        <v>0.54093833113803391</v>
      </c>
    </row>
    <row r="122" spans="1:21" x14ac:dyDescent="0.25">
      <c r="A122" t="str">
        <f t="shared" si="9"/>
        <v>400_103_TRANZ</v>
      </c>
      <c r="B122" t="s">
        <v>140</v>
      </c>
      <c r="C122">
        <v>400</v>
      </c>
      <c r="D122" t="s">
        <v>322</v>
      </c>
      <c r="E122">
        <v>0</v>
      </c>
      <c r="F122">
        <v>9.5746442400000006E-2</v>
      </c>
      <c r="G122">
        <f t="shared" si="10"/>
        <v>9.8846143408572867E-2</v>
      </c>
      <c r="H122">
        <v>6.07043206E-2</v>
      </c>
      <c r="I122">
        <f t="shared" si="11"/>
        <v>0.89095772028876763</v>
      </c>
      <c r="J122">
        <v>5.8559549310000003</v>
      </c>
      <c r="K122">
        <f t="shared" si="12"/>
        <v>0.5905903083998657</v>
      </c>
      <c r="L122">
        <v>3.0714942607000002</v>
      </c>
      <c r="M122">
        <f t="shared" si="13"/>
        <v>0.34440848597002305</v>
      </c>
      <c r="N122">
        <v>2.2657423604</v>
      </c>
      <c r="O122">
        <f t="shared" si="14"/>
        <v>0.26667188812021542</v>
      </c>
      <c r="P122">
        <v>1624.1017610660001</v>
      </c>
      <c r="Q122">
        <f t="shared" si="15"/>
        <v>0.70518926799055592</v>
      </c>
      <c r="R122">
        <f>VLOOKUP(A122,NpByCase!$A$2:$G$158,2,FALSE)</f>
        <v>1614928.15</v>
      </c>
      <c r="S122">
        <f>VLOOKUP(A122,NpByCase!$A$2:$G$158,3,FALSE)</f>
        <v>3203116.33</v>
      </c>
      <c r="T122">
        <f t="shared" si="16"/>
        <v>1588188.1800000002</v>
      </c>
      <c r="U122">
        <f t="shared" si="17"/>
        <v>0.76430298429029453</v>
      </c>
    </row>
    <row r="123" spans="1:21" x14ac:dyDescent="0.25">
      <c r="A123" t="str">
        <f t="shared" si="9"/>
        <v>400_107</v>
      </c>
      <c r="B123" t="s">
        <v>114</v>
      </c>
      <c r="C123">
        <v>400</v>
      </c>
      <c r="E123">
        <v>1</v>
      </c>
      <c r="F123">
        <v>0.21727403940000001</v>
      </c>
      <c r="G123">
        <f t="shared" si="10"/>
        <v>0.37137275213674881</v>
      </c>
      <c r="H123">
        <v>3.5493078099999999E-2</v>
      </c>
      <c r="I123">
        <f t="shared" si="11"/>
        <v>0.52093214514960218</v>
      </c>
      <c r="J123">
        <v>1.5905996414000001</v>
      </c>
      <c r="K123">
        <f t="shared" si="12"/>
        <v>8.9765537990757108E-2</v>
      </c>
      <c r="L123">
        <v>3.3850008465000001</v>
      </c>
      <c r="M123">
        <f t="shared" si="13"/>
        <v>0.45127215790054165</v>
      </c>
      <c r="N123">
        <v>2.8385448269000002</v>
      </c>
      <c r="O123">
        <f t="shared" si="14"/>
        <v>0.84147793346258792</v>
      </c>
      <c r="P123">
        <v>1620.2999275545999</v>
      </c>
      <c r="Q123">
        <f t="shared" si="15"/>
        <v>0.51415031928756916</v>
      </c>
      <c r="R123">
        <f>VLOOKUP(A123,NpByCase!$A$2:$G$158,2,FALSE)</f>
        <v>1576082.41</v>
      </c>
      <c r="S123">
        <f>VLOOKUP(A123,NpByCase!$A$2:$G$158,3,FALSE)</f>
        <v>3106462.89</v>
      </c>
      <c r="T123">
        <f t="shared" si="16"/>
        <v>1530380.4800000002</v>
      </c>
      <c r="U123">
        <f t="shared" si="17"/>
        <v>0.68593820947191431</v>
      </c>
    </row>
    <row r="124" spans="1:21" x14ac:dyDescent="0.25">
      <c r="A124" t="str">
        <f t="shared" si="9"/>
        <v>400_111_TRANZ</v>
      </c>
      <c r="B124" t="s">
        <v>141</v>
      </c>
      <c r="C124">
        <v>400</v>
      </c>
      <c r="D124" t="s">
        <v>322</v>
      </c>
      <c r="E124">
        <v>0</v>
      </c>
      <c r="F124">
        <v>0.4022560282</v>
      </c>
      <c r="G124">
        <f t="shared" si="10"/>
        <v>0.78619634223420976</v>
      </c>
      <c r="H124">
        <v>4.7290172300000002E-2</v>
      </c>
      <c r="I124">
        <f t="shared" si="11"/>
        <v>0.69407817578755715</v>
      </c>
      <c r="J124">
        <v>5.9006943621000003</v>
      </c>
      <c r="K124">
        <f t="shared" si="12"/>
        <v>0.59584347344417621</v>
      </c>
      <c r="L124">
        <v>4.0711970175000003</v>
      </c>
      <c r="M124">
        <f t="shared" si="13"/>
        <v>0.68517296196372091</v>
      </c>
      <c r="N124">
        <v>2.3987922357000002</v>
      </c>
      <c r="O124">
        <f t="shared" si="14"/>
        <v>0.40018715232952012</v>
      </c>
      <c r="P124">
        <v>1619.2131338035001</v>
      </c>
      <c r="Q124">
        <f t="shared" si="15"/>
        <v>0.4595398438302653</v>
      </c>
      <c r="R124">
        <f>VLOOKUP(A124,NpByCase!$A$2:$G$158,2,FALSE)</f>
        <v>1612897.01</v>
      </c>
      <c r="S124">
        <f>VLOOKUP(A124,NpByCase!$A$2:$G$158,3,FALSE)</f>
        <v>2975509.84</v>
      </c>
      <c r="T124">
        <f t="shared" si="16"/>
        <v>1362612.8299999998</v>
      </c>
      <c r="U124">
        <f t="shared" si="17"/>
        <v>0.45851047728296951</v>
      </c>
    </row>
    <row r="125" spans="1:21" x14ac:dyDescent="0.25">
      <c r="A125" t="str">
        <f t="shared" si="9"/>
        <v>400_112_TRANZ</v>
      </c>
      <c r="B125" t="s">
        <v>142</v>
      </c>
      <c r="C125">
        <v>400</v>
      </c>
      <c r="D125" t="s">
        <v>322</v>
      </c>
      <c r="E125">
        <v>0</v>
      </c>
      <c r="F125">
        <v>0.40899096950000002</v>
      </c>
      <c r="G125">
        <f t="shared" si="10"/>
        <v>0.80129950199200817</v>
      </c>
      <c r="H125">
        <v>4.1813936199999999E-2</v>
      </c>
      <c r="I125">
        <f t="shared" si="11"/>
        <v>0.6137034218459233</v>
      </c>
      <c r="J125">
        <v>6.3939173490999996</v>
      </c>
      <c r="K125">
        <f t="shared" si="12"/>
        <v>0.65375618468468211</v>
      </c>
      <c r="L125">
        <v>4.1022374073999996</v>
      </c>
      <c r="M125">
        <f t="shared" si="13"/>
        <v>0.69575356917618003</v>
      </c>
      <c r="N125">
        <v>2.9552284584000001</v>
      </c>
      <c r="O125">
        <f t="shared" si="14"/>
        <v>0.95856970715644585</v>
      </c>
      <c r="P125">
        <v>1613.0846772205</v>
      </c>
      <c r="Q125">
        <f t="shared" si="15"/>
        <v>0.15159003506627136</v>
      </c>
      <c r="R125">
        <f>VLOOKUP(A125,NpByCase!$A$2:$G$158,2,FALSE)</f>
        <v>1667960.89</v>
      </c>
      <c r="S125">
        <f>VLOOKUP(A125,NpByCase!$A$2:$G$158,3,FALSE)</f>
        <v>3081406.22</v>
      </c>
      <c r="T125">
        <f t="shared" si="16"/>
        <v>1413445.3300000003</v>
      </c>
      <c r="U125">
        <f t="shared" si="17"/>
        <v>0.52741959174272746</v>
      </c>
    </row>
    <row r="126" spans="1:21" x14ac:dyDescent="0.25">
      <c r="A126" t="str">
        <f t="shared" si="9"/>
        <v>400_114</v>
      </c>
      <c r="B126" t="s">
        <v>115</v>
      </c>
      <c r="C126">
        <v>400</v>
      </c>
      <c r="E126">
        <v>1</v>
      </c>
      <c r="F126">
        <v>0.3135877091</v>
      </c>
      <c r="G126">
        <f t="shared" si="10"/>
        <v>0.58735692713452048</v>
      </c>
      <c r="H126">
        <v>6.75673522E-2</v>
      </c>
      <c r="I126">
        <f t="shared" si="11"/>
        <v>0.99168648107825541</v>
      </c>
      <c r="J126">
        <v>1.6686471469999999</v>
      </c>
      <c r="K126">
        <f t="shared" si="12"/>
        <v>9.8929633691865554E-2</v>
      </c>
      <c r="L126">
        <v>3.2017785872000002</v>
      </c>
      <c r="M126">
        <f t="shared" si="13"/>
        <v>0.3888179566331576</v>
      </c>
      <c r="N126">
        <v>2.8665342620000001</v>
      </c>
      <c r="O126">
        <f t="shared" si="14"/>
        <v>0.86956527149292784</v>
      </c>
      <c r="P126">
        <v>1623.6128156737</v>
      </c>
      <c r="Q126">
        <f t="shared" si="15"/>
        <v>0.68062017167476652</v>
      </c>
      <c r="R126">
        <f>VLOOKUP(A126,NpByCase!$A$2:$G$158,2,FALSE)</f>
        <v>1489679.52</v>
      </c>
      <c r="S126">
        <f>VLOOKUP(A126,NpByCase!$A$2:$G$158,3,FALSE)</f>
        <v>2983323.82</v>
      </c>
      <c r="T126">
        <f t="shared" si="16"/>
        <v>1493644.2999999998</v>
      </c>
      <c r="U126">
        <f t="shared" si="17"/>
        <v>0.63613822653906082</v>
      </c>
    </row>
    <row r="127" spans="1:21" x14ac:dyDescent="0.25">
      <c r="A127" t="str">
        <f t="shared" si="9"/>
        <v>400_115</v>
      </c>
      <c r="B127" t="s">
        <v>116</v>
      </c>
      <c r="C127">
        <v>400</v>
      </c>
      <c r="E127">
        <v>1</v>
      </c>
      <c r="F127">
        <v>0.38117210550000002</v>
      </c>
      <c r="G127">
        <f t="shared" si="10"/>
        <v>0.73891547686732517</v>
      </c>
      <c r="H127">
        <v>5.3535478999999997E-2</v>
      </c>
      <c r="I127">
        <f t="shared" si="11"/>
        <v>0.78574058407973002</v>
      </c>
      <c r="J127">
        <v>1.1710735727999999</v>
      </c>
      <c r="K127">
        <f t="shared" si="12"/>
        <v>4.0506090014751618E-2</v>
      </c>
      <c r="L127">
        <v>2.9157112965</v>
      </c>
      <c r="M127">
        <f t="shared" si="13"/>
        <v>0.29130740186950349</v>
      </c>
      <c r="N127">
        <v>2.9766415534999999</v>
      </c>
      <c r="O127">
        <f t="shared" si="14"/>
        <v>0.98005770211599796</v>
      </c>
      <c r="P127">
        <v>1629.3205426374</v>
      </c>
      <c r="Q127">
        <f t="shared" si="15"/>
        <v>0.96742866956381368</v>
      </c>
      <c r="R127">
        <f>VLOOKUP(A127,NpByCase!$A$2:$G$158,2,FALSE)</f>
        <v>1409428.42</v>
      </c>
      <c r="S127">
        <f>VLOOKUP(A127,NpByCase!$A$2:$G$158,3,FALSE)</f>
        <v>2853165.23</v>
      </c>
      <c r="T127">
        <f t="shared" si="16"/>
        <v>1443736.81</v>
      </c>
      <c r="U127">
        <f t="shared" si="17"/>
        <v>0.56848306614346389</v>
      </c>
    </row>
    <row r="128" spans="1:21" x14ac:dyDescent="0.25">
      <c r="A128" t="str">
        <f t="shared" si="9"/>
        <v>400_116_TRANZ</v>
      </c>
      <c r="B128" t="s">
        <v>143</v>
      </c>
      <c r="C128">
        <v>400</v>
      </c>
      <c r="D128" t="s">
        <v>322</v>
      </c>
      <c r="E128">
        <v>0</v>
      </c>
      <c r="F128">
        <v>0.34952777070000002</v>
      </c>
      <c r="G128">
        <f t="shared" si="10"/>
        <v>0.66795280286248171</v>
      </c>
      <c r="H128">
        <v>1.49885816E-2</v>
      </c>
      <c r="I128">
        <f t="shared" si="11"/>
        <v>0.2199875125972198</v>
      </c>
      <c r="J128">
        <v>3.4561962509000002</v>
      </c>
      <c r="K128">
        <f t="shared" si="12"/>
        <v>0.30881809755291023</v>
      </c>
      <c r="L128">
        <v>4.4748459009000001</v>
      </c>
      <c r="M128">
        <f t="shared" si="13"/>
        <v>0.82276305992196852</v>
      </c>
      <c r="N128">
        <v>2.5265196425999998</v>
      </c>
      <c r="O128">
        <f t="shared" si="14"/>
        <v>0.52836133092661042</v>
      </c>
      <c r="P128">
        <v>1623.8048437574</v>
      </c>
      <c r="Q128">
        <f t="shared" si="15"/>
        <v>0.69026942199609265</v>
      </c>
      <c r="R128">
        <f>VLOOKUP(A128,NpByCase!$A$2:$G$158,2,FALSE)</f>
        <v>1694096.69</v>
      </c>
      <c r="S128">
        <f>VLOOKUP(A128,NpByCase!$A$2:$G$158,3,FALSE)</f>
        <v>2973814.41</v>
      </c>
      <c r="T128">
        <f t="shared" si="16"/>
        <v>1279717.7200000002</v>
      </c>
      <c r="U128">
        <f t="shared" si="17"/>
        <v>0.34613692447435002</v>
      </c>
    </row>
    <row r="129" spans="1:21" x14ac:dyDescent="0.25">
      <c r="A129" t="str">
        <f t="shared" si="9"/>
        <v>400_122_TRANZ</v>
      </c>
      <c r="B129" t="s">
        <v>144</v>
      </c>
      <c r="C129">
        <v>400</v>
      </c>
      <c r="D129" t="s">
        <v>322</v>
      </c>
      <c r="E129">
        <v>0</v>
      </c>
      <c r="F129">
        <v>8.13526059E-2</v>
      </c>
      <c r="G129">
        <f t="shared" si="10"/>
        <v>6.6567849878809093E-2</v>
      </c>
      <c r="H129">
        <v>1.5498135099999999E-2</v>
      </c>
      <c r="I129">
        <f t="shared" si="11"/>
        <v>0.22746623273176589</v>
      </c>
      <c r="J129">
        <v>2.1668876450000001</v>
      </c>
      <c r="K129">
        <f t="shared" si="12"/>
        <v>0.15743148549018801</v>
      </c>
      <c r="L129">
        <v>3.2101622337000002</v>
      </c>
      <c r="M129">
        <f t="shared" si="13"/>
        <v>0.39167565497104512</v>
      </c>
      <c r="N129">
        <v>2.1390662250000001</v>
      </c>
      <c r="O129">
        <f t="shared" si="14"/>
        <v>0.13955265821632529</v>
      </c>
      <c r="P129">
        <v>1610.9601966334999</v>
      </c>
      <c r="Q129">
        <f t="shared" si="15"/>
        <v>4.4836665497774181E-2</v>
      </c>
      <c r="R129">
        <f>VLOOKUP(A129,NpByCase!$A$2:$G$158,2,FALSE)</f>
        <v>1643618.25</v>
      </c>
      <c r="S129">
        <f>VLOOKUP(A129,NpByCase!$A$2:$G$158,3,FALSE)</f>
        <v>3038064.37</v>
      </c>
      <c r="T129">
        <f t="shared" si="16"/>
        <v>1394446.12</v>
      </c>
      <c r="U129">
        <f t="shared" si="17"/>
        <v>0.50166404683474575</v>
      </c>
    </row>
    <row r="130" spans="1:21" x14ac:dyDescent="0.25">
      <c r="A130" t="str">
        <f t="shared" ref="A130:A158" si="18">_xlfn.CONCAT(C130,"_",RIGHT(B130,3),D130)</f>
        <v>400_125_TRANZ</v>
      </c>
      <c r="B130" t="s">
        <v>145</v>
      </c>
      <c r="C130">
        <v>400</v>
      </c>
      <c r="D130" t="s">
        <v>322</v>
      </c>
      <c r="E130">
        <v>0</v>
      </c>
      <c r="F130">
        <v>0.13285788009999999</v>
      </c>
      <c r="G130">
        <f t="shared" si="10"/>
        <v>0.18206883941405691</v>
      </c>
      <c r="H130">
        <v>3.1556582000000001E-3</v>
      </c>
      <c r="I130">
        <f t="shared" si="11"/>
        <v>4.631561655073619E-2</v>
      </c>
      <c r="J130">
        <v>1.5658085352</v>
      </c>
      <c r="K130">
        <f t="shared" si="12"/>
        <v>8.6854643299035597E-2</v>
      </c>
      <c r="L130">
        <v>3.6649197543000001</v>
      </c>
      <c r="M130">
        <f t="shared" si="13"/>
        <v>0.54668693923266731</v>
      </c>
      <c r="N130">
        <v>2.8093473275999998</v>
      </c>
      <c r="O130">
        <f t="shared" si="14"/>
        <v>0.81217830560122661</v>
      </c>
      <c r="P130">
        <v>1622.7117135838</v>
      </c>
      <c r="Q130">
        <f t="shared" si="15"/>
        <v>0.63534054661692185</v>
      </c>
      <c r="R130">
        <f>VLOOKUP(A130,NpByCase!$A$2:$G$158,2,FALSE)</f>
        <v>1648068.2</v>
      </c>
      <c r="S130">
        <f>VLOOKUP(A130,NpByCase!$A$2:$G$158,3,FALSE)</f>
        <v>2881175.41</v>
      </c>
      <c r="T130">
        <f t="shared" si="16"/>
        <v>1233107.2100000002</v>
      </c>
      <c r="U130">
        <f t="shared" si="17"/>
        <v>0.28295118762061144</v>
      </c>
    </row>
    <row r="131" spans="1:21" x14ac:dyDescent="0.25">
      <c r="A131" t="str">
        <f t="shared" si="18"/>
        <v>400_127_TRANZ</v>
      </c>
      <c r="B131" t="s">
        <v>146</v>
      </c>
      <c r="C131">
        <v>400</v>
      </c>
      <c r="D131" t="s">
        <v>322</v>
      </c>
      <c r="E131">
        <v>0</v>
      </c>
      <c r="F131">
        <v>0.38296132989999998</v>
      </c>
      <c r="G131">
        <f t="shared" ref="G131:G158" si="19">(F131-MIN(F$2:F$158))/(MAX(F$2:F$158)-MIN(F$2:F$158))</f>
        <v>0.74292782690157866</v>
      </c>
      <c r="H131">
        <v>4.5545044399999998E-2</v>
      </c>
      <c r="I131">
        <f t="shared" ref="I131:I158" si="20">(H131-MIN(H$2:H$158))/(MAX(H$2:H$158)-MIN(H$2:H$158))</f>
        <v>0.66846492190334639</v>
      </c>
      <c r="J131">
        <v>4.1103183555999996</v>
      </c>
      <c r="K131">
        <f t="shared" ref="K131:K158" si="21">(J131-MIN(J$2:J$158))/(MAX(J$2:J$158)-MIN(J$2:J$158))</f>
        <v>0.38562308345986901</v>
      </c>
      <c r="L131">
        <v>2.1012468184999999</v>
      </c>
      <c r="M131">
        <f t="shared" ref="M131:M158" si="22">(L131-MIN(L$2:L$158))/(MAX(L$2:L$158)-MIN(L$2:L$158))</f>
        <v>1.3684319234876631E-2</v>
      </c>
      <c r="N131">
        <v>2.1958068378000002</v>
      </c>
      <c r="O131">
        <f t="shared" ref="O131:O158" si="23">(N131-MIN(N$2:N$158))/(MAX(N$2:N$158)-MIN(N$2:N$158))</f>
        <v>0.19649174134066591</v>
      </c>
      <c r="P131">
        <v>1619.1378551427999</v>
      </c>
      <c r="Q131">
        <f t="shared" ref="Q131:Q158" si="24">(P131-MIN(P$2:P$158))/(MAX(P$2:P$158)-MIN(P$2:P$158))</f>
        <v>0.45575715419990476</v>
      </c>
      <c r="R131">
        <f>VLOOKUP(A131,NpByCase!$A$2:$G$158,2,FALSE)</f>
        <v>1570707.95</v>
      </c>
      <c r="S131">
        <f>VLOOKUP(A131,NpByCase!$A$2:$G$158,3,FALSE)</f>
        <v>2969335.27</v>
      </c>
      <c r="T131">
        <f t="shared" ref="T131:T158" si="25">+S131-R131</f>
        <v>1398627.32</v>
      </c>
      <c r="U131">
        <f t="shared" ref="U131:U158" si="26">(T131-MIN(T$2:T$158))/(MAX(T$2:T$158)-MIN(T$2:T$158))</f>
        <v>0.50733212905338809</v>
      </c>
    </row>
    <row r="132" spans="1:21" x14ac:dyDescent="0.25">
      <c r="A132" t="str">
        <f t="shared" si="18"/>
        <v>400_130_TRANZ</v>
      </c>
      <c r="B132" t="s">
        <v>147</v>
      </c>
      <c r="C132">
        <v>400</v>
      </c>
      <c r="D132" t="s">
        <v>322</v>
      </c>
      <c r="E132">
        <v>0</v>
      </c>
      <c r="F132">
        <v>0.4795402144</v>
      </c>
      <c r="G132">
        <f t="shared" si="19"/>
        <v>0.95950674821058146</v>
      </c>
      <c r="H132">
        <v>6.1550645199999997E-2</v>
      </c>
      <c r="I132">
        <f t="shared" si="20"/>
        <v>0.90337923211506588</v>
      </c>
      <c r="J132">
        <v>5.4899668177000001</v>
      </c>
      <c r="K132">
        <f t="shared" si="21"/>
        <v>0.54761712085254544</v>
      </c>
      <c r="L132">
        <v>2.8797462600000001</v>
      </c>
      <c r="M132">
        <f t="shared" si="22"/>
        <v>0.27904815107355063</v>
      </c>
      <c r="N132">
        <v>2.7913536917999999</v>
      </c>
      <c r="O132">
        <f t="shared" si="23"/>
        <v>0.79412173070774394</v>
      </c>
      <c r="P132">
        <v>1622.8974596554001</v>
      </c>
      <c r="Q132">
        <f t="shared" si="24"/>
        <v>0.64467413109340765</v>
      </c>
      <c r="R132">
        <f>VLOOKUP(A132,NpByCase!$A$2:$G$158,2,FALSE)</f>
        <v>1662754.08</v>
      </c>
      <c r="S132">
        <f>VLOOKUP(A132,NpByCase!$A$2:$G$158,3,FALSE)</f>
        <v>3104791.75</v>
      </c>
      <c r="T132">
        <f t="shared" si="25"/>
        <v>1442037.67</v>
      </c>
      <c r="U132">
        <f t="shared" si="26"/>
        <v>0.56617969265714785</v>
      </c>
    </row>
    <row r="133" spans="1:21" x14ac:dyDescent="0.25">
      <c r="A133" t="str">
        <f t="shared" si="18"/>
        <v>400_134_TRANZ</v>
      </c>
      <c r="B133" t="s">
        <v>148</v>
      </c>
      <c r="C133">
        <v>400</v>
      </c>
      <c r="D133" t="s">
        <v>322</v>
      </c>
      <c r="E133">
        <v>0</v>
      </c>
      <c r="F133">
        <v>0.4549224697</v>
      </c>
      <c r="G133">
        <f t="shared" si="19"/>
        <v>0.90430125873129041</v>
      </c>
      <c r="H133">
        <v>2.7986404499999999E-2</v>
      </c>
      <c r="I133">
        <f t="shared" si="20"/>
        <v>0.41075664641240228</v>
      </c>
      <c r="J133">
        <v>3.8880627697999999</v>
      </c>
      <c r="K133">
        <f t="shared" si="21"/>
        <v>0.35952652287514325</v>
      </c>
      <c r="L133">
        <v>4.1443579583999997</v>
      </c>
      <c r="M133">
        <f t="shared" si="22"/>
        <v>0.71011102432217232</v>
      </c>
      <c r="N133">
        <v>2.7205801198000001</v>
      </c>
      <c r="O133">
        <f t="shared" si="23"/>
        <v>0.72310060315456226</v>
      </c>
      <c r="P133">
        <v>1616.0308591814</v>
      </c>
      <c r="Q133">
        <f t="shared" si="24"/>
        <v>0.29963321023696859</v>
      </c>
      <c r="R133">
        <f>VLOOKUP(A133,NpByCase!$A$2:$G$158,2,FALSE)</f>
        <v>1598205.64</v>
      </c>
      <c r="S133">
        <f>VLOOKUP(A133,NpByCase!$A$2:$G$158,3,FALSE)</f>
        <v>3003273.86</v>
      </c>
      <c r="T133">
        <f t="shared" si="25"/>
        <v>1405068.22</v>
      </c>
      <c r="U133">
        <f t="shared" si="26"/>
        <v>0.516063486262336</v>
      </c>
    </row>
    <row r="134" spans="1:21" x14ac:dyDescent="0.25">
      <c r="A134" t="str">
        <f t="shared" si="18"/>
        <v>400_135_TRANZ</v>
      </c>
      <c r="B134" t="s">
        <v>149</v>
      </c>
      <c r="C134">
        <v>400</v>
      </c>
      <c r="D134" t="s">
        <v>322</v>
      </c>
      <c r="E134">
        <v>0</v>
      </c>
      <c r="F134">
        <v>0.1390696011</v>
      </c>
      <c r="G134">
        <f t="shared" si="19"/>
        <v>0.19599867346233152</v>
      </c>
      <c r="H134">
        <v>2.74090276E-2</v>
      </c>
      <c r="I134">
        <f t="shared" si="20"/>
        <v>0.40228248178150128</v>
      </c>
      <c r="J134">
        <v>3.0229635186000001</v>
      </c>
      <c r="K134">
        <f t="shared" si="21"/>
        <v>0.25794925569654853</v>
      </c>
      <c r="L134">
        <v>3.4481586018999999</v>
      </c>
      <c r="M134">
        <f t="shared" si="22"/>
        <v>0.47280047647066314</v>
      </c>
      <c r="N134">
        <v>2.1212943651999998</v>
      </c>
      <c r="O134">
        <f t="shared" si="23"/>
        <v>0.12171863506269549</v>
      </c>
      <c r="P134">
        <v>1625.0004068861999</v>
      </c>
      <c r="Q134">
        <f t="shared" si="24"/>
        <v>0.7503454675538761</v>
      </c>
      <c r="R134">
        <f>VLOOKUP(A134,NpByCase!$A$2:$G$158,2,FALSE)</f>
        <v>1597159.87</v>
      </c>
      <c r="S134">
        <f>VLOOKUP(A134,NpByCase!$A$2:$G$158,3,FALSE)</f>
        <v>2894199.23</v>
      </c>
      <c r="T134">
        <f t="shared" si="25"/>
        <v>1297039.3599999999</v>
      </c>
      <c r="U134">
        <f t="shared" si="26"/>
        <v>0.36961833643305136</v>
      </c>
    </row>
    <row r="135" spans="1:21" x14ac:dyDescent="0.25">
      <c r="A135" t="str">
        <f t="shared" si="18"/>
        <v>400_144</v>
      </c>
      <c r="B135" t="s">
        <v>118</v>
      </c>
      <c r="C135">
        <v>400</v>
      </c>
      <c r="E135">
        <v>1</v>
      </c>
      <c r="F135">
        <v>0.4610084881</v>
      </c>
      <c r="G135">
        <f t="shared" si="19"/>
        <v>0.91794920369320121</v>
      </c>
      <c r="H135">
        <v>5.8795095700000001E-2</v>
      </c>
      <c r="I135">
        <f t="shared" si="20"/>
        <v>0.86293601363577277</v>
      </c>
      <c r="J135">
        <v>1.3866370935000001</v>
      </c>
      <c r="K135">
        <f t="shared" si="21"/>
        <v>6.5816889100208581E-2</v>
      </c>
      <c r="L135">
        <v>2.8586803532</v>
      </c>
      <c r="M135">
        <f t="shared" si="22"/>
        <v>0.27186750398299725</v>
      </c>
      <c r="N135">
        <v>2.4699361406999998</v>
      </c>
      <c r="O135">
        <f t="shared" si="23"/>
        <v>0.47157990825310725</v>
      </c>
      <c r="P135">
        <v>1628.7029175319999</v>
      </c>
      <c r="Q135">
        <f t="shared" si="24"/>
        <v>0.93639352547494381</v>
      </c>
      <c r="R135">
        <f>VLOOKUP(A135,NpByCase!$A$2:$G$158,2,FALSE)</f>
        <v>1451064.07</v>
      </c>
      <c r="S135">
        <f>VLOOKUP(A135,NpByCase!$A$2:$G$158,3,FALSE)</f>
        <v>2936086.83</v>
      </c>
      <c r="T135">
        <f t="shared" si="25"/>
        <v>1485022.76</v>
      </c>
      <c r="U135">
        <f t="shared" si="26"/>
        <v>0.62445076897393292</v>
      </c>
    </row>
    <row r="136" spans="1:21" x14ac:dyDescent="0.25">
      <c r="A136" t="str">
        <f t="shared" si="18"/>
        <v>400_152_TRANZ</v>
      </c>
      <c r="B136" t="s">
        <v>150</v>
      </c>
      <c r="C136">
        <v>400</v>
      </c>
      <c r="D136" t="s">
        <v>322</v>
      </c>
      <c r="E136">
        <v>0</v>
      </c>
      <c r="F136">
        <v>0.41359221759999998</v>
      </c>
      <c r="G136">
        <f t="shared" si="19"/>
        <v>0.81161783767513651</v>
      </c>
      <c r="H136">
        <v>4.0019675800000001E-2</v>
      </c>
      <c r="I136">
        <f t="shared" si="20"/>
        <v>0.58736904992992478</v>
      </c>
      <c r="J136">
        <v>6.0514434202</v>
      </c>
      <c r="K136">
        <f t="shared" si="21"/>
        <v>0.61354395963729746</v>
      </c>
      <c r="L136">
        <v>3.9051114431</v>
      </c>
      <c r="M136">
        <f t="shared" si="22"/>
        <v>0.62856007043615358</v>
      </c>
      <c r="N136">
        <v>2.5203596008</v>
      </c>
      <c r="O136">
        <f t="shared" si="23"/>
        <v>0.5221797422057427</v>
      </c>
      <c r="P136">
        <v>1620.9750694239999</v>
      </c>
      <c r="Q136">
        <f t="shared" si="24"/>
        <v>0.54807563257885172</v>
      </c>
      <c r="R136">
        <f>VLOOKUP(A136,NpByCase!$A$2:$G$158,2,FALSE)</f>
        <v>1690724.89</v>
      </c>
      <c r="S136">
        <f>VLOOKUP(A136,NpByCase!$A$2:$G$158,3,FALSE)</f>
        <v>3113635.16</v>
      </c>
      <c r="T136">
        <f t="shared" si="25"/>
        <v>1422910.2700000003</v>
      </c>
      <c r="U136">
        <f t="shared" si="26"/>
        <v>0.540250371928922</v>
      </c>
    </row>
    <row r="137" spans="1:21" x14ac:dyDescent="0.25">
      <c r="A137" t="str">
        <f t="shared" si="18"/>
        <v>400_156_TRANZ</v>
      </c>
      <c r="B137" t="s">
        <v>151</v>
      </c>
      <c r="C137">
        <v>400</v>
      </c>
      <c r="D137" t="s">
        <v>322</v>
      </c>
      <c r="E137">
        <v>0</v>
      </c>
      <c r="F137">
        <v>0.20921020309999999</v>
      </c>
      <c r="G137">
        <f t="shared" si="19"/>
        <v>0.35328953470772184</v>
      </c>
      <c r="H137">
        <v>2.6806838E-2</v>
      </c>
      <c r="I137">
        <f t="shared" si="20"/>
        <v>0.39344414098640462</v>
      </c>
      <c r="J137">
        <v>3.5835481905000002</v>
      </c>
      <c r="K137">
        <f t="shared" si="21"/>
        <v>0.32377136676048096</v>
      </c>
      <c r="L137">
        <v>3.5514547855999998</v>
      </c>
      <c r="M137">
        <f t="shared" si="22"/>
        <v>0.50801061235480505</v>
      </c>
      <c r="N137">
        <v>2.2418406262000001</v>
      </c>
      <c r="O137">
        <f t="shared" si="23"/>
        <v>0.24268654916684965</v>
      </c>
      <c r="P137">
        <v>1626.6329955030001</v>
      </c>
      <c r="Q137">
        <f t="shared" si="24"/>
        <v>0.83238167773581417</v>
      </c>
      <c r="R137">
        <f>VLOOKUP(A137,NpByCase!$A$2:$G$158,2,FALSE)</f>
        <v>1622341.5</v>
      </c>
      <c r="S137">
        <f>VLOOKUP(A137,NpByCase!$A$2:$G$158,3,FALSE)</f>
        <v>3014740.86</v>
      </c>
      <c r="T137">
        <f t="shared" si="25"/>
        <v>1392399.3599999999</v>
      </c>
      <c r="U137">
        <f t="shared" si="26"/>
        <v>0.49888943572744887</v>
      </c>
    </row>
    <row r="138" spans="1:21" x14ac:dyDescent="0.25">
      <c r="A138" t="str">
        <f t="shared" si="18"/>
        <v>400_158</v>
      </c>
      <c r="B138" t="s">
        <v>119</v>
      </c>
      <c r="C138">
        <v>400</v>
      </c>
      <c r="E138">
        <v>1</v>
      </c>
      <c r="F138">
        <v>0.42933534330000001</v>
      </c>
      <c r="G138">
        <f t="shared" si="19"/>
        <v>0.84692192303282199</v>
      </c>
      <c r="H138">
        <v>3.9729987699999997E-2</v>
      </c>
      <c r="I138">
        <f t="shared" si="20"/>
        <v>0.5831172957447246</v>
      </c>
      <c r="J138">
        <v>2.0233078610000002</v>
      </c>
      <c r="K138">
        <f t="shared" si="21"/>
        <v>0.14057279319496005</v>
      </c>
      <c r="L138">
        <v>4.5917166515999996</v>
      </c>
      <c r="M138">
        <f t="shared" si="22"/>
        <v>0.86260030139237776</v>
      </c>
      <c r="N138">
        <v>2.8106354907000002</v>
      </c>
      <c r="O138">
        <f t="shared" si="23"/>
        <v>0.81347097450642791</v>
      </c>
      <c r="P138">
        <v>1623.1086726916001</v>
      </c>
      <c r="Q138">
        <f t="shared" si="24"/>
        <v>0.65528740920435502</v>
      </c>
      <c r="R138">
        <f>VLOOKUP(A138,NpByCase!$A$2:$G$158,2,FALSE)</f>
        <v>1611317.17</v>
      </c>
      <c r="S138">
        <f>VLOOKUP(A138,NpByCase!$A$2:$G$158,3,FALSE)</f>
        <v>3143905.2799999998</v>
      </c>
      <c r="T138">
        <f t="shared" si="25"/>
        <v>1532588.1099999999</v>
      </c>
      <c r="U138">
        <f t="shared" si="26"/>
        <v>0.68893089777870165</v>
      </c>
    </row>
    <row r="139" spans="1:21" x14ac:dyDescent="0.25">
      <c r="A139" t="str">
        <f t="shared" si="18"/>
        <v>400_165_TRANZ</v>
      </c>
      <c r="B139" t="s">
        <v>152</v>
      </c>
      <c r="C139">
        <v>400</v>
      </c>
      <c r="D139" t="s">
        <v>322</v>
      </c>
      <c r="E139">
        <v>0</v>
      </c>
      <c r="F139">
        <v>0.22460228930000001</v>
      </c>
      <c r="G139">
        <f t="shared" si="19"/>
        <v>0.38780641117766279</v>
      </c>
      <c r="H139">
        <v>4.0151761799999998E-2</v>
      </c>
      <c r="I139">
        <f t="shared" si="20"/>
        <v>0.58930767703716991</v>
      </c>
      <c r="J139">
        <v>3.993517813</v>
      </c>
      <c r="K139">
        <f t="shared" si="21"/>
        <v>0.37190872651663065</v>
      </c>
      <c r="L139">
        <v>3.5359504189000002</v>
      </c>
      <c r="M139">
        <f t="shared" si="22"/>
        <v>0.50272570405761152</v>
      </c>
      <c r="N139">
        <v>2.9259152318999999</v>
      </c>
      <c r="O139">
        <f t="shared" si="23"/>
        <v>0.92915394729834766</v>
      </c>
      <c r="P139">
        <v>1614.2273056568999</v>
      </c>
      <c r="Q139">
        <f t="shared" si="24"/>
        <v>0.20900615668059952</v>
      </c>
      <c r="R139">
        <f>VLOOKUP(A139,NpByCase!$A$2:$G$158,2,FALSE)</f>
        <v>1609609.49</v>
      </c>
      <c r="S139">
        <f>VLOOKUP(A139,NpByCase!$A$2:$G$158,3,FALSE)</f>
        <v>3014555.82</v>
      </c>
      <c r="T139">
        <f t="shared" si="25"/>
        <v>1404946.3299999998</v>
      </c>
      <c r="U139">
        <f t="shared" si="26"/>
        <v>0.51589825079365925</v>
      </c>
    </row>
    <row r="140" spans="1:21" x14ac:dyDescent="0.25">
      <c r="A140" t="str">
        <f t="shared" si="18"/>
        <v>400_175</v>
      </c>
      <c r="B140" t="s">
        <v>120</v>
      </c>
      <c r="C140">
        <v>400</v>
      </c>
      <c r="E140">
        <v>1</v>
      </c>
      <c r="F140">
        <v>0.2578783093</v>
      </c>
      <c r="G140">
        <f t="shared" si="19"/>
        <v>0.46242815230014173</v>
      </c>
      <c r="H140">
        <v>8.3193477000000002E-3</v>
      </c>
      <c r="I140">
        <f t="shared" si="20"/>
        <v>0.12210312194947129</v>
      </c>
      <c r="J140">
        <v>0.96250139150000003</v>
      </c>
      <c r="K140">
        <f t="shared" si="21"/>
        <v>1.6016192287358465E-2</v>
      </c>
      <c r="L140">
        <v>4.7835559735000004</v>
      </c>
      <c r="M140">
        <f t="shared" si="22"/>
        <v>0.92799176456238319</v>
      </c>
      <c r="N140">
        <v>2.9079560717000001</v>
      </c>
      <c r="O140">
        <f t="shared" si="23"/>
        <v>0.91113196859544698</v>
      </c>
      <c r="P140">
        <v>1627.4599787028001</v>
      </c>
      <c r="Q140">
        <f t="shared" si="24"/>
        <v>0.87393689066428271</v>
      </c>
      <c r="R140">
        <f>VLOOKUP(A140,NpByCase!$A$2:$G$158,2,FALSE)</f>
        <v>1510134.92</v>
      </c>
      <c r="S140">
        <f>VLOOKUP(A140,NpByCase!$A$2:$G$158,3,FALSE)</f>
        <v>2839984.44</v>
      </c>
      <c r="T140">
        <f t="shared" si="25"/>
        <v>1329849.52</v>
      </c>
      <c r="U140">
        <f t="shared" si="26"/>
        <v>0.41409616205411987</v>
      </c>
    </row>
    <row r="141" spans="1:21" x14ac:dyDescent="0.25">
      <c r="A141" t="str">
        <f t="shared" si="18"/>
        <v>400_182_TRANZ</v>
      </c>
      <c r="B141" t="s">
        <v>153</v>
      </c>
      <c r="C141">
        <v>400</v>
      </c>
      <c r="D141" t="s">
        <v>322</v>
      </c>
      <c r="E141">
        <v>0</v>
      </c>
      <c r="F141">
        <v>0.44090137039999999</v>
      </c>
      <c r="G141">
        <f t="shared" si="19"/>
        <v>0.87285883135514464</v>
      </c>
      <c r="H141">
        <v>4.6487361999999997E-2</v>
      </c>
      <c r="I141">
        <f t="shared" si="20"/>
        <v>0.68229532363399326</v>
      </c>
      <c r="J141">
        <v>4.8262540281000001</v>
      </c>
      <c r="K141">
        <f t="shared" si="21"/>
        <v>0.46968602651217656</v>
      </c>
      <c r="L141">
        <v>4.6484469338999999</v>
      </c>
      <c r="M141">
        <f t="shared" si="22"/>
        <v>0.88193771422778289</v>
      </c>
      <c r="N141">
        <v>2.8564603126999999</v>
      </c>
      <c r="O141">
        <f t="shared" si="23"/>
        <v>0.85945608499885628</v>
      </c>
      <c r="P141">
        <v>1614.3415144114001</v>
      </c>
      <c r="Q141">
        <f t="shared" si="24"/>
        <v>0.21474505090807294</v>
      </c>
      <c r="R141">
        <f>VLOOKUP(A141,NpByCase!$A$2:$G$158,2,FALSE)</f>
        <v>1567024.38</v>
      </c>
      <c r="S141">
        <f>VLOOKUP(A141,NpByCase!$A$2:$G$158,3,FALSE)</f>
        <v>2810620.99</v>
      </c>
      <c r="T141">
        <f t="shared" si="25"/>
        <v>1243596.6100000003</v>
      </c>
      <c r="U141">
        <f t="shared" si="26"/>
        <v>0.29717073742072336</v>
      </c>
    </row>
    <row r="142" spans="1:21" x14ac:dyDescent="0.25">
      <c r="A142" t="str">
        <f t="shared" si="18"/>
        <v>400_186</v>
      </c>
      <c r="B142" t="s">
        <v>121</v>
      </c>
      <c r="C142">
        <v>400</v>
      </c>
      <c r="E142">
        <v>1</v>
      </c>
      <c r="F142">
        <v>0.30232249309999998</v>
      </c>
      <c r="G142">
        <f t="shared" si="19"/>
        <v>0.56209459011101792</v>
      </c>
      <c r="H142">
        <v>3.3763328000000002E-2</v>
      </c>
      <c r="I142">
        <f t="shared" si="20"/>
        <v>0.49554459133905399</v>
      </c>
      <c r="J142">
        <v>2.1071441242</v>
      </c>
      <c r="K142">
        <f t="shared" si="21"/>
        <v>0.15041658683425499</v>
      </c>
      <c r="L142">
        <v>4.9082808265000004</v>
      </c>
      <c r="M142">
        <f t="shared" si="22"/>
        <v>0.97050620086541217</v>
      </c>
      <c r="N142">
        <v>2.7197526108000001</v>
      </c>
      <c r="O142">
        <f t="shared" si="23"/>
        <v>0.72227019964970018</v>
      </c>
      <c r="P142">
        <v>1615.4361138781001</v>
      </c>
      <c r="Q142">
        <f t="shared" si="24"/>
        <v>0.26974775703451565</v>
      </c>
      <c r="R142">
        <f>VLOOKUP(A142,NpByCase!$A$2:$G$158,2,FALSE)</f>
        <v>1639020.89</v>
      </c>
      <c r="S142">
        <f>VLOOKUP(A142,NpByCase!$A$2:$G$158,3,FALSE)</f>
        <v>3179006.6</v>
      </c>
      <c r="T142">
        <f t="shared" si="25"/>
        <v>1539985.7100000002</v>
      </c>
      <c r="U142">
        <f t="shared" si="26"/>
        <v>0.69895916837581029</v>
      </c>
    </row>
    <row r="143" spans="1:21" x14ac:dyDescent="0.25">
      <c r="A143" t="str">
        <f t="shared" si="18"/>
        <v>400_187_TRANZ</v>
      </c>
      <c r="B143" t="s">
        <v>154</v>
      </c>
      <c r="C143">
        <v>400</v>
      </c>
      <c r="D143" t="s">
        <v>322</v>
      </c>
      <c r="E143">
        <v>0</v>
      </c>
      <c r="F143">
        <v>0.25006674600000001</v>
      </c>
      <c r="G143">
        <f t="shared" si="19"/>
        <v>0.44491065909228644</v>
      </c>
      <c r="H143">
        <v>3.4243272200000001E-2</v>
      </c>
      <c r="I143">
        <f t="shared" si="20"/>
        <v>0.50258873557905748</v>
      </c>
      <c r="J143">
        <v>3.2048645777</v>
      </c>
      <c r="K143">
        <f t="shared" si="21"/>
        <v>0.27930751309261048</v>
      </c>
      <c r="L143">
        <v>2.5974324008999998</v>
      </c>
      <c r="M143">
        <f t="shared" si="22"/>
        <v>0.18281701276008844</v>
      </c>
      <c r="N143">
        <v>2.9896744529000001</v>
      </c>
      <c r="O143">
        <f t="shared" si="23"/>
        <v>0.99313618868263898</v>
      </c>
      <c r="P143">
        <v>1618.2796485138999</v>
      </c>
      <c r="Q143">
        <f t="shared" si="24"/>
        <v>0.41263299011871424</v>
      </c>
      <c r="R143">
        <f>VLOOKUP(A143,NpByCase!$A$2:$G$158,2,FALSE)</f>
        <v>1610832.98</v>
      </c>
      <c r="S143">
        <f>VLOOKUP(A143,NpByCase!$A$2:$G$158,3,FALSE)</f>
        <v>3016317.95</v>
      </c>
      <c r="T143">
        <f t="shared" si="25"/>
        <v>1405484.9700000002</v>
      </c>
      <c r="U143">
        <f t="shared" si="26"/>
        <v>0.51662843729663732</v>
      </c>
    </row>
    <row r="144" spans="1:21" x14ac:dyDescent="0.25">
      <c r="A144" t="str">
        <f t="shared" si="18"/>
        <v>400_191_TRANZ</v>
      </c>
      <c r="B144" t="s">
        <v>155</v>
      </c>
      <c r="C144">
        <v>400</v>
      </c>
      <c r="D144" t="s">
        <v>322</v>
      </c>
      <c r="E144">
        <v>0</v>
      </c>
      <c r="F144">
        <v>0.17213826469999999</v>
      </c>
      <c r="G144">
        <f t="shared" si="19"/>
        <v>0.27015541619855854</v>
      </c>
      <c r="H144">
        <v>6.3978445499999995E-2</v>
      </c>
      <c r="I144">
        <f t="shared" si="20"/>
        <v>0.93901207338937187</v>
      </c>
      <c r="J144">
        <v>6.4313439200999998</v>
      </c>
      <c r="K144">
        <f t="shared" si="21"/>
        <v>0.65815069640894064</v>
      </c>
      <c r="L144">
        <v>4.1864434598000004</v>
      </c>
      <c r="M144">
        <f t="shared" si="22"/>
        <v>0.72445653225836015</v>
      </c>
      <c r="N144">
        <v>2.9350615493999999</v>
      </c>
      <c r="O144">
        <f t="shared" si="23"/>
        <v>0.93833225727271763</v>
      </c>
      <c r="P144">
        <v>1615.7556097936999</v>
      </c>
      <c r="Q144">
        <f t="shared" si="24"/>
        <v>0.2858021591139529</v>
      </c>
      <c r="R144">
        <f>VLOOKUP(A144,NpByCase!$A$2:$G$158,2,FALSE)</f>
        <v>1635916.52</v>
      </c>
      <c r="S144">
        <f>VLOOKUP(A144,NpByCase!$A$2:$G$158,3,FALSE)</f>
        <v>3006950.62</v>
      </c>
      <c r="T144">
        <f t="shared" si="25"/>
        <v>1371034.1</v>
      </c>
      <c r="U144">
        <f t="shared" si="26"/>
        <v>0.46992644656102073</v>
      </c>
    </row>
    <row r="145" spans="1:21" x14ac:dyDescent="0.25">
      <c r="A145" t="str">
        <f t="shared" si="18"/>
        <v>400_200</v>
      </c>
      <c r="B145" t="s">
        <v>122</v>
      </c>
      <c r="C145">
        <v>400</v>
      </c>
      <c r="E145">
        <v>1</v>
      </c>
      <c r="F145">
        <v>0.44958784429999998</v>
      </c>
      <c r="G145">
        <f t="shared" si="19"/>
        <v>0.89233831858447588</v>
      </c>
      <c r="H145">
        <v>5.4855782999999998E-2</v>
      </c>
      <c r="I145">
        <f t="shared" si="20"/>
        <v>0.80511869473645559</v>
      </c>
      <c r="J145">
        <v>1.9384606401</v>
      </c>
      <c r="K145">
        <f t="shared" si="21"/>
        <v>0.13061029604244773</v>
      </c>
      <c r="L145">
        <v>2.4904266810000002</v>
      </c>
      <c r="M145">
        <f t="shared" si="22"/>
        <v>0.1463424228662179</v>
      </c>
      <c r="N145">
        <v>2.9224741305999999</v>
      </c>
      <c r="O145">
        <f t="shared" si="23"/>
        <v>0.92570080953174294</v>
      </c>
      <c r="P145">
        <v>1627.1507632672999</v>
      </c>
      <c r="Q145">
        <f t="shared" si="24"/>
        <v>0.8583990740966837</v>
      </c>
      <c r="R145">
        <f>VLOOKUP(A145,NpByCase!$A$2:$G$158,2,FALSE)</f>
        <v>1645828.77</v>
      </c>
      <c r="S145">
        <f>VLOOKUP(A145,NpByCase!$A$2:$G$158,3,FALSE)</f>
        <v>3265818.97</v>
      </c>
      <c r="T145">
        <f t="shared" si="25"/>
        <v>1619990.2000000002</v>
      </c>
      <c r="U145">
        <f t="shared" si="26"/>
        <v>0.80741416387484166</v>
      </c>
    </row>
    <row r="146" spans="1:21" x14ac:dyDescent="0.25">
      <c r="A146" t="str">
        <f t="shared" si="18"/>
        <v>400_228_TRANZ</v>
      </c>
      <c r="B146" t="s">
        <v>156</v>
      </c>
      <c r="C146">
        <v>400</v>
      </c>
      <c r="D146" t="s">
        <v>322</v>
      </c>
      <c r="E146">
        <v>0</v>
      </c>
      <c r="F146">
        <v>9.1904119500000006E-2</v>
      </c>
      <c r="G146">
        <f t="shared" si="19"/>
        <v>9.0229703559312868E-2</v>
      </c>
      <c r="H146">
        <v>4.8241708000000001E-2</v>
      </c>
      <c r="I146">
        <f t="shared" si="20"/>
        <v>0.7080438716336841</v>
      </c>
      <c r="J146">
        <v>5.0501891898000002</v>
      </c>
      <c r="K146">
        <f t="shared" si="21"/>
        <v>0.4959797976825136</v>
      </c>
      <c r="L146">
        <v>3.0549981704000002</v>
      </c>
      <c r="M146">
        <f t="shared" si="22"/>
        <v>0.33878553301847003</v>
      </c>
      <c r="N146">
        <v>2.5955135811000001</v>
      </c>
      <c r="O146">
        <f t="shared" si="23"/>
        <v>0.59759660008336424</v>
      </c>
      <c r="P146">
        <v>1614.098728512</v>
      </c>
      <c r="Q146">
        <f t="shared" si="24"/>
        <v>0.20254526287363372</v>
      </c>
      <c r="R146">
        <f>VLOOKUP(A146,NpByCase!$A$2:$G$158,2,FALSE)</f>
        <v>1693620.48</v>
      </c>
      <c r="S146">
        <f>VLOOKUP(A146,NpByCase!$A$2:$G$158,3,FALSE)</f>
        <v>3069522.14</v>
      </c>
      <c r="T146">
        <f t="shared" si="25"/>
        <v>1375901.6600000001</v>
      </c>
      <c r="U146">
        <f t="shared" si="26"/>
        <v>0.47652496619274726</v>
      </c>
    </row>
    <row r="147" spans="1:21" x14ac:dyDescent="0.25">
      <c r="A147" t="str">
        <f t="shared" si="18"/>
        <v>400_230_TRANZ</v>
      </c>
      <c r="B147" t="s">
        <v>157</v>
      </c>
      <c r="C147">
        <v>400</v>
      </c>
      <c r="D147" t="s">
        <v>322</v>
      </c>
      <c r="E147">
        <v>0</v>
      </c>
      <c r="F147">
        <v>0.1149655819</v>
      </c>
      <c r="G147">
        <f t="shared" si="19"/>
        <v>0.14194521752758743</v>
      </c>
      <c r="H147">
        <v>5.7439891299999997E-2</v>
      </c>
      <c r="I147">
        <f t="shared" si="20"/>
        <v>0.84304566957434357</v>
      </c>
      <c r="J147">
        <v>4.1708282986</v>
      </c>
      <c r="K147">
        <f t="shared" si="21"/>
        <v>0.39272797303010815</v>
      </c>
      <c r="L147">
        <v>2.7936507856000001</v>
      </c>
      <c r="M147">
        <f t="shared" si="22"/>
        <v>0.24970114865729717</v>
      </c>
      <c r="N147">
        <v>2.2205028237</v>
      </c>
      <c r="O147">
        <f t="shared" si="23"/>
        <v>0.22127411016974613</v>
      </c>
      <c r="P147">
        <v>1624.2999253194</v>
      </c>
      <c r="Q147">
        <f t="shared" si="24"/>
        <v>0.71514685569830594</v>
      </c>
      <c r="R147">
        <f>VLOOKUP(A147,NpByCase!$A$2:$G$158,2,FALSE)</f>
        <v>1646102.39</v>
      </c>
      <c r="S147">
        <f>VLOOKUP(A147,NpByCase!$A$2:$G$158,3,FALSE)</f>
        <v>2960972.8</v>
      </c>
      <c r="T147">
        <f t="shared" si="25"/>
        <v>1314870.4099999999</v>
      </c>
      <c r="U147">
        <f t="shared" si="26"/>
        <v>0.39379031037467654</v>
      </c>
    </row>
    <row r="148" spans="1:21" x14ac:dyDescent="0.25">
      <c r="A148" t="str">
        <f t="shared" si="18"/>
        <v>400_233</v>
      </c>
      <c r="B148" t="s">
        <v>123</v>
      </c>
      <c r="C148">
        <v>400</v>
      </c>
      <c r="E148">
        <v>1</v>
      </c>
      <c r="F148">
        <v>5.8832516699999997E-2</v>
      </c>
      <c r="G148">
        <f t="shared" si="19"/>
        <v>1.6066369643566548E-2</v>
      </c>
      <c r="H148">
        <v>4.2616454200000001E-2</v>
      </c>
      <c r="I148">
        <f t="shared" si="20"/>
        <v>0.6254819839104282</v>
      </c>
      <c r="J148">
        <v>1.8197666551</v>
      </c>
      <c r="K148">
        <f t="shared" si="21"/>
        <v>0.11667361697341244</v>
      </c>
      <c r="L148">
        <v>4.6100915796999997</v>
      </c>
      <c r="M148">
        <f t="shared" si="22"/>
        <v>0.86886368588624596</v>
      </c>
      <c r="N148">
        <v>2.4718276609999998</v>
      </c>
      <c r="O148">
        <f t="shared" si="23"/>
        <v>0.47347804481311778</v>
      </c>
      <c r="P148">
        <v>1619.0041668355</v>
      </c>
      <c r="Q148">
        <f t="shared" si="24"/>
        <v>0.44903942876456332</v>
      </c>
      <c r="R148">
        <f>VLOOKUP(A148,NpByCase!$A$2:$G$158,2,FALSE)</f>
        <v>1636962.42</v>
      </c>
      <c r="S148">
        <f>VLOOKUP(A148,NpByCase!$A$2:$G$158,3,FALSE)</f>
        <v>3218704.18</v>
      </c>
      <c r="T148">
        <f t="shared" si="25"/>
        <v>1581741.7600000002</v>
      </c>
      <c r="U148">
        <f t="shared" si="26"/>
        <v>0.75556414410663908</v>
      </c>
    </row>
    <row r="149" spans="1:21" x14ac:dyDescent="0.25">
      <c r="A149" t="str">
        <f t="shared" si="18"/>
        <v>400_237</v>
      </c>
      <c r="B149" t="s">
        <v>124</v>
      </c>
      <c r="C149">
        <v>400</v>
      </c>
      <c r="E149">
        <v>1</v>
      </c>
      <c r="F149">
        <v>0.42522685249999997</v>
      </c>
      <c r="G149">
        <f t="shared" si="19"/>
        <v>0.83770859953795429</v>
      </c>
      <c r="H149">
        <v>4.1664804499999999E-2</v>
      </c>
      <c r="I149">
        <f t="shared" si="20"/>
        <v>0.61151461488553727</v>
      </c>
      <c r="J149">
        <v>1.4728928429000001</v>
      </c>
      <c r="K149">
        <f t="shared" si="21"/>
        <v>7.5944771294465793E-2</v>
      </c>
      <c r="L149">
        <v>2.8218819517</v>
      </c>
      <c r="M149">
        <f t="shared" si="22"/>
        <v>0.25932418756293268</v>
      </c>
      <c r="N149">
        <v>2.4217124725999999</v>
      </c>
      <c r="O149">
        <f t="shared" si="23"/>
        <v>0.42318756084958215</v>
      </c>
      <c r="P149">
        <v>1626.9514393688</v>
      </c>
      <c r="Q149">
        <f t="shared" si="24"/>
        <v>0.84838321519423232</v>
      </c>
      <c r="R149">
        <f>VLOOKUP(A149,NpByCase!$A$2:$G$158,2,FALSE)</f>
        <v>1543750.57</v>
      </c>
      <c r="S149">
        <f>VLOOKUP(A149,NpByCase!$A$2:$G$158,3,FALSE)</f>
        <v>3047800.38</v>
      </c>
      <c r="T149">
        <f t="shared" si="25"/>
        <v>1504049.8099999998</v>
      </c>
      <c r="U149">
        <f t="shared" si="26"/>
        <v>0.65024405410217789</v>
      </c>
    </row>
    <row r="150" spans="1:21" x14ac:dyDescent="0.25">
      <c r="A150" t="str">
        <f t="shared" si="18"/>
        <v>400_251_TRANZ</v>
      </c>
      <c r="B150" t="s">
        <v>158</v>
      </c>
      <c r="C150">
        <v>400</v>
      </c>
      <c r="D150" t="s">
        <v>322</v>
      </c>
      <c r="E150">
        <v>0</v>
      </c>
      <c r="F150">
        <v>0.15292720369999999</v>
      </c>
      <c r="G150">
        <f t="shared" si="19"/>
        <v>0.22707445818043756</v>
      </c>
      <c r="H150">
        <v>5.1295965300000003E-2</v>
      </c>
      <c r="I150">
        <f t="shared" si="20"/>
        <v>0.75287122649552773</v>
      </c>
      <c r="J150">
        <v>3.8141668846000001</v>
      </c>
      <c r="K150">
        <f t="shared" si="21"/>
        <v>0.35084989754695439</v>
      </c>
      <c r="L150">
        <v>3.2940649175000001</v>
      </c>
      <c r="M150">
        <f t="shared" si="22"/>
        <v>0.42027521007389435</v>
      </c>
      <c r="N150">
        <v>2.7395950556000002</v>
      </c>
      <c r="O150">
        <f t="shared" si="23"/>
        <v>0.74218205040534346</v>
      </c>
      <c r="P150">
        <v>1626.1380222713001</v>
      </c>
      <c r="Q150">
        <f t="shared" si="24"/>
        <v>0.80750968754041519</v>
      </c>
      <c r="R150">
        <f>VLOOKUP(A150,NpByCase!$A$2:$G$158,2,FALSE)</f>
        <v>1598333.74</v>
      </c>
      <c r="S150">
        <f>VLOOKUP(A150,NpByCase!$A$2:$G$158,3,FALSE)</f>
        <v>2876991.74</v>
      </c>
      <c r="T150">
        <f t="shared" si="25"/>
        <v>1278658.0000000002</v>
      </c>
      <c r="U150">
        <f t="shared" si="26"/>
        <v>0.34470035600387755</v>
      </c>
    </row>
    <row r="151" spans="1:21" x14ac:dyDescent="0.25">
      <c r="A151" t="str">
        <f t="shared" si="18"/>
        <v>400_257</v>
      </c>
      <c r="B151" t="s">
        <v>125</v>
      </c>
      <c r="C151">
        <v>400</v>
      </c>
      <c r="E151">
        <v>1</v>
      </c>
      <c r="F151">
        <v>0.48807917830000003</v>
      </c>
      <c r="G151">
        <f t="shared" si="19"/>
        <v>0.97865544308454766</v>
      </c>
      <c r="H151">
        <v>1.6749876E-2</v>
      </c>
      <c r="I151">
        <f t="shared" si="20"/>
        <v>0.24583804231027903</v>
      </c>
      <c r="J151">
        <v>1.8094273384999999</v>
      </c>
      <c r="K151">
        <f t="shared" si="21"/>
        <v>0.11545960653095109</v>
      </c>
      <c r="L151">
        <v>4.7504480071000001</v>
      </c>
      <c r="M151">
        <f t="shared" si="22"/>
        <v>0.91670639124039077</v>
      </c>
      <c r="N151">
        <v>2.568400971</v>
      </c>
      <c r="O151">
        <f t="shared" si="23"/>
        <v>0.57038915405800616</v>
      </c>
      <c r="P151">
        <v>1612.7047354279</v>
      </c>
      <c r="Q151">
        <f t="shared" si="24"/>
        <v>0.13249827831022698</v>
      </c>
      <c r="R151">
        <f>VLOOKUP(A151,NpByCase!$A$2:$G$158,2,FALSE)</f>
        <v>1693652.5</v>
      </c>
      <c r="S151">
        <f>VLOOKUP(A151,NpByCase!$A$2:$G$158,3,FALSE)</f>
        <v>3220647.38</v>
      </c>
      <c r="T151">
        <f t="shared" si="25"/>
        <v>1526994.88</v>
      </c>
      <c r="U151">
        <f t="shared" si="26"/>
        <v>0.68134865165132752</v>
      </c>
    </row>
    <row r="152" spans="1:21" x14ac:dyDescent="0.25">
      <c r="A152" t="str">
        <f t="shared" si="18"/>
        <v>400_266_TRANZ</v>
      </c>
      <c r="B152" t="s">
        <v>159</v>
      </c>
      <c r="C152">
        <v>400</v>
      </c>
      <c r="D152" t="s">
        <v>322</v>
      </c>
      <c r="E152">
        <v>0</v>
      </c>
      <c r="F152">
        <v>0.34818913410000002</v>
      </c>
      <c r="G152">
        <f t="shared" si="19"/>
        <v>0.6649508995753014</v>
      </c>
      <c r="H152">
        <v>3.7701828799999997E-2</v>
      </c>
      <c r="I152">
        <f t="shared" si="20"/>
        <v>0.55334999397662976</v>
      </c>
      <c r="J152">
        <v>4.4007445050999996</v>
      </c>
      <c r="K152">
        <f t="shared" si="21"/>
        <v>0.41972401990443403</v>
      </c>
      <c r="L152">
        <v>4.9525756344999996</v>
      </c>
      <c r="M152">
        <f t="shared" si="22"/>
        <v>0.98560478585449096</v>
      </c>
      <c r="N152">
        <v>2.8259463082999998</v>
      </c>
      <c r="O152">
        <f t="shared" si="23"/>
        <v>0.8288353470961437</v>
      </c>
      <c r="P152">
        <v>1620.3945398293999</v>
      </c>
      <c r="Q152">
        <f t="shared" si="24"/>
        <v>0.51890450682839695</v>
      </c>
      <c r="R152">
        <f>VLOOKUP(A152,NpByCase!$A$2:$G$158,2,FALSE)</f>
        <v>1565473.12</v>
      </c>
      <c r="S152">
        <f>VLOOKUP(A152,NpByCase!$A$2:$G$158,3,FALSE)</f>
        <v>2975869.34</v>
      </c>
      <c r="T152">
        <f t="shared" si="25"/>
        <v>1410396.2199999997</v>
      </c>
      <c r="U152">
        <f t="shared" si="26"/>
        <v>0.52328618358868373</v>
      </c>
    </row>
    <row r="153" spans="1:21" x14ac:dyDescent="0.25">
      <c r="A153" t="str">
        <f t="shared" si="18"/>
        <v>400_277_TRANZ</v>
      </c>
      <c r="B153" t="s">
        <v>160</v>
      </c>
      <c r="C153">
        <v>400</v>
      </c>
      <c r="D153" t="s">
        <v>322</v>
      </c>
      <c r="E153">
        <v>0</v>
      </c>
      <c r="F153">
        <v>8.6070333999999998E-2</v>
      </c>
      <c r="G153">
        <f t="shared" si="19"/>
        <v>7.714739289400277E-2</v>
      </c>
      <c r="H153">
        <v>2.3590311700000002E-2</v>
      </c>
      <c r="I153">
        <f t="shared" si="20"/>
        <v>0.34623516292402823</v>
      </c>
      <c r="J153">
        <v>2.2906391535999999</v>
      </c>
      <c r="K153">
        <f t="shared" si="21"/>
        <v>0.17196200327225722</v>
      </c>
      <c r="L153">
        <v>2.1846856485999999</v>
      </c>
      <c r="M153">
        <f t="shared" si="22"/>
        <v>4.2125762477032223E-2</v>
      </c>
      <c r="N153">
        <v>2.0456399485999999</v>
      </c>
      <c r="O153">
        <f t="shared" si="23"/>
        <v>4.5799590432446344E-2</v>
      </c>
      <c r="P153">
        <v>1618.035457811</v>
      </c>
      <c r="Q153">
        <f t="shared" si="24"/>
        <v>0.4003626118853808</v>
      </c>
      <c r="R153">
        <f>VLOOKUP(A153,NpByCase!$A$2:$G$158,2,FALSE)</f>
        <v>1617393.28</v>
      </c>
      <c r="S153">
        <f>VLOOKUP(A153,NpByCase!$A$2:$G$158,3,FALSE)</f>
        <v>3126680.74</v>
      </c>
      <c r="T153">
        <f t="shared" si="25"/>
        <v>1509287.4600000002</v>
      </c>
      <c r="U153">
        <f t="shared" si="26"/>
        <v>0.65734427194214584</v>
      </c>
    </row>
    <row r="154" spans="1:21" x14ac:dyDescent="0.25">
      <c r="A154" t="str">
        <f t="shared" si="18"/>
        <v>400_279</v>
      </c>
      <c r="B154" t="s">
        <v>126</v>
      </c>
      <c r="C154">
        <v>400</v>
      </c>
      <c r="E154">
        <v>1</v>
      </c>
      <c r="F154">
        <v>0.1603643541</v>
      </c>
      <c r="G154">
        <f t="shared" si="19"/>
        <v>0.24375232746401601</v>
      </c>
      <c r="H154">
        <v>1.32934191E-2</v>
      </c>
      <c r="I154">
        <f t="shared" si="20"/>
        <v>0.19510760122367898</v>
      </c>
      <c r="J154">
        <v>0.82609689529999997</v>
      </c>
      <c r="K154">
        <f t="shared" si="21"/>
        <v>0</v>
      </c>
      <c r="L154">
        <v>3.5766190549000001</v>
      </c>
      <c r="M154">
        <f t="shared" si="22"/>
        <v>0.51658825104135553</v>
      </c>
      <c r="N154">
        <v>2.3088890834</v>
      </c>
      <c r="O154">
        <f t="shared" si="23"/>
        <v>0.30996953201594535</v>
      </c>
      <c r="P154">
        <v>1620.6842907304999</v>
      </c>
      <c r="Q154">
        <f t="shared" si="24"/>
        <v>0.53346424685012561</v>
      </c>
      <c r="R154">
        <f>VLOOKUP(A154,NpByCase!$A$2:$G$158,2,FALSE)</f>
        <v>1418289.55</v>
      </c>
      <c r="S154">
        <f>VLOOKUP(A154,NpByCase!$A$2:$G$158,3,FALSE)</f>
        <v>2791804.15</v>
      </c>
      <c r="T154">
        <f t="shared" si="25"/>
        <v>1373514.5999999999</v>
      </c>
      <c r="U154">
        <f t="shared" si="26"/>
        <v>0.47328904053962517</v>
      </c>
    </row>
    <row r="155" spans="1:21" x14ac:dyDescent="0.25">
      <c r="A155" t="str">
        <f t="shared" si="18"/>
        <v>400_295_TRANZ</v>
      </c>
      <c r="B155" t="s">
        <v>161</v>
      </c>
      <c r="C155">
        <v>400</v>
      </c>
      <c r="D155" t="s">
        <v>322</v>
      </c>
      <c r="E155">
        <v>0</v>
      </c>
      <c r="F155">
        <v>0.46892393929999998</v>
      </c>
      <c r="G155">
        <f t="shared" si="19"/>
        <v>0.93569966634811053</v>
      </c>
      <c r="H155">
        <v>3.5975123300000002E-2</v>
      </c>
      <c r="I155">
        <f t="shared" si="20"/>
        <v>0.52800712578068665</v>
      </c>
      <c r="J155">
        <v>4.0225138210000004</v>
      </c>
      <c r="K155">
        <f t="shared" si="21"/>
        <v>0.37531334771777397</v>
      </c>
      <c r="L155">
        <v>3.8073272968</v>
      </c>
      <c r="M155">
        <f t="shared" si="22"/>
        <v>0.59522879956813013</v>
      </c>
      <c r="N155">
        <v>2.3200709215000002</v>
      </c>
      <c r="O155">
        <f t="shared" si="23"/>
        <v>0.32119048254221161</v>
      </c>
      <c r="P155">
        <v>1628.5747691347001</v>
      </c>
      <c r="Q155">
        <f t="shared" si="24"/>
        <v>0.92995417587567319</v>
      </c>
      <c r="R155">
        <f>VLOOKUP(A155,NpByCase!$A$2:$G$158,2,FALSE)</f>
        <v>1589744.95</v>
      </c>
      <c r="S155">
        <f>VLOOKUP(A155,NpByCase!$A$2:$G$158,3,FALSE)</f>
        <v>3012179.91</v>
      </c>
      <c r="T155">
        <f t="shared" si="25"/>
        <v>1422434.9600000002</v>
      </c>
      <c r="U155">
        <f t="shared" si="26"/>
        <v>0.53960603629337645</v>
      </c>
    </row>
    <row r="156" spans="1:21" x14ac:dyDescent="0.25">
      <c r="A156" t="str">
        <f t="shared" si="18"/>
        <v>400_296_TRANZ</v>
      </c>
      <c r="B156" t="s">
        <v>162</v>
      </c>
      <c r="C156">
        <v>400</v>
      </c>
      <c r="D156" t="s">
        <v>322</v>
      </c>
      <c r="E156">
        <v>0</v>
      </c>
      <c r="F156">
        <v>0.34686748179999999</v>
      </c>
      <c r="G156">
        <f t="shared" si="19"/>
        <v>0.66198708371677828</v>
      </c>
      <c r="H156">
        <v>6.0989276100000003E-2</v>
      </c>
      <c r="I156">
        <f t="shared" si="20"/>
        <v>0.89514001407204979</v>
      </c>
      <c r="J156">
        <v>5.7613894506000003</v>
      </c>
      <c r="K156">
        <f t="shared" si="21"/>
        <v>0.57948672340064311</v>
      </c>
      <c r="L156">
        <v>4.2237065803</v>
      </c>
      <c r="M156">
        <f t="shared" si="22"/>
        <v>0.73715825549029157</v>
      </c>
      <c r="N156">
        <v>2.8824794263000002</v>
      </c>
      <c r="O156">
        <f t="shared" si="23"/>
        <v>0.88556620963416999</v>
      </c>
      <c r="P156">
        <v>1617.1882429001</v>
      </c>
      <c r="Q156">
        <f t="shared" si="24"/>
        <v>0.35779077242463087</v>
      </c>
      <c r="R156">
        <f>VLOOKUP(A156,NpByCase!$A$2:$G$158,2,FALSE)</f>
        <v>1614029.5</v>
      </c>
      <c r="S156">
        <f>VLOOKUP(A156,NpByCase!$A$2:$G$158,3,FALSE)</f>
        <v>3045896.73</v>
      </c>
      <c r="T156">
        <f t="shared" si="25"/>
        <v>1431867.23</v>
      </c>
      <c r="U156">
        <f t="shared" si="26"/>
        <v>0.55239252865643784</v>
      </c>
    </row>
    <row r="157" spans="1:21" x14ac:dyDescent="0.25">
      <c r="A157" t="str">
        <f t="shared" si="18"/>
        <v>400_299_TRANZ</v>
      </c>
      <c r="B157" t="s">
        <v>163</v>
      </c>
      <c r="C157">
        <v>400</v>
      </c>
      <c r="D157" t="s">
        <v>322</v>
      </c>
      <c r="E157">
        <v>0</v>
      </c>
      <c r="F157">
        <v>0.4875047689</v>
      </c>
      <c r="G157">
        <f t="shared" si="19"/>
        <v>0.97736732540866211</v>
      </c>
      <c r="H157">
        <v>1.7596838199999999E-2</v>
      </c>
      <c r="I157">
        <f t="shared" si="20"/>
        <v>0.25826891219605053</v>
      </c>
      <c r="J157">
        <v>2.8724530390999998</v>
      </c>
      <c r="K157">
        <f t="shared" si="21"/>
        <v>0.24027678266164185</v>
      </c>
      <c r="L157">
        <v>2.5163210506000002</v>
      </c>
      <c r="M157">
        <f t="shared" si="22"/>
        <v>0.15516892777271227</v>
      </c>
      <c r="N157">
        <v>2.7474029674999998</v>
      </c>
      <c r="O157">
        <f t="shared" si="23"/>
        <v>0.75001727323363143</v>
      </c>
      <c r="P157">
        <v>1621.4094606414001</v>
      </c>
      <c r="Q157">
        <f t="shared" si="24"/>
        <v>0.56990342731239174</v>
      </c>
      <c r="R157">
        <f>VLOOKUP(A157,NpByCase!$A$2:$G$158,2,FALSE)</f>
        <v>1652599.33</v>
      </c>
      <c r="S157">
        <f>VLOOKUP(A157,NpByCase!$A$2:$G$158,3,FALSE)</f>
        <v>2999965.05</v>
      </c>
      <c r="T157">
        <f t="shared" si="25"/>
        <v>1347365.7199999997</v>
      </c>
      <c r="U157">
        <f t="shared" si="26"/>
        <v>0.43784132175903268</v>
      </c>
    </row>
    <row r="158" spans="1:21" x14ac:dyDescent="0.25">
      <c r="A158" t="str">
        <f t="shared" si="18"/>
        <v>400_300_TRANZ</v>
      </c>
      <c r="B158" t="s">
        <v>164</v>
      </c>
      <c r="C158">
        <v>400</v>
      </c>
      <c r="D158" t="s">
        <v>322</v>
      </c>
      <c r="E158">
        <v>0</v>
      </c>
      <c r="F158">
        <v>0.39479411019999999</v>
      </c>
      <c r="G158">
        <f t="shared" si="19"/>
        <v>0.76946293140944266</v>
      </c>
      <c r="H158">
        <v>3.9633722199999999E-2</v>
      </c>
      <c r="I158">
        <f t="shared" si="20"/>
        <v>0.5817044063560497</v>
      </c>
      <c r="J158">
        <v>5.4373805217999998</v>
      </c>
      <c r="K158">
        <f t="shared" si="21"/>
        <v>0.5414426013148651</v>
      </c>
      <c r="L158">
        <v>4.4876653799000001</v>
      </c>
      <c r="M158">
        <f t="shared" si="22"/>
        <v>0.82713278183604055</v>
      </c>
      <c r="N158">
        <v>2.3901616307000002</v>
      </c>
      <c r="O158">
        <f t="shared" si="23"/>
        <v>0.39152635874168018</v>
      </c>
      <c r="P158">
        <v>1611.6730274234001</v>
      </c>
      <c r="Q158">
        <f t="shared" si="24"/>
        <v>8.0655815467730554E-2</v>
      </c>
      <c r="R158">
        <f>VLOOKUP(A158,NpByCase!$A$2:$G$158,2,FALSE)</f>
        <v>1564319.3</v>
      </c>
      <c r="S158">
        <f>VLOOKUP(A158,NpByCase!$A$2:$G$158,3,FALSE)</f>
        <v>2898542.97</v>
      </c>
      <c r="T158">
        <f t="shared" si="25"/>
        <v>1334223.6700000002</v>
      </c>
      <c r="U158">
        <f t="shared" si="26"/>
        <v>0.4200258094846841</v>
      </c>
    </row>
  </sheetData>
  <autoFilter ref="A1:U158" xr:uid="{FED1EE61-1734-4DE3-8B9F-C83C25B54BC5}">
    <sortState xmlns:xlrd2="http://schemas.microsoft.com/office/spreadsheetml/2017/richdata2" ref="A2:U158">
      <sortCondition ref="A1:A158"/>
    </sortState>
  </autoFilter>
  <pageMargins left="0.7" right="0.7" top="0.75" bottom="0.75" header="0.3" footer="0.3"/>
  <headerFooter>
    <oddHeader>&amp;R&amp;"Calibri"&amp;10&amp;K000000 Documento: Personal&amp;1#_x000D_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EE61-1734-4DE3-8B9F-C83C25B54BC5}">
  <dimension ref="A1:V158"/>
  <sheetViews>
    <sheetView tabSelected="1" workbookViewId="0">
      <pane ySplit="1" topLeftCell="A2" activePane="bottomLeft" state="frozen"/>
      <selection pane="bottomLeft" activeCell="Q1" sqref="Q1:V1"/>
    </sheetView>
  </sheetViews>
  <sheetFormatPr defaultRowHeight="15" x14ac:dyDescent="0.25"/>
  <cols>
    <col min="1" max="1" width="16.140625" customWidth="1"/>
    <col min="2" max="2" width="16.7109375" customWidth="1"/>
    <col min="3" max="3" width="11.42578125" style="2" customWidth="1"/>
    <col min="4" max="4" width="10.140625" customWidth="1"/>
    <col min="5" max="5" width="9.140625" style="3"/>
    <col min="6" max="8" width="9.140625" style="2"/>
    <col min="9" max="12" width="9.140625" style="3"/>
    <col min="13" max="13" width="9.140625" style="4"/>
    <col min="14" max="15" width="9.140625" style="2"/>
    <col min="17" max="17" width="12.85546875" style="4" customWidth="1"/>
    <col min="18" max="18" width="12.42578125" style="4" customWidth="1"/>
    <col min="19" max="19" width="15.5703125" style="4" customWidth="1"/>
    <col min="20" max="20" width="16.5703125" style="4" customWidth="1"/>
  </cols>
  <sheetData>
    <row r="1" spans="1:22" x14ac:dyDescent="0.25">
      <c r="A1" t="s">
        <v>364</v>
      </c>
      <c r="B1" t="s">
        <v>0</v>
      </c>
      <c r="C1" s="2" t="s">
        <v>365</v>
      </c>
      <c r="D1" t="s">
        <v>366</v>
      </c>
      <c r="E1" s="3" t="s">
        <v>1</v>
      </c>
      <c r="F1" s="2" t="s">
        <v>371</v>
      </c>
      <c r="G1" s="2" t="s">
        <v>372</v>
      </c>
      <c r="H1" s="2" t="s">
        <v>373</v>
      </c>
      <c r="I1" s="3" t="s">
        <v>2</v>
      </c>
      <c r="J1" s="3" t="s">
        <v>3</v>
      </c>
      <c r="K1" s="3" t="s">
        <v>4</v>
      </c>
      <c r="L1" s="3" t="s">
        <v>5</v>
      </c>
      <c r="M1" s="4" t="s">
        <v>6</v>
      </c>
      <c r="N1" s="2" t="s">
        <v>374</v>
      </c>
      <c r="O1" s="2" t="s">
        <v>375</v>
      </c>
      <c r="P1" t="s">
        <v>367</v>
      </c>
      <c r="Q1" s="4" t="s">
        <v>331</v>
      </c>
      <c r="R1" s="4" t="s">
        <v>329</v>
      </c>
      <c r="S1" s="4" t="s">
        <v>330</v>
      </c>
      <c r="T1" s="4" t="s">
        <v>332</v>
      </c>
      <c r="U1" t="s">
        <v>452</v>
      </c>
      <c r="V1" t="s">
        <v>453</v>
      </c>
    </row>
    <row r="2" spans="1:22" x14ac:dyDescent="0.25">
      <c r="A2" t="str">
        <f t="shared" ref="A2:A33" si="0">_xlfn.CONCAT(C2,"_",RIGHT(B2,3),D2)</f>
        <v>100_003_TRANZ</v>
      </c>
      <c r="B2" t="s">
        <v>30</v>
      </c>
      <c r="C2" s="2">
        <v>100</v>
      </c>
      <c r="D2" t="s">
        <v>322</v>
      </c>
      <c r="E2" s="6">
        <v>0.4654236162</v>
      </c>
      <c r="F2" s="7">
        <f>IF(C2=100,1,0)</f>
        <v>1</v>
      </c>
      <c r="G2" s="7">
        <f>IF(C2=300,1,0)</f>
        <v>0</v>
      </c>
      <c r="H2" s="7">
        <f>IF(C2=400,1,0)</f>
        <v>0</v>
      </c>
      <c r="I2" s="6">
        <v>4.5206006100000001E-2</v>
      </c>
      <c r="J2" s="6">
        <v>4.7363183926000003</v>
      </c>
      <c r="K2" s="6">
        <v>4.8999886759000004</v>
      </c>
      <c r="L2" s="6">
        <v>2.8520906592999999</v>
      </c>
      <c r="M2" s="8">
        <v>1621.3206676682</v>
      </c>
      <c r="N2" s="7">
        <f>IF(D2="_TRANZ",0,1)</f>
        <v>0</v>
      </c>
      <c r="O2" s="7">
        <f>IF(D2="_TRANZ",1,0)</f>
        <v>1</v>
      </c>
      <c r="P2" s="9">
        <f>VLOOKUP(A2,NpByCase!$A$2:$G$158,2,FALSE)</f>
        <v>1575071.35</v>
      </c>
      <c r="Q2" s="8">
        <f>VLOOKUP(A2,NpByCase!$A$2:$G$158,3,FALSE)</f>
        <v>2899753.93</v>
      </c>
      <c r="R2" s="8">
        <f>VLOOKUP(A2,NpByCase!$A$2:$G$158,4,FALSE)</f>
        <v>3787032.02</v>
      </c>
      <c r="S2" s="8">
        <f>VLOOKUP(A2,NpByCase!$A$2:$G$158,5,FALSE)</f>
        <v>3845056.41</v>
      </c>
      <c r="T2" s="8">
        <f>VLOOKUP(A2,NpByCase!$A$2:$G$158,7,FALSE)</f>
        <v>3010023.68</v>
      </c>
      <c r="U2">
        <f>VLOOKUP(A2,NpByCase!$A$2:$I$158,8,FALSE)</f>
        <v>2039313.73</v>
      </c>
      <c r="V2">
        <f>VLOOKUP(A2,NpByCase!$A$2:$I$158,9,FALSE)</f>
        <v>2120925.27</v>
      </c>
    </row>
    <row r="3" spans="1:22" x14ac:dyDescent="0.25">
      <c r="A3" t="str">
        <f t="shared" si="0"/>
        <v>100_017_TRANZ</v>
      </c>
      <c r="B3" t="s">
        <v>31</v>
      </c>
      <c r="C3" s="2">
        <v>100</v>
      </c>
      <c r="D3" t="s">
        <v>322</v>
      </c>
      <c r="E3" s="3">
        <v>0.1168787844</v>
      </c>
      <c r="F3" s="2">
        <f t="shared" ref="F3:F66" si="1">IF(C3=100,1,0)</f>
        <v>1</v>
      </c>
      <c r="G3" s="2">
        <f t="shared" ref="G3:G66" si="2">IF(C3=300,1,0)</f>
        <v>0</v>
      </c>
      <c r="H3" s="2">
        <f t="shared" ref="H3:H66" si="3">IF(C3=400,1,0)</f>
        <v>0</v>
      </c>
      <c r="I3" s="3">
        <v>2.21171831E-2</v>
      </c>
      <c r="J3" s="3">
        <v>3.0267782914999999</v>
      </c>
      <c r="K3" s="3">
        <v>4.8126595941000003</v>
      </c>
      <c r="L3" s="3">
        <v>2.7353954047000002</v>
      </c>
      <c r="M3" s="4">
        <v>1624.3662847583</v>
      </c>
      <c r="N3" s="2">
        <f t="shared" ref="N3:N66" si="4">IF(D3="_TRANZ",0,1)</f>
        <v>0</v>
      </c>
      <c r="O3" s="2">
        <f t="shared" ref="O3:O66" si="5">IF(D3="_TRANZ",1,0)</f>
        <v>1</v>
      </c>
      <c r="P3">
        <f>VLOOKUP(A3,NpByCase!$A$2:$G$158,2,FALSE)</f>
        <v>1699043.71</v>
      </c>
      <c r="Q3" s="4">
        <f>VLOOKUP(A3,NpByCase!$A$2:$G$158,3,FALSE)</f>
        <v>3112500.95</v>
      </c>
      <c r="R3" s="4" t="e">
        <f>VLOOKUP(A3,NpByCase!$A$2:$G$158,4,FALSE)</f>
        <v>#N/A</v>
      </c>
      <c r="S3" s="4" t="e">
        <f>VLOOKUP(A3,NpByCase!$A$2:$G$158,5,FALSE)</f>
        <v>#N/A</v>
      </c>
      <c r="T3" s="4" t="e">
        <f>VLOOKUP(A3,NpByCase!$A$2:$G$158,7,FALSE)</f>
        <v>#N/A</v>
      </c>
      <c r="U3" t="e">
        <f>VLOOKUP(A3,NpByCase!$A$2:$I$158,8,FALSE)</f>
        <v>#N/A</v>
      </c>
      <c r="V3" t="e">
        <f>VLOOKUP(A3,NpByCase!$A$2:$I$158,9,FALSE)</f>
        <v>#N/A</v>
      </c>
    </row>
    <row r="4" spans="1:22" x14ac:dyDescent="0.25">
      <c r="A4" t="str">
        <f t="shared" si="0"/>
        <v>100_018_TRANZ</v>
      </c>
      <c r="B4" t="s">
        <v>32</v>
      </c>
      <c r="C4" s="2">
        <v>100</v>
      </c>
      <c r="D4" t="s">
        <v>322</v>
      </c>
      <c r="E4" s="3">
        <v>0.41019501209999998</v>
      </c>
      <c r="F4" s="2">
        <f t="shared" si="1"/>
        <v>1</v>
      </c>
      <c r="G4" s="2">
        <f t="shared" si="2"/>
        <v>0</v>
      </c>
      <c r="H4" s="2">
        <f t="shared" si="3"/>
        <v>0</v>
      </c>
      <c r="I4" s="3">
        <v>4.90364441E-2</v>
      </c>
      <c r="J4" s="3">
        <v>7.1281280042999997</v>
      </c>
      <c r="K4" s="3">
        <v>4.8843305192999997</v>
      </c>
      <c r="L4" s="3">
        <v>2.2955472277000002</v>
      </c>
      <c r="M4" s="4">
        <v>1617.4319649659001</v>
      </c>
      <c r="N4" s="2">
        <f t="shared" si="4"/>
        <v>0</v>
      </c>
      <c r="O4" s="2">
        <f t="shared" si="5"/>
        <v>1</v>
      </c>
      <c r="P4">
        <f>VLOOKUP(A4,NpByCase!$A$2:$G$158,2,FALSE)</f>
        <v>1695829.78</v>
      </c>
      <c r="Q4" s="4">
        <f>VLOOKUP(A4,NpByCase!$A$2:$G$158,3,FALSE)</f>
        <v>3183715.14</v>
      </c>
      <c r="R4" s="4" t="e">
        <f>VLOOKUP(A4,NpByCase!$A$2:$G$158,4,FALSE)</f>
        <v>#N/A</v>
      </c>
      <c r="S4" s="4" t="e">
        <f>VLOOKUP(A4,NpByCase!$A$2:$G$158,5,FALSE)</f>
        <v>#N/A</v>
      </c>
      <c r="T4" s="4" t="e">
        <f>VLOOKUP(A4,NpByCase!$A$2:$G$158,7,FALSE)</f>
        <v>#N/A</v>
      </c>
      <c r="U4" t="e">
        <f>VLOOKUP(A4,NpByCase!$A$2:$I$158,8,FALSE)</f>
        <v>#N/A</v>
      </c>
      <c r="V4" t="e">
        <f>VLOOKUP(A4,NpByCase!$A$2:$I$158,9,FALSE)</f>
        <v>#N/A</v>
      </c>
    </row>
    <row r="5" spans="1:22" x14ac:dyDescent="0.25">
      <c r="A5" t="str">
        <f t="shared" si="0"/>
        <v>100_032</v>
      </c>
      <c r="B5" t="s">
        <v>7</v>
      </c>
      <c r="C5" s="2">
        <v>100</v>
      </c>
      <c r="E5" s="6">
        <v>0.23012942280000001</v>
      </c>
      <c r="F5" s="7">
        <f t="shared" si="1"/>
        <v>1</v>
      </c>
      <c r="G5" s="7">
        <f t="shared" si="2"/>
        <v>0</v>
      </c>
      <c r="H5" s="7">
        <f t="shared" si="3"/>
        <v>0</v>
      </c>
      <c r="I5" s="6">
        <v>2.8375980299999999E-2</v>
      </c>
      <c r="J5" s="6">
        <v>1.7929091320999999</v>
      </c>
      <c r="K5" s="6">
        <v>4.0456142161999997</v>
      </c>
      <c r="L5" s="6">
        <v>2.2493584058999998</v>
      </c>
      <c r="M5" s="8">
        <v>1620</v>
      </c>
      <c r="N5" s="7">
        <f t="shared" si="4"/>
        <v>1</v>
      </c>
      <c r="O5" s="7">
        <f t="shared" si="5"/>
        <v>0</v>
      </c>
      <c r="P5" s="9">
        <f>VLOOKUP(A5,NpByCase!$A$2:$G$158,2,FALSE)</f>
        <v>1615271.43</v>
      </c>
      <c r="Q5" s="8">
        <f>VLOOKUP(A5,NpByCase!$A$2:$G$158,3,FALSE)</f>
        <v>3181804.42</v>
      </c>
      <c r="R5" s="8">
        <f>VLOOKUP(A5,NpByCase!$A$2:$G$158,4,FALSE)</f>
        <v>4133632.63</v>
      </c>
      <c r="S5" s="8">
        <f>VLOOKUP(A5,NpByCase!$A$2:$G$158,5,FALSE)</f>
        <v>4061328.75</v>
      </c>
      <c r="T5" s="8">
        <f>VLOOKUP(A5,NpByCase!$A$2:$G$158,7,FALSE)</f>
        <v>2988836.06</v>
      </c>
      <c r="U5">
        <f>VLOOKUP(A5,NpByCase!$A$2:$I$158,8,FALSE)</f>
        <v>2230929.1800000002</v>
      </c>
      <c r="V5">
        <f>VLOOKUP(A5,NpByCase!$A$2:$I$158,9,FALSE)</f>
        <v>2162205.96</v>
      </c>
    </row>
    <row r="6" spans="1:22" x14ac:dyDescent="0.25">
      <c r="A6" t="str">
        <f t="shared" si="0"/>
        <v>100_042_TRANZ</v>
      </c>
      <c r="B6" t="s">
        <v>33</v>
      </c>
      <c r="C6" s="2">
        <v>100</v>
      </c>
      <c r="D6" t="s">
        <v>322</v>
      </c>
      <c r="E6" s="3">
        <v>0.36634520129999998</v>
      </c>
      <c r="F6" s="2">
        <f t="shared" si="1"/>
        <v>1</v>
      </c>
      <c r="G6" s="2">
        <f t="shared" si="2"/>
        <v>0</v>
      </c>
      <c r="H6" s="2">
        <f t="shared" si="3"/>
        <v>0</v>
      </c>
      <c r="I6" s="3">
        <v>4.7156976699999999E-2</v>
      </c>
      <c r="J6" s="3">
        <v>3.8994188066</v>
      </c>
      <c r="K6" s="3">
        <v>2.5381693909999998</v>
      </c>
      <c r="L6" s="3">
        <v>2.5698529822</v>
      </c>
      <c r="M6" s="4">
        <v>1625.2261740578001</v>
      </c>
      <c r="N6" s="2">
        <f t="shared" si="4"/>
        <v>0</v>
      </c>
      <c r="O6" s="2">
        <f t="shared" si="5"/>
        <v>1</v>
      </c>
      <c r="P6">
        <f>VLOOKUP(A6,NpByCase!$A$2:$G$158,2,FALSE)</f>
        <v>1647714.83</v>
      </c>
      <c r="Q6" s="4">
        <f>VLOOKUP(A6,NpByCase!$A$2:$G$158,3,FALSE)</f>
        <v>3204708.78</v>
      </c>
      <c r="R6" s="4" t="e">
        <f>VLOOKUP(A6,NpByCase!$A$2:$G$158,4,FALSE)</f>
        <v>#N/A</v>
      </c>
      <c r="S6" s="4" t="e">
        <f>VLOOKUP(A6,NpByCase!$A$2:$G$158,5,FALSE)</f>
        <v>#N/A</v>
      </c>
      <c r="T6" s="4" t="e">
        <f>VLOOKUP(A6,NpByCase!$A$2:$G$158,7,FALSE)</f>
        <v>#N/A</v>
      </c>
      <c r="U6" t="e">
        <f>VLOOKUP(A6,NpByCase!$A$2:$I$158,8,FALSE)</f>
        <v>#N/A</v>
      </c>
      <c r="V6" t="e">
        <f>VLOOKUP(A6,NpByCase!$A$2:$I$158,9,FALSE)</f>
        <v>#N/A</v>
      </c>
    </row>
    <row r="7" spans="1:22" x14ac:dyDescent="0.25">
      <c r="A7" t="str">
        <f t="shared" si="0"/>
        <v>100_043_TRANZ</v>
      </c>
      <c r="B7" t="s">
        <v>34</v>
      </c>
      <c r="C7" s="2">
        <v>100</v>
      </c>
      <c r="D7" t="s">
        <v>322</v>
      </c>
      <c r="E7" s="3">
        <v>0.42067349510000002</v>
      </c>
      <c r="F7" s="2">
        <f t="shared" si="1"/>
        <v>1</v>
      </c>
      <c r="G7" s="2">
        <f t="shared" si="2"/>
        <v>0</v>
      </c>
      <c r="H7" s="2">
        <f t="shared" si="3"/>
        <v>0</v>
      </c>
      <c r="I7" s="3">
        <v>5.0003493000000003E-2</v>
      </c>
      <c r="J7" s="3">
        <v>4.5920170858000002</v>
      </c>
      <c r="K7" s="3">
        <v>4.2321299325000004</v>
      </c>
      <c r="L7" s="3">
        <v>2.7643605080000002</v>
      </c>
      <c r="M7" s="4">
        <v>1622.3061361128</v>
      </c>
      <c r="N7" s="2">
        <f t="shared" si="4"/>
        <v>0</v>
      </c>
      <c r="O7" s="2">
        <f t="shared" si="5"/>
        <v>1</v>
      </c>
      <c r="P7">
        <f>VLOOKUP(A7,NpByCase!$A$2:$G$158,2,FALSE)</f>
        <v>1605941.53</v>
      </c>
      <c r="Q7" s="4">
        <f>VLOOKUP(A7,NpByCase!$A$2:$G$158,3,FALSE)</f>
        <v>2984117.91</v>
      </c>
      <c r="R7" s="4" t="e">
        <f>VLOOKUP(A7,NpByCase!$A$2:$G$158,4,FALSE)</f>
        <v>#N/A</v>
      </c>
      <c r="S7" s="4" t="e">
        <f>VLOOKUP(A7,NpByCase!$A$2:$G$158,5,FALSE)</f>
        <v>#N/A</v>
      </c>
      <c r="T7" s="4" t="e">
        <f>VLOOKUP(A7,NpByCase!$A$2:$G$158,7,FALSE)</f>
        <v>#N/A</v>
      </c>
      <c r="U7" t="e">
        <f>VLOOKUP(A7,NpByCase!$A$2:$I$158,8,FALSE)</f>
        <v>#N/A</v>
      </c>
      <c r="V7" t="e">
        <f>VLOOKUP(A7,NpByCase!$A$2:$I$158,9,FALSE)</f>
        <v>#N/A</v>
      </c>
    </row>
    <row r="8" spans="1:22" x14ac:dyDescent="0.25">
      <c r="A8" t="str">
        <f t="shared" si="0"/>
        <v>100_060</v>
      </c>
      <c r="B8" t="s">
        <v>8</v>
      </c>
      <c r="C8" s="2">
        <v>100</v>
      </c>
      <c r="E8" s="3">
        <v>0.4900572668</v>
      </c>
      <c r="F8" s="2">
        <f t="shared" si="1"/>
        <v>1</v>
      </c>
      <c r="G8" s="2">
        <f t="shared" si="2"/>
        <v>0</v>
      </c>
      <c r="H8" s="2">
        <f t="shared" si="3"/>
        <v>0</v>
      </c>
      <c r="I8" s="3">
        <v>6.0705658999999999E-3</v>
      </c>
      <c r="J8" s="3">
        <v>1.0704411394</v>
      </c>
      <c r="K8" s="3">
        <v>4.3515193823000002</v>
      </c>
      <c r="L8" s="3">
        <v>2.3337384773999998</v>
      </c>
      <c r="M8" s="4">
        <v>1620</v>
      </c>
      <c r="N8" s="2">
        <f t="shared" si="4"/>
        <v>1</v>
      </c>
      <c r="O8" s="2">
        <f t="shared" si="5"/>
        <v>0</v>
      </c>
      <c r="P8">
        <f>VLOOKUP(A8,NpByCase!$A$2:$G$158,2,FALSE)</f>
        <v>1573051.18</v>
      </c>
      <c r="Q8" s="4">
        <f>VLOOKUP(A8,NpByCase!$A$2:$G$158,3,FALSE)</f>
        <v>3020224.81</v>
      </c>
      <c r="R8" s="4" t="e">
        <f>VLOOKUP(A8,NpByCase!$A$2:$G$158,4,FALSE)</f>
        <v>#N/A</v>
      </c>
      <c r="S8" s="4" t="e">
        <f>VLOOKUP(A8,NpByCase!$A$2:$G$158,5,FALSE)</f>
        <v>#N/A</v>
      </c>
      <c r="T8" s="4" t="e">
        <f>VLOOKUP(A8,NpByCase!$A$2:$G$158,7,FALSE)</f>
        <v>#N/A</v>
      </c>
      <c r="U8" t="e">
        <f>VLOOKUP(A8,NpByCase!$A$2:$I$158,8,FALSE)</f>
        <v>#N/A</v>
      </c>
      <c r="V8" t="e">
        <f>VLOOKUP(A8,NpByCase!$A$2:$I$158,9,FALSE)</f>
        <v>#N/A</v>
      </c>
    </row>
    <row r="9" spans="1:22" x14ac:dyDescent="0.25">
      <c r="A9" t="str">
        <f t="shared" si="0"/>
        <v>100_063</v>
      </c>
      <c r="B9" t="s">
        <v>9</v>
      </c>
      <c r="C9" s="2">
        <v>100</v>
      </c>
      <c r="E9" s="3">
        <v>0.49668616840000002</v>
      </c>
      <c r="F9" s="2">
        <f t="shared" si="1"/>
        <v>1</v>
      </c>
      <c r="G9" s="2">
        <f t="shared" si="2"/>
        <v>0</v>
      </c>
      <c r="H9" s="2">
        <f t="shared" si="3"/>
        <v>0</v>
      </c>
      <c r="I9" s="3">
        <v>6.7319656399999997E-2</v>
      </c>
      <c r="J9" s="3">
        <v>1.6785874404000001</v>
      </c>
      <c r="K9" s="3">
        <v>2.8542053710999999</v>
      </c>
      <c r="L9" s="3">
        <v>2.4680140751000001</v>
      </c>
      <c r="M9" s="4">
        <v>1620</v>
      </c>
      <c r="N9" s="2">
        <f t="shared" si="4"/>
        <v>1</v>
      </c>
      <c r="O9" s="2">
        <f t="shared" si="5"/>
        <v>0</v>
      </c>
      <c r="P9">
        <f>VLOOKUP(A9,NpByCase!$A$2:$G$158,2,FALSE)</f>
        <v>1519455.08</v>
      </c>
      <c r="Q9" s="4">
        <f>VLOOKUP(A9,NpByCase!$A$2:$G$158,3,FALSE)</f>
        <v>3116484.97</v>
      </c>
      <c r="R9" s="4" t="e">
        <f>VLOOKUP(A9,NpByCase!$A$2:$G$158,4,FALSE)</f>
        <v>#N/A</v>
      </c>
      <c r="S9" s="4" t="e">
        <f>VLOOKUP(A9,NpByCase!$A$2:$G$158,5,FALSE)</f>
        <v>#N/A</v>
      </c>
      <c r="T9" s="4" t="e">
        <f>VLOOKUP(A9,NpByCase!$A$2:$G$158,7,FALSE)</f>
        <v>#N/A</v>
      </c>
      <c r="U9" t="e">
        <f>VLOOKUP(A9,NpByCase!$A$2:$I$158,8,FALSE)</f>
        <v>#N/A</v>
      </c>
      <c r="V9" t="e">
        <f>VLOOKUP(A9,NpByCase!$A$2:$I$158,9,FALSE)</f>
        <v>#N/A</v>
      </c>
    </row>
    <row r="10" spans="1:22" x14ac:dyDescent="0.25">
      <c r="A10" t="str">
        <f t="shared" si="0"/>
        <v>100_067_TRANZ</v>
      </c>
      <c r="B10" t="s">
        <v>35</v>
      </c>
      <c r="C10" s="2">
        <v>100</v>
      </c>
      <c r="D10" t="s">
        <v>322</v>
      </c>
      <c r="E10" s="3">
        <v>0.46198178690000002</v>
      </c>
      <c r="F10" s="2">
        <f t="shared" si="1"/>
        <v>1</v>
      </c>
      <c r="G10" s="2">
        <f t="shared" si="2"/>
        <v>0</v>
      </c>
      <c r="H10" s="2">
        <f t="shared" si="3"/>
        <v>0</v>
      </c>
      <c r="I10" s="3">
        <v>3.5755010300000001E-2</v>
      </c>
      <c r="J10" s="3">
        <v>4.5035037571999998</v>
      </c>
      <c r="K10" s="3">
        <v>2.6633832454999999</v>
      </c>
      <c r="L10" s="3">
        <v>2.1969401176000001</v>
      </c>
      <c r="M10" s="4">
        <v>1621.4259206029001</v>
      </c>
      <c r="N10" s="2">
        <f t="shared" si="4"/>
        <v>0</v>
      </c>
      <c r="O10" s="2">
        <f t="shared" si="5"/>
        <v>1</v>
      </c>
      <c r="P10">
        <f>VLOOKUP(A10,NpByCase!$A$2:$G$158,2,FALSE)</f>
        <v>1671760.15</v>
      </c>
      <c r="Q10" s="4">
        <f>VLOOKUP(A10,NpByCase!$A$2:$G$158,3,FALSE)</f>
        <v>3071231.28</v>
      </c>
      <c r="R10" s="4" t="e">
        <f>VLOOKUP(A10,NpByCase!$A$2:$G$158,4,FALSE)</f>
        <v>#N/A</v>
      </c>
      <c r="S10" s="4" t="e">
        <f>VLOOKUP(A10,NpByCase!$A$2:$G$158,5,FALSE)</f>
        <v>#N/A</v>
      </c>
      <c r="T10" s="4" t="e">
        <f>VLOOKUP(A10,NpByCase!$A$2:$G$158,7,FALSE)</f>
        <v>#N/A</v>
      </c>
      <c r="U10" t="e">
        <f>VLOOKUP(A10,NpByCase!$A$2:$I$158,8,FALSE)</f>
        <v>#N/A</v>
      </c>
      <c r="V10" t="e">
        <f>VLOOKUP(A10,NpByCase!$A$2:$I$158,9,FALSE)</f>
        <v>#N/A</v>
      </c>
    </row>
    <row r="11" spans="1:22" x14ac:dyDescent="0.25">
      <c r="A11" t="str">
        <f t="shared" si="0"/>
        <v>100_068_TRANZ</v>
      </c>
      <c r="B11" t="s">
        <v>36</v>
      </c>
      <c r="C11" s="2">
        <v>100</v>
      </c>
      <c r="D11" t="s">
        <v>322</v>
      </c>
      <c r="E11" s="3">
        <v>9.6651514300000005E-2</v>
      </c>
      <c r="F11" s="2">
        <f t="shared" si="1"/>
        <v>1</v>
      </c>
      <c r="G11" s="2">
        <f t="shared" si="2"/>
        <v>0</v>
      </c>
      <c r="H11" s="2">
        <f t="shared" si="3"/>
        <v>0</v>
      </c>
      <c r="I11" s="3">
        <v>5.9143201399999998E-2</v>
      </c>
      <c r="J11" s="3">
        <v>4.3219442077999997</v>
      </c>
      <c r="K11" s="3">
        <v>4.0638145813</v>
      </c>
      <c r="L11" s="3">
        <v>2.9369826694999999</v>
      </c>
      <c r="M11" s="4">
        <v>1629.9687391251</v>
      </c>
      <c r="N11" s="2">
        <f t="shared" si="4"/>
        <v>0</v>
      </c>
      <c r="O11" s="2">
        <f t="shared" si="5"/>
        <v>1</v>
      </c>
      <c r="P11">
        <f>VLOOKUP(A11,NpByCase!$A$2:$G$158,2,FALSE)</f>
        <v>1638279.57</v>
      </c>
      <c r="Q11" s="4">
        <f>VLOOKUP(A11,NpByCase!$A$2:$G$158,3,FALSE)</f>
        <v>3142289.16</v>
      </c>
      <c r="R11" s="4" t="e">
        <f>VLOOKUP(A11,NpByCase!$A$2:$G$158,4,FALSE)</f>
        <v>#N/A</v>
      </c>
      <c r="S11" s="4" t="e">
        <f>VLOOKUP(A11,NpByCase!$A$2:$G$158,5,FALSE)</f>
        <v>#N/A</v>
      </c>
      <c r="T11" s="4" t="e">
        <f>VLOOKUP(A11,NpByCase!$A$2:$G$158,7,FALSE)</f>
        <v>#N/A</v>
      </c>
      <c r="U11" t="e">
        <f>VLOOKUP(A11,NpByCase!$A$2:$I$158,8,FALSE)</f>
        <v>#N/A</v>
      </c>
      <c r="V11" t="e">
        <f>VLOOKUP(A11,NpByCase!$A$2:$I$158,9,FALSE)</f>
        <v>#N/A</v>
      </c>
    </row>
    <row r="12" spans="1:22" x14ac:dyDescent="0.25">
      <c r="A12" t="str">
        <f t="shared" si="0"/>
        <v>100_071</v>
      </c>
      <c r="B12" t="s">
        <v>10</v>
      </c>
      <c r="C12" s="2">
        <v>100</v>
      </c>
      <c r="E12" s="6">
        <v>0.45912597040000003</v>
      </c>
      <c r="F12" s="7">
        <f t="shared" si="1"/>
        <v>1</v>
      </c>
      <c r="G12" s="7">
        <f t="shared" si="2"/>
        <v>0</v>
      </c>
      <c r="H12" s="7">
        <f t="shared" si="3"/>
        <v>0</v>
      </c>
      <c r="I12" s="6">
        <v>5.6537955600000002E-2</v>
      </c>
      <c r="J12" s="6">
        <v>1.7680717354</v>
      </c>
      <c r="K12" s="6">
        <v>2.9709977853999998</v>
      </c>
      <c r="L12" s="6">
        <v>2.8733800899999999</v>
      </c>
      <c r="M12" s="8">
        <v>1620</v>
      </c>
      <c r="N12" s="7">
        <f t="shared" si="4"/>
        <v>1</v>
      </c>
      <c r="O12" s="7">
        <f t="shared" si="5"/>
        <v>0</v>
      </c>
      <c r="P12" s="9">
        <f>VLOOKUP(A12,NpByCase!$A$2:$G$158,2,FALSE)</f>
        <v>1589396.13</v>
      </c>
      <c r="Q12" s="8">
        <f>VLOOKUP(A12,NpByCase!$A$2:$G$158,3,FALSE)</f>
        <v>3230832.73</v>
      </c>
      <c r="R12" s="8">
        <f>VLOOKUP(A12,NpByCase!$A$2:$G$158,4,FALSE)</f>
        <v>4148091.53</v>
      </c>
      <c r="S12" s="8">
        <f>VLOOKUP(A12,NpByCase!$A$2:$G$158,5,FALSE)</f>
        <v>4057822.47</v>
      </c>
      <c r="T12" s="8">
        <f>VLOOKUP(A12,NpByCase!$A$2:$G$158,7,FALSE)</f>
        <v>3083685.2</v>
      </c>
      <c r="U12">
        <f>VLOOKUP(A12,NpByCase!$A$2:$I$158,8,FALSE)</f>
        <v>2263343.7000000002</v>
      </c>
      <c r="V12">
        <f>VLOOKUP(A12,NpByCase!$A$2:$I$158,9,FALSE)</f>
        <v>2154910.08</v>
      </c>
    </row>
    <row r="13" spans="1:22" x14ac:dyDescent="0.25">
      <c r="A13" t="str">
        <f t="shared" si="0"/>
        <v>100_073_TRANZ</v>
      </c>
      <c r="B13" t="s">
        <v>37</v>
      </c>
      <c r="C13" s="2">
        <v>100</v>
      </c>
      <c r="D13" t="s">
        <v>322</v>
      </c>
      <c r="E13" s="3">
        <v>0.32740209209999999</v>
      </c>
      <c r="F13" s="2">
        <f t="shared" si="1"/>
        <v>1</v>
      </c>
      <c r="G13" s="2">
        <f t="shared" si="2"/>
        <v>0</v>
      </c>
      <c r="H13" s="2">
        <f t="shared" si="3"/>
        <v>0</v>
      </c>
      <c r="I13" s="3">
        <v>4.3791155800000002E-2</v>
      </c>
      <c r="J13" s="3">
        <v>4.9129188227</v>
      </c>
      <c r="K13" s="3">
        <v>3.7601211402999999</v>
      </c>
      <c r="L13" s="3">
        <v>2.0974328003</v>
      </c>
      <c r="M13" s="4">
        <v>1625.0233117396999</v>
      </c>
      <c r="N13" s="2">
        <f t="shared" si="4"/>
        <v>0</v>
      </c>
      <c r="O13" s="2">
        <f t="shared" si="5"/>
        <v>1</v>
      </c>
      <c r="P13">
        <f>VLOOKUP(A13,NpByCase!$A$2:$G$158,2,FALSE)</f>
        <v>1682616.24</v>
      </c>
      <c r="Q13" s="4">
        <f>VLOOKUP(A13,NpByCase!$A$2:$G$158,3,FALSE)</f>
        <v>3085251.33</v>
      </c>
      <c r="R13" s="4" t="e">
        <f>VLOOKUP(A13,NpByCase!$A$2:$G$158,4,FALSE)</f>
        <v>#N/A</v>
      </c>
      <c r="S13" s="4" t="e">
        <f>VLOOKUP(A13,NpByCase!$A$2:$G$158,5,FALSE)</f>
        <v>#N/A</v>
      </c>
      <c r="T13" s="4" t="e">
        <f>VLOOKUP(A13,NpByCase!$A$2:$G$158,7,FALSE)</f>
        <v>#N/A</v>
      </c>
      <c r="U13" t="e">
        <f>VLOOKUP(A13,NpByCase!$A$2:$I$158,8,FALSE)</f>
        <v>#N/A</v>
      </c>
      <c r="V13" t="e">
        <f>VLOOKUP(A13,NpByCase!$A$2:$I$158,9,FALSE)</f>
        <v>#N/A</v>
      </c>
    </row>
    <row r="14" spans="1:22" x14ac:dyDescent="0.25">
      <c r="A14" t="str">
        <f t="shared" si="0"/>
        <v>100_077</v>
      </c>
      <c r="B14" t="s">
        <v>11</v>
      </c>
      <c r="C14" s="2">
        <v>100</v>
      </c>
      <c r="E14" s="3">
        <v>0.48561564419999997</v>
      </c>
      <c r="F14" s="2">
        <f t="shared" si="1"/>
        <v>1</v>
      </c>
      <c r="G14" s="2">
        <f t="shared" si="2"/>
        <v>0</v>
      </c>
      <c r="H14" s="2">
        <f t="shared" si="3"/>
        <v>0</v>
      </c>
      <c r="I14" s="3">
        <v>6.1331409999999999E-3</v>
      </c>
      <c r="J14" s="3">
        <v>1.1446178239</v>
      </c>
      <c r="K14" s="3">
        <v>4.4397761569999998</v>
      </c>
      <c r="L14" s="3">
        <v>2.2185130535000002</v>
      </c>
      <c r="M14" s="4">
        <v>1620</v>
      </c>
      <c r="N14" s="2">
        <f t="shared" si="4"/>
        <v>1</v>
      </c>
      <c r="O14" s="2">
        <f t="shared" si="5"/>
        <v>0</v>
      </c>
      <c r="P14">
        <f>VLOOKUP(A14,NpByCase!$A$2:$G$158,2,FALSE)</f>
        <v>1602990.27</v>
      </c>
      <c r="Q14" s="4">
        <f>VLOOKUP(A14,NpByCase!$A$2:$G$158,3,FALSE)</f>
        <v>3088442.14</v>
      </c>
      <c r="R14" s="4" t="e">
        <f>VLOOKUP(A14,NpByCase!$A$2:$G$158,4,FALSE)</f>
        <v>#N/A</v>
      </c>
      <c r="S14" s="4" t="e">
        <f>VLOOKUP(A14,NpByCase!$A$2:$G$158,5,FALSE)</f>
        <v>#N/A</v>
      </c>
      <c r="T14" s="4" t="e">
        <f>VLOOKUP(A14,NpByCase!$A$2:$G$158,7,FALSE)</f>
        <v>#N/A</v>
      </c>
      <c r="U14" t="e">
        <f>VLOOKUP(A14,NpByCase!$A$2:$I$158,8,FALSE)</f>
        <v>#N/A</v>
      </c>
      <c r="V14" t="e">
        <f>VLOOKUP(A14,NpByCase!$A$2:$I$158,9,FALSE)</f>
        <v>#N/A</v>
      </c>
    </row>
    <row r="15" spans="1:22" x14ac:dyDescent="0.25">
      <c r="A15" t="str">
        <f t="shared" si="0"/>
        <v>100_085</v>
      </c>
      <c r="B15" t="s">
        <v>12</v>
      </c>
      <c r="C15" s="2">
        <v>100</v>
      </c>
      <c r="E15" s="3">
        <v>0.28597568919999999</v>
      </c>
      <c r="F15" s="2">
        <f t="shared" si="1"/>
        <v>1</v>
      </c>
      <c r="G15" s="2">
        <f t="shared" si="2"/>
        <v>0</v>
      </c>
      <c r="H15" s="2">
        <f t="shared" si="3"/>
        <v>0</v>
      </c>
      <c r="I15" s="3">
        <v>2.5602639199999999E-2</v>
      </c>
      <c r="J15" s="3">
        <v>1.5490676699000001</v>
      </c>
      <c r="K15" s="3">
        <v>2.7985820240999999</v>
      </c>
      <c r="L15" s="3">
        <v>2.5771785968000001</v>
      </c>
      <c r="M15" s="4">
        <v>1620</v>
      </c>
      <c r="N15" s="2">
        <f t="shared" si="4"/>
        <v>1</v>
      </c>
      <c r="O15" s="2">
        <f t="shared" si="5"/>
        <v>0</v>
      </c>
      <c r="P15">
        <f>VLOOKUP(A15,NpByCase!$A$2:$G$158,2,FALSE)</f>
        <v>1642245.37</v>
      </c>
      <c r="Q15" s="4">
        <f>VLOOKUP(A15,NpByCase!$A$2:$G$158,3,FALSE)</f>
        <v>3238686.54</v>
      </c>
      <c r="R15" s="4" t="e">
        <f>VLOOKUP(A15,NpByCase!$A$2:$G$158,4,FALSE)</f>
        <v>#N/A</v>
      </c>
      <c r="S15" s="4" t="e">
        <f>VLOOKUP(A15,NpByCase!$A$2:$G$158,5,FALSE)</f>
        <v>#N/A</v>
      </c>
      <c r="T15" s="4" t="e">
        <f>VLOOKUP(A15,NpByCase!$A$2:$G$158,7,FALSE)</f>
        <v>#N/A</v>
      </c>
      <c r="U15" t="e">
        <f>VLOOKUP(A15,NpByCase!$A$2:$I$158,8,FALSE)</f>
        <v>#N/A</v>
      </c>
      <c r="V15" t="e">
        <f>VLOOKUP(A15,NpByCase!$A$2:$I$158,9,FALSE)</f>
        <v>#N/A</v>
      </c>
    </row>
    <row r="16" spans="1:22" x14ac:dyDescent="0.25">
      <c r="A16" t="str">
        <f t="shared" si="0"/>
        <v>100_088_TRANZ</v>
      </c>
      <c r="B16" t="s">
        <v>38</v>
      </c>
      <c r="C16" s="2">
        <v>100</v>
      </c>
      <c r="D16" t="s">
        <v>322</v>
      </c>
      <c r="E16" s="3">
        <v>0.44548863989999998</v>
      </c>
      <c r="F16" s="2">
        <f t="shared" si="1"/>
        <v>1</v>
      </c>
      <c r="G16" s="2">
        <f t="shared" si="2"/>
        <v>0</v>
      </c>
      <c r="H16" s="2">
        <f t="shared" si="3"/>
        <v>0</v>
      </c>
      <c r="I16" s="3">
        <v>2.3941803800000001E-2</v>
      </c>
      <c r="J16" s="3">
        <v>2.632781118</v>
      </c>
      <c r="K16" s="3">
        <v>2.2404568654000001</v>
      </c>
      <c r="L16" s="3">
        <v>2.9922983877</v>
      </c>
      <c r="M16" s="4">
        <v>1617.0583591596001</v>
      </c>
      <c r="N16" s="2">
        <f t="shared" si="4"/>
        <v>0</v>
      </c>
      <c r="O16" s="2">
        <f t="shared" si="5"/>
        <v>1</v>
      </c>
      <c r="P16">
        <f>VLOOKUP(A16,NpByCase!$A$2:$G$158,2,FALSE)</f>
        <v>1685960.95</v>
      </c>
      <c r="Q16" s="4">
        <f>VLOOKUP(A16,NpByCase!$A$2:$G$158,3,FALSE)</f>
        <v>3187529.74</v>
      </c>
      <c r="R16" s="4" t="e">
        <f>VLOOKUP(A16,NpByCase!$A$2:$G$158,4,FALSE)</f>
        <v>#N/A</v>
      </c>
      <c r="S16" s="4" t="e">
        <f>VLOOKUP(A16,NpByCase!$A$2:$G$158,5,FALSE)</f>
        <v>#N/A</v>
      </c>
      <c r="T16" s="4" t="e">
        <f>VLOOKUP(A16,NpByCase!$A$2:$G$158,7,FALSE)</f>
        <v>#N/A</v>
      </c>
      <c r="U16" t="e">
        <f>VLOOKUP(A16,NpByCase!$A$2:$I$158,8,FALSE)</f>
        <v>#N/A</v>
      </c>
      <c r="V16" t="e">
        <f>VLOOKUP(A16,NpByCase!$A$2:$I$158,9,FALSE)</f>
        <v>#N/A</v>
      </c>
    </row>
    <row r="17" spans="1:22" x14ac:dyDescent="0.25">
      <c r="A17" t="str">
        <f t="shared" si="0"/>
        <v>100_091</v>
      </c>
      <c r="B17" t="s">
        <v>13</v>
      </c>
      <c r="C17" s="2">
        <v>100</v>
      </c>
      <c r="E17" s="3">
        <v>0.2203452763</v>
      </c>
      <c r="F17" s="2">
        <f t="shared" si="1"/>
        <v>1</v>
      </c>
      <c r="G17" s="2">
        <f t="shared" si="2"/>
        <v>0</v>
      </c>
      <c r="H17" s="2">
        <f t="shared" si="3"/>
        <v>0</v>
      </c>
      <c r="I17" s="3">
        <v>2.5929160999999999E-2</v>
      </c>
      <c r="J17" s="3">
        <v>1.8404167311999999</v>
      </c>
      <c r="K17" s="3">
        <v>4.6990708990999996</v>
      </c>
      <c r="L17" s="3">
        <v>2.8405373623000001</v>
      </c>
      <c r="M17" s="4">
        <v>1620</v>
      </c>
      <c r="N17" s="2">
        <f t="shared" si="4"/>
        <v>1</v>
      </c>
      <c r="O17" s="2">
        <f t="shared" si="5"/>
        <v>0</v>
      </c>
      <c r="P17">
        <f>VLOOKUP(A17,NpByCase!$A$2:$G$158,2,FALSE)</f>
        <v>1645848.91</v>
      </c>
      <c r="Q17" s="4">
        <f>VLOOKUP(A17,NpByCase!$A$2:$G$158,3,FALSE)</f>
        <v>3130282.63</v>
      </c>
      <c r="R17" s="4" t="e">
        <f>VLOOKUP(A17,NpByCase!$A$2:$G$158,4,FALSE)</f>
        <v>#N/A</v>
      </c>
      <c r="S17" s="4" t="e">
        <f>VLOOKUP(A17,NpByCase!$A$2:$G$158,5,FALSE)</f>
        <v>#N/A</v>
      </c>
      <c r="T17" s="4" t="e">
        <f>VLOOKUP(A17,NpByCase!$A$2:$G$158,7,FALSE)</f>
        <v>#N/A</v>
      </c>
      <c r="U17" t="e">
        <f>VLOOKUP(A17,NpByCase!$A$2:$I$158,8,FALSE)</f>
        <v>#N/A</v>
      </c>
      <c r="V17" t="e">
        <f>VLOOKUP(A17,NpByCase!$A$2:$I$158,9,FALSE)</f>
        <v>#N/A</v>
      </c>
    </row>
    <row r="18" spans="1:22" x14ac:dyDescent="0.25">
      <c r="A18" t="str">
        <f t="shared" si="0"/>
        <v>100_093_TRANZ</v>
      </c>
      <c r="B18" t="s">
        <v>39</v>
      </c>
      <c r="C18" s="2">
        <v>100</v>
      </c>
      <c r="D18" t="s">
        <v>322</v>
      </c>
      <c r="E18" s="6">
        <v>0.46840342340000002</v>
      </c>
      <c r="F18" s="7">
        <f t="shared" si="1"/>
        <v>1</v>
      </c>
      <c r="G18" s="7">
        <f t="shared" si="2"/>
        <v>0</v>
      </c>
      <c r="H18" s="7">
        <f t="shared" si="3"/>
        <v>0</v>
      </c>
      <c r="I18" s="6">
        <v>4.1948421700000002E-2</v>
      </c>
      <c r="J18" s="6">
        <v>4.0332278419999996</v>
      </c>
      <c r="K18" s="6">
        <v>3.8117567078999999</v>
      </c>
      <c r="L18" s="6">
        <v>2.7175964142</v>
      </c>
      <c r="M18" s="8">
        <v>1621.0508061769999</v>
      </c>
      <c r="N18" s="7">
        <f t="shared" si="4"/>
        <v>0</v>
      </c>
      <c r="O18" s="7">
        <f t="shared" si="5"/>
        <v>1</v>
      </c>
      <c r="P18" s="9">
        <f>VLOOKUP(A18,NpByCase!$A$2:$G$158,2,FALSE)</f>
        <v>1609683.64</v>
      </c>
      <c r="Q18" s="8">
        <f>VLOOKUP(A18,NpByCase!$A$2:$G$158,3,FALSE)</f>
        <v>3058581.86</v>
      </c>
      <c r="R18" s="8">
        <f>VLOOKUP(A18,NpByCase!$A$2:$G$158,4,FALSE)</f>
        <v>3933714.81</v>
      </c>
      <c r="S18" s="8">
        <f>VLOOKUP(A18,NpByCase!$A$2:$G$158,5,FALSE)</f>
        <v>3798495.05</v>
      </c>
      <c r="T18" s="8">
        <f>VLOOKUP(A18,NpByCase!$A$2:$G$158,7,FALSE)</f>
        <v>2887659.52</v>
      </c>
      <c r="U18">
        <f>VLOOKUP(A18,NpByCase!$A$2:$I$158,8,FALSE)</f>
        <v>2108083.0299999998</v>
      </c>
      <c r="V18">
        <f>VLOOKUP(A18,NpByCase!$A$2:$I$158,9,FALSE)</f>
        <v>2123939.5299999998</v>
      </c>
    </row>
    <row r="19" spans="1:22" x14ac:dyDescent="0.25">
      <c r="A19" t="str">
        <f t="shared" si="0"/>
        <v>100_094</v>
      </c>
      <c r="B19" t="s">
        <v>14</v>
      </c>
      <c r="C19" s="2">
        <v>100</v>
      </c>
      <c r="E19" s="6">
        <v>0.47420276290000002</v>
      </c>
      <c r="F19" s="7">
        <f t="shared" si="1"/>
        <v>1</v>
      </c>
      <c r="G19" s="7">
        <f t="shared" si="2"/>
        <v>0</v>
      </c>
      <c r="H19" s="7">
        <f t="shared" si="3"/>
        <v>0</v>
      </c>
      <c r="I19" s="6">
        <v>4.6803355499999998E-2</v>
      </c>
      <c r="J19" s="6">
        <v>1.3522434851</v>
      </c>
      <c r="K19" s="6">
        <v>4.7910234823</v>
      </c>
      <c r="L19" s="6">
        <v>2.9175043114000001</v>
      </c>
      <c r="M19" s="8">
        <v>1620</v>
      </c>
      <c r="N19" s="7">
        <f t="shared" si="4"/>
        <v>1</v>
      </c>
      <c r="O19" s="7">
        <f t="shared" si="5"/>
        <v>0</v>
      </c>
      <c r="P19" s="9">
        <f>VLOOKUP(A19,NpByCase!$A$2:$G$158,2,FALSE)</f>
        <v>1410968.46</v>
      </c>
      <c r="Q19" s="8">
        <f>VLOOKUP(A19,NpByCase!$A$2:$G$158,3,FALSE)</f>
        <v>2743601.48</v>
      </c>
      <c r="R19" s="8">
        <f>VLOOKUP(A19,NpByCase!$A$2:$G$158,4,FALSE)</f>
        <v>3697610.93</v>
      </c>
      <c r="S19" s="8">
        <f>VLOOKUP(A19,NpByCase!$A$2:$G$158,5,FALSE)</f>
        <v>3586220.53</v>
      </c>
      <c r="T19" s="8">
        <f>VLOOKUP(A19,NpByCase!$A$2:$G$158,7,FALSE)</f>
        <v>2719535.97</v>
      </c>
      <c r="U19">
        <f>VLOOKUP(A19,NpByCase!$A$2:$I$158,8,FALSE)</f>
        <v>1924222.74</v>
      </c>
      <c r="V19">
        <f>VLOOKUP(A19,NpByCase!$A$2:$I$158,9,FALSE)</f>
        <v>1941354.99</v>
      </c>
    </row>
    <row r="20" spans="1:22" x14ac:dyDescent="0.25">
      <c r="A20" t="str">
        <f t="shared" si="0"/>
        <v>100_096</v>
      </c>
      <c r="B20" t="s">
        <v>15</v>
      </c>
      <c r="C20" s="2">
        <v>100</v>
      </c>
      <c r="E20" s="3">
        <v>0.13674156940000001</v>
      </c>
      <c r="F20" s="2">
        <f t="shared" si="1"/>
        <v>1</v>
      </c>
      <c r="G20" s="2">
        <f t="shared" si="2"/>
        <v>0</v>
      </c>
      <c r="H20" s="2">
        <f t="shared" si="3"/>
        <v>0</v>
      </c>
      <c r="I20" s="3">
        <v>6.3418696799999993E-2</v>
      </c>
      <c r="J20" s="3">
        <v>1.5217885211</v>
      </c>
      <c r="K20" s="3">
        <v>3.4609248486999999</v>
      </c>
      <c r="L20" s="3">
        <v>2.6419193651000001</v>
      </c>
      <c r="M20" s="4">
        <v>1620</v>
      </c>
      <c r="N20" s="2">
        <f t="shared" si="4"/>
        <v>1</v>
      </c>
      <c r="O20" s="2">
        <f t="shared" si="5"/>
        <v>0</v>
      </c>
      <c r="P20">
        <f>VLOOKUP(A20,NpByCase!$A$2:$G$158,2,FALSE)</f>
        <v>1485976.5</v>
      </c>
      <c r="Q20" s="4">
        <f>VLOOKUP(A20,NpByCase!$A$2:$G$158,3,FALSE)</f>
        <v>3062474.85</v>
      </c>
      <c r="R20" s="4" t="e">
        <f>VLOOKUP(A20,NpByCase!$A$2:$G$158,4,FALSE)</f>
        <v>#N/A</v>
      </c>
      <c r="S20" s="4" t="e">
        <f>VLOOKUP(A20,NpByCase!$A$2:$G$158,5,FALSE)</f>
        <v>#N/A</v>
      </c>
      <c r="T20" s="4" t="e">
        <f>VLOOKUP(A20,NpByCase!$A$2:$G$158,7,FALSE)</f>
        <v>#N/A</v>
      </c>
      <c r="U20" t="e">
        <f>VLOOKUP(A20,NpByCase!$A$2:$I$158,8,FALSE)</f>
        <v>#N/A</v>
      </c>
      <c r="V20" t="e">
        <f>VLOOKUP(A20,NpByCase!$A$2:$I$158,9,FALSE)</f>
        <v>#N/A</v>
      </c>
    </row>
    <row r="21" spans="1:22" x14ac:dyDescent="0.25">
      <c r="A21" t="str">
        <f t="shared" si="0"/>
        <v>100_098_TRANZ</v>
      </c>
      <c r="B21" t="s">
        <v>40</v>
      </c>
      <c r="C21" s="2">
        <v>100</v>
      </c>
      <c r="D21" t="s">
        <v>322</v>
      </c>
      <c r="E21" s="3">
        <v>0.34456432710000001</v>
      </c>
      <c r="F21" s="2">
        <f t="shared" si="1"/>
        <v>1</v>
      </c>
      <c r="G21" s="2">
        <f t="shared" si="2"/>
        <v>0</v>
      </c>
      <c r="H21" s="2">
        <f t="shared" si="3"/>
        <v>0</v>
      </c>
      <c r="I21" s="3">
        <v>3.46210588E-2</v>
      </c>
      <c r="J21" s="3">
        <v>3.4835432654999998</v>
      </c>
      <c r="K21" s="3">
        <v>2.3892239152000001</v>
      </c>
      <c r="L21" s="3">
        <v>2.3530808641999998</v>
      </c>
      <c r="M21" s="4">
        <v>1617.3107165157001</v>
      </c>
      <c r="N21" s="2">
        <f t="shared" si="4"/>
        <v>0</v>
      </c>
      <c r="O21" s="2">
        <f t="shared" si="5"/>
        <v>1</v>
      </c>
      <c r="P21">
        <f>VLOOKUP(A21,NpByCase!$A$2:$G$158,2,FALSE)</f>
        <v>1670269.66</v>
      </c>
      <c r="Q21" s="4">
        <f>VLOOKUP(A21,NpByCase!$A$2:$G$158,3,FALSE)</f>
        <v>3115511.36</v>
      </c>
      <c r="R21" s="4" t="e">
        <f>VLOOKUP(A21,NpByCase!$A$2:$G$158,4,FALSE)</f>
        <v>#N/A</v>
      </c>
      <c r="S21" s="4" t="e">
        <f>VLOOKUP(A21,NpByCase!$A$2:$G$158,5,FALSE)</f>
        <v>#N/A</v>
      </c>
      <c r="T21" s="4" t="e">
        <f>VLOOKUP(A21,NpByCase!$A$2:$G$158,7,FALSE)</f>
        <v>#N/A</v>
      </c>
      <c r="U21" t="e">
        <f>VLOOKUP(A21,NpByCase!$A$2:$I$158,8,FALSE)</f>
        <v>#N/A</v>
      </c>
      <c r="V21" t="e">
        <f>VLOOKUP(A21,NpByCase!$A$2:$I$158,9,FALSE)</f>
        <v>#N/A</v>
      </c>
    </row>
    <row r="22" spans="1:22" x14ac:dyDescent="0.25">
      <c r="A22" t="str">
        <f t="shared" si="0"/>
        <v>100_112</v>
      </c>
      <c r="B22" t="s">
        <v>16</v>
      </c>
      <c r="C22" s="2">
        <v>100</v>
      </c>
      <c r="E22" s="3">
        <v>0.3392559101</v>
      </c>
      <c r="F22" s="2">
        <f t="shared" si="1"/>
        <v>1</v>
      </c>
      <c r="G22" s="2">
        <f t="shared" si="2"/>
        <v>0</v>
      </c>
      <c r="H22" s="2">
        <f t="shared" si="3"/>
        <v>0</v>
      </c>
      <c r="I22" s="3">
        <v>3.1684335600000002E-2</v>
      </c>
      <c r="J22" s="3">
        <v>1.7394419183000001</v>
      </c>
      <c r="K22" s="3">
        <v>3.4808990985000001</v>
      </c>
      <c r="L22" s="3">
        <v>2.4981801217999999</v>
      </c>
      <c r="M22" s="4">
        <v>1620</v>
      </c>
      <c r="N22" s="2">
        <f t="shared" si="4"/>
        <v>1</v>
      </c>
      <c r="O22" s="2">
        <f t="shared" si="5"/>
        <v>0</v>
      </c>
      <c r="P22">
        <f>VLOOKUP(A22,NpByCase!$A$2:$G$158,2,FALSE)</f>
        <v>1609357.45</v>
      </c>
      <c r="Q22" s="4">
        <f>VLOOKUP(A22,NpByCase!$A$2:$G$158,3,FALSE)</f>
        <v>3178110.06</v>
      </c>
      <c r="R22" s="4" t="e">
        <f>VLOOKUP(A22,NpByCase!$A$2:$G$158,4,FALSE)</f>
        <v>#N/A</v>
      </c>
      <c r="S22" s="4" t="e">
        <f>VLOOKUP(A22,NpByCase!$A$2:$G$158,5,FALSE)</f>
        <v>#N/A</v>
      </c>
      <c r="T22" s="4" t="e">
        <f>VLOOKUP(A22,NpByCase!$A$2:$G$158,7,FALSE)</f>
        <v>#N/A</v>
      </c>
      <c r="U22" t="e">
        <f>VLOOKUP(A22,NpByCase!$A$2:$I$158,8,FALSE)</f>
        <v>#N/A</v>
      </c>
      <c r="V22" t="e">
        <f>VLOOKUP(A22,NpByCase!$A$2:$I$158,9,FALSE)</f>
        <v>#N/A</v>
      </c>
    </row>
    <row r="23" spans="1:22" x14ac:dyDescent="0.25">
      <c r="A23" t="str">
        <f t="shared" si="0"/>
        <v>100_118</v>
      </c>
      <c r="B23" t="s">
        <v>17</v>
      </c>
      <c r="C23" s="2">
        <v>100</v>
      </c>
      <c r="E23" s="3">
        <v>0.17178516699999999</v>
      </c>
      <c r="F23" s="2">
        <f t="shared" si="1"/>
        <v>1</v>
      </c>
      <c r="G23" s="2">
        <f t="shared" si="2"/>
        <v>0</v>
      </c>
      <c r="H23" s="2">
        <f t="shared" si="3"/>
        <v>0</v>
      </c>
      <c r="I23" s="3">
        <v>5.4144361699999997E-2</v>
      </c>
      <c r="J23" s="3">
        <v>2.3082222619000001</v>
      </c>
      <c r="K23" s="3">
        <v>2.9233482711000001</v>
      </c>
      <c r="L23" s="3">
        <v>2.1583981294000001</v>
      </c>
      <c r="M23" s="4">
        <v>1620</v>
      </c>
      <c r="N23" s="2">
        <f t="shared" si="4"/>
        <v>1</v>
      </c>
      <c r="O23" s="2">
        <f t="shared" si="5"/>
        <v>0</v>
      </c>
      <c r="P23">
        <f>VLOOKUP(A23,NpByCase!$A$2:$G$158,2,FALSE)</f>
        <v>1674711.61</v>
      </c>
      <c r="Q23" s="4">
        <f>VLOOKUP(A23,NpByCase!$A$2:$G$158,3,FALSE)</f>
        <v>3341752.16</v>
      </c>
      <c r="R23" s="4" t="e">
        <f>VLOOKUP(A23,NpByCase!$A$2:$G$158,4,FALSE)</f>
        <v>#N/A</v>
      </c>
      <c r="S23" s="4" t="e">
        <f>VLOOKUP(A23,NpByCase!$A$2:$G$158,5,FALSE)</f>
        <v>#N/A</v>
      </c>
      <c r="T23" s="4" t="e">
        <f>VLOOKUP(A23,NpByCase!$A$2:$G$158,7,FALSE)</f>
        <v>#N/A</v>
      </c>
      <c r="U23" t="e">
        <f>VLOOKUP(A23,NpByCase!$A$2:$I$158,8,FALSE)</f>
        <v>#N/A</v>
      </c>
      <c r="V23" t="e">
        <f>VLOOKUP(A23,NpByCase!$A$2:$I$158,9,FALSE)</f>
        <v>#N/A</v>
      </c>
    </row>
    <row r="24" spans="1:22" x14ac:dyDescent="0.25">
      <c r="A24" t="str">
        <f t="shared" si="0"/>
        <v>100_123</v>
      </c>
      <c r="B24" t="s">
        <v>18</v>
      </c>
      <c r="C24" s="2">
        <v>100</v>
      </c>
      <c r="E24" s="6">
        <v>0.15218610460000001</v>
      </c>
      <c r="F24" s="7">
        <f t="shared" si="1"/>
        <v>1</v>
      </c>
      <c r="G24" s="7">
        <f t="shared" si="2"/>
        <v>0</v>
      </c>
      <c r="H24" s="7">
        <f t="shared" si="3"/>
        <v>0</v>
      </c>
      <c r="I24" s="6">
        <v>4.74599983E-2</v>
      </c>
      <c r="J24" s="6">
        <v>1.118677189</v>
      </c>
      <c r="K24" s="6">
        <v>3.0509517494999998</v>
      </c>
      <c r="L24" s="6">
        <v>2.8028518682999999</v>
      </c>
      <c r="M24" s="8">
        <v>1620</v>
      </c>
      <c r="N24" s="7">
        <f t="shared" si="4"/>
        <v>1</v>
      </c>
      <c r="O24" s="7">
        <f t="shared" si="5"/>
        <v>0</v>
      </c>
      <c r="P24" s="9">
        <f>VLOOKUP(A24,NpByCase!$A$2:$G$158,2,FALSE)</f>
        <v>1440754.91</v>
      </c>
      <c r="Q24" s="8">
        <f>VLOOKUP(A24,NpByCase!$A$2:$G$158,3,FALSE)</f>
        <v>2912446.98</v>
      </c>
      <c r="R24" s="8">
        <f>VLOOKUP(A24,NpByCase!$A$2:$G$158,4,FALSE)</f>
        <v>3889947.77</v>
      </c>
      <c r="S24" s="8">
        <f>VLOOKUP(A24,NpByCase!$A$2:$G$158,5,FALSE)</f>
        <v>3751753.35</v>
      </c>
      <c r="T24" s="8">
        <f>VLOOKUP(A24,NpByCase!$A$2:$G$158,7,FALSE)</f>
        <v>2857634.21</v>
      </c>
      <c r="U24">
        <f>VLOOKUP(A24,NpByCase!$A$2:$I$158,8,FALSE)</f>
        <v>1976706.42</v>
      </c>
      <c r="V24">
        <f>VLOOKUP(A24,NpByCase!$A$2:$I$158,9,FALSE)</f>
        <v>1951912.66</v>
      </c>
    </row>
    <row r="25" spans="1:22" x14ac:dyDescent="0.25">
      <c r="A25" t="str">
        <f t="shared" si="0"/>
        <v>100_126_TRANZ</v>
      </c>
      <c r="B25" t="s">
        <v>42</v>
      </c>
      <c r="C25" s="2">
        <v>100</v>
      </c>
      <c r="D25" t="s">
        <v>322</v>
      </c>
      <c r="E25" s="6">
        <v>0.33772387180000002</v>
      </c>
      <c r="F25" s="7">
        <f t="shared" si="1"/>
        <v>1</v>
      </c>
      <c r="G25" s="7">
        <f t="shared" si="2"/>
        <v>0</v>
      </c>
      <c r="H25" s="7">
        <f t="shared" si="3"/>
        <v>0</v>
      </c>
      <c r="I25" s="6">
        <v>3.2959500799999999E-2</v>
      </c>
      <c r="J25" s="6">
        <v>4.8350439082000003</v>
      </c>
      <c r="K25" s="6">
        <v>3.7908193357000002</v>
      </c>
      <c r="L25" s="6">
        <v>2.5581697879999998</v>
      </c>
      <c r="M25" s="8">
        <v>1612.4406212706999</v>
      </c>
      <c r="N25" s="7">
        <f t="shared" si="4"/>
        <v>0</v>
      </c>
      <c r="O25" s="7">
        <f t="shared" si="5"/>
        <v>1</v>
      </c>
      <c r="P25" s="9">
        <f>VLOOKUP(A25,NpByCase!$A$2:$G$158,2,FALSE)</f>
        <v>1657077.98</v>
      </c>
      <c r="Q25" s="8">
        <f>VLOOKUP(A25,NpByCase!$A$2:$G$158,3,FALSE)</f>
        <v>3249039.29</v>
      </c>
      <c r="R25" s="8">
        <f>VLOOKUP(A25,NpByCase!$A$2:$G$158,4,FALSE)</f>
        <v>3722802.56</v>
      </c>
      <c r="S25" s="8">
        <f>VLOOKUP(A25,NpByCase!$A$2:$G$158,5,FALSE)</f>
        <v>3755636.38</v>
      </c>
      <c r="T25" s="8">
        <f>VLOOKUP(A25,NpByCase!$A$2:$G$158,7,FALSE)</f>
        <v>2962017.83</v>
      </c>
      <c r="U25">
        <f>VLOOKUP(A25,NpByCase!$A$2:$I$158,8,FALSE)</f>
        <v>2262301.4</v>
      </c>
      <c r="V25">
        <f>VLOOKUP(A25,NpByCase!$A$2:$I$158,9,FALSE)</f>
        <v>2142686.02</v>
      </c>
    </row>
    <row r="26" spans="1:22" x14ac:dyDescent="0.25">
      <c r="A26" t="str">
        <f t="shared" si="0"/>
        <v>100_134</v>
      </c>
      <c r="B26" t="s">
        <v>19</v>
      </c>
      <c r="C26" s="2">
        <v>100</v>
      </c>
      <c r="E26" s="6">
        <v>0.27505617409999999</v>
      </c>
      <c r="F26" s="7">
        <f t="shared" si="1"/>
        <v>1</v>
      </c>
      <c r="G26" s="7">
        <f t="shared" si="2"/>
        <v>0</v>
      </c>
      <c r="H26" s="7">
        <f t="shared" si="3"/>
        <v>0</v>
      </c>
      <c r="I26" s="6">
        <v>3.0129566399999998E-2</v>
      </c>
      <c r="J26" s="6">
        <v>2.2083404498000001</v>
      </c>
      <c r="K26" s="6">
        <v>3.9604815002999998</v>
      </c>
      <c r="L26" s="6">
        <v>2.4312033229000001</v>
      </c>
      <c r="M26" s="8">
        <v>1620</v>
      </c>
      <c r="N26" s="7">
        <f t="shared" si="4"/>
        <v>1</v>
      </c>
      <c r="O26" s="7">
        <f t="shared" si="5"/>
        <v>0</v>
      </c>
      <c r="P26" s="9">
        <f>VLOOKUP(A26,NpByCase!$A$2:$G$158,2,FALSE)</f>
        <v>1717039.42</v>
      </c>
      <c r="Q26" s="8">
        <f>VLOOKUP(A26,NpByCase!$A$2:$G$158,3,FALSE)</f>
        <v>3332829.3</v>
      </c>
      <c r="R26" s="8">
        <f>VLOOKUP(A26,NpByCase!$A$2:$G$158,4,FALSE)</f>
        <v>4293276.66</v>
      </c>
      <c r="S26" s="8">
        <f>VLOOKUP(A26,NpByCase!$A$2:$G$158,5,FALSE)</f>
        <v>4221200.63</v>
      </c>
      <c r="T26" s="8">
        <f>VLOOKUP(A26,NpByCase!$A$2:$G$158,7,FALSE)</f>
        <v>3133396.66</v>
      </c>
      <c r="U26">
        <f>VLOOKUP(A26,NpByCase!$A$2:$I$158,8,FALSE)</f>
        <v>2364185.58</v>
      </c>
      <c r="V26">
        <f>VLOOKUP(A26,NpByCase!$A$2:$I$158,9,FALSE)</f>
        <v>2270865.52</v>
      </c>
    </row>
    <row r="27" spans="1:22" x14ac:dyDescent="0.25">
      <c r="A27" t="str">
        <f t="shared" si="0"/>
        <v>100_146</v>
      </c>
      <c r="B27" t="s">
        <v>20</v>
      </c>
      <c r="C27" s="2">
        <v>100</v>
      </c>
      <c r="E27" s="3">
        <v>0.40552787150000003</v>
      </c>
      <c r="F27" s="2">
        <f t="shared" si="1"/>
        <v>1</v>
      </c>
      <c r="G27" s="2">
        <f t="shared" si="2"/>
        <v>0</v>
      </c>
      <c r="H27" s="2">
        <f t="shared" si="3"/>
        <v>0</v>
      </c>
      <c r="I27" s="3">
        <v>4.5984976900000002E-2</v>
      </c>
      <c r="J27" s="3">
        <v>1.6427638439000001</v>
      </c>
      <c r="K27" s="3">
        <v>3.1499590281000001</v>
      </c>
      <c r="L27" s="3">
        <v>2.5239255653999999</v>
      </c>
      <c r="M27" s="4">
        <v>1620</v>
      </c>
      <c r="N27" s="2">
        <f t="shared" si="4"/>
        <v>1</v>
      </c>
      <c r="O27" s="2">
        <f t="shared" si="5"/>
        <v>0</v>
      </c>
      <c r="P27">
        <f>VLOOKUP(A27,NpByCase!$A$2:$G$158,2,FALSE)</f>
        <v>1537619.02</v>
      </c>
      <c r="Q27" s="4">
        <f>VLOOKUP(A27,NpByCase!$A$2:$G$158,3,FALSE)</f>
        <v>3149122.71</v>
      </c>
      <c r="R27" s="4" t="e">
        <f>VLOOKUP(A27,NpByCase!$A$2:$G$158,4,FALSE)</f>
        <v>#N/A</v>
      </c>
      <c r="S27" s="4" t="e">
        <f>VLOOKUP(A27,NpByCase!$A$2:$G$158,5,FALSE)</f>
        <v>#N/A</v>
      </c>
      <c r="T27" s="4" t="e">
        <f>VLOOKUP(A27,NpByCase!$A$2:$G$158,7,FALSE)</f>
        <v>#N/A</v>
      </c>
      <c r="U27" t="e">
        <f>VLOOKUP(A27,NpByCase!$A$2:$I$158,8,FALSE)</f>
        <v>#N/A</v>
      </c>
      <c r="V27" t="e">
        <f>VLOOKUP(A27,NpByCase!$A$2:$I$158,9,FALSE)</f>
        <v>#N/A</v>
      </c>
    </row>
    <row r="28" spans="1:22" x14ac:dyDescent="0.25">
      <c r="A28" t="str">
        <f t="shared" si="0"/>
        <v>100_153</v>
      </c>
      <c r="B28" t="s">
        <v>21</v>
      </c>
      <c r="C28" s="2">
        <v>100</v>
      </c>
      <c r="E28" s="3">
        <v>0.24801795630000001</v>
      </c>
      <c r="F28" s="2">
        <f t="shared" si="1"/>
        <v>1</v>
      </c>
      <c r="G28" s="2">
        <f t="shared" si="2"/>
        <v>0</v>
      </c>
      <c r="H28" s="2">
        <f t="shared" si="3"/>
        <v>0</v>
      </c>
      <c r="I28" s="3">
        <v>5.6724900600000003E-2</v>
      </c>
      <c r="J28" s="3">
        <v>1.5976403793</v>
      </c>
      <c r="K28" s="3">
        <v>2.7779446015000002</v>
      </c>
      <c r="L28" s="3">
        <v>2.2139990297000001</v>
      </c>
      <c r="M28" s="4">
        <v>1620</v>
      </c>
      <c r="N28" s="2">
        <f t="shared" si="4"/>
        <v>1</v>
      </c>
      <c r="O28" s="2">
        <f t="shared" si="5"/>
        <v>0</v>
      </c>
      <c r="P28">
        <f>VLOOKUP(A28,NpByCase!$A$2:$G$158,2,FALSE)</f>
        <v>1509613.16</v>
      </c>
      <c r="Q28" s="4">
        <f>VLOOKUP(A28,NpByCase!$A$2:$G$158,3,FALSE)</f>
        <v>3116236.87</v>
      </c>
      <c r="R28" s="4" t="e">
        <f>VLOOKUP(A28,NpByCase!$A$2:$G$158,4,FALSE)</f>
        <v>#N/A</v>
      </c>
      <c r="S28" s="4" t="e">
        <f>VLOOKUP(A28,NpByCase!$A$2:$G$158,5,FALSE)</f>
        <v>#N/A</v>
      </c>
      <c r="T28" s="4" t="e">
        <f>VLOOKUP(A28,NpByCase!$A$2:$G$158,7,FALSE)</f>
        <v>#N/A</v>
      </c>
      <c r="U28" t="e">
        <f>VLOOKUP(A28,NpByCase!$A$2:$I$158,8,FALSE)</f>
        <v>#N/A</v>
      </c>
      <c r="V28" t="e">
        <f>VLOOKUP(A28,NpByCase!$A$2:$I$158,9,FALSE)</f>
        <v>#N/A</v>
      </c>
    </row>
    <row r="29" spans="1:22" x14ac:dyDescent="0.25">
      <c r="A29" t="str">
        <f t="shared" si="0"/>
        <v>100_158_TRANZ</v>
      </c>
      <c r="B29" t="s">
        <v>44</v>
      </c>
      <c r="C29" s="2">
        <v>100</v>
      </c>
      <c r="D29" t="s">
        <v>322</v>
      </c>
      <c r="E29" s="3">
        <v>0.35590322182</v>
      </c>
      <c r="F29" s="2">
        <f t="shared" si="1"/>
        <v>1</v>
      </c>
      <c r="G29" s="2">
        <f t="shared" si="2"/>
        <v>0</v>
      </c>
      <c r="H29" s="2">
        <f t="shared" si="3"/>
        <v>0</v>
      </c>
      <c r="I29" s="3">
        <v>4.2704020599999996E-2</v>
      </c>
      <c r="J29" s="3">
        <v>4.6765321161599998</v>
      </c>
      <c r="K29" s="3">
        <v>4.2734556225600002</v>
      </c>
      <c r="L29" s="3">
        <v>2.6434493563800006</v>
      </c>
      <c r="M29" s="4">
        <v>1622.1302455126001</v>
      </c>
      <c r="N29" s="2">
        <f t="shared" si="4"/>
        <v>0</v>
      </c>
      <c r="O29" s="2">
        <f t="shared" si="5"/>
        <v>1</v>
      </c>
      <c r="P29">
        <f>VLOOKUP(A29,NpByCase!$A$2:$G$158,2,FALSE)</f>
        <v>1679904.34</v>
      </c>
      <c r="Q29" s="4">
        <f>VLOOKUP(A29,NpByCase!$A$2:$G$158,3,FALSE)</f>
        <v>3154880.64</v>
      </c>
      <c r="R29" s="4" t="e">
        <f>VLOOKUP(A29,NpByCase!$A$2:$G$158,4,FALSE)</f>
        <v>#N/A</v>
      </c>
      <c r="S29" s="4" t="e">
        <f>VLOOKUP(A29,NpByCase!$A$2:$G$158,5,FALSE)</f>
        <v>#N/A</v>
      </c>
      <c r="T29" s="4" t="e">
        <f>VLOOKUP(A29,NpByCase!$A$2:$G$158,7,FALSE)</f>
        <v>#N/A</v>
      </c>
      <c r="U29" t="e">
        <f>VLOOKUP(A29,NpByCase!$A$2:$I$158,8,FALSE)</f>
        <v>#N/A</v>
      </c>
      <c r="V29" t="e">
        <f>VLOOKUP(A29,NpByCase!$A$2:$I$158,9,FALSE)</f>
        <v>#N/A</v>
      </c>
    </row>
    <row r="30" spans="1:22" x14ac:dyDescent="0.25">
      <c r="A30" t="str">
        <f t="shared" si="0"/>
        <v>100_159</v>
      </c>
      <c r="B30" t="s">
        <v>22</v>
      </c>
      <c r="C30" s="2">
        <v>100</v>
      </c>
      <c r="E30" s="3">
        <v>8.7220164000000003E-2</v>
      </c>
      <c r="F30" s="2">
        <f t="shared" si="1"/>
        <v>1</v>
      </c>
      <c r="G30" s="2">
        <f t="shared" si="2"/>
        <v>0</v>
      </c>
      <c r="H30" s="2">
        <f t="shared" si="3"/>
        <v>0</v>
      </c>
      <c r="I30" s="3">
        <v>6.7906879500000003E-2</v>
      </c>
      <c r="J30" s="3">
        <v>1.4583920199</v>
      </c>
      <c r="K30" s="3">
        <v>4.2571908523999999</v>
      </c>
      <c r="L30" s="3">
        <v>2.6796120098</v>
      </c>
      <c r="M30" s="4">
        <v>1620</v>
      </c>
      <c r="N30" s="2">
        <f t="shared" si="4"/>
        <v>1</v>
      </c>
      <c r="O30" s="2">
        <f t="shared" si="5"/>
        <v>0</v>
      </c>
      <c r="P30">
        <f>VLOOKUP(A30,NpByCase!$A$2:$G$158,2,FALSE)</f>
        <v>1509613.16</v>
      </c>
      <c r="Q30" s="4">
        <f>VLOOKUP(A30,NpByCase!$A$2:$G$158,3,FALSE)</f>
        <v>3116236.87</v>
      </c>
      <c r="R30" s="4" t="e">
        <f>VLOOKUP(A30,NpByCase!$A$2:$G$158,4,FALSE)</f>
        <v>#N/A</v>
      </c>
      <c r="S30" s="4" t="e">
        <f>VLOOKUP(A30,NpByCase!$A$2:$G$158,5,FALSE)</f>
        <v>#N/A</v>
      </c>
      <c r="T30" s="4" t="e">
        <f>VLOOKUP(A30,NpByCase!$A$2:$G$158,7,FALSE)</f>
        <v>#N/A</v>
      </c>
      <c r="U30" t="e">
        <f>VLOOKUP(A30,NpByCase!$A$2:$I$158,8,FALSE)</f>
        <v>#N/A</v>
      </c>
      <c r="V30" t="e">
        <f>VLOOKUP(A30,NpByCase!$A$2:$I$158,9,FALSE)</f>
        <v>#N/A</v>
      </c>
    </row>
    <row r="31" spans="1:22" x14ac:dyDescent="0.25">
      <c r="A31" t="str">
        <f t="shared" si="0"/>
        <v>100_160_TRANZ</v>
      </c>
      <c r="B31" t="s">
        <v>45</v>
      </c>
      <c r="C31" s="2">
        <v>100</v>
      </c>
      <c r="D31" t="s">
        <v>322</v>
      </c>
      <c r="E31" s="3">
        <v>0.37358298266666673</v>
      </c>
      <c r="F31" s="2">
        <f t="shared" si="1"/>
        <v>1</v>
      </c>
      <c r="G31" s="2">
        <f t="shared" si="2"/>
        <v>0</v>
      </c>
      <c r="H31" s="2">
        <f t="shared" si="3"/>
        <v>0</v>
      </c>
      <c r="I31" s="3">
        <v>4.1545852216666665E-2</v>
      </c>
      <c r="J31" s="3">
        <v>4.6476940563333331</v>
      </c>
      <c r="K31" s="3">
        <v>4.0051102263833336</v>
      </c>
      <c r="L31" s="3">
        <v>2.5690311499166669</v>
      </c>
      <c r="M31" s="4">
        <v>1622.0128580276503</v>
      </c>
      <c r="N31" s="2">
        <f t="shared" si="4"/>
        <v>0</v>
      </c>
      <c r="O31" s="2">
        <f t="shared" si="5"/>
        <v>1</v>
      </c>
      <c r="P31">
        <f>VLOOKUP(A31,NpByCase!$A$2:$G$158,2,FALSE)</f>
        <v>1683675.92</v>
      </c>
      <c r="Q31" s="4">
        <f>VLOOKUP(A31,NpByCase!$A$2:$G$158,3,FALSE)</f>
        <v>3132208.52</v>
      </c>
      <c r="R31" s="4" t="e">
        <f>VLOOKUP(A31,NpByCase!$A$2:$G$158,4,FALSE)</f>
        <v>#N/A</v>
      </c>
      <c r="S31" s="4" t="e">
        <f>VLOOKUP(A31,NpByCase!$A$2:$G$158,5,FALSE)</f>
        <v>#N/A</v>
      </c>
      <c r="T31" s="4" t="e">
        <f>VLOOKUP(A31,NpByCase!$A$2:$G$158,7,FALSE)</f>
        <v>#N/A</v>
      </c>
      <c r="U31" t="e">
        <f>VLOOKUP(A31,NpByCase!$A$2:$I$158,8,FALSE)</f>
        <v>#N/A</v>
      </c>
      <c r="V31" t="e">
        <f>VLOOKUP(A31,NpByCase!$A$2:$I$158,9,FALSE)</f>
        <v>#N/A</v>
      </c>
    </row>
    <row r="32" spans="1:22" x14ac:dyDescent="0.25">
      <c r="A32" t="str">
        <f t="shared" si="0"/>
        <v>100_172_TRANZ</v>
      </c>
      <c r="B32" t="s">
        <v>46</v>
      </c>
      <c r="C32" s="2">
        <v>100</v>
      </c>
      <c r="D32" t="s">
        <v>322</v>
      </c>
      <c r="E32" s="6">
        <v>0.33402134432857145</v>
      </c>
      <c r="F32" s="7">
        <f t="shared" si="1"/>
        <v>1</v>
      </c>
      <c r="G32" s="7">
        <f t="shared" si="2"/>
        <v>0</v>
      </c>
      <c r="H32" s="7">
        <f t="shared" si="3"/>
        <v>0</v>
      </c>
      <c r="I32" s="6">
        <v>4.4059759242857141E-2</v>
      </c>
      <c r="J32" s="6">
        <v>4.6011583636857143</v>
      </c>
      <c r="K32" s="6">
        <v>4.0134965628000003</v>
      </c>
      <c r="L32" s="6">
        <v>2.6215956527142863</v>
      </c>
      <c r="M32" s="8">
        <v>1623.1494124701433</v>
      </c>
      <c r="N32" s="7">
        <f t="shared" si="4"/>
        <v>0</v>
      </c>
      <c r="O32" s="7">
        <f t="shared" si="5"/>
        <v>1</v>
      </c>
      <c r="P32" s="9">
        <f>VLOOKUP(A32,NpByCase!$A$2:$G$158,2,FALSE)</f>
        <v>1699295.25</v>
      </c>
      <c r="Q32" s="8">
        <f>VLOOKUP(A32,NpByCase!$A$2:$G$158,3,FALSE)</f>
        <v>3070675.97</v>
      </c>
      <c r="R32" s="8">
        <f>VLOOKUP(A32,NpByCase!$A$2:$G$158,4,FALSE)</f>
        <v>3969693.94</v>
      </c>
      <c r="S32" s="8">
        <f>VLOOKUP(A32,NpByCase!$A$2:$G$158,5,FALSE)</f>
        <v>3837059.65</v>
      </c>
      <c r="T32" s="8">
        <f>VLOOKUP(A32,NpByCase!$A$2:$G$158,7,FALSE)</f>
        <v>3118698.7</v>
      </c>
      <c r="U32">
        <f>VLOOKUP(A32,NpByCase!$A$2:$I$158,8,FALSE)</f>
        <v>2154762.9700000002</v>
      </c>
      <c r="V32">
        <f>VLOOKUP(A32,NpByCase!$A$2:$I$158,9,FALSE)</f>
        <v>2260013.88</v>
      </c>
    </row>
    <row r="33" spans="1:22" x14ac:dyDescent="0.25">
      <c r="A33" t="str">
        <f t="shared" si="0"/>
        <v>100_180</v>
      </c>
      <c r="B33" t="s">
        <v>23</v>
      </c>
      <c r="C33" s="2">
        <v>100</v>
      </c>
      <c r="E33" s="3">
        <v>0.19206402780000001</v>
      </c>
      <c r="F33" s="2">
        <f t="shared" si="1"/>
        <v>1</v>
      </c>
      <c r="G33" s="2">
        <f t="shared" si="2"/>
        <v>0</v>
      </c>
      <c r="H33" s="2">
        <f t="shared" si="3"/>
        <v>0</v>
      </c>
      <c r="I33" s="3">
        <v>3.5023948200000002E-2</v>
      </c>
      <c r="J33" s="3">
        <v>2.0879840755000001</v>
      </c>
      <c r="K33" s="3">
        <v>4.2719738501000002</v>
      </c>
      <c r="L33" s="3">
        <v>2.0295549586999999</v>
      </c>
      <c r="M33" s="4">
        <v>1620</v>
      </c>
      <c r="N33" s="2">
        <f t="shared" si="4"/>
        <v>1</v>
      </c>
      <c r="O33" s="2">
        <f t="shared" si="5"/>
        <v>0</v>
      </c>
      <c r="P33">
        <f>VLOOKUP(A33,NpByCase!$A$2:$G$158,2,FALSE)</f>
        <v>1646606.2</v>
      </c>
      <c r="Q33" s="4">
        <f>VLOOKUP(A33,NpByCase!$A$2:$G$158,3,FALSE)</f>
        <v>3198996.25</v>
      </c>
      <c r="R33" s="4" t="e">
        <f>VLOOKUP(A33,NpByCase!$A$2:$G$158,4,FALSE)</f>
        <v>#N/A</v>
      </c>
      <c r="S33" s="4" t="e">
        <f>VLOOKUP(A33,NpByCase!$A$2:$G$158,5,FALSE)</f>
        <v>#N/A</v>
      </c>
      <c r="T33" s="4" t="e">
        <f>VLOOKUP(A33,NpByCase!$A$2:$G$158,7,FALSE)</f>
        <v>#N/A</v>
      </c>
      <c r="U33" t="e">
        <f>VLOOKUP(A33,NpByCase!$A$2:$I$158,8,FALSE)</f>
        <v>#N/A</v>
      </c>
      <c r="V33" t="e">
        <f>VLOOKUP(A33,NpByCase!$A$2:$I$158,9,FALSE)</f>
        <v>#N/A</v>
      </c>
    </row>
    <row r="34" spans="1:22" x14ac:dyDescent="0.25">
      <c r="A34" t="str">
        <f t="shared" ref="A34:A65" si="6">_xlfn.CONCAT(C34,"_",RIGHT(B34,3),D34)</f>
        <v>100_183_TRANZ</v>
      </c>
      <c r="B34" t="s">
        <v>47</v>
      </c>
      <c r="C34" s="2">
        <v>100</v>
      </c>
      <c r="D34" t="s">
        <v>322</v>
      </c>
      <c r="E34" s="3">
        <v>0.33319393780000001</v>
      </c>
      <c r="F34" s="2">
        <f t="shared" si="1"/>
        <v>1</v>
      </c>
      <c r="G34" s="2">
        <f t="shared" si="2"/>
        <v>0</v>
      </c>
      <c r="H34" s="2">
        <f t="shared" si="3"/>
        <v>0</v>
      </c>
      <c r="I34" s="3">
        <v>4.4026183812499994E-2</v>
      </c>
      <c r="J34" s="3">
        <v>4.6401284210625002</v>
      </c>
      <c r="K34" s="3">
        <v>3.9818246349875004</v>
      </c>
      <c r="L34" s="3">
        <v>2.5560752961625006</v>
      </c>
      <c r="M34" s="4">
        <v>1623.3836498788378</v>
      </c>
      <c r="N34" s="2">
        <f t="shared" si="4"/>
        <v>0</v>
      </c>
      <c r="O34" s="2">
        <f t="shared" si="5"/>
        <v>1</v>
      </c>
      <c r="P34">
        <f>VLOOKUP(A34,NpByCase!$A$2:$G$158,2,FALSE)</f>
        <v>1679486.71</v>
      </c>
      <c r="Q34" s="4">
        <f>VLOOKUP(A34,NpByCase!$A$2:$G$158,3,FALSE)</f>
        <v>3102261.85</v>
      </c>
      <c r="R34" s="4" t="e">
        <f>VLOOKUP(A34,NpByCase!$A$2:$G$158,4,FALSE)</f>
        <v>#N/A</v>
      </c>
      <c r="S34" s="4" t="e">
        <f>VLOOKUP(A34,NpByCase!$A$2:$G$158,5,FALSE)</f>
        <v>#N/A</v>
      </c>
      <c r="T34" s="4" t="e">
        <f>VLOOKUP(A34,NpByCase!$A$2:$G$158,7,FALSE)</f>
        <v>#N/A</v>
      </c>
      <c r="U34" t="e">
        <f>VLOOKUP(A34,NpByCase!$A$2:$I$158,8,FALSE)</f>
        <v>#N/A</v>
      </c>
      <c r="V34" t="e">
        <f>VLOOKUP(A34,NpByCase!$A$2:$I$158,9,FALSE)</f>
        <v>#N/A</v>
      </c>
    </row>
    <row r="35" spans="1:22" x14ac:dyDescent="0.25">
      <c r="A35" t="str">
        <f t="shared" si="6"/>
        <v>100_193_TRANZ</v>
      </c>
      <c r="B35" t="s">
        <v>48</v>
      </c>
      <c r="C35" s="2">
        <v>100</v>
      </c>
      <c r="D35" t="s">
        <v>322</v>
      </c>
      <c r="E35" s="3">
        <v>0.34567112692222224</v>
      </c>
      <c r="F35" s="2">
        <f t="shared" si="1"/>
        <v>1</v>
      </c>
      <c r="G35" s="2">
        <f t="shared" si="2"/>
        <v>0</v>
      </c>
      <c r="H35" s="2">
        <f t="shared" si="3"/>
        <v>0</v>
      </c>
      <c r="I35" s="3">
        <v>4.1794586033333331E-2</v>
      </c>
      <c r="J35" s="3">
        <v>4.4170898318333336</v>
      </c>
      <c r="K35" s="3">
        <v>3.7883393272555557</v>
      </c>
      <c r="L35" s="3">
        <v>2.604544528555556</v>
      </c>
      <c r="M35" s="4">
        <v>1622.6808397989225</v>
      </c>
      <c r="N35" s="2">
        <f t="shared" si="4"/>
        <v>0</v>
      </c>
      <c r="O35" s="2">
        <f t="shared" si="5"/>
        <v>1</v>
      </c>
      <c r="P35">
        <f>VLOOKUP(A35,NpByCase!$A$2:$G$158,2,FALSE)</f>
        <v>1682728.19</v>
      </c>
      <c r="Q35" s="4">
        <f>VLOOKUP(A35,NpByCase!$A$2:$G$158,3,FALSE)</f>
        <v>3124155.13</v>
      </c>
      <c r="R35" s="4" t="e">
        <f>VLOOKUP(A35,NpByCase!$A$2:$G$158,4,FALSE)</f>
        <v>#N/A</v>
      </c>
      <c r="S35" s="4" t="e">
        <f>VLOOKUP(A35,NpByCase!$A$2:$G$158,5,FALSE)</f>
        <v>#N/A</v>
      </c>
      <c r="T35" s="4" t="e">
        <f>VLOOKUP(A35,NpByCase!$A$2:$G$158,7,FALSE)</f>
        <v>#N/A</v>
      </c>
      <c r="U35" t="e">
        <f>VLOOKUP(A35,NpByCase!$A$2:$I$158,8,FALSE)</f>
        <v>#N/A</v>
      </c>
      <c r="V35" t="e">
        <f>VLOOKUP(A35,NpByCase!$A$2:$I$158,9,FALSE)</f>
        <v>#N/A</v>
      </c>
    </row>
    <row r="36" spans="1:22" x14ac:dyDescent="0.25">
      <c r="A36" t="str">
        <f t="shared" si="6"/>
        <v>100_196_TRANZ</v>
      </c>
      <c r="B36" t="s">
        <v>49</v>
      </c>
      <c r="C36" s="2">
        <v>100</v>
      </c>
      <c r="D36" t="s">
        <v>322</v>
      </c>
      <c r="E36" s="3">
        <v>0.35794435657000001</v>
      </c>
      <c r="F36" s="2">
        <f t="shared" si="1"/>
        <v>1</v>
      </c>
      <c r="G36" s="2">
        <f t="shared" si="2"/>
        <v>0</v>
      </c>
      <c r="H36" s="2">
        <f t="shared" si="3"/>
        <v>0</v>
      </c>
      <c r="I36" s="3">
        <v>4.1809969599999997E-2</v>
      </c>
      <c r="J36" s="3">
        <v>4.3787036328499997</v>
      </c>
      <c r="K36" s="3">
        <v>3.7906810653200003</v>
      </c>
      <c r="L36" s="3">
        <v>2.6158497171200006</v>
      </c>
      <c r="M36" s="4">
        <v>1622.5178364367302</v>
      </c>
      <c r="N36" s="2">
        <f t="shared" si="4"/>
        <v>0</v>
      </c>
      <c r="O36" s="2">
        <f t="shared" si="5"/>
        <v>1</v>
      </c>
      <c r="P36">
        <f>VLOOKUP(A36,NpByCase!$A$2:$G$158,2,FALSE)</f>
        <v>1681642.48</v>
      </c>
      <c r="Q36" s="4">
        <f>VLOOKUP(A36,NpByCase!$A$2:$G$158,3,FALSE)</f>
        <v>3053456.21</v>
      </c>
      <c r="R36" s="4" t="e">
        <f>VLOOKUP(A36,NpByCase!$A$2:$G$158,4,FALSE)</f>
        <v>#N/A</v>
      </c>
      <c r="S36" s="4" t="e">
        <f>VLOOKUP(A36,NpByCase!$A$2:$G$158,5,FALSE)</f>
        <v>#N/A</v>
      </c>
      <c r="T36" s="4" t="e">
        <f>VLOOKUP(A36,NpByCase!$A$2:$G$158,7,FALSE)</f>
        <v>#N/A</v>
      </c>
      <c r="U36" t="e">
        <f>VLOOKUP(A36,NpByCase!$A$2:$I$158,8,FALSE)</f>
        <v>#N/A</v>
      </c>
      <c r="V36" t="e">
        <f>VLOOKUP(A36,NpByCase!$A$2:$I$158,9,FALSE)</f>
        <v>#N/A</v>
      </c>
    </row>
    <row r="37" spans="1:22" x14ac:dyDescent="0.25">
      <c r="A37" t="str">
        <f t="shared" si="6"/>
        <v>100_199_TRANZ</v>
      </c>
      <c r="B37" t="s">
        <v>50</v>
      </c>
      <c r="C37" s="2">
        <v>100</v>
      </c>
      <c r="D37" t="s">
        <v>322</v>
      </c>
      <c r="E37" s="3">
        <v>0.35672799025454549</v>
      </c>
      <c r="F37" s="2">
        <f t="shared" si="1"/>
        <v>1</v>
      </c>
      <c r="G37" s="2">
        <f t="shared" si="2"/>
        <v>0</v>
      </c>
      <c r="H37" s="2">
        <f t="shared" si="3"/>
        <v>0</v>
      </c>
      <c r="I37" s="3">
        <v>4.1156432254545454E-2</v>
      </c>
      <c r="J37" s="3">
        <v>4.2973254176363636</v>
      </c>
      <c r="K37" s="3">
        <v>3.6632758698545458</v>
      </c>
      <c r="L37" s="3">
        <v>2.5919616395818186</v>
      </c>
      <c r="M37" s="4">
        <v>1622.0444618984548</v>
      </c>
      <c r="N37" s="2">
        <f t="shared" si="4"/>
        <v>0</v>
      </c>
      <c r="O37" s="2">
        <f t="shared" si="5"/>
        <v>1</v>
      </c>
      <c r="P37">
        <f>VLOOKUP(A37,NpByCase!$A$2:$G$158,2,FALSE)</f>
        <v>1676974.26</v>
      </c>
      <c r="Q37" s="4">
        <f>VLOOKUP(A37,NpByCase!$A$2:$G$158,3,FALSE)</f>
        <v>3164512.27</v>
      </c>
      <c r="R37" s="4" t="e">
        <f>VLOOKUP(A37,NpByCase!$A$2:$G$158,4,FALSE)</f>
        <v>#N/A</v>
      </c>
      <c r="S37" s="4" t="e">
        <f>VLOOKUP(A37,NpByCase!$A$2:$G$158,5,FALSE)</f>
        <v>#N/A</v>
      </c>
      <c r="T37" s="4" t="e">
        <f>VLOOKUP(A37,NpByCase!$A$2:$G$158,7,FALSE)</f>
        <v>#N/A</v>
      </c>
      <c r="U37" t="e">
        <f>VLOOKUP(A37,NpByCase!$A$2:$I$158,8,FALSE)</f>
        <v>#N/A</v>
      </c>
      <c r="V37" t="e">
        <f>VLOOKUP(A37,NpByCase!$A$2:$I$158,9,FALSE)</f>
        <v>#N/A</v>
      </c>
    </row>
    <row r="38" spans="1:22" x14ac:dyDescent="0.25">
      <c r="A38" t="str">
        <f t="shared" si="6"/>
        <v>100_206_TRANZ</v>
      </c>
      <c r="B38" t="s">
        <v>51</v>
      </c>
      <c r="C38" s="2">
        <v>100</v>
      </c>
      <c r="D38" t="s">
        <v>322</v>
      </c>
      <c r="E38" s="6">
        <v>0.357029281325</v>
      </c>
      <c r="F38" s="7">
        <f t="shared" si="1"/>
        <v>1</v>
      </c>
      <c r="G38" s="7">
        <f t="shared" si="2"/>
        <v>0</v>
      </c>
      <c r="H38" s="7">
        <f t="shared" si="3"/>
        <v>0</v>
      </c>
      <c r="I38" s="6">
        <v>4.2374115974999994E-2</v>
      </c>
      <c r="J38" s="6">
        <v>4.5507027754166662</v>
      </c>
      <c r="K38" s="6">
        <v>3.6292487185083337</v>
      </c>
      <c r="L38" s="6">
        <v>2.5658979097083336</v>
      </c>
      <c r="M38" s="8">
        <v>1621.0878899540085</v>
      </c>
      <c r="N38" s="7">
        <f t="shared" si="4"/>
        <v>0</v>
      </c>
      <c r="O38" s="7">
        <f t="shared" si="5"/>
        <v>1</v>
      </c>
      <c r="P38" s="9">
        <f>VLOOKUP(A38,NpByCase!$A$2:$G$158,2,FALSE)</f>
        <v>1651107.62</v>
      </c>
      <c r="Q38" s="8">
        <f>VLOOKUP(A38,NpByCase!$A$2:$G$158,3,FALSE)</f>
        <v>3169864.1</v>
      </c>
      <c r="R38" s="8">
        <f>VLOOKUP(A38,NpByCase!$A$2:$G$158,4,FALSE)</f>
        <v>4083390.9</v>
      </c>
      <c r="S38" s="8">
        <f>VLOOKUP(A38,NpByCase!$A$2:$G$158,5,FALSE)</f>
        <v>3830060.06</v>
      </c>
      <c r="T38" s="8">
        <f>VLOOKUP(A38,NpByCase!$A$2:$G$158,7,FALSE)</f>
        <v>2988399.32</v>
      </c>
      <c r="U38">
        <f>VLOOKUP(A38,NpByCase!$A$2:$I$158,8,FALSE)</f>
        <v>2226165.5499999998</v>
      </c>
      <c r="V38">
        <f>VLOOKUP(A38,NpByCase!$A$2:$I$158,9,FALSE)</f>
        <v>2081282.22</v>
      </c>
    </row>
    <row r="39" spans="1:22" x14ac:dyDescent="0.25">
      <c r="A39" t="str">
        <f t="shared" si="6"/>
        <v>100_208_TRANZ</v>
      </c>
      <c r="B39" t="s">
        <v>52</v>
      </c>
      <c r="C39" s="2">
        <v>100</v>
      </c>
      <c r="D39" t="s">
        <v>322</v>
      </c>
      <c r="E39" s="3">
        <v>0.35554424982307692</v>
      </c>
      <c r="F39" s="2">
        <f t="shared" si="1"/>
        <v>1</v>
      </c>
      <c r="G39" s="2">
        <f t="shared" si="2"/>
        <v>0</v>
      </c>
      <c r="H39" s="2">
        <f t="shared" si="3"/>
        <v>0</v>
      </c>
      <c r="I39" s="3">
        <v>4.1649914807692305E-2</v>
      </c>
      <c r="J39" s="3">
        <v>4.5725751702461537</v>
      </c>
      <c r="K39" s="3">
        <v>3.6416772275230773</v>
      </c>
      <c r="L39" s="3">
        <v>2.5653034388076921</v>
      </c>
      <c r="M39" s="4">
        <v>1620.4227154399077</v>
      </c>
      <c r="N39" s="2">
        <f t="shared" si="4"/>
        <v>0</v>
      </c>
      <c r="O39" s="2">
        <f t="shared" si="5"/>
        <v>1</v>
      </c>
      <c r="P39">
        <f>VLOOKUP(A39,NpByCase!$A$2:$G$158,2,FALSE)</f>
        <v>1665702.47</v>
      </c>
      <c r="Q39" s="4">
        <f>VLOOKUP(A39,NpByCase!$A$2:$G$158,3,FALSE)</f>
        <v>3107603.52</v>
      </c>
      <c r="R39" s="4" t="e">
        <f>VLOOKUP(A39,NpByCase!$A$2:$G$158,4,FALSE)</f>
        <v>#N/A</v>
      </c>
      <c r="S39" s="4" t="e">
        <f>VLOOKUP(A39,NpByCase!$A$2:$G$158,5,FALSE)</f>
        <v>#N/A</v>
      </c>
      <c r="T39" s="4" t="e">
        <f>VLOOKUP(A39,NpByCase!$A$2:$G$158,7,FALSE)</f>
        <v>#N/A</v>
      </c>
      <c r="U39" t="e">
        <f>VLOOKUP(A39,NpByCase!$A$2:$I$158,8,FALSE)</f>
        <v>#N/A</v>
      </c>
      <c r="V39" t="e">
        <f>VLOOKUP(A39,NpByCase!$A$2:$I$158,9,FALSE)</f>
        <v>#N/A</v>
      </c>
    </row>
    <row r="40" spans="1:22" x14ac:dyDescent="0.25">
      <c r="A40" t="str">
        <f t="shared" si="6"/>
        <v>100_213</v>
      </c>
      <c r="B40" t="s">
        <v>24</v>
      </c>
      <c r="C40" s="2">
        <v>100</v>
      </c>
      <c r="E40" s="3">
        <v>0.2343198604</v>
      </c>
      <c r="F40" s="2">
        <f t="shared" si="1"/>
        <v>1</v>
      </c>
      <c r="G40" s="2">
        <f t="shared" si="2"/>
        <v>0</v>
      </c>
      <c r="H40" s="2">
        <f t="shared" si="3"/>
        <v>0</v>
      </c>
      <c r="I40" s="3">
        <v>3.95459508E-2</v>
      </c>
      <c r="J40" s="3">
        <v>1.9086941069000001</v>
      </c>
      <c r="K40" s="3">
        <v>2.3297544650000002</v>
      </c>
      <c r="L40" s="3">
        <v>2.5482955665999998</v>
      </c>
      <c r="M40" s="4">
        <v>1620</v>
      </c>
      <c r="N40" s="2">
        <f t="shared" si="4"/>
        <v>1</v>
      </c>
      <c r="O40" s="2">
        <f t="shared" si="5"/>
        <v>0</v>
      </c>
      <c r="P40">
        <f>VLOOKUP(A40,NpByCase!$A$2:$G$158,2,FALSE)</f>
        <v>1679445.63</v>
      </c>
      <c r="Q40" s="4">
        <f>VLOOKUP(A40,NpByCase!$A$2:$G$158,3,FALSE)</f>
        <v>3441501.5</v>
      </c>
      <c r="R40" s="4">
        <f>VLOOKUP(A40,NpByCase!$A$2:$G$158,4,FALSE)</f>
        <v>4376879.5599999996</v>
      </c>
      <c r="S40" s="4">
        <f>VLOOKUP(A40,NpByCase!$A$2:$G$158,5,FALSE)</f>
        <v>4228900.79</v>
      </c>
      <c r="T40" s="4">
        <f>VLOOKUP(A40,NpByCase!$A$2:$G$158,7,FALSE)</f>
        <v>3219526.48</v>
      </c>
      <c r="U40">
        <f>VLOOKUP(A40,NpByCase!$A$2:$I$158,8,FALSE)</f>
        <v>2328503.16</v>
      </c>
      <c r="V40">
        <f>VLOOKUP(A40,NpByCase!$A$2:$I$158,9,FALSE)</f>
        <v>2303828.39</v>
      </c>
    </row>
    <row r="41" spans="1:22" x14ac:dyDescent="0.25">
      <c r="A41" t="str">
        <f t="shared" si="6"/>
        <v>100_219_TRANZ</v>
      </c>
      <c r="B41" t="s">
        <v>53</v>
      </c>
      <c r="C41" s="2">
        <v>100</v>
      </c>
      <c r="D41" t="s">
        <v>322</v>
      </c>
      <c r="E41" s="3">
        <v>0.34809990685714282</v>
      </c>
      <c r="F41" s="2">
        <f t="shared" si="1"/>
        <v>1</v>
      </c>
      <c r="G41" s="2">
        <f t="shared" si="2"/>
        <v>0</v>
      </c>
      <c r="H41" s="2">
        <f t="shared" si="3"/>
        <v>0</v>
      </c>
      <c r="I41" s="3">
        <v>4.2856158149999997E-2</v>
      </c>
      <c r="J41" s="3">
        <v>4.6662342981071427</v>
      </c>
      <c r="K41" s="3">
        <v>3.7200037953357143</v>
      </c>
      <c r="L41" s="3">
        <v>2.5525258885142859</v>
      </c>
      <c r="M41" s="4">
        <v>1620.153150933457</v>
      </c>
      <c r="N41" s="2">
        <f t="shared" si="4"/>
        <v>0</v>
      </c>
      <c r="O41" s="2">
        <f t="shared" si="5"/>
        <v>1</v>
      </c>
      <c r="P41">
        <f>VLOOKUP(A41,NpByCase!$A$2:$G$158,2,FALSE)</f>
        <v>1660033.98</v>
      </c>
      <c r="Q41" s="4">
        <f>VLOOKUP(A41,NpByCase!$A$2:$G$158,3,FALSE)</f>
        <v>3162323.12</v>
      </c>
      <c r="R41" s="4" t="e">
        <f>VLOOKUP(A41,NpByCase!$A$2:$G$158,4,FALSE)</f>
        <v>#N/A</v>
      </c>
      <c r="S41" s="4" t="e">
        <f>VLOOKUP(A41,NpByCase!$A$2:$G$158,5,FALSE)</f>
        <v>#N/A</v>
      </c>
      <c r="T41" s="4" t="e">
        <f>VLOOKUP(A41,NpByCase!$A$2:$G$158,7,FALSE)</f>
        <v>#N/A</v>
      </c>
      <c r="U41" t="e">
        <f>VLOOKUP(A41,NpByCase!$A$2:$I$158,8,FALSE)</f>
        <v>#N/A</v>
      </c>
      <c r="V41" t="e">
        <f>VLOOKUP(A41,NpByCase!$A$2:$I$158,9,FALSE)</f>
        <v>#N/A</v>
      </c>
    </row>
    <row r="42" spans="1:22" x14ac:dyDescent="0.25">
      <c r="A42" t="str">
        <f t="shared" si="6"/>
        <v>100_221</v>
      </c>
      <c r="B42" t="s">
        <v>25</v>
      </c>
      <c r="C42" s="2">
        <v>100</v>
      </c>
      <c r="E42" s="3">
        <v>0.35635402919999998</v>
      </c>
      <c r="F42" s="2">
        <f t="shared" si="1"/>
        <v>1</v>
      </c>
      <c r="G42" s="2">
        <f t="shared" si="2"/>
        <v>0</v>
      </c>
      <c r="H42" s="2">
        <f t="shared" si="3"/>
        <v>0</v>
      </c>
      <c r="I42" s="3">
        <v>5.1569786200000002E-2</v>
      </c>
      <c r="J42" s="3">
        <v>2.2621008404</v>
      </c>
      <c r="K42" s="3">
        <v>3.1520657341999998</v>
      </c>
      <c r="L42" s="3">
        <v>2.6237010419</v>
      </c>
      <c r="M42" s="4">
        <v>1620</v>
      </c>
      <c r="N42" s="2">
        <f t="shared" si="4"/>
        <v>1</v>
      </c>
      <c r="O42" s="2">
        <f t="shared" si="5"/>
        <v>0</v>
      </c>
      <c r="P42">
        <f>VLOOKUP(A42,NpByCase!$A$2:$G$158,2,FALSE)</f>
        <v>1679447.34</v>
      </c>
      <c r="Q42" s="4">
        <f>VLOOKUP(A42,NpByCase!$A$2:$G$158,3,FALSE)</f>
        <v>3341750.7</v>
      </c>
      <c r="R42" s="4" t="e">
        <f>VLOOKUP(A42,NpByCase!$A$2:$G$158,4,FALSE)</f>
        <v>#N/A</v>
      </c>
      <c r="S42" s="4" t="e">
        <f>VLOOKUP(A42,NpByCase!$A$2:$G$158,5,FALSE)</f>
        <v>#N/A</v>
      </c>
      <c r="T42" s="4" t="e">
        <f>VLOOKUP(A42,NpByCase!$A$2:$G$158,7,FALSE)</f>
        <v>#N/A</v>
      </c>
      <c r="U42" t="e">
        <f>VLOOKUP(A42,NpByCase!$A$2:$I$158,8,FALSE)</f>
        <v>#N/A</v>
      </c>
      <c r="V42" t="e">
        <f>VLOOKUP(A42,NpByCase!$A$2:$I$158,9,FALSE)</f>
        <v>#N/A</v>
      </c>
    </row>
    <row r="43" spans="1:22" x14ac:dyDescent="0.25">
      <c r="A43" t="str">
        <f t="shared" si="6"/>
        <v>100_224</v>
      </c>
      <c r="B43" t="s">
        <v>26</v>
      </c>
      <c r="C43" s="2">
        <v>100</v>
      </c>
      <c r="E43" s="3">
        <v>0.28990423780000002</v>
      </c>
      <c r="F43" s="2">
        <f t="shared" si="1"/>
        <v>1</v>
      </c>
      <c r="G43" s="2">
        <f t="shared" si="2"/>
        <v>0</v>
      </c>
      <c r="H43" s="2">
        <f t="shared" si="3"/>
        <v>0</v>
      </c>
      <c r="I43" s="3">
        <v>4.56092258E-2</v>
      </c>
      <c r="J43" s="3">
        <v>2.4470208866999998</v>
      </c>
      <c r="K43" s="3">
        <v>3.5094393094999998</v>
      </c>
      <c r="L43" s="3">
        <v>2.5277950979999999</v>
      </c>
      <c r="M43" s="4">
        <v>1620</v>
      </c>
      <c r="N43" s="2">
        <f t="shared" si="4"/>
        <v>1</v>
      </c>
      <c r="O43" s="2">
        <f t="shared" si="5"/>
        <v>0</v>
      </c>
      <c r="P43">
        <f>VLOOKUP(A43,NpByCase!$A$2:$G$158,2,FALSE)</f>
        <v>1699964.23</v>
      </c>
      <c r="Q43" s="4">
        <f>VLOOKUP(A43,NpByCase!$A$2:$G$158,3,FALSE)</f>
        <v>3373140.3</v>
      </c>
      <c r="R43" s="4" t="e">
        <f>VLOOKUP(A43,NpByCase!$A$2:$G$158,4,FALSE)</f>
        <v>#N/A</v>
      </c>
      <c r="S43" s="4" t="e">
        <f>VLOOKUP(A43,NpByCase!$A$2:$G$158,5,FALSE)</f>
        <v>#N/A</v>
      </c>
      <c r="T43" s="4" t="e">
        <f>VLOOKUP(A43,NpByCase!$A$2:$G$158,7,FALSE)</f>
        <v>#N/A</v>
      </c>
      <c r="U43" t="e">
        <f>VLOOKUP(A43,NpByCase!$A$2:$I$158,8,FALSE)</f>
        <v>#N/A</v>
      </c>
      <c r="V43" t="e">
        <f>VLOOKUP(A43,NpByCase!$A$2:$I$158,9,FALSE)</f>
        <v>#N/A</v>
      </c>
    </row>
    <row r="44" spans="1:22" x14ac:dyDescent="0.25">
      <c r="A44" t="str">
        <f t="shared" si="6"/>
        <v>100_237_TRANZ</v>
      </c>
      <c r="B44" t="s">
        <v>54</v>
      </c>
      <c r="C44" s="2">
        <v>100</v>
      </c>
      <c r="D44" t="s">
        <v>322</v>
      </c>
      <c r="E44" s="3">
        <v>0.34862012785466667</v>
      </c>
      <c r="F44" s="2">
        <f t="shared" si="1"/>
        <v>1</v>
      </c>
      <c r="G44" s="2">
        <f t="shared" si="2"/>
        <v>0</v>
      </c>
      <c r="H44" s="2">
        <f t="shared" si="3"/>
        <v>0</v>
      </c>
      <c r="I44" s="3">
        <v>4.2846015646666666E-2</v>
      </c>
      <c r="J44" s="3">
        <v>4.6669208193106666</v>
      </c>
      <c r="K44" s="3">
        <v>3.7569005838173335</v>
      </c>
      <c r="L44" s="3">
        <v>2.5585874530386672</v>
      </c>
      <c r="M44" s="4">
        <v>1620.2849572387333</v>
      </c>
      <c r="N44" s="2">
        <f t="shared" si="4"/>
        <v>0</v>
      </c>
      <c r="O44" s="2">
        <f t="shared" si="5"/>
        <v>1</v>
      </c>
      <c r="P44">
        <f>VLOOKUP(A44,NpByCase!$A$2:$G$158,2,FALSE)</f>
        <v>1656817.96</v>
      </c>
      <c r="Q44" s="4">
        <f>VLOOKUP(A44,NpByCase!$A$2:$G$158,3,FALSE)</f>
        <v>3140918.89</v>
      </c>
      <c r="R44" s="4">
        <f>VLOOKUP(A44,NpByCase!$A$2:$G$158,4,FALSE)</f>
        <v>3811108.21</v>
      </c>
      <c r="S44" s="4">
        <f>VLOOKUP(A44,NpByCase!$A$2:$G$158,5,FALSE)</f>
        <v>3738908.6</v>
      </c>
      <c r="T44" s="4">
        <f>VLOOKUP(A44,NpByCase!$A$2:$G$158,7,FALSE)</f>
        <v>3088680.39</v>
      </c>
      <c r="U44">
        <f>VLOOKUP(A44,NpByCase!$A$2:$I$158,8,FALSE)</f>
        <v>2174893.6800000002</v>
      </c>
      <c r="V44">
        <f>VLOOKUP(A44,NpByCase!$A$2:$I$158,9,FALSE)</f>
        <v>2137003.39</v>
      </c>
    </row>
    <row r="45" spans="1:22" x14ac:dyDescent="0.25">
      <c r="A45" t="str">
        <f t="shared" si="6"/>
        <v>300_000</v>
      </c>
      <c r="B45" t="s">
        <v>55</v>
      </c>
      <c r="C45" s="2">
        <v>300</v>
      </c>
      <c r="E45" s="3">
        <v>0.2</v>
      </c>
      <c r="F45" s="2">
        <f t="shared" si="1"/>
        <v>0</v>
      </c>
      <c r="G45" s="2">
        <f t="shared" si="2"/>
        <v>1</v>
      </c>
      <c r="H45" s="2">
        <f t="shared" si="3"/>
        <v>0</v>
      </c>
      <c r="I45" s="3">
        <v>0</v>
      </c>
      <c r="J45" s="3">
        <v>1</v>
      </c>
      <c r="K45" s="3">
        <v>3</v>
      </c>
      <c r="L45" s="3">
        <v>2</v>
      </c>
      <c r="M45" s="4">
        <v>1620</v>
      </c>
      <c r="N45" s="2">
        <f t="shared" si="4"/>
        <v>1</v>
      </c>
      <c r="O45" s="2">
        <f t="shared" si="5"/>
        <v>0</v>
      </c>
      <c r="P45">
        <f>VLOOKUP(A45,NpByCase!$A$2:$G$158,2,FALSE)</f>
        <v>1580416.66</v>
      </c>
      <c r="Q45" s="4">
        <f>VLOOKUP(A45,NpByCase!$A$2:$G$158,3,FALSE)</f>
        <v>2753728.79</v>
      </c>
      <c r="R45" s="4">
        <f>VLOOKUP(A45,NpByCase!$A$2:$G$158,4,FALSE)</f>
        <v>3459387.62</v>
      </c>
      <c r="S45" s="4">
        <f>VLOOKUP(A45,NpByCase!$A$2:$G$158,5,FALSE)</f>
        <v>3303553</v>
      </c>
      <c r="T45" s="4">
        <f>VLOOKUP(A45,NpByCase!$A$2:$G$158,7,FALSE)</f>
        <v>2679190.83</v>
      </c>
      <c r="U45">
        <f>VLOOKUP(A45,NpByCase!$A$2:$I$158,8,FALSE)</f>
        <v>2753728.79</v>
      </c>
      <c r="V45">
        <f>VLOOKUP(A45,NpByCase!$A$2:$I$158,9,FALSE)</f>
        <v>2679190.83</v>
      </c>
    </row>
    <row r="46" spans="1:22" x14ac:dyDescent="0.25">
      <c r="A46" t="str">
        <f t="shared" si="6"/>
        <v>300_002_TRANZ</v>
      </c>
      <c r="B46" t="s">
        <v>85</v>
      </c>
      <c r="C46" s="2">
        <v>300</v>
      </c>
      <c r="D46" t="s">
        <v>322</v>
      </c>
      <c r="E46" s="3">
        <v>0.31295667230000002</v>
      </c>
      <c r="F46" s="2">
        <f t="shared" si="1"/>
        <v>0</v>
      </c>
      <c r="G46" s="2">
        <f t="shared" si="2"/>
        <v>1</v>
      </c>
      <c r="H46" s="2">
        <f t="shared" si="3"/>
        <v>0</v>
      </c>
      <c r="I46" s="3">
        <v>2.5150188E-2</v>
      </c>
      <c r="J46" s="3">
        <v>5.6362408029999997</v>
      </c>
      <c r="K46" s="3">
        <v>2.6217191897999998</v>
      </c>
      <c r="L46" s="3">
        <v>2.3992606604</v>
      </c>
      <c r="M46" s="4">
        <v>1625.6597616746001</v>
      </c>
      <c r="N46" s="2">
        <f t="shared" si="4"/>
        <v>0</v>
      </c>
      <c r="O46" s="2">
        <f t="shared" si="5"/>
        <v>1</v>
      </c>
      <c r="P46">
        <f>VLOOKUP(A46,NpByCase!$A$2:$G$158,2,FALSE)</f>
        <v>1678705.7</v>
      </c>
      <c r="Q46" s="4">
        <f>VLOOKUP(A46,NpByCase!$A$2:$G$158,3,FALSE)</f>
        <v>2842050.42</v>
      </c>
      <c r="R46" s="4" t="e">
        <f>VLOOKUP(A46,NpByCase!$A$2:$G$158,4,FALSE)</f>
        <v>#N/A</v>
      </c>
      <c r="S46" s="4" t="e">
        <f>VLOOKUP(A46,NpByCase!$A$2:$G$158,5,FALSE)</f>
        <v>#N/A</v>
      </c>
      <c r="T46" s="4" t="e">
        <f>VLOOKUP(A46,NpByCase!$A$2:$G$158,7,FALSE)</f>
        <v>#N/A</v>
      </c>
      <c r="U46" t="e">
        <f>VLOOKUP(A46,NpByCase!$A$2:$I$158,8,FALSE)</f>
        <v>#N/A</v>
      </c>
      <c r="V46" t="e">
        <f>VLOOKUP(A46,NpByCase!$A$2:$I$158,9,FALSE)</f>
        <v>#N/A</v>
      </c>
    </row>
    <row r="47" spans="1:22" x14ac:dyDescent="0.25">
      <c r="A47" t="str">
        <f t="shared" si="6"/>
        <v>300_008_TRANZ</v>
      </c>
      <c r="B47" t="s">
        <v>86</v>
      </c>
      <c r="C47" s="2">
        <v>300</v>
      </c>
      <c r="D47" t="s">
        <v>322</v>
      </c>
      <c r="E47" s="3">
        <v>0.21760041920000001</v>
      </c>
      <c r="F47" s="2">
        <f t="shared" si="1"/>
        <v>0</v>
      </c>
      <c r="G47" s="2">
        <f t="shared" si="2"/>
        <v>1</v>
      </c>
      <c r="H47" s="2">
        <f t="shared" si="3"/>
        <v>0</v>
      </c>
      <c r="I47" s="3">
        <v>1.4957634500000001E-2</v>
      </c>
      <c r="J47" s="3">
        <v>4.3380046968999997</v>
      </c>
      <c r="K47" s="3">
        <v>2.6653601121000001</v>
      </c>
      <c r="L47" s="3">
        <v>2.6058899832</v>
      </c>
      <c r="M47" s="4">
        <v>1611.4570644862999</v>
      </c>
      <c r="N47" s="2">
        <f t="shared" si="4"/>
        <v>0</v>
      </c>
      <c r="O47" s="2">
        <f t="shared" si="5"/>
        <v>1</v>
      </c>
      <c r="P47">
        <f>VLOOKUP(A47,NpByCase!$A$2:$G$158,2,FALSE)</f>
        <v>1641451.74</v>
      </c>
      <c r="Q47" s="4">
        <f>VLOOKUP(A47,NpByCase!$A$2:$G$158,3,FALSE)</f>
        <v>2671240.54</v>
      </c>
      <c r="R47" s="4" t="e">
        <f>VLOOKUP(A47,NpByCase!$A$2:$G$158,4,FALSE)</f>
        <v>#N/A</v>
      </c>
      <c r="S47" s="4" t="e">
        <f>VLOOKUP(A47,NpByCase!$A$2:$G$158,5,FALSE)</f>
        <v>#N/A</v>
      </c>
      <c r="T47" s="4" t="e">
        <f>VLOOKUP(A47,NpByCase!$A$2:$G$158,7,FALSE)</f>
        <v>#N/A</v>
      </c>
      <c r="U47" t="e">
        <f>VLOOKUP(A47,NpByCase!$A$2:$I$158,8,FALSE)</f>
        <v>#N/A</v>
      </c>
      <c r="V47" t="e">
        <f>VLOOKUP(A47,NpByCase!$A$2:$I$158,9,FALSE)</f>
        <v>#N/A</v>
      </c>
    </row>
    <row r="48" spans="1:22" x14ac:dyDescent="0.25">
      <c r="A48" t="str">
        <f t="shared" si="6"/>
        <v>300_009_TRANZ</v>
      </c>
      <c r="B48" t="s">
        <v>87</v>
      </c>
      <c r="C48" s="2">
        <v>300</v>
      </c>
      <c r="D48" t="s">
        <v>322</v>
      </c>
      <c r="E48" s="3">
        <v>0.2840775371</v>
      </c>
      <c r="F48" s="2">
        <f t="shared" si="1"/>
        <v>0</v>
      </c>
      <c r="G48" s="2">
        <f t="shared" si="2"/>
        <v>1</v>
      </c>
      <c r="H48" s="2">
        <f t="shared" si="3"/>
        <v>0</v>
      </c>
      <c r="I48" s="3">
        <v>3.09180197E-2</v>
      </c>
      <c r="J48" s="3">
        <v>7.2733500396000004</v>
      </c>
      <c r="K48" s="3">
        <v>4.9149841986</v>
      </c>
      <c r="L48" s="3">
        <v>2.6994426882</v>
      </c>
      <c r="M48" s="4">
        <v>1619.0619222426999</v>
      </c>
      <c r="N48" s="2">
        <f t="shared" si="4"/>
        <v>0</v>
      </c>
      <c r="O48" s="2">
        <f t="shared" si="5"/>
        <v>1</v>
      </c>
      <c r="P48">
        <f>VLOOKUP(A48,NpByCase!$A$2:$G$158,2,FALSE)</f>
        <v>1571103.01</v>
      </c>
      <c r="Q48" s="4">
        <f>VLOOKUP(A48,NpByCase!$A$2:$G$158,3,FALSE)</f>
        <v>2680762.4700000002</v>
      </c>
      <c r="R48" s="4" t="e">
        <f>VLOOKUP(A48,NpByCase!$A$2:$G$158,4,FALSE)</f>
        <v>#N/A</v>
      </c>
      <c r="S48" s="4" t="e">
        <f>VLOOKUP(A48,NpByCase!$A$2:$G$158,5,FALSE)</f>
        <v>#N/A</v>
      </c>
      <c r="T48" s="4" t="e">
        <f>VLOOKUP(A48,NpByCase!$A$2:$G$158,7,FALSE)</f>
        <v>#N/A</v>
      </c>
      <c r="U48" t="e">
        <f>VLOOKUP(A48,NpByCase!$A$2:$I$158,8,FALSE)</f>
        <v>#N/A</v>
      </c>
      <c r="V48" t="e">
        <f>VLOOKUP(A48,NpByCase!$A$2:$I$158,9,FALSE)</f>
        <v>#N/A</v>
      </c>
    </row>
    <row r="49" spans="1:22" x14ac:dyDescent="0.25">
      <c r="A49" t="str">
        <f t="shared" si="6"/>
        <v>300_011</v>
      </c>
      <c r="B49" t="s">
        <v>56</v>
      </c>
      <c r="C49" s="2">
        <v>300</v>
      </c>
      <c r="E49" s="3">
        <v>0.26992389300000003</v>
      </c>
      <c r="F49" s="2">
        <f t="shared" si="1"/>
        <v>0</v>
      </c>
      <c r="G49" s="2">
        <f t="shared" si="2"/>
        <v>1</v>
      </c>
      <c r="H49" s="2">
        <f t="shared" si="3"/>
        <v>0</v>
      </c>
      <c r="I49" s="3">
        <v>2.8829312100000001E-2</v>
      </c>
      <c r="J49" s="3">
        <v>2.3691679133000001</v>
      </c>
      <c r="K49" s="3">
        <v>3.5093174487000001</v>
      </c>
      <c r="L49" s="3">
        <v>2.4713375955000001</v>
      </c>
      <c r="M49" s="4">
        <v>1615.6605432289</v>
      </c>
      <c r="N49" s="2">
        <f t="shared" si="4"/>
        <v>1</v>
      </c>
      <c r="O49" s="2">
        <f t="shared" si="5"/>
        <v>0</v>
      </c>
      <c r="P49">
        <f>VLOOKUP(A49,NpByCase!$A$2:$G$158,2,FALSE)</f>
        <v>1625171.11</v>
      </c>
      <c r="Q49" s="4">
        <f>VLOOKUP(A49,NpByCase!$A$2:$G$158,3,FALSE)</f>
        <v>2912434.4</v>
      </c>
      <c r="R49" s="4" t="e">
        <f>VLOOKUP(A49,NpByCase!$A$2:$G$158,4,FALSE)</f>
        <v>#N/A</v>
      </c>
      <c r="S49" s="4" t="e">
        <f>VLOOKUP(A49,NpByCase!$A$2:$G$158,5,FALSE)</f>
        <v>#N/A</v>
      </c>
      <c r="T49" s="4" t="e">
        <f>VLOOKUP(A49,NpByCase!$A$2:$G$158,7,FALSE)</f>
        <v>#N/A</v>
      </c>
      <c r="U49" t="e">
        <f>VLOOKUP(A49,NpByCase!$A$2:$I$158,8,FALSE)</f>
        <v>#N/A</v>
      </c>
      <c r="V49" t="e">
        <f>VLOOKUP(A49,NpByCase!$A$2:$I$158,9,FALSE)</f>
        <v>#N/A</v>
      </c>
    </row>
    <row r="50" spans="1:22" x14ac:dyDescent="0.25">
      <c r="A50" t="str">
        <f t="shared" si="6"/>
        <v>300_012_TRANZ</v>
      </c>
      <c r="B50" t="s">
        <v>88</v>
      </c>
      <c r="C50" s="2">
        <v>300</v>
      </c>
      <c r="D50" t="s">
        <v>322</v>
      </c>
      <c r="E50" s="3">
        <v>0.43170450919999998</v>
      </c>
      <c r="F50" s="2">
        <f t="shared" si="1"/>
        <v>0</v>
      </c>
      <c r="G50" s="2">
        <f t="shared" si="2"/>
        <v>1</v>
      </c>
      <c r="H50" s="2">
        <f t="shared" si="3"/>
        <v>0</v>
      </c>
      <c r="I50" s="3">
        <v>3.2892237400000003E-2</v>
      </c>
      <c r="J50" s="3">
        <v>9.2856216394000004</v>
      </c>
      <c r="K50" s="3">
        <v>3.2169223722</v>
      </c>
      <c r="L50" s="3">
        <v>2.6916787843000001</v>
      </c>
      <c r="M50" s="4">
        <v>1626.4934373664</v>
      </c>
      <c r="N50" s="2">
        <f t="shared" si="4"/>
        <v>0</v>
      </c>
      <c r="O50" s="2">
        <f t="shared" si="5"/>
        <v>1</v>
      </c>
      <c r="P50">
        <f>VLOOKUP(A50,NpByCase!$A$2:$G$158,2,FALSE)</f>
        <v>1691678.83</v>
      </c>
      <c r="Q50" s="4">
        <f>VLOOKUP(A50,NpByCase!$A$2:$G$158,3,FALSE)</f>
        <v>2888510.09</v>
      </c>
      <c r="R50" s="4">
        <f>VLOOKUP(A50,NpByCase!$A$2:$G$158,4,FALSE)</f>
        <v>3437616.65</v>
      </c>
      <c r="S50" s="4">
        <f>VLOOKUP(A50,NpByCase!$A$2:$G$158,5,FALSE)</f>
        <v>3415961.81</v>
      </c>
      <c r="T50" s="4">
        <f>VLOOKUP(A50,NpByCase!$A$2:$G$158,7,FALSE)</f>
        <v>2844356.3</v>
      </c>
      <c r="U50">
        <f>VLOOKUP(A50,NpByCase!$A$2:$I$158,8,FALSE)</f>
        <v>2013524.32</v>
      </c>
      <c r="V50">
        <f>VLOOKUP(A50,NpByCase!$A$2:$I$158,9,FALSE)</f>
        <v>2013457.05</v>
      </c>
    </row>
    <row r="51" spans="1:22" x14ac:dyDescent="0.25">
      <c r="A51" t="str">
        <f t="shared" si="6"/>
        <v>300_015</v>
      </c>
      <c r="B51" t="s">
        <v>57</v>
      </c>
      <c r="C51" s="2">
        <v>300</v>
      </c>
      <c r="E51" s="3">
        <v>0.49562134740000002</v>
      </c>
      <c r="F51" s="2">
        <f t="shared" si="1"/>
        <v>0</v>
      </c>
      <c r="G51" s="2">
        <f t="shared" si="2"/>
        <v>1</v>
      </c>
      <c r="H51" s="2">
        <f t="shared" si="3"/>
        <v>0</v>
      </c>
      <c r="I51" s="3">
        <v>3.7290027599999997E-2</v>
      </c>
      <c r="J51" s="3">
        <v>1.575230141</v>
      </c>
      <c r="K51" s="3">
        <v>3.4383361521000002</v>
      </c>
      <c r="L51" s="3">
        <v>2.7190017889</v>
      </c>
      <c r="M51" s="4">
        <v>1626.9406558850001</v>
      </c>
      <c r="N51" s="2">
        <f t="shared" si="4"/>
        <v>1</v>
      </c>
      <c r="O51" s="2">
        <f t="shared" si="5"/>
        <v>0</v>
      </c>
      <c r="P51">
        <f>VLOOKUP(A51,NpByCase!$A$2:$G$158,2,FALSE)</f>
        <v>1423985.09</v>
      </c>
      <c r="Q51" s="4">
        <f>VLOOKUP(A51,NpByCase!$A$2:$G$158,3,FALSE)</f>
        <v>2643953.73</v>
      </c>
      <c r="R51" s="4" t="e">
        <f>VLOOKUP(A51,NpByCase!$A$2:$G$158,4,FALSE)</f>
        <v>#N/A</v>
      </c>
      <c r="S51" s="4" t="e">
        <f>VLOOKUP(A51,NpByCase!$A$2:$G$158,5,FALSE)</f>
        <v>#N/A</v>
      </c>
      <c r="T51" s="4" t="e">
        <f>VLOOKUP(A51,NpByCase!$A$2:$G$158,7,FALSE)</f>
        <v>#N/A</v>
      </c>
      <c r="U51" t="e">
        <f>VLOOKUP(A51,NpByCase!$A$2:$I$158,8,FALSE)</f>
        <v>#N/A</v>
      </c>
      <c r="V51" t="e">
        <f>VLOOKUP(A51,NpByCase!$A$2:$I$158,9,FALSE)</f>
        <v>#N/A</v>
      </c>
    </row>
    <row r="52" spans="1:22" x14ac:dyDescent="0.25">
      <c r="A52" t="str">
        <f t="shared" si="6"/>
        <v>300_019_TRANZ</v>
      </c>
      <c r="B52" t="s">
        <v>89</v>
      </c>
      <c r="C52" s="2">
        <v>300</v>
      </c>
      <c r="D52" t="s">
        <v>322</v>
      </c>
      <c r="E52" s="3">
        <v>0.15921457950000001</v>
      </c>
      <c r="F52" s="2">
        <f t="shared" si="1"/>
        <v>0</v>
      </c>
      <c r="G52" s="2">
        <f t="shared" si="2"/>
        <v>1</v>
      </c>
      <c r="H52" s="2">
        <f t="shared" si="3"/>
        <v>0</v>
      </c>
      <c r="I52" s="3">
        <v>2.02807726E-2</v>
      </c>
      <c r="J52" s="3">
        <v>3.5308066523999999</v>
      </c>
      <c r="K52" s="3">
        <v>2.6504239652999999</v>
      </c>
      <c r="L52" s="3">
        <v>2.7799346035000001</v>
      </c>
      <c r="M52" s="4">
        <v>1622.2409301509001</v>
      </c>
      <c r="N52" s="2">
        <f t="shared" si="4"/>
        <v>0</v>
      </c>
      <c r="O52" s="2">
        <f t="shared" si="5"/>
        <v>1</v>
      </c>
      <c r="P52">
        <f>VLOOKUP(A52,NpByCase!$A$2:$G$158,2,FALSE)</f>
        <v>1575038.69</v>
      </c>
      <c r="Q52" s="4">
        <f>VLOOKUP(A52,NpByCase!$A$2:$G$158,3,FALSE)</f>
        <v>2672362.46</v>
      </c>
      <c r="R52" s="4" t="e">
        <f>VLOOKUP(A52,NpByCase!$A$2:$G$158,4,FALSE)</f>
        <v>#N/A</v>
      </c>
      <c r="S52" s="4" t="e">
        <f>VLOOKUP(A52,NpByCase!$A$2:$G$158,5,FALSE)</f>
        <v>#N/A</v>
      </c>
      <c r="T52" s="4" t="e">
        <f>VLOOKUP(A52,NpByCase!$A$2:$G$158,7,FALSE)</f>
        <v>#N/A</v>
      </c>
      <c r="U52" t="e">
        <f>VLOOKUP(A52,NpByCase!$A$2:$I$158,8,FALSE)</f>
        <v>#N/A</v>
      </c>
      <c r="V52" t="e">
        <f>VLOOKUP(A52,NpByCase!$A$2:$I$158,9,FALSE)</f>
        <v>#N/A</v>
      </c>
    </row>
    <row r="53" spans="1:22" x14ac:dyDescent="0.25">
      <c r="A53" t="str">
        <f t="shared" si="6"/>
        <v>300_022_TRANZ</v>
      </c>
      <c r="B53" t="s">
        <v>90</v>
      </c>
      <c r="C53" s="2">
        <v>300</v>
      </c>
      <c r="D53" t="s">
        <v>322</v>
      </c>
      <c r="E53" s="3">
        <v>8.6286071800000003E-2</v>
      </c>
      <c r="F53" s="2">
        <f t="shared" si="1"/>
        <v>0</v>
      </c>
      <c r="G53" s="2">
        <f t="shared" si="2"/>
        <v>1</v>
      </c>
      <c r="H53" s="2">
        <f t="shared" si="3"/>
        <v>0</v>
      </c>
      <c r="I53" s="3">
        <v>4.74303513E-2</v>
      </c>
      <c r="J53" s="3">
        <v>5.0676391854</v>
      </c>
      <c r="K53" s="3">
        <v>3.3863861671</v>
      </c>
      <c r="L53" s="3">
        <v>2.8310051187999998</v>
      </c>
      <c r="M53" s="4">
        <v>1610.0679098062001</v>
      </c>
      <c r="N53" s="2">
        <f t="shared" si="4"/>
        <v>0</v>
      </c>
      <c r="O53" s="2">
        <f t="shared" si="5"/>
        <v>1</v>
      </c>
      <c r="P53">
        <f>VLOOKUP(A53,NpByCase!$A$2:$G$158,2,FALSE)</f>
        <v>1552562.51</v>
      </c>
      <c r="Q53" s="4">
        <f>VLOOKUP(A53,NpByCase!$A$2:$G$158,3,FALSE)</f>
        <v>2701311.51</v>
      </c>
      <c r="R53" s="4" t="e">
        <f>VLOOKUP(A53,NpByCase!$A$2:$G$158,4,FALSE)</f>
        <v>#N/A</v>
      </c>
      <c r="S53" s="4" t="e">
        <f>VLOOKUP(A53,NpByCase!$A$2:$G$158,5,FALSE)</f>
        <v>#N/A</v>
      </c>
      <c r="T53" s="4" t="e">
        <f>VLOOKUP(A53,NpByCase!$A$2:$G$158,7,FALSE)</f>
        <v>#N/A</v>
      </c>
      <c r="U53" t="e">
        <f>VLOOKUP(A53,NpByCase!$A$2:$I$158,8,FALSE)</f>
        <v>#N/A</v>
      </c>
      <c r="V53" t="e">
        <f>VLOOKUP(A53,NpByCase!$A$2:$I$158,9,FALSE)</f>
        <v>#N/A</v>
      </c>
    </row>
    <row r="54" spans="1:22" x14ac:dyDescent="0.25">
      <c r="A54" t="str">
        <f t="shared" si="6"/>
        <v>300_029</v>
      </c>
      <c r="B54" t="s">
        <v>58</v>
      </c>
      <c r="C54" s="2">
        <v>300</v>
      </c>
      <c r="E54" s="3">
        <v>0.35668543060000002</v>
      </c>
      <c r="F54" s="2">
        <f t="shared" si="1"/>
        <v>0</v>
      </c>
      <c r="G54" s="2">
        <f t="shared" si="2"/>
        <v>1</v>
      </c>
      <c r="H54" s="2">
        <f t="shared" si="3"/>
        <v>0</v>
      </c>
      <c r="I54" s="3">
        <v>5.2317368900000001E-2</v>
      </c>
      <c r="J54" s="3">
        <v>2.9353150127999998</v>
      </c>
      <c r="K54" s="3">
        <v>2.4114813649000002</v>
      </c>
      <c r="L54" s="3">
        <v>2.4150084154</v>
      </c>
      <c r="M54" s="4">
        <v>1624.0641087097999</v>
      </c>
      <c r="N54" s="2">
        <f t="shared" si="4"/>
        <v>1</v>
      </c>
      <c r="O54" s="2">
        <f t="shared" si="5"/>
        <v>0</v>
      </c>
      <c r="P54">
        <f>VLOOKUP(A54,NpByCase!$A$2:$G$158,2,FALSE)</f>
        <v>1672381.48</v>
      </c>
      <c r="Q54" s="4">
        <f>VLOOKUP(A54,NpByCase!$A$2:$G$158,3,FALSE)</f>
        <v>3052232.22</v>
      </c>
      <c r="R54" s="4" t="e">
        <f>VLOOKUP(A54,NpByCase!$A$2:$G$158,4,FALSE)</f>
        <v>#N/A</v>
      </c>
      <c r="S54" s="4" t="e">
        <f>VLOOKUP(A54,NpByCase!$A$2:$G$158,5,FALSE)</f>
        <v>#N/A</v>
      </c>
      <c r="T54" s="4" t="e">
        <f>VLOOKUP(A54,NpByCase!$A$2:$G$158,7,FALSE)</f>
        <v>#N/A</v>
      </c>
      <c r="U54" t="e">
        <f>VLOOKUP(A54,NpByCase!$A$2:$I$158,8,FALSE)</f>
        <v>#N/A</v>
      </c>
      <c r="V54" t="e">
        <f>VLOOKUP(A54,NpByCase!$A$2:$I$158,9,FALSE)</f>
        <v>#N/A</v>
      </c>
    </row>
    <row r="55" spans="1:22" x14ac:dyDescent="0.25">
      <c r="A55" t="str">
        <f t="shared" si="6"/>
        <v>300_030_TRANZ</v>
      </c>
      <c r="B55" t="s">
        <v>91</v>
      </c>
      <c r="C55" s="2">
        <v>300</v>
      </c>
      <c r="D55" t="s">
        <v>322</v>
      </c>
      <c r="E55" s="3">
        <v>0.2756660219</v>
      </c>
      <c r="F55" s="2">
        <f t="shared" si="1"/>
        <v>0</v>
      </c>
      <c r="G55" s="2">
        <f t="shared" si="2"/>
        <v>1</v>
      </c>
      <c r="H55" s="2">
        <f t="shared" si="3"/>
        <v>0</v>
      </c>
      <c r="I55" s="3">
        <v>1.9434236099999998E-2</v>
      </c>
      <c r="J55" s="3">
        <v>5.5852023504000003</v>
      </c>
      <c r="K55" s="3">
        <v>3.425566431</v>
      </c>
      <c r="L55" s="3">
        <v>2.9065617582000001</v>
      </c>
      <c r="M55" s="4">
        <v>1627.1628922381001</v>
      </c>
      <c r="N55" s="2">
        <f t="shared" si="4"/>
        <v>0</v>
      </c>
      <c r="O55" s="2">
        <f t="shared" si="5"/>
        <v>1</v>
      </c>
      <c r="P55">
        <f>VLOOKUP(A55,NpByCase!$A$2:$G$158,2,FALSE)</f>
        <v>1615850.87</v>
      </c>
      <c r="Q55" s="4">
        <f>VLOOKUP(A55,NpByCase!$A$2:$G$158,3,FALSE)</f>
        <v>2756453.13</v>
      </c>
      <c r="R55" s="4" t="e">
        <f>VLOOKUP(A55,NpByCase!$A$2:$G$158,4,FALSE)</f>
        <v>#N/A</v>
      </c>
      <c r="S55" s="4" t="e">
        <f>VLOOKUP(A55,NpByCase!$A$2:$G$158,5,FALSE)</f>
        <v>#N/A</v>
      </c>
      <c r="T55" s="4" t="e">
        <f>VLOOKUP(A55,NpByCase!$A$2:$G$158,7,FALSE)</f>
        <v>#N/A</v>
      </c>
      <c r="U55" t="e">
        <f>VLOOKUP(A55,NpByCase!$A$2:$I$158,8,FALSE)</f>
        <v>#N/A</v>
      </c>
      <c r="V55" t="e">
        <f>VLOOKUP(A55,NpByCase!$A$2:$I$158,9,FALSE)</f>
        <v>#N/A</v>
      </c>
    </row>
    <row r="56" spans="1:22" x14ac:dyDescent="0.25">
      <c r="A56" t="str">
        <f t="shared" si="6"/>
        <v>300_034</v>
      </c>
      <c r="B56" t="s">
        <v>59</v>
      </c>
      <c r="C56" s="2">
        <v>300</v>
      </c>
      <c r="E56" s="3">
        <v>0.26249123169999999</v>
      </c>
      <c r="F56" s="2">
        <f t="shared" si="1"/>
        <v>0</v>
      </c>
      <c r="G56" s="2">
        <f t="shared" si="2"/>
        <v>1</v>
      </c>
      <c r="H56" s="2">
        <f t="shared" si="3"/>
        <v>0</v>
      </c>
      <c r="I56" s="3">
        <v>2.25523119E-2</v>
      </c>
      <c r="J56" s="3">
        <v>1.7570718358999999</v>
      </c>
      <c r="K56" s="3">
        <v>2.6393174091999998</v>
      </c>
      <c r="L56" s="3">
        <v>2.3723039944000002</v>
      </c>
      <c r="M56" s="4">
        <v>1619.3052238908001</v>
      </c>
      <c r="N56" s="2">
        <f t="shared" si="4"/>
        <v>1</v>
      </c>
      <c r="O56" s="2">
        <f t="shared" si="5"/>
        <v>0</v>
      </c>
      <c r="P56">
        <f>VLOOKUP(A56,NpByCase!$A$2:$G$158,2,FALSE)</f>
        <v>1588005.08</v>
      </c>
      <c r="Q56" s="4">
        <f>VLOOKUP(A56,NpByCase!$A$2:$G$158,3,FALSE)</f>
        <v>2827501.83</v>
      </c>
      <c r="R56" s="4" t="e">
        <f>VLOOKUP(A56,NpByCase!$A$2:$G$158,4,FALSE)</f>
        <v>#N/A</v>
      </c>
      <c r="S56" s="4" t="e">
        <f>VLOOKUP(A56,NpByCase!$A$2:$G$158,5,FALSE)</f>
        <v>#N/A</v>
      </c>
      <c r="T56" s="4" t="e">
        <f>VLOOKUP(A56,NpByCase!$A$2:$G$158,7,FALSE)</f>
        <v>#N/A</v>
      </c>
      <c r="U56" t="e">
        <f>VLOOKUP(A56,NpByCase!$A$2:$I$158,8,FALSE)</f>
        <v>#N/A</v>
      </c>
      <c r="V56" t="e">
        <f>VLOOKUP(A56,NpByCase!$A$2:$I$158,9,FALSE)</f>
        <v>#N/A</v>
      </c>
    </row>
    <row r="57" spans="1:22" x14ac:dyDescent="0.25">
      <c r="A57" t="str">
        <f t="shared" si="6"/>
        <v>300_038</v>
      </c>
      <c r="B57" t="s">
        <v>60</v>
      </c>
      <c r="C57" s="2">
        <v>300</v>
      </c>
      <c r="E57" s="3">
        <v>0.2456192885</v>
      </c>
      <c r="F57" s="2">
        <f t="shared" si="1"/>
        <v>0</v>
      </c>
      <c r="G57" s="2">
        <f t="shared" si="2"/>
        <v>1</v>
      </c>
      <c r="H57" s="2">
        <f t="shared" si="3"/>
        <v>0</v>
      </c>
      <c r="I57" s="3">
        <v>1.4882287100000001E-2</v>
      </c>
      <c r="J57" s="3">
        <v>1.9659792495999999</v>
      </c>
      <c r="K57" s="3">
        <v>3.6836439311000002</v>
      </c>
      <c r="L57" s="3">
        <v>2.4973213846000002</v>
      </c>
      <c r="M57" s="4">
        <v>1622.8457525229001</v>
      </c>
      <c r="N57" s="2">
        <f t="shared" si="4"/>
        <v>1</v>
      </c>
      <c r="O57" s="2">
        <f t="shared" si="5"/>
        <v>0</v>
      </c>
      <c r="P57">
        <f>VLOOKUP(A57,NpByCase!$A$2:$G$158,2,FALSE)</f>
        <v>1649340.61</v>
      </c>
      <c r="Q57" s="4">
        <f>VLOOKUP(A57,NpByCase!$A$2:$G$158,3,FALSE)</f>
        <v>2927328.56</v>
      </c>
      <c r="R57" s="4" t="e">
        <f>VLOOKUP(A57,NpByCase!$A$2:$G$158,4,FALSE)</f>
        <v>#N/A</v>
      </c>
      <c r="S57" s="4" t="e">
        <f>VLOOKUP(A57,NpByCase!$A$2:$G$158,5,FALSE)</f>
        <v>#N/A</v>
      </c>
      <c r="T57" s="4" t="e">
        <f>VLOOKUP(A57,NpByCase!$A$2:$G$158,7,FALSE)</f>
        <v>#N/A</v>
      </c>
      <c r="U57" t="e">
        <f>VLOOKUP(A57,NpByCase!$A$2:$I$158,8,FALSE)</f>
        <v>#N/A</v>
      </c>
      <c r="V57" t="e">
        <f>VLOOKUP(A57,NpByCase!$A$2:$I$158,9,FALSE)</f>
        <v>#N/A</v>
      </c>
    </row>
    <row r="58" spans="1:22" x14ac:dyDescent="0.25">
      <c r="A58" t="str">
        <f t="shared" si="6"/>
        <v>300_042_TRANZ</v>
      </c>
      <c r="B58" t="s">
        <v>33</v>
      </c>
      <c r="C58" s="2">
        <v>300</v>
      </c>
      <c r="D58" t="s">
        <v>322</v>
      </c>
      <c r="E58" s="3">
        <v>0.16371720619999999</v>
      </c>
      <c r="F58" s="2">
        <f t="shared" si="1"/>
        <v>0</v>
      </c>
      <c r="G58" s="2">
        <f t="shared" si="2"/>
        <v>1</v>
      </c>
      <c r="H58" s="2">
        <f t="shared" si="3"/>
        <v>0</v>
      </c>
      <c r="I58" s="3">
        <v>3.5913431699999998E-2</v>
      </c>
      <c r="J58" s="3">
        <v>5.5413085950000003</v>
      </c>
      <c r="K58" s="3">
        <v>3.3042863894000001</v>
      </c>
      <c r="L58" s="3">
        <v>2.3397599330999999</v>
      </c>
      <c r="M58" s="4">
        <v>1622.3061361128</v>
      </c>
      <c r="N58" s="2">
        <f t="shared" si="4"/>
        <v>0</v>
      </c>
      <c r="O58" s="2">
        <f t="shared" si="5"/>
        <v>1</v>
      </c>
      <c r="P58">
        <f>VLOOKUP(A58,NpByCase!$A$2:$G$158,2,FALSE)</f>
        <v>1581566.34</v>
      </c>
      <c r="Q58" s="4">
        <f>VLOOKUP(A58,NpByCase!$A$2:$G$158,3,FALSE)</f>
        <v>2674262.2400000002</v>
      </c>
      <c r="R58" s="4" t="e">
        <f>VLOOKUP(A58,NpByCase!$A$2:$G$158,4,FALSE)</f>
        <v>#N/A</v>
      </c>
      <c r="S58" s="4" t="e">
        <f>VLOOKUP(A58,NpByCase!$A$2:$G$158,5,FALSE)</f>
        <v>#N/A</v>
      </c>
      <c r="T58" s="4" t="e">
        <f>VLOOKUP(A58,NpByCase!$A$2:$G$158,7,FALSE)</f>
        <v>#N/A</v>
      </c>
      <c r="U58" t="e">
        <f>VLOOKUP(A58,NpByCase!$A$2:$I$158,8,FALSE)</f>
        <v>#N/A</v>
      </c>
      <c r="V58" t="e">
        <f>VLOOKUP(A58,NpByCase!$A$2:$I$158,9,FALSE)</f>
        <v>#N/A</v>
      </c>
    </row>
    <row r="59" spans="1:22" x14ac:dyDescent="0.25">
      <c r="A59" t="str">
        <f t="shared" si="6"/>
        <v>300_045_TRANZ</v>
      </c>
      <c r="B59" t="s">
        <v>92</v>
      </c>
      <c r="C59" s="2">
        <v>300</v>
      </c>
      <c r="D59" t="s">
        <v>322</v>
      </c>
      <c r="E59" s="3">
        <v>0.1123427302</v>
      </c>
      <c r="F59" s="2">
        <f t="shared" si="1"/>
        <v>0</v>
      </c>
      <c r="G59" s="2">
        <f t="shared" si="2"/>
        <v>1</v>
      </c>
      <c r="H59" s="2">
        <f t="shared" si="3"/>
        <v>0</v>
      </c>
      <c r="I59" s="3">
        <v>2.0470457000000001E-2</v>
      </c>
      <c r="J59" s="3">
        <v>4.7614782792000003</v>
      </c>
      <c r="K59" s="3">
        <v>4.7357079247999998</v>
      </c>
      <c r="L59" s="3">
        <v>2.2236965123000001</v>
      </c>
      <c r="M59" s="4">
        <v>1621.1344450738</v>
      </c>
      <c r="N59" s="2">
        <f t="shared" si="4"/>
        <v>0</v>
      </c>
      <c r="O59" s="2">
        <f t="shared" si="5"/>
        <v>1</v>
      </c>
      <c r="P59">
        <f>VLOOKUP(A59,NpByCase!$A$2:$G$158,2,FALSE)</f>
        <v>1607974.06</v>
      </c>
      <c r="Q59" s="4">
        <f>VLOOKUP(A59,NpByCase!$A$2:$G$158,3,FALSE)</f>
        <v>2764146.31</v>
      </c>
      <c r="R59" s="4" t="e">
        <f>VLOOKUP(A59,NpByCase!$A$2:$G$158,4,FALSE)</f>
        <v>#N/A</v>
      </c>
      <c r="S59" s="4" t="e">
        <f>VLOOKUP(A59,NpByCase!$A$2:$G$158,5,FALSE)</f>
        <v>#N/A</v>
      </c>
      <c r="T59" s="4" t="e">
        <f>VLOOKUP(A59,NpByCase!$A$2:$G$158,7,FALSE)</f>
        <v>#N/A</v>
      </c>
      <c r="U59" t="e">
        <f>VLOOKUP(A59,NpByCase!$A$2:$I$158,8,FALSE)</f>
        <v>#N/A</v>
      </c>
      <c r="V59" t="e">
        <f>VLOOKUP(A59,NpByCase!$A$2:$I$158,9,FALSE)</f>
        <v>#N/A</v>
      </c>
    </row>
    <row r="60" spans="1:22" x14ac:dyDescent="0.25">
      <c r="A60" t="str">
        <f t="shared" si="6"/>
        <v>300_046_TRANZ</v>
      </c>
      <c r="B60" t="s">
        <v>93</v>
      </c>
      <c r="C60" s="2">
        <v>300</v>
      </c>
      <c r="D60" t="s">
        <v>322</v>
      </c>
      <c r="E60" s="3">
        <v>0.35071637300000003</v>
      </c>
      <c r="F60" s="2">
        <f t="shared" si="1"/>
        <v>0</v>
      </c>
      <c r="G60" s="2">
        <f t="shared" si="2"/>
        <v>1</v>
      </c>
      <c r="H60" s="2">
        <f t="shared" si="3"/>
        <v>0</v>
      </c>
      <c r="I60" s="3">
        <v>2.3044045499999999E-2</v>
      </c>
      <c r="J60" s="3">
        <v>6.2206439797000002</v>
      </c>
      <c r="K60" s="3">
        <v>2.3099599155999999</v>
      </c>
      <c r="L60" s="3">
        <v>2.3927490369000002</v>
      </c>
      <c r="M60" s="4">
        <v>1614.8470709429</v>
      </c>
      <c r="N60" s="2">
        <f t="shared" si="4"/>
        <v>0</v>
      </c>
      <c r="O60" s="2">
        <f t="shared" si="5"/>
        <v>1</v>
      </c>
      <c r="P60">
        <f>VLOOKUP(A60,NpByCase!$A$2:$G$158,2,FALSE)</f>
        <v>1667978.12</v>
      </c>
      <c r="Q60" s="4">
        <f>VLOOKUP(A60,NpByCase!$A$2:$G$158,3,FALSE)</f>
        <v>2839387.38</v>
      </c>
      <c r="R60" s="4" t="e">
        <f>VLOOKUP(A60,NpByCase!$A$2:$G$158,4,FALSE)</f>
        <v>#N/A</v>
      </c>
      <c r="S60" s="4" t="e">
        <f>VLOOKUP(A60,NpByCase!$A$2:$G$158,5,FALSE)</f>
        <v>#N/A</v>
      </c>
      <c r="T60" s="4" t="e">
        <f>VLOOKUP(A60,NpByCase!$A$2:$G$158,7,FALSE)</f>
        <v>#N/A</v>
      </c>
      <c r="U60" t="e">
        <f>VLOOKUP(A60,NpByCase!$A$2:$I$158,8,FALSE)</f>
        <v>#N/A</v>
      </c>
      <c r="V60" t="e">
        <f>VLOOKUP(A60,NpByCase!$A$2:$I$158,9,FALSE)</f>
        <v>#N/A</v>
      </c>
    </row>
    <row r="61" spans="1:22" x14ac:dyDescent="0.25">
      <c r="A61" t="str">
        <f t="shared" si="6"/>
        <v>300_049_TRANZ</v>
      </c>
      <c r="B61" t="s">
        <v>94</v>
      </c>
      <c r="C61" s="2">
        <v>300</v>
      </c>
      <c r="D61" t="s">
        <v>322</v>
      </c>
      <c r="E61" s="3">
        <v>0.25573083829999999</v>
      </c>
      <c r="F61" s="2">
        <f t="shared" si="1"/>
        <v>0</v>
      </c>
      <c r="G61" s="2">
        <f t="shared" si="2"/>
        <v>1</v>
      </c>
      <c r="H61" s="2">
        <f t="shared" si="3"/>
        <v>0</v>
      </c>
      <c r="I61" s="3">
        <v>4.0364046299999998E-2</v>
      </c>
      <c r="J61" s="3">
        <v>9.3427588928999992</v>
      </c>
      <c r="K61" s="3">
        <v>3.7497112027999999</v>
      </c>
      <c r="L61" s="3">
        <v>2.5827428708000002</v>
      </c>
      <c r="M61" s="4">
        <v>1615.2522250355</v>
      </c>
      <c r="N61" s="2">
        <f t="shared" si="4"/>
        <v>0</v>
      </c>
      <c r="O61" s="2">
        <f t="shared" si="5"/>
        <v>1</v>
      </c>
      <c r="P61">
        <f>VLOOKUP(A61,NpByCase!$A$2:$G$158,2,FALSE)</f>
        <v>1639133.12</v>
      </c>
      <c r="Q61" s="4">
        <f>VLOOKUP(A61,NpByCase!$A$2:$G$158,3,FALSE)</f>
        <v>2896631.3</v>
      </c>
      <c r="R61" s="4">
        <f>VLOOKUP(A61,NpByCase!$A$2:$G$158,4,FALSE)</f>
        <v>3297844.25</v>
      </c>
      <c r="S61" s="4">
        <f>VLOOKUP(A61,NpByCase!$A$2:$G$158,5,FALSE)</f>
        <v>3325678.89</v>
      </c>
      <c r="T61" s="4">
        <f>VLOOKUP(A61,NpByCase!$A$2:$G$158,7,FALSE)</f>
        <v>2733003.46</v>
      </c>
      <c r="U61">
        <f>VLOOKUP(A61,NpByCase!$A$2:$I$158,8,FALSE)</f>
        <v>2047228.05</v>
      </c>
      <c r="V61">
        <f>VLOOKUP(A61,NpByCase!$A$2:$I$158,9,FALSE)</f>
        <v>1913152.87</v>
      </c>
    </row>
    <row r="62" spans="1:22" x14ac:dyDescent="0.25">
      <c r="A62" t="str">
        <f t="shared" si="6"/>
        <v>300_050</v>
      </c>
      <c r="B62" t="s">
        <v>61</v>
      </c>
      <c r="C62" s="2">
        <v>300</v>
      </c>
      <c r="E62" s="3">
        <v>0.1346677526</v>
      </c>
      <c r="F62" s="2">
        <f t="shared" si="1"/>
        <v>0</v>
      </c>
      <c r="G62" s="2">
        <f t="shared" si="2"/>
        <v>1</v>
      </c>
      <c r="H62" s="2">
        <f t="shared" si="3"/>
        <v>0</v>
      </c>
      <c r="I62" s="3">
        <v>5.8098104499999997E-2</v>
      </c>
      <c r="J62" s="3">
        <v>3.2269957027</v>
      </c>
      <c r="K62" s="3">
        <v>3.5790551282999998</v>
      </c>
      <c r="L62" s="3">
        <v>2.7541081416000002</v>
      </c>
      <c r="M62" s="4">
        <v>1623.5680903282</v>
      </c>
      <c r="N62" s="2">
        <f t="shared" si="4"/>
        <v>1</v>
      </c>
      <c r="O62" s="2">
        <f t="shared" si="5"/>
        <v>0</v>
      </c>
      <c r="P62">
        <f>VLOOKUP(A62,NpByCase!$A$2:$G$158,2,FALSE)</f>
        <v>1661811.97</v>
      </c>
      <c r="Q62" s="4">
        <f>VLOOKUP(A62,NpByCase!$A$2:$G$158,3,FALSE)</f>
        <v>3103997.48</v>
      </c>
      <c r="R62" s="4">
        <f>VLOOKUP(A62,NpByCase!$A$2:$G$158,4,FALSE)</f>
        <v>3800954.33</v>
      </c>
      <c r="S62" s="4">
        <f>VLOOKUP(A62,NpByCase!$A$2:$G$158,5,FALSE)</f>
        <v>3655887.63</v>
      </c>
      <c r="T62" s="4">
        <f>VLOOKUP(A62,NpByCase!$A$2:$G$158,7,FALSE)</f>
        <v>3044748.52</v>
      </c>
      <c r="U62">
        <f>VLOOKUP(A62,NpByCase!$A$2:$I$158,8,FALSE)</f>
        <v>2146468.12</v>
      </c>
      <c r="V62">
        <f>VLOOKUP(A62,NpByCase!$A$2:$I$158,9,FALSE)</f>
        <v>2128650.2799999998</v>
      </c>
    </row>
    <row r="63" spans="1:22" x14ac:dyDescent="0.25">
      <c r="A63" t="str">
        <f t="shared" si="6"/>
        <v>300_054_TRANZ</v>
      </c>
      <c r="B63" t="s">
        <v>95</v>
      </c>
      <c r="C63" s="2">
        <v>300</v>
      </c>
      <c r="D63" t="s">
        <v>322</v>
      </c>
      <c r="E63" s="3">
        <v>0.14619905829999999</v>
      </c>
      <c r="F63" s="2">
        <f t="shared" si="1"/>
        <v>0</v>
      </c>
      <c r="G63" s="2">
        <f t="shared" si="2"/>
        <v>1</v>
      </c>
      <c r="H63" s="2">
        <f t="shared" si="3"/>
        <v>0</v>
      </c>
      <c r="I63" s="3">
        <v>5.75743061E-2</v>
      </c>
      <c r="J63" s="3">
        <v>7.3649273246</v>
      </c>
      <c r="K63" s="3">
        <v>4.7993843492000003</v>
      </c>
      <c r="L63" s="3">
        <v>2.9401437457999999</v>
      </c>
      <c r="M63" s="4">
        <v>1624.8657575346999</v>
      </c>
      <c r="N63" s="2">
        <f t="shared" si="4"/>
        <v>0</v>
      </c>
      <c r="O63" s="2">
        <f t="shared" si="5"/>
        <v>1</v>
      </c>
      <c r="P63">
        <f>VLOOKUP(A63,NpByCase!$A$2:$G$158,2,FALSE)</f>
        <v>1548842.79</v>
      </c>
      <c r="Q63" s="4">
        <f>VLOOKUP(A63,NpByCase!$A$2:$G$158,3,FALSE)</f>
        <v>2766789.42</v>
      </c>
      <c r="R63" s="4">
        <f>VLOOKUP(A63,NpByCase!$A$2:$G$158,4,FALSE)</f>
        <v>3289115.63</v>
      </c>
      <c r="S63" s="4">
        <f>VLOOKUP(A63,NpByCase!$A$2:$G$158,5,FALSE)</f>
        <v>3305527.15</v>
      </c>
      <c r="T63" s="4">
        <f>VLOOKUP(A63,NpByCase!$A$2:$G$158,7,FALSE)</f>
        <v>2646450.46</v>
      </c>
      <c r="U63">
        <f>VLOOKUP(A63,NpByCase!$A$2:$I$158,8,FALSE)</f>
        <v>1925374.43</v>
      </c>
      <c r="V63">
        <f>VLOOKUP(A63,NpByCase!$A$2:$I$158,9,FALSE)</f>
        <v>1808964.39</v>
      </c>
    </row>
    <row r="64" spans="1:22" x14ac:dyDescent="0.25">
      <c r="A64" t="str">
        <f t="shared" si="6"/>
        <v>300_055_TRANZ</v>
      </c>
      <c r="B64" t="s">
        <v>96</v>
      </c>
      <c r="C64" s="2">
        <v>300</v>
      </c>
      <c r="D64" t="s">
        <v>322</v>
      </c>
      <c r="E64" s="3">
        <v>0.10821113039999999</v>
      </c>
      <c r="F64" s="2">
        <f t="shared" si="1"/>
        <v>0</v>
      </c>
      <c r="G64" s="2">
        <f t="shared" si="2"/>
        <v>1</v>
      </c>
      <c r="H64" s="2">
        <f t="shared" si="3"/>
        <v>0</v>
      </c>
      <c r="I64" s="3">
        <v>4.8979197799999999E-2</v>
      </c>
      <c r="J64" s="3">
        <v>8.2544876314</v>
      </c>
      <c r="K64" s="3">
        <v>3.6768629563999999</v>
      </c>
      <c r="L64" s="3">
        <v>2.0381304381000001</v>
      </c>
      <c r="M64" s="4">
        <v>1629.1243694044999</v>
      </c>
      <c r="N64" s="2">
        <f t="shared" si="4"/>
        <v>0</v>
      </c>
      <c r="O64" s="2">
        <f t="shared" si="5"/>
        <v>1</v>
      </c>
      <c r="P64">
        <f>VLOOKUP(A64,NpByCase!$A$2:$G$158,2,FALSE)</f>
        <v>1676469.83</v>
      </c>
      <c r="Q64" s="4">
        <f>VLOOKUP(A64,NpByCase!$A$2:$G$158,3,FALSE)</f>
        <v>2927627.28</v>
      </c>
      <c r="R64" s="4">
        <f>VLOOKUP(A64,NpByCase!$A$2:$G$158,4,FALSE)</f>
        <v>3367848.55</v>
      </c>
      <c r="S64" s="4">
        <f>VLOOKUP(A64,NpByCase!$A$2:$G$158,5,FALSE)</f>
        <v>3376806.29</v>
      </c>
      <c r="T64" s="4">
        <f>VLOOKUP(A64,NpByCase!$A$2:$G$158,7,FALSE)</f>
        <v>2841815.95</v>
      </c>
      <c r="U64">
        <f>VLOOKUP(A64,NpByCase!$A$2:$I$158,8,FALSE)</f>
        <v>2039391.25</v>
      </c>
      <c r="V64">
        <f>VLOOKUP(A64,NpByCase!$A$2:$I$158,9,FALSE)</f>
        <v>2094333.93</v>
      </c>
    </row>
    <row r="65" spans="1:22" x14ac:dyDescent="0.25">
      <c r="A65" t="str">
        <f t="shared" si="6"/>
        <v>300_056_TRANZ</v>
      </c>
      <c r="B65" t="s">
        <v>97</v>
      </c>
      <c r="C65" s="2">
        <v>300</v>
      </c>
      <c r="D65" t="s">
        <v>322</v>
      </c>
      <c r="E65" s="3">
        <v>7.6287528600000001E-2</v>
      </c>
      <c r="F65" s="2">
        <f t="shared" si="1"/>
        <v>0</v>
      </c>
      <c r="G65" s="2">
        <f t="shared" si="2"/>
        <v>1</v>
      </c>
      <c r="H65" s="2">
        <f t="shared" si="3"/>
        <v>0</v>
      </c>
      <c r="I65" s="3">
        <v>3.77019439E-2</v>
      </c>
      <c r="J65" s="3">
        <v>5.9152017577000002</v>
      </c>
      <c r="K65" s="3">
        <v>2.6025757921000001</v>
      </c>
      <c r="L65" s="3">
        <v>2.7384702493000002</v>
      </c>
      <c r="M65" s="4">
        <v>1612.6333505591999</v>
      </c>
      <c r="N65" s="2">
        <f t="shared" si="4"/>
        <v>0</v>
      </c>
      <c r="O65" s="2">
        <f t="shared" si="5"/>
        <v>1</v>
      </c>
      <c r="P65">
        <f>VLOOKUP(A65,NpByCase!$A$2:$G$158,2,FALSE)</f>
        <v>1648993.78</v>
      </c>
      <c r="Q65" s="4">
        <f>VLOOKUP(A65,NpByCase!$A$2:$G$158,3,FALSE)</f>
        <v>2872844.86</v>
      </c>
      <c r="R65" s="4" t="e">
        <f>VLOOKUP(A65,NpByCase!$A$2:$G$158,4,FALSE)</f>
        <v>#N/A</v>
      </c>
      <c r="S65" s="4" t="e">
        <f>VLOOKUP(A65,NpByCase!$A$2:$G$158,5,FALSE)</f>
        <v>#N/A</v>
      </c>
      <c r="T65" s="4" t="e">
        <f>VLOOKUP(A65,NpByCase!$A$2:$G$158,7,FALSE)</f>
        <v>#N/A</v>
      </c>
      <c r="U65" t="e">
        <f>VLOOKUP(A65,NpByCase!$A$2:$I$158,8,FALSE)</f>
        <v>#N/A</v>
      </c>
      <c r="V65" t="e">
        <f>VLOOKUP(A65,NpByCase!$A$2:$I$158,9,FALSE)</f>
        <v>#N/A</v>
      </c>
    </row>
    <row r="66" spans="1:22" x14ac:dyDescent="0.25">
      <c r="A66" t="str">
        <f t="shared" ref="A66:A97" si="7">_xlfn.CONCAT(C66,"_",RIGHT(B66,3),D66)</f>
        <v>300_058_TRANZ</v>
      </c>
      <c r="B66" t="s">
        <v>98</v>
      </c>
      <c r="C66" s="2">
        <v>300</v>
      </c>
      <c r="D66" t="s">
        <v>322</v>
      </c>
      <c r="E66" s="3">
        <v>0.2342285063</v>
      </c>
      <c r="F66" s="2">
        <f t="shared" si="1"/>
        <v>0</v>
      </c>
      <c r="G66" s="2">
        <f t="shared" si="2"/>
        <v>1</v>
      </c>
      <c r="H66" s="2">
        <f t="shared" si="3"/>
        <v>0</v>
      </c>
      <c r="I66" s="3">
        <v>1.6496125399999999E-2</v>
      </c>
      <c r="J66" s="3">
        <v>5.4315831694999996</v>
      </c>
      <c r="K66" s="3">
        <v>4.8564182670999996</v>
      </c>
      <c r="L66" s="3">
        <v>2.5362864675000001</v>
      </c>
      <c r="M66" s="4">
        <v>1611.5041205453999</v>
      </c>
      <c r="N66" s="2">
        <f t="shared" si="4"/>
        <v>0</v>
      </c>
      <c r="O66" s="2">
        <f t="shared" si="5"/>
        <v>1</v>
      </c>
      <c r="P66">
        <f>VLOOKUP(A66,NpByCase!$A$2:$G$158,2,FALSE)</f>
        <v>1637177.03</v>
      </c>
      <c r="Q66" s="4">
        <f>VLOOKUP(A66,NpByCase!$A$2:$G$158,3,FALSE)</f>
        <v>2665904.12</v>
      </c>
      <c r="R66" s="4" t="e">
        <f>VLOOKUP(A66,NpByCase!$A$2:$G$158,4,FALSE)</f>
        <v>#N/A</v>
      </c>
      <c r="S66" s="4" t="e">
        <f>VLOOKUP(A66,NpByCase!$A$2:$G$158,5,FALSE)</f>
        <v>#N/A</v>
      </c>
      <c r="T66" s="4" t="e">
        <f>VLOOKUP(A66,NpByCase!$A$2:$G$158,7,FALSE)</f>
        <v>#N/A</v>
      </c>
      <c r="U66" t="e">
        <f>VLOOKUP(A66,NpByCase!$A$2:$I$158,8,FALSE)</f>
        <v>#N/A</v>
      </c>
      <c r="V66" t="e">
        <f>VLOOKUP(A66,NpByCase!$A$2:$I$158,9,FALSE)</f>
        <v>#N/A</v>
      </c>
    </row>
    <row r="67" spans="1:22" x14ac:dyDescent="0.25">
      <c r="A67" t="str">
        <f t="shared" si="7"/>
        <v>300_063_TRANZ</v>
      </c>
      <c r="B67" t="s">
        <v>9</v>
      </c>
      <c r="C67" s="2">
        <v>300</v>
      </c>
      <c r="D67" t="s">
        <v>322</v>
      </c>
      <c r="E67" s="3">
        <v>8.9100219999999994E-2</v>
      </c>
      <c r="F67" s="2">
        <f t="shared" ref="F67:F130" si="8">IF(C67=100,1,0)</f>
        <v>0</v>
      </c>
      <c r="G67" s="2">
        <f t="shared" ref="G67:G130" si="9">IF(C67=300,1,0)</f>
        <v>1</v>
      </c>
      <c r="H67" s="2">
        <f t="shared" ref="H67:H130" si="10">IF(C67=400,1,0)</f>
        <v>0</v>
      </c>
      <c r="I67" s="3">
        <v>6.1543432299999999E-2</v>
      </c>
      <c r="J67" s="3">
        <v>5.8922012975999998</v>
      </c>
      <c r="K67" s="3">
        <v>3.3286664110999999</v>
      </c>
      <c r="L67" s="3">
        <v>2.5591470069</v>
      </c>
      <c r="M67" s="4">
        <v>1621.1012783227</v>
      </c>
      <c r="N67" s="2">
        <f t="shared" ref="N67:N130" si="11">IF(D67="_TRANZ",0,1)</f>
        <v>0</v>
      </c>
      <c r="O67" s="2">
        <f t="shared" ref="O67:O130" si="12">IF(D67="_TRANZ",1,0)</f>
        <v>1</v>
      </c>
      <c r="P67">
        <f>VLOOKUP(A67,NpByCase!$A$2:$G$158,2,FALSE)</f>
        <v>1583111.13</v>
      </c>
      <c r="Q67" s="4">
        <f>VLOOKUP(A67,NpByCase!$A$2:$G$158,3,FALSE)</f>
        <v>2772572.15</v>
      </c>
      <c r="R67" s="4" t="e">
        <f>VLOOKUP(A67,NpByCase!$A$2:$G$158,4,FALSE)</f>
        <v>#N/A</v>
      </c>
      <c r="S67" s="4" t="e">
        <f>VLOOKUP(A67,NpByCase!$A$2:$G$158,5,FALSE)</f>
        <v>#N/A</v>
      </c>
      <c r="T67" s="4" t="e">
        <f>VLOOKUP(A67,NpByCase!$A$2:$G$158,7,FALSE)</f>
        <v>#N/A</v>
      </c>
      <c r="U67" t="e">
        <f>VLOOKUP(A67,NpByCase!$A$2:$I$158,8,FALSE)</f>
        <v>#N/A</v>
      </c>
      <c r="V67" t="e">
        <f>VLOOKUP(A67,NpByCase!$A$2:$I$158,9,FALSE)</f>
        <v>#N/A</v>
      </c>
    </row>
    <row r="68" spans="1:22" x14ac:dyDescent="0.25">
      <c r="A68" t="str">
        <f t="shared" si="7"/>
        <v>300_079_TRANZ</v>
      </c>
      <c r="B68" t="s">
        <v>99</v>
      </c>
      <c r="C68" s="2">
        <v>300</v>
      </c>
      <c r="D68" t="s">
        <v>322</v>
      </c>
      <c r="E68" s="3">
        <v>0.15110704089999999</v>
      </c>
      <c r="F68" s="2">
        <f t="shared" si="8"/>
        <v>0</v>
      </c>
      <c r="G68" s="2">
        <f t="shared" si="9"/>
        <v>1</v>
      </c>
      <c r="H68" s="2">
        <f t="shared" si="10"/>
        <v>0</v>
      </c>
      <c r="I68" s="3">
        <v>6.6039429299999994E-2</v>
      </c>
      <c r="J68" s="3">
        <v>8.8382310870000005</v>
      </c>
      <c r="K68" s="3">
        <v>3.0914260447999999</v>
      </c>
      <c r="L68" s="3">
        <v>2.9074380666000001</v>
      </c>
      <c r="M68" s="4">
        <v>1622.9450378153999</v>
      </c>
      <c r="N68" s="2">
        <f t="shared" si="11"/>
        <v>0</v>
      </c>
      <c r="O68" s="2">
        <f t="shared" si="12"/>
        <v>1</v>
      </c>
      <c r="P68">
        <f>VLOOKUP(A68,NpByCase!$A$2:$G$158,2,FALSE)</f>
        <v>1605618.99</v>
      </c>
      <c r="Q68" s="4">
        <f>VLOOKUP(A68,NpByCase!$A$2:$G$158,3,FALSE)</f>
        <v>2804115.38</v>
      </c>
      <c r="R68" s="4" t="e">
        <f>VLOOKUP(A68,NpByCase!$A$2:$G$158,4,FALSE)</f>
        <v>#N/A</v>
      </c>
      <c r="S68" s="4" t="e">
        <f>VLOOKUP(A68,NpByCase!$A$2:$G$158,5,FALSE)</f>
        <v>#N/A</v>
      </c>
      <c r="T68" s="4" t="e">
        <f>VLOOKUP(A68,NpByCase!$A$2:$G$158,7,FALSE)</f>
        <v>#N/A</v>
      </c>
      <c r="U68" t="e">
        <f>VLOOKUP(A68,NpByCase!$A$2:$I$158,8,FALSE)</f>
        <v>#N/A</v>
      </c>
      <c r="V68" t="e">
        <f>VLOOKUP(A68,NpByCase!$A$2:$I$158,9,FALSE)</f>
        <v>#N/A</v>
      </c>
    </row>
    <row r="69" spans="1:22" x14ac:dyDescent="0.25">
      <c r="A69" t="str">
        <f t="shared" si="7"/>
        <v>300_084</v>
      </c>
      <c r="B69" t="s">
        <v>62</v>
      </c>
      <c r="C69" s="2">
        <v>300</v>
      </c>
      <c r="E69" s="3">
        <v>0.29436461390000002</v>
      </c>
      <c r="F69" s="2">
        <f t="shared" si="8"/>
        <v>0</v>
      </c>
      <c r="G69" s="2">
        <f t="shared" si="9"/>
        <v>1</v>
      </c>
      <c r="H69" s="2">
        <f t="shared" si="10"/>
        <v>0</v>
      </c>
      <c r="I69" s="3">
        <v>4.1081611400000002E-2</v>
      </c>
      <c r="J69" s="3">
        <v>3.3804660112999998</v>
      </c>
      <c r="K69" s="3">
        <v>4.9362711487000004</v>
      </c>
      <c r="L69" s="3">
        <v>2.6483335097</v>
      </c>
      <c r="M69" s="4">
        <v>1610.7235439412</v>
      </c>
      <c r="N69" s="2">
        <f t="shared" si="11"/>
        <v>1</v>
      </c>
      <c r="O69" s="2">
        <f t="shared" si="12"/>
        <v>0</v>
      </c>
      <c r="P69">
        <f>VLOOKUP(A69,NpByCase!$A$2:$G$158,2,FALSE)</f>
        <v>1667494.54</v>
      </c>
      <c r="Q69" s="4">
        <f>VLOOKUP(A69,NpByCase!$A$2:$G$158,3,FALSE)</f>
        <v>2975084.99</v>
      </c>
      <c r="R69" s="4" t="e">
        <f>VLOOKUP(A69,NpByCase!$A$2:$G$158,4,FALSE)</f>
        <v>#N/A</v>
      </c>
      <c r="S69" s="4" t="e">
        <f>VLOOKUP(A69,NpByCase!$A$2:$G$158,5,FALSE)</f>
        <v>#N/A</v>
      </c>
      <c r="T69" s="4" t="e">
        <f>VLOOKUP(A69,NpByCase!$A$2:$G$158,7,FALSE)</f>
        <v>#N/A</v>
      </c>
      <c r="U69" t="e">
        <f>VLOOKUP(A69,NpByCase!$A$2:$I$158,8,FALSE)</f>
        <v>#N/A</v>
      </c>
      <c r="V69" t="e">
        <f>VLOOKUP(A69,NpByCase!$A$2:$I$158,9,FALSE)</f>
        <v>#N/A</v>
      </c>
    </row>
    <row r="70" spans="1:22" x14ac:dyDescent="0.25">
      <c r="A70" t="str">
        <f t="shared" si="7"/>
        <v>300_089_TRANZ</v>
      </c>
      <c r="B70" t="s">
        <v>100</v>
      </c>
      <c r="C70" s="2">
        <v>300</v>
      </c>
      <c r="D70" t="s">
        <v>322</v>
      </c>
      <c r="E70" s="3">
        <v>0.20441907200000001</v>
      </c>
      <c r="F70" s="2">
        <f t="shared" si="8"/>
        <v>0</v>
      </c>
      <c r="G70" s="2">
        <f t="shared" si="9"/>
        <v>1</v>
      </c>
      <c r="H70" s="2">
        <f t="shared" si="10"/>
        <v>0</v>
      </c>
      <c r="I70" s="3">
        <v>2.7181490499999999E-2</v>
      </c>
      <c r="J70" s="3">
        <v>4.9135762418000004</v>
      </c>
      <c r="K70" s="3">
        <v>2.4743421343000001</v>
      </c>
      <c r="L70" s="3">
        <v>2.3750415055</v>
      </c>
      <c r="M70" s="4">
        <v>1627.0358580637001</v>
      </c>
      <c r="N70" s="2">
        <f t="shared" si="11"/>
        <v>0</v>
      </c>
      <c r="O70" s="2">
        <f t="shared" si="12"/>
        <v>1</v>
      </c>
      <c r="P70">
        <f>VLOOKUP(A70,NpByCase!$A$2:$G$158,2,FALSE)</f>
        <v>1649190.23</v>
      </c>
      <c r="Q70" s="4">
        <f>VLOOKUP(A70,NpByCase!$A$2:$G$158,3,FALSE)</f>
        <v>2763278.2</v>
      </c>
      <c r="R70" s="4" t="e">
        <f>VLOOKUP(A70,NpByCase!$A$2:$G$158,4,FALSE)</f>
        <v>#N/A</v>
      </c>
      <c r="S70" s="4" t="e">
        <f>VLOOKUP(A70,NpByCase!$A$2:$G$158,5,FALSE)</f>
        <v>#N/A</v>
      </c>
      <c r="T70" s="4" t="e">
        <f>VLOOKUP(A70,NpByCase!$A$2:$G$158,7,FALSE)</f>
        <v>#N/A</v>
      </c>
      <c r="U70" t="e">
        <f>VLOOKUP(A70,NpByCase!$A$2:$I$158,8,FALSE)</f>
        <v>#N/A</v>
      </c>
      <c r="V70" t="e">
        <f>VLOOKUP(A70,NpByCase!$A$2:$I$158,9,FALSE)</f>
        <v>#N/A</v>
      </c>
    </row>
    <row r="71" spans="1:22" x14ac:dyDescent="0.25">
      <c r="A71" t="str">
        <f t="shared" si="7"/>
        <v>300_091_TRANZ</v>
      </c>
      <c r="B71" t="s">
        <v>13</v>
      </c>
      <c r="C71" s="2">
        <v>300</v>
      </c>
      <c r="D71" t="s">
        <v>322</v>
      </c>
      <c r="E71" s="3">
        <v>0.30533821</v>
      </c>
      <c r="F71" s="2">
        <f t="shared" si="8"/>
        <v>0</v>
      </c>
      <c r="G71" s="2">
        <f t="shared" si="9"/>
        <v>1</v>
      </c>
      <c r="H71" s="2">
        <f t="shared" si="10"/>
        <v>0</v>
      </c>
      <c r="I71" s="3">
        <v>2.2777353E-2</v>
      </c>
      <c r="J71" s="3">
        <v>6.7808172845000003</v>
      </c>
      <c r="K71" s="3">
        <v>3.1233435859999998</v>
      </c>
      <c r="L71" s="3">
        <v>2.9519420037000001</v>
      </c>
      <c r="M71" s="4">
        <v>1621.0508061769999</v>
      </c>
      <c r="N71" s="2">
        <f t="shared" si="11"/>
        <v>0</v>
      </c>
      <c r="O71" s="2">
        <f t="shared" si="12"/>
        <v>1</v>
      </c>
      <c r="P71">
        <f>VLOOKUP(A71,NpByCase!$A$2:$G$158,2,FALSE)</f>
        <v>1660384.54</v>
      </c>
      <c r="Q71" s="4">
        <f>VLOOKUP(A71,NpByCase!$A$2:$G$158,3,FALSE)</f>
        <v>2693900.5</v>
      </c>
      <c r="R71" s="4" t="e">
        <f>VLOOKUP(A71,NpByCase!$A$2:$G$158,4,FALSE)</f>
        <v>#N/A</v>
      </c>
      <c r="S71" s="4" t="e">
        <f>VLOOKUP(A71,NpByCase!$A$2:$G$158,5,FALSE)</f>
        <v>#N/A</v>
      </c>
      <c r="T71" s="4" t="e">
        <f>VLOOKUP(A71,NpByCase!$A$2:$G$158,7,FALSE)</f>
        <v>#N/A</v>
      </c>
      <c r="U71" t="e">
        <f>VLOOKUP(A71,NpByCase!$A$2:$I$158,8,FALSE)</f>
        <v>#N/A</v>
      </c>
      <c r="V71" t="e">
        <f>VLOOKUP(A71,NpByCase!$A$2:$I$158,9,FALSE)</f>
        <v>#N/A</v>
      </c>
    </row>
    <row r="72" spans="1:22" x14ac:dyDescent="0.25">
      <c r="A72" t="str">
        <f t="shared" si="7"/>
        <v>300_093_TRANZ</v>
      </c>
      <c r="B72" t="s">
        <v>39</v>
      </c>
      <c r="C72" s="2">
        <v>300</v>
      </c>
      <c r="D72" t="s">
        <v>322</v>
      </c>
      <c r="E72" s="3">
        <v>0.22021474739999999</v>
      </c>
      <c r="F72" s="2">
        <f t="shared" si="8"/>
        <v>0</v>
      </c>
      <c r="G72" s="2">
        <f t="shared" si="9"/>
        <v>1</v>
      </c>
      <c r="H72" s="2">
        <f t="shared" si="10"/>
        <v>0</v>
      </c>
      <c r="I72" s="3">
        <v>4.2389637000000001E-2</v>
      </c>
      <c r="J72" s="3">
        <v>9.0258955796000002</v>
      </c>
      <c r="K72" s="3">
        <v>4.8302930784999996</v>
      </c>
      <c r="L72" s="3">
        <v>2.8872535291000001</v>
      </c>
      <c r="M72" s="4">
        <v>1625.9707730477</v>
      </c>
      <c r="N72" s="2">
        <f t="shared" si="11"/>
        <v>0</v>
      </c>
      <c r="O72" s="2">
        <f t="shared" si="12"/>
        <v>1</v>
      </c>
      <c r="P72">
        <f>VLOOKUP(A72,NpByCase!$A$2:$G$158,2,FALSE)</f>
        <v>1560429.48</v>
      </c>
      <c r="Q72" s="4">
        <f>VLOOKUP(A72,NpByCase!$A$2:$G$158,3,FALSE)</f>
        <v>2680717.37</v>
      </c>
      <c r="R72" s="5">
        <f>VLOOKUP(A72,NpByCase!$A$2:$G$158,4,FALSE)</f>
        <v>3396738.72</v>
      </c>
      <c r="S72" s="5">
        <f>VLOOKUP(A72,NpByCase!$A$2:$G$158,5,FALSE)</f>
        <v>3396738.72</v>
      </c>
      <c r="T72" s="5">
        <f>VLOOKUP(A72,NpByCase!$A$2:$G$158,7,FALSE)</f>
        <v>3396738.72</v>
      </c>
      <c r="U72" t="e">
        <f>VLOOKUP(A72,NpByCase!$A$2:$I$158,8,FALSE)</f>
        <v>#N/A</v>
      </c>
      <c r="V72" t="e">
        <f>VLOOKUP(A72,NpByCase!$A$2:$I$158,9,FALSE)</f>
        <v>#N/A</v>
      </c>
    </row>
    <row r="73" spans="1:22" x14ac:dyDescent="0.25">
      <c r="A73" t="str">
        <f t="shared" si="7"/>
        <v>300_096_TRANZ</v>
      </c>
      <c r="B73" t="s">
        <v>15</v>
      </c>
      <c r="C73" s="2">
        <v>300</v>
      </c>
      <c r="D73" t="s">
        <v>322</v>
      </c>
      <c r="E73" s="3">
        <v>0.37524088639999997</v>
      </c>
      <c r="F73" s="2">
        <f t="shared" si="8"/>
        <v>0</v>
      </c>
      <c r="G73" s="2">
        <f t="shared" si="9"/>
        <v>1</v>
      </c>
      <c r="H73" s="2">
        <f t="shared" si="10"/>
        <v>0</v>
      </c>
      <c r="I73" s="3">
        <v>4.95626412E-2</v>
      </c>
      <c r="J73" s="3">
        <v>7.2180724296000003</v>
      </c>
      <c r="K73" s="3">
        <v>3.3193711394999998</v>
      </c>
      <c r="L73" s="3">
        <v>2.6303203033</v>
      </c>
      <c r="M73" s="4">
        <v>1626.011357331</v>
      </c>
      <c r="N73" s="2">
        <f t="shared" si="11"/>
        <v>0</v>
      </c>
      <c r="O73" s="2">
        <f t="shared" si="12"/>
        <v>1</v>
      </c>
      <c r="P73">
        <f>VLOOKUP(A73,NpByCase!$A$2:$G$158,2,FALSE)</f>
        <v>1557889.54</v>
      </c>
      <c r="Q73" s="4">
        <f>VLOOKUP(A73,NpByCase!$A$2:$G$158,3,FALSE)</f>
        <v>2639075.41</v>
      </c>
      <c r="R73" s="4" t="e">
        <f>VLOOKUP(A73,NpByCase!$A$2:$G$158,4,FALSE)</f>
        <v>#N/A</v>
      </c>
      <c r="S73" s="4" t="e">
        <f>VLOOKUP(A73,NpByCase!$A$2:$G$158,5,FALSE)</f>
        <v>#N/A</v>
      </c>
      <c r="T73" s="4" t="e">
        <f>VLOOKUP(A73,NpByCase!$A$2:$G$158,7,FALSE)</f>
        <v>#N/A</v>
      </c>
      <c r="U73" t="e">
        <f>VLOOKUP(A73,NpByCase!$A$2:$I$158,8,FALSE)</f>
        <v>#N/A</v>
      </c>
      <c r="V73" t="e">
        <f>VLOOKUP(A73,NpByCase!$A$2:$I$158,9,FALSE)</f>
        <v>#N/A</v>
      </c>
    </row>
    <row r="74" spans="1:22" x14ac:dyDescent="0.25">
      <c r="A74" t="str">
        <f t="shared" si="7"/>
        <v>300_097</v>
      </c>
      <c r="B74" t="s">
        <v>63</v>
      </c>
      <c r="C74" s="2">
        <v>300</v>
      </c>
      <c r="E74" s="3">
        <v>0.17049261330000001</v>
      </c>
      <c r="F74" s="2">
        <f t="shared" si="8"/>
        <v>0</v>
      </c>
      <c r="G74" s="2">
        <f t="shared" si="9"/>
        <v>1</v>
      </c>
      <c r="H74" s="2">
        <f t="shared" si="10"/>
        <v>0</v>
      </c>
      <c r="I74" s="3">
        <v>3.1322048499999998E-2</v>
      </c>
      <c r="J74" s="3">
        <v>1.797686906</v>
      </c>
      <c r="K74" s="3">
        <v>2.434547486</v>
      </c>
      <c r="L74" s="3">
        <v>2.3236133246000001</v>
      </c>
      <c r="M74" s="4">
        <v>1617.3107165157001</v>
      </c>
      <c r="N74" s="2">
        <f t="shared" si="11"/>
        <v>1</v>
      </c>
      <c r="O74" s="2">
        <f t="shared" si="12"/>
        <v>0</v>
      </c>
      <c r="P74">
        <f>VLOOKUP(A74,NpByCase!$A$2:$G$158,2,FALSE)</f>
        <v>1562687.93</v>
      </c>
      <c r="Q74" s="4">
        <f>VLOOKUP(A74,NpByCase!$A$2:$G$158,3,FALSE)</f>
        <v>2890091.54</v>
      </c>
      <c r="R74" s="4" t="e">
        <f>VLOOKUP(A74,NpByCase!$A$2:$G$158,4,FALSE)</f>
        <v>#N/A</v>
      </c>
      <c r="S74" s="4" t="e">
        <f>VLOOKUP(A74,NpByCase!$A$2:$G$158,5,FALSE)</f>
        <v>#N/A</v>
      </c>
      <c r="T74" s="4" t="e">
        <f>VLOOKUP(A74,NpByCase!$A$2:$G$158,7,FALSE)</f>
        <v>#N/A</v>
      </c>
      <c r="U74" t="e">
        <f>VLOOKUP(A74,NpByCase!$A$2:$I$158,8,FALSE)</f>
        <v>#N/A</v>
      </c>
      <c r="V74" t="e">
        <f>VLOOKUP(A74,NpByCase!$A$2:$I$158,9,FALSE)</f>
        <v>#N/A</v>
      </c>
    </row>
    <row r="75" spans="1:22" x14ac:dyDescent="0.25">
      <c r="A75" t="str">
        <f t="shared" si="7"/>
        <v>300_104</v>
      </c>
      <c r="B75" t="s">
        <v>64</v>
      </c>
      <c r="C75" s="2">
        <v>300</v>
      </c>
      <c r="E75" s="3">
        <v>0.26017165930000002</v>
      </c>
      <c r="F75" s="2">
        <f t="shared" si="8"/>
        <v>0</v>
      </c>
      <c r="G75" s="2">
        <f t="shared" si="9"/>
        <v>1</v>
      </c>
      <c r="H75" s="2">
        <f t="shared" si="10"/>
        <v>0</v>
      </c>
      <c r="I75" s="3">
        <v>5.0538718500000003E-2</v>
      </c>
      <c r="J75" s="3">
        <v>1.6614857165000001</v>
      </c>
      <c r="K75" s="3">
        <v>2.5145113487000001</v>
      </c>
      <c r="L75" s="3">
        <v>2.5726096033000001</v>
      </c>
      <c r="M75" s="4">
        <v>1619.13036197</v>
      </c>
      <c r="N75" s="2">
        <f t="shared" si="11"/>
        <v>1</v>
      </c>
      <c r="O75" s="2">
        <f t="shared" si="12"/>
        <v>0</v>
      </c>
      <c r="P75">
        <f>VLOOKUP(A75,NpByCase!$A$2:$G$158,2,FALSE)</f>
        <v>1442206.87</v>
      </c>
      <c r="Q75" s="4">
        <f>VLOOKUP(A75,NpByCase!$A$2:$G$158,3,FALSE)</f>
        <v>2772820.39</v>
      </c>
      <c r="R75" s="4" t="e">
        <f>VLOOKUP(A75,NpByCase!$A$2:$G$158,4,FALSE)</f>
        <v>#N/A</v>
      </c>
      <c r="S75" s="4" t="e">
        <f>VLOOKUP(A75,NpByCase!$A$2:$G$158,5,FALSE)</f>
        <v>#N/A</v>
      </c>
      <c r="T75" s="4" t="e">
        <f>VLOOKUP(A75,NpByCase!$A$2:$G$158,7,FALSE)</f>
        <v>#N/A</v>
      </c>
      <c r="U75" t="e">
        <f>VLOOKUP(A75,NpByCase!$A$2:$I$158,8,FALSE)</f>
        <v>#N/A</v>
      </c>
      <c r="V75" t="e">
        <f>VLOOKUP(A75,NpByCase!$A$2:$I$158,9,FALSE)</f>
        <v>#N/A</v>
      </c>
    </row>
    <row r="76" spans="1:22" x14ac:dyDescent="0.25">
      <c r="A76" t="str">
        <f t="shared" si="7"/>
        <v>300_105_TRANZ</v>
      </c>
      <c r="B76" t="s">
        <v>101</v>
      </c>
      <c r="C76" s="2">
        <v>300</v>
      </c>
      <c r="D76" t="s">
        <v>322</v>
      </c>
      <c r="E76" s="3">
        <v>0.34953327299999998</v>
      </c>
      <c r="F76" s="2">
        <f t="shared" si="8"/>
        <v>0</v>
      </c>
      <c r="G76" s="2">
        <f t="shared" si="9"/>
        <v>1</v>
      </c>
      <c r="H76" s="2">
        <f t="shared" si="10"/>
        <v>0</v>
      </c>
      <c r="I76" s="3">
        <v>2.4169664399999999E-2</v>
      </c>
      <c r="J76" s="3">
        <v>7.6369311668000002</v>
      </c>
      <c r="K76" s="3">
        <v>3.9261072913000001</v>
      </c>
      <c r="L76" s="3">
        <v>2.9965143393</v>
      </c>
      <c r="M76" s="4">
        <v>1610.5655985650999</v>
      </c>
      <c r="N76" s="2">
        <f t="shared" si="11"/>
        <v>0</v>
      </c>
      <c r="O76" s="2">
        <f t="shared" si="12"/>
        <v>1</v>
      </c>
      <c r="P76">
        <f>VLOOKUP(A76,NpByCase!$A$2:$G$158,2,FALSE)</f>
        <v>1657114.12</v>
      </c>
      <c r="Q76" s="4">
        <f>VLOOKUP(A76,NpByCase!$A$2:$G$158,3,FALSE)</f>
        <v>2782795.4</v>
      </c>
      <c r="R76" s="4" t="e">
        <f>VLOOKUP(A76,NpByCase!$A$2:$G$158,4,FALSE)</f>
        <v>#N/A</v>
      </c>
      <c r="S76" s="4" t="e">
        <f>VLOOKUP(A76,NpByCase!$A$2:$G$158,5,FALSE)</f>
        <v>#N/A</v>
      </c>
      <c r="T76" s="4" t="e">
        <f>VLOOKUP(A76,NpByCase!$A$2:$G$158,7,FALSE)</f>
        <v>#N/A</v>
      </c>
      <c r="U76" t="e">
        <f>VLOOKUP(A76,NpByCase!$A$2:$I$158,8,FALSE)</f>
        <v>#N/A</v>
      </c>
      <c r="V76" t="e">
        <f>VLOOKUP(A76,NpByCase!$A$2:$I$158,9,FALSE)</f>
        <v>#N/A</v>
      </c>
    </row>
    <row r="77" spans="1:22" x14ac:dyDescent="0.25">
      <c r="A77" t="str">
        <f t="shared" si="7"/>
        <v>300_108_TRANZ</v>
      </c>
      <c r="B77" t="s">
        <v>102</v>
      </c>
      <c r="C77" s="2">
        <v>300</v>
      </c>
      <c r="D77" t="s">
        <v>322</v>
      </c>
      <c r="E77" s="3">
        <v>0.28334464329999998</v>
      </c>
      <c r="F77" s="2">
        <f t="shared" si="8"/>
        <v>0</v>
      </c>
      <c r="G77" s="2">
        <f t="shared" si="9"/>
        <v>1</v>
      </c>
      <c r="H77" s="2">
        <f t="shared" si="10"/>
        <v>0</v>
      </c>
      <c r="I77" s="3">
        <v>3.5585290200000001E-2</v>
      </c>
      <c r="J77" s="3">
        <v>7.4305389772000003</v>
      </c>
      <c r="K77" s="3">
        <v>2.5355686177000001</v>
      </c>
      <c r="L77" s="3">
        <v>2.2614904285000001</v>
      </c>
      <c r="M77" s="4">
        <v>1624.7296383570999</v>
      </c>
      <c r="N77" s="2">
        <f t="shared" si="11"/>
        <v>0</v>
      </c>
      <c r="O77" s="2">
        <f t="shared" si="12"/>
        <v>1</v>
      </c>
      <c r="P77">
        <f>VLOOKUP(A77,NpByCase!$A$2:$G$158,2,FALSE)</f>
        <v>1690132.12</v>
      </c>
      <c r="Q77" s="4">
        <f>VLOOKUP(A77,NpByCase!$A$2:$G$158,3,FALSE)</f>
        <v>2872372.06</v>
      </c>
      <c r="R77" s="4" t="e">
        <f>VLOOKUP(A77,NpByCase!$A$2:$G$158,4,FALSE)</f>
        <v>#N/A</v>
      </c>
      <c r="S77" s="4" t="e">
        <f>VLOOKUP(A77,NpByCase!$A$2:$G$158,5,FALSE)</f>
        <v>#N/A</v>
      </c>
      <c r="T77" s="4" t="e">
        <f>VLOOKUP(A77,NpByCase!$A$2:$G$158,7,FALSE)</f>
        <v>#N/A</v>
      </c>
      <c r="U77" t="e">
        <f>VLOOKUP(A77,NpByCase!$A$2:$I$158,8,FALSE)</f>
        <v>#N/A</v>
      </c>
      <c r="V77" t="e">
        <f>VLOOKUP(A77,NpByCase!$A$2:$I$158,9,FALSE)</f>
        <v>#N/A</v>
      </c>
    </row>
    <row r="78" spans="1:22" x14ac:dyDescent="0.25">
      <c r="A78" t="str">
        <f t="shared" si="7"/>
        <v>300_112_TRANZ</v>
      </c>
      <c r="B78" t="s">
        <v>16</v>
      </c>
      <c r="C78" s="2">
        <v>300</v>
      </c>
      <c r="D78" t="s">
        <v>322</v>
      </c>
      <c r="E78" s="3">
        <v>0.2378386831</v>
      </c>
      <c r="F78" s="2">
        <f t="shared" si="8"/>
        <v>0</v>
      </c>
      <c r="G78" s="2">
        <f t="shared" si="9"/>
        <v>1</v>
      </c>
      <c r="H78" s="2">
        <f t="shared" si="10"/>
        <v>0</v>
      </c>
      <c r="I78" s="3">
        <v>1.7224314800000001E-2</v>
      </c>
      <c r="J78" s="3">
        <v>4.1769807401000003</v>
      </c>
      <c r="K78" s="3">
        <v>3.8560227732999999</v>
      </c>
      <c r="L78" s="3">
        <v>2.5430628923</v>
      </c>
      <c r="M78" s="4">
        <v>1625.7819057224999</v>
      </c>
      <c r="N78" s="2">
        <f t="shared" si="11"/>
        <v>0</v>
      </c>
      <c r="O78" s="2">
        <f t="shared" si="12"/>
        <v>1</v>
      </c>
      <c r="P78">
        <f>VLOOKUP(A78,NpByCase!$A$2:$G$158,2,FALSE)</f>
        <v>1615561.64</v>
      </c>
      <c r="Q78" s="4">
        <f>VLOOKUP(A78,NpByCase!$A$2:$G$158,3,FALSE)</f>
        <v>2639942.96</v>
      </c>
      <c r="R78" s="4">
        <f>VLOOKUP(A78,NpByCase!$A$2:$G$158,4,FALSE)</f>
        <v>3307855.69</v>
      </c>
      <c r="S78" s="4">
        <f>VLOOKUP(A78,NpByCase!$A$2:$G$158,5,FALSE)</f>
        <v>3165451.79</v>
      </c>
      <c r="T78" s="4">
        <f>VLOOKUP(A78,NpByCase!$A$2:$G$158,7,FALSE)</f>
        <v>2552619.1800000002</v>
      </c>
      <c r="U78">
        <f>VLOOKUP(A78,NpByCase!$A$2:$I$158,8,FALSE)</f>
        <v>1922712.25</v>
      </c>
      <c r="V78">
        <f>VLOOKUP(A78,NpByCase!$A$2:$I$158,9,FALSE)</f>
        <v>1876498.49</v>
      </c>
    </row>
    <row r="79" spans="1:22" x14ac:dyDescent="0.25">
      <c r="A79" t="str">
        <f t="shared" si="7"/>
        <v>300_113_TRANZ</v>
      </c>
      <c r="B79" t="s">
        <v>103</v>
      </c>
      <c r="C79" s="2">
        <v>300</v>
      </c>
      <c r="D79" t="s">
        <v>322</v>
      </c>
      <c r="E79" s="3">
        <v>0.15768141050000001</v>
      </c>
      <c r="F79" s="2">
        <f t="shared" si="8"/>
        <v>0</v>
      </c>
      <c r="G79" s="2">
        <f t="shared" si="9"/>
        <v>1</v>
      </c>
      <c r="H79" s="2">
        <f t="shared" si="10"/>
        <v>0</v>
      </c>
      <c r="I79" s="3">
        <v>3.7995562400000002E-2</v>
      </c>
      <c r="J79" s="3">
        <v>4.6429633671000001</v>
      </c>
      <c r="K79" s="3">
        <v>2.5540623815000001</v>
      </c>
      <c r="L79" s="3">
        <v>2.1915473184000001</v>
      </c>
      <c r="M79" s="4">
        <v>1616.0072157159</v>
      </c>
      <c r="N79" s="2">
        <f t="shared" si="11"/>
        <v>0</v>
      </c>
      <c r="O79" s="2">
        <f t="shared" si="12"/>
        <v>1</v>
      </c>
      <c r="P79">
        <f>VLOOKUP(A79,NpByCase!$A$2:$G$158,2,FALSE)</f>
        <v>1553610.19</v>
      </c>
      <c r="Q79" s="4">
        <f>VLOOKUP(A79,NpByCase!$A$2:$G$158,3,FALSE)</f>
        <v>2629437.15</v>
      </c>
      <c r="R79" s="4">
        <f>VLOOKUP(A79,NpByCase!$A$2:$G$158,4,FALSE)</f>
        <v>3366602.06</v>
      </c>
      <c r="S79" s="4">
        <f>VLOOKUP(A79,NpByCase!$A$2:$G$158,5,FALSE)</f>
        <v>3197696.22</v>
      </c>
      <c r="T79" s="4">
        <f>VLOOKUP(A79,NpByCase!$A$2:$G$158,7,FALSE)</f>
        <v>2657407.52</v>
      </c>
      <c r="U79">
        <f>VLOOKUP(A79,NpByCase!$A$2:$I$158,8,FALSE)</f>
        <v>1813003.53</v>
      </c>
      <c r="V79">
        <f>VLOOKUP(A79,NpByCase!$A$2:$I$158,9,FALSE)</f>
        <v>1835278.27</v>
      </c>
    </row>
    <row r="80" spans="1:22" x14ac:dyDescent="0.25">
      <c r="A80" t="str">
        <f t="shared" si="7"/>
        <v>300_114_TRANZ</v>
      </c>
      <c r="B80" t="s">
        <v>104</v>
      </c>
      <c r="C80" s="2">
        <v>300</v>
      </c>
      <c r="D80" t="s">
        <v>322</v>
      </c>
      <c r="E80" s="3">
        <v>0.4975973414</v>
      </c>
      <c r="F80" s="2">
        <f t="shared" si="8"/>
        <v>0</v>
      </c>
      <c r="G80" s="2">
        <f t="shared" si="9"/>
        <v>1</v>
      </c>
      <c r="H80" s="2">
        <f t="shared" si="10"/>
        <v>0</v>
      </c>
      <c r="I80" s="3">
        <v>4.4004717899999997E-2</v>
      </c>
      <c r="J80" s="3">
        <v>6.3703383970000003</v>
      </c>
      <c r="K80" s="3">
        <v>2.8926374753999999</v>
      </c>
      <c r="L80" s="3">
        <v>2.6450308607999999</v>
      </c>
      <c r="M80" s="4">
        <v>1624.2929309225999</v>
      </c>
      <c r="N80" s="2">
        <f t="shared" si="11"/>
        <v>0</v>
      </c>
      <c r="O80" s="2">
        <f t="shared" si="12"/>
        <v>1</v>
      </c>
      <c r="P80">
        <f>VLOOKUP(A80,NpByCase!$A$2:$G$158,2,FALSE)</f>
        <v>1574632.14</v>
      </c>
      <c r="Q80" s="4">
        <f>VLOOKUP(A80,NpByCase!$A$2:$G$158,3,FALSE)</f>
        <v>2670723.79</v>
      </c>
      <c r="R80" s="4" t="e">
        <f>VLOOKUP(A80,NpByCase!$A$2:$G$158,4,FALSE)</f>
        <v>#N/A</v>
      </c>
      <c r="S80" s="4" t="e">
        <f>VLOOKUP(A80,NpByCase!$A$2:$G$158,5,FALSE)</f>
        <v>#N/A</v>
      </c>
      <c r="T80" s="4" t="e">
        <f>VLOOKUP(A80,NpByCase!$A$2:$G$158,7,FALSE)</f>
        <v>#N/A</v>
      </c>
      <c r="U80" t="e">
        <f>VLOOKUP(A80,NpByCase!$A$2:$I$158,8,FALSE)</f>
        <v>#N/A</v>
      </c>
      <c r="V80" t="e">
        <f>VLOOKUP(A80,NpByCase!$A$2:$I$158,9,FALSE)</f>
        <v>#N/A</v>
      </c>
    </row>
    <row r="81" spans="1:22" x14ac:dyDescent="0.25">
      <c r="A81" t="str">
        <f t="shared" si="7"/>
        <v>300_115</v>
      </c>
      <c r="B81" t="s">
        <v>65</v>
      </c>
      <c r="C81" s="2">
        <v>300</v>
      </c>
      <c r="E81" s="3">
        <v>0.27141137710000002</v>
      </c>
      <c r="F81" s="2">
        <f t="shared" si="8"/>
        <v>0</v>
      </c>
      <c r="G81" s="2">
        <f t="shared" si="9"/>
        <v>1</v>
      </c>
      <c r="H81" s="2">
        <f t="shared" si="10"/>
        <v>0</v>
      </c>
      <c r="I81" s="3">
        <v>3.3654628700000001E-2</v>
      </c>
      <c r="J81" s="3">
        <v>3.0289593365999998</v>
      </c>
      <c r="K81" s="3">
        <v>4.3586114124000002</v>
      </c>
      <c r="L81" s="3">
        <v>2.8762356008999999</v>
      </c>
      <c r="M81" s="4">
        <v>1623.5050758307</v>
      </c>
      <c r="N81" s="2">
        <f t="shared" si="11"/>
        <v>1</v>
      </c>
      <c r="O81" s="2">
        <f t="shared" si="12"/>
        <v>0</v>
      </c>
      <c r="P81">
        <f>VLOOKUP(A81,NpByCase!$A$2:$G$158,2,FALSE)</f>
        <v>1662774.75</v>
      </c>
      <c r="Q81" s="4">
        <f>VLOOKUP(A81,NpByCase!$A$2:$G$158,3,FALSE)</f>
        <v>2974777.35</v>
      </c>
      <c r="R81" s="4" t="e">
        <f>VLOOKUP(A81,NpByCase!$A$2:$G$158,4,FALSE)</f>
        <v>#N/A</v>
      </c>
      <c r="S81" s="4" t="e">
        <f>VLOOKUP(A81,NpByCase!$A$2:$G$158,5,FALSE)</f>
        <v>#N/A</v>
      </c>
      <c r="T81" s="4" t="e">
        <f>VLOOKUP(A81,NpByCase!$A$2:$G$158,7,FALSE)</f>
        <v>#N/A</v>
      </c>
      <c r="U81" t="e">
        <f>VLOOKUP(A81,NpByCase!$A$2:$I$158,8,FALSE)</f>
        <v>#N/A</v>
      </c>
      <c r="V81" t="e">
        <f>VLOOKUP(A81,NpByCase!$A$2:$I$158,9,FALSE)</f>
        <v>#N/A</v>
      </c>
    </row>
    <row r="82" spans="1:22" x14ac:dyDescent="0.25">
      <c r="A82" t="str">
        <f t="shared" si="7"/>
        <v>300_116</v>
      </c>
      <c r="B82" t="s">
        <v>66</v>
      </c>
      <c r="C82" s="2">
        <v>300</v>
      </c>
      <c r="E82" s="3">
        <v>0.20925585020000001</v>
      </c>
      <c r="F82" s="2">
        <f t="shared" si="8"/>
        <v>0</v>
      </c>
      <c r="G82" s="2">
        <f t="shared" si="9"/>
        <v>1</v>
      </c>
      <c r="H82" s="2">
        <f t="shared" si="10"/>
        <v>0</v>
      </c>
      <c r="I82" s="3">
        <v>6.5390724100000006E-2</v>
      </c>
      <c r="J82" s="3">
        <v>3.3222465884000001</v>
      </c>
      <c r="K82" s="3">
        <v>4.3963311956000002</v>
      </c>
      <c r="L82" s="3">
        <v>2.9694144732000001</v>
      </c>
      <c r="M82" s="4">
        <v>1623.4085058298001</v>
      </c>
      <c r="N82" s="2">
        <f t="shared" si="11"/>
        <v>1</v>
      </c>
      <c r="O82" s="2">
        <f t="shared" si="12"/>
        <v>0</v>
      </c>
      <c r="P82">
        <f>VLOOKUP(A82,NpByCase!$A$2:$G$158,2,FALSE)</f>
        <v>1577109.06</v>
      </c>
      <c r="Q82" s="4">
        <f>VLOOKUP(A82,NpByCase!$A$2:$G$158,3,FALSE)</f>
        <v>2984059.91</v>
      </c>
      <c r="R82" s="4" t="e">
        <f>VLOOKUP(A82,NpByCase!$A$2:$G$158,4,FALSE)</f>
        <v>#N/A</v>
      </c>
      <c r="S82" s="4" t="e">
        <f>VLOOKUP(A82,NpByCase!$A$2:$G$158,5,FALSE)</f>
        <v>#N/A</v>
      </c>
      <c r="T82" s="4" t="e">
        <f>VLOOKUP(A82,NpByCase!$A$2:$G$158,7,FALSE)</f>
        <v>#N/A</v>
      </c>
      <c r="U82" t="e">
        <f>VLOOKUP(A82,NpByCase!$A$2:$I$158,8,FALSE)</f>
        <v>#N/A</v>
      </c>
      <c r="V82" t="e">
        <f>VLOOKUP(A82,NpByCase!$A$2:$I$158,9,FALSE)</f>
        <v>#N/A</v>
      </c>
    </row>
    <row r="83" spans="1:22" x14ac:dyDescent="0.25">
      <c r="A83" t="str">
        <f t="shared" si="7"/>
        <v>300_117</v>
      </c>
      <c r="B83" t="s">
        <v>67</v>
      </c>
      <c r="C83" s="2">
        <v>300</v>
      </c>
      <c r="E83" s="3">
        <v>0.24650932680000001</v>
      </c>
      <c r="F83" s="2">
        <f t="shared" si="8"/>
        <v>0</v>
      </c>
      <c r="G83" s="2">
        <f t="shared" si="9"/>
        <v>1</v>
      </c>
      <c r="H83" s="2">
        <f t="shared" si="10"/>
        <v>0</v>
      </c>
      <c r="I83" s="3">
        <v>1.5819070399999999E-2</v>
      </c>
      <c r="J83" s="3">
        <v>1.6140863763</v>
      </c>
      <c r="K83" s="3">
        <v>4.8945109832</v>
      </c>
      <c r="L83" s="3">
        <v>2.1478949078</v>
      </c>
      <c r="M83" s="4">
        <v>1625.5221178539</v>
      </c>
      <c r="N83" s="2">
        <f t="shared" si="11"/>
        <v>1</v>
      </c>
      <c r="O83" s="2">
        <f t="shared" si="12"/>
        <v>0</v>
      </c>
      <c r="P83">
        <f>VLOOKUP(A83,NpByCase!$A$2:$G$158,2,FALSE)</f>
        <v>1536819.51</v>
      </c>
      <c r="Q83" s="4">
        <f>VLOOKUP(A83,NpByCase!$A$2:$G$158,3,FALSE)</f>
        <v>2727349.87</v>
      </c>
      <c r="R83" s="4" t="e">
        <f>VLOOKUP(A83,NpByCase!$A$2:$G$158,4,FALSE)</f>
        <v>#N/A</v>
      </c>
      <c r="S83" s="4" t="e">
        <f>VLOOKUP(A83,NpByCase!$A$2:$G$158,5,FALSE)</f>
        <v>#N/A</v>
      </c>
      <c r="T83" s="4" t="e">
        <f>VLOOKUP(A83,NpByCase!$A$2:$G$158,7,FALSE)</f>
        <v>#N/A</v>
      </c>
      <c r="U83" t="e">
        <f>VLOOKUP(A83,NpByCase!$A$2:$I$158,8,FALSE)</f>
        <v>#N/A</v>
      </c>
      <c r="V83" t="e">
        <f>VLOOKUP(A83,NpByCase!$A$2:$I$158,9,FALSE)</f>
        <v>#N/A</v>
      </c>
    </row>
    <row r="84" spans="1:22" x14ac:dyDescent="0.25">
      <c r="A84" t="str">
        <f t="shared" si="7"/>
        <v>300_118_TRANZ</v>
      </c>
      <c r="B84" t="s">
        <v>17</v>
      </c>
      <c r="C84" s="2">
        <v>300</v>
      </c>
      <c r="D84" t="s">
        <v>322</v>
      </c>
      <c r="E84" s="3">
        <v>9.6157282999999996E-2</v>
      </c>
      <c r="F84" s="2">
        <f t="shared" si="8"/>
        <v>0</v>
      </c>
      <c r="G84" s="2">
        <f t="shared" si="9"/>
        <v>1</v>
      </c>
      <c r="H84" s="2">
        <f t="shared" si="10"/>
        <v>0</v>
      </c>
      <c r="I84" s="3">
        <v>1.4224113300000001E-2</v>
      </c>
      <c r="J84" s="3">
        <v>4.0055073048000001</v>
      </c>
      <c r="K84" s="3">
        <v>4.0487994114000001</v>
      </c>
      <c r="L84" s="3">
        <v>2.8647980109</v>
      </c>
      <c r="M84" s="4">
        <v>1629.3512004244001</v>
      </c>
      <c r="N84" s="2">
        <f t="shared" si="11"/>
        <v>0</v>
      </c>
      <c r="O84" s="2">
        <f t="shared" si="12"/>
        <v>1</v>
      </c>
      <c r="P84">
        <f>VLOOKUP(A84,NpByCase!$A$2:$G$158,2,FALSE)</f>
        <v>1654257.12</v>
      </c>
      <c r="Q84" s="4">
        <f>VLOOKUP(A84,NpByCase!$A$2:$G$158,3,FALSE)</f>
        <v>2686437.23</v>
      </c>
      <c r="R84" s="4" t="e">
        <f>VLOOKUP(A84,NpByCase!$A$2:$G$158,4,FALSE)</f>
        <v>#N/A</v>
      </c>
      <c r="S84" s="4" t="e">
        <f>VLOOKUP(A84,NpByCase!$A$2:$G$158,5,FALSE)</f>
        <v>#N/A</v>
      </c>
      <c r="T84" s="4" t="e">
        <f>VLOOKUP(A84,NpByCase!$A$2:$G$158,7,FALSE)</f>
        <v>#N/A</v>
      </c>
      <c r="U84" t="e">
        <f>VLOOKUP(A84,NpByCase!$A$2:$I$158,8,FALSE)</f>
        <v>#N/A</v>
      </c>
      <c r="V84" t="e">
        <f>VLOOKUP(A84,NpByCase!$A$2:$I$158,9,FALSE)</f>
        <v>#N/A</v>
      </c>
    </row>
    <row r="85" spans="1:22" x14ac:dyDescent="0.25">
      <c r="A85" t="str">
        <f t="shared" si="7"/>
        <v>300_123_TRANZ</v>
      </c>
      <c r="B85" t="s">
        <v>18</v>
      </c>
      <c r="C85" s="2">
        <v>300</v>
      </c>
      <c r="D85" t="s">
        <v>322</v>
      </c>
      <c r="E85" s="3">
        <v>0.36429033100000002</v>
      </c>
      <c r="F85" s="2">
        <f t="shared" si="8"/>
        <v>0</v>
      </c>
      <c r="G85" s="2">
        <f t="shared" si="9"/>
        <v>1</v>
      </c>
      <c r="H85" s="2">
        <f t="shared" si="10"/>
        <v>0</v>
      </c>
      <c r="I85" s="3">
        <v>3.6438537399999998E-2</v>
      </c>
      <c r="J85" s="3">
        <v>6.6911776136999999</v>
      </c>
      <c r="K85" s="3">
        <v>4.0150148117000004</v>
      </c>
      <c r="L85" s="3">
        <v>2.6831193459999998</v>
      </c>
      <c r="M85" s="4">
        <v>1625.2961704372001</v>
      </c>
      <c r="N85" s="2">
        <f t="shared" si="11"/>
        <v>0</v>
      </c>
      <c r="O85" s="2">
        <f t="shared" si="12"/>
        <v>1</v>
      </c>
      <c r="P85">
        <f>VLOOKUP(A85,NpByCase!$A$2:$G$158,2,FALSE)</f>
        <v>1615278.62</v>
      </c>
      <c r="Q85" s="4">
        <f>VLOOKUP(A85,NpByCase!$A$2:$G$158,3,FALSE)</f>
        <v>2750957.09</v>
      </c>
      <c r="R85" s="4" t="e">
        <f>VLOOKUP(A85,NpByCase!$A$2:$G$158,4,FALSE)</f>
        <v>#N/A</v>
      </c>
      <c r="S85" s="4" t="e">
        <f>VLOOKUP(A85,NpByCase!$A$2:$G$158,5,FALSE)</f>
        <v>#N/A</v>
      </c>
      <c r="T85" s="4" t="e">
        <f>VLOOKUP(A85,NpByCase!$A$2:$G$158,7,FALSE)</f>
        <v>#N/A</v>
      </c>
      <c r="U85" t="e">
        <f>VLOOKUP(A85,NpByCase!$A$2:$I$158,8,FALSE)</f>
        <v>#N/A</v>
      </c>
      <c r="V85" t="e">
        <f>VLOOKUP(A85,NpByCase!$A$2:$I$158,9,FALSE)</f>
        <v>#N/A</v>
      </c>
    </row>
    <row r="86" spans="1:22" x14ac:dyDescent="0.25">
      <c r="A86" t="str">
        <f t="shared" si="7"/>
        <v>300_125_TRANZ</v>
      </c>
      <c r="B86" t="s">
        <v>105</v>
      </c>
      <c r="C86" s="2">
        <v>300</v>
      </c>
      <c r="D86" t="s">
        <v>322</v>
      </c>
      <c r="E86" s="3">
        <v>0.15979619</v>
      </c>
      <c r="F86" s="2">
        <f t="shared" si="8"/>
        <v>0</v>
      </c>
      <c r="G86" s="2">
        <f t="shared" si="9"/>
        <v>1</v>
      </c>
      <c r="H86" s="2">
        <f t="shared" si="10"/>
        <v>0</v>
      </c>
      <c r="I86" s="3">
        <v>3.6918952599999999E-2</v>
      </c>
      <c r="J86" s="3">
        <v>5.3699093624999996</v>
      </c>
      <c r="K86" s="3">
        <v>3.8123145741000002</v>
      </c>
      <c r="L86" s="3">
        <v>2.2072563675999999</v>
      </c>
      <c r="M86" s="4">
        <v>1612.4406212706999</v>
      </c>
      <c r="N86" s="2">
        <f t="shared" si="11"/>
        <v>0</v>
      </c>
      <c r="O86" s="2">
        <f t="shared" si="12"/>
        <v>1</v>
      </c>
      <c r="P86">
        <f>VLOOKUP(A86,NpByCase!$A$2:$G$158,2,FALSE)</f>
        <v>1585293.12</v>
      </c>
      <c r="Q86" s="4">
        <f>VLOOKUP(A86,NpByCase!$A$2:$G$158,3,FALSE)</f>
        <v>2709175.23</v>
      </c>
      <c r="R86" s="4" t="e">
        <f>VLOOKUP(A86,NpByCase!$A$2:$G$158,4,FALSE)</f>
        <v>#N/A</v>
      </c>
      <c r="S86" s="4" t="e">
        <f>VLOOKUP(A86,NpByCase!$A$2:$G$158,5,FALSE)</f>
        <v>#N/A</v>
      </c>
      <c r="T86" s="4" t="e">
        <f>VLOOKUP(A86,NpByCase!$A$2:$G$158,7,FALSE)</f>
        <v>#N/A</v>
      </c>
      <c r="U86" t="e">
        <f>VLOOKUP(A86,NpByCase!$A$2:$I$158,8,FALSE)</f>
        <v>#N/A</v>
      </c>
      <c r="V86" t="e">
        <f>VLOOKUP(A86,NpByCase!$A$2:$I$158,9,FALSE)</f>
        <v>#N/A</v>
      </c>
    </row>
    <row r="87" spans="1:22" x14ac:dyDescent="0.25">
      <c r="A87" t="str">
        <f t="shared" si="7"/>
        <v>300_133_TRANZ</v>
      </c>
      <c r="B87" t="s">
        <v>106</v>
      </c>
      <c r="C87" s="2">
        <v>300</v>
      </c>
      <c r="D87" t="s">
        <v>322</v>
      </c>
      <c r="E87" s="3">
        <v>0.1242869397</v>
      </c>
      <c r="F87" s="2">
        <f t="shared" si="8"/>
        <v>0</v>
      </c>
      <c r="G87" s="2">
        <f t="shared" si="9"/>
        <v>1</v>
      </c>
      <c r="H87" s="2">
        <f t="shared" si="10"/>
        <v>0</v>
      </c>
      <c r="I87" s="3">
        <v>1.7370427300000001E-2</v>
      </c>
      <c r="J87" s="3">
        <v>4.3117347474000001</v>
      </c>
      <c r="K87" s="3">
        <v>2.0846416965999999</v>
      </c>
      <c r="L87" s="3">
        <v>2.9842355929000002</v>
      </c>
      <c r="M87" s="4">
        <v>1611.3124111819</v>
      </c>
      <c r="N87" s="2">
        <f t="shared" si="11"/>
        <v>0</v>
      </c>
      <c r="O87" s="2">
        <f t="shared" si="12"/>
        <v>1</v>
      </c>
      <c r="P87">
        <f>VLOOKUP(A87,NpByCase!$A$2:$G$158,2,FALSE)</f>
        <v>1649681.71</v>
      </c>
      <c r="Q87" s="4">
        <f>VLOOKUP(A87,NpByCase!$A$2:$G$158,3,FALSE)</f>
        <v>2785727.42</v>
      </c>
      <c r="R87" s="4" t="e">
        <f>VLOOKUP(A87,NpByCase!$A$2:$G$158,4,FALSE)</f>
        <v>#N/A</v>
      </c>
      <c r="S87" s="4" t="e">
        <f>VLOOKUP(A87,NpByCase!$A$2:$G$158,5,FALSE)</f>
        <v>#N/A</v>
      </c>
      <c r="T87" s="4" t="e">
        <f>VLOOKUP(A87,NpByCase!$A$2:$G$158,7,FALSE)</f>
        <v>#N/A</v>
      </c>
      <c r="U87" t="e">
        <f>VLOOKUP(A87,NpByCase!$A$2:$I$158,8,FALSE)</f>
        <v>#N/A</v>
      </c>
      <c r="V87" t="e">
        <f>VLOOKUP(A87,NpByCase!$A$2:$I$158,9,FALSE)</f>
        <v>#N/A</v>
      </c>
    </row>
    <row r="88" spans="1:22" x14ac:dyDescent="0.25">
      <c r="A88" t="str">
        <f t="shared" si="7"/>
        <v>300_138</v>
      </c>
      <c r="B88" t="s">
        <v>68</v>
      </c>
      <c r="C88" s="2">
        <v>300</v>
      </c>
      <c r="E88" s="3">
        <v>0.47733151550000003</v>
      </c>
      <c r="F88" s="2">
        <f t="shared" si="8"/>
        <v>0</v>
      </c>
      <c r="G88" s="2">
        <f t="shared" si="9"/>
        <v>1</v>
      </c>
      <c r="H88" s="2">
        <f t="shared" si="10"/>
        <v>0</v>
      </c>
      <c r="I88" s="3">
        <v>3.2021095999999999E-2</v>
      </c>
      <c r="J88" s="3">
        <v>2.7436308382000001</v>
      </c>
      <c r="K88" s="3">
        <v>3.6226499607</v>
      </c>
      <c r="L88" s="3">
        <v>2.0718039793999998</v>
      </c>
      <c r="M88" s="4">
        <v>1616.6488123495999</v>
      </c>
      <c r="N88" s="2">
        <f t="shared" si="11"/>
        <v>1</v>
      </c>
      <c r="O88" s="2">
        <f t="shared" si="12"/>
        <v>0</v>
      </c>
      <c r="P88">
        <f>VLOOKUP(A88,NpByCase!$A$2:$G$158,2,FALSE)</f>
        <v>1667109.71</v>
      </c>
      <c r="Q88" s="4">
        <f>VLOOKUP(A88,NpByCase!$A$2:$G$158,3,FALSE)</f>
        <v>2960015.38</v>
      </c>
      <c r="R88" s="4" t="e">
        <f>VLOOKUP(A88,NpByCase!$A$2:$G$158,4,FALSE)</f>
        <v>#N/A</v>
      </c>
      <c r="S88" s="4" t="e">
        <f>VLOOKUP(A88,NpByCase!$A$2:$G$158,5,FALSE)</f>
        <v>#N/A</v>
      </c>
      <c r="T88" s="4" t="e">
        <f>VLOOKUP(A88,NpByCase!$A$2:$G$158,7,FALSE)</f>
        <v>#N/A</v>
      </c>
      <c r="U88" t="e">
        <f>VLOOKUP(A88,NpByCase!$A$2:$I$158,8,FALSE)</f>
        <v>#N/A</v>
      </c>
      <c r="V88" t="e">
        <f>VLOOKUP(A88,NpByCase!$A$2:$I$158,9,FALSE)</f>
        <v>#N/A</v>
      </c>
    </row>
    <row r="89" spans="1:22" x14ac:dyDescent="0.25">
      <c r="A89" t="str">
        <f t="shared" si="7"/>
        <v>300_168</v>
      </c>
      <c r="B89" t="s">
        <v>69</v>
      </c>
      <c r="C89" s="2">
        <v>300</v>
      </c>
      <c r="E89" s="3">
        <v>0.331824171</v>
      </c>
      <c r="F89" s="2">
        <f t="shared" si="8"/>
        <v>0</v>
      </c>
      <c r="G89" s="2">
        <f t="shared" si="9"/>
        <v>1</v>
      </c>
      <c r="H89" s="2">
        <f t="shared" si="10"/>
        <v>0</v>
      </c>
      <c r="I89" s="3">
        <v>6.3128705100000002E-2</v>
      </c>
      <c r="J89" s="3">
        <v>2.1665776108000001</v>
      </c>
      <c r="K89" s="3">
        <v>3.0566794851000001</v>
      </c>
      <c r="L89" s="3">
        <v>2.9384917473000001</v>
      </c>
      <c r="M89" s="4">
        <v>1619.8212756299999</v>
      </c>
      <c r="N89" s="2">
        <f t="shared" si="11"/>
        <v>1</v>
      </c>
      <c r="O89" s="2">
        <f t="shared" si="12"/>
        <v>0</v>
      </c>
      <c r="P89">
        <f>VLOOKUP(A89,NpByCase!$A$2:$G$158,2,FALSE)</f>
        <v>1486177.93</v>
      </c>
      <c r="Q89" s="4">
        <f>VLOOKUP(A89,NpByCase!$A$2:$G$158,3,FALSE)</f>
        <v>2795924.82</v>
      </c>
      <c r="R89" s="4" t="e">
        <f>VLOOKUP(A89,NpByCase!$A$2:$G$158,4,FALSE)</f>
        <v>#N/A</v>
      </c>
      <c r="S89" s="4" t="e">
        <f>VLOOKUP(A89,NpByCase!$A$2:$G$158,5,FALSE)</f>
        <v>#N/A</v>
      </c>
      <c r="T89" s="4" t="e">
        <f>VLOOKUP(A89,NpByCase!$A$2:$G$158,7,FALSE)</f>
        <v>#N/A</v>
      </c>
      <c r="U89" t="e">
        <f>VLOOKUP(A89,NpByCase!$A$2:$I$158,8,FALSE)</f>
        <v>#N/A</v>
      </c>
      <c r="V89" t="e">
        <f>VLOOKUP(A89,NpByCase!$A$2:$I$158,9,FALSE)</f>
        <v>#N/A</v>
      </c>
    </row>
    <row r="90" spans="1:22" x14ac:dyDescent="0.25">
      <c r="A90" t="str">
        <f t="shared" si="7"/>
        <v>300_176</v>
      </c>
      <c r="B90" t="s">
        <v>70</v>
      </c>
      <c r="C90" s="2">
        <v>300</v>
      </c>
      <c r="E90" s="3">
        <v>0.28000851869999999</v>
      </c>
      <c r="F90" s="2">
        <f t="shared" si="8"/>
        <v>0</v>
      </c>
      <c r="G90" s="2">
        <f t="shared" si="9"/>
        <v>1</v>
      </c>
      <c r="H90" s="2">
        <f t="shared" si="10"/>
        <v>0</v>
      </c>
      <c r="I90" s="3">
        <v>3.6730203099999997E-2</v>
      </c>
      <c r="J90" s="3">
        <v>1.8816414751999999</v>
      </c>
      <c r="K90" s="3">
        <v>4.6256727896000003</v>
      </c>
      <c r="L90" s="3">
        <v>2.6714329636</v>
      </c>
      <c r="M90" s="4">
        <v>1629.1828141645999</v>
      </c>
      <c r="N90" s="2">
        <f t="shared" si="11"/>
        <v>1</v>
      </c>
      <c r="O90" s="2">
        <f t="shared" si="12"/>
        <v>0</v>
      </c>
      <c r="P90">
        <f>VLOOKUP(A90,NpByCase!$A$2:$G$158,2,FALSE)</f>
        <v>1458649.39</v>
      </c>
      <c r="Q90" s="4">
        <f>VLOOKUP(A90,NpByCase!$A$2:$G$158,3,FALSE)</f>
        <v>2713894.01</v>
      </c>
      <c r="R90" s="4" t="e">
        <f>VLOOKUP(A90,NpByCase!$A$2:$G$158,4,FALSE)</f>
        <v>#N/A</v>
      </c>
      <c r="S90" s="4" t="e">
        <f>VLOOKUP(A90,NpByCase!$A$2:$G$158,5,FALSE)</f>
        <v>#N/A</v>
      </c>
      <c r="T90" s="4" t="e">
        <f>VLOOKUP(A90,NpByCase!$A$2:$G$158,7,FALSE)</f>
        <v>#N/A</v>
      </c>
      <c r="U90" t="e">
        <f>VLOOKUP(A90,NpByCase!$A$2:$I$158,8,FALSE)</f>
        <v>#N/A</v>
      </c>
      <c r="V90" t="e">
        <f>VLOOKUP(A90,NpByCase!$A$2:$I$158,9,FALSE)</f>
        <v>#N/A</v>
      </c>
    </row>
    <row r="91" spans="1:22" x14ac:dyDescent="0.25">
      <c r="A91" t="str">
        <f t="shared" si="7"/>
        <v>300_179</v>
      </c>
      <c r="B91" t="s">
        <v>71</v>
      </c>
      <c r="C91" s="2">
        <v>300</v>
      </c>
      <c r="E91" s="3">
        <v>0.34776865620000003</v>
      </c>
      <c r="F91" s="2">
        <f t="shared" si="8"/>
        <v>0</v>
      </c>
      <c r="G91" s="2">
        <f t="shared" si="9"/>
        <v>1</v>
      </c>
      <c r="H91" s="2">
        <f t="shared" si="10"/>
        <v>0</v>
      </c>
      <c r="I91" s="3">
        <v>5.4065301400000002E-2</v>
      </c>
      <c r="J91" s="3">
        <v>2.0419221745999998</v>
      </c>
      <c r="K91" s="3">
        <v>3.9749198011</v>
      </c>
      <c r="L91" s="3">
        <v>2.4230920979000001</v>
      </c>
      <c r="M91" s="4">
        <v>1623.7052345490999</v>
      </c>
      <c r="N91" s="2">
        <f t="shared" si="11"/>
        <v>1</v>
      </c>
      <c r="O91" s="2">
        <f t="shared" si="12"/>
        <v>0</v>
      </c>
      <c r="P91">
        <f>VLOOKUP(A91,NpByCase!$A$2:$G$158,2,FALSE)</f>
        <v>1435275.5</v>
      </c>
      <c r="Q91" s="4">
        <f>VLOOKUP(A91,NpByCase!$A$2:$G$158,3,FALSE)</f>
        <v>2692829.52</v>
      </c>
      <c r="R91" s="4" t="e">
        <f>VLOOKUP(A91,NpByCase!$A$2:$G$158,4,FALSE)</f>
        <v>#N/A</v>
      </c>
      <c r="S91" s="4" t="e">
        <f>VLOOKUP(A91,NpByCase!$A$2:$G$158,5,FALSE)</f>
        <v>#N/A</v>
      </c>
      <c r="T91" s="4" t="e">
        <f>VLOOKUP(A91,NpByCase!$A$2:$G$158,7,FALSE)</f>
        <v>#N/A</v>
      </c>
      <c r="U91" t="e">
        <f>VLOOKUP(A91,NpByCase!$A$2:$I$158,8,FALSE)</f>
        <v>#N/A</v>
      </c>
      <c r="V91" t="e">
        <f>VLOOKUP(A91,NpByCase!$A$2:$I$158,9,FALSE)</f>
        <v>#N/A</v>
      </c>
    </row>
    <row r="92" spans="1:22" x14ac:dyDescent="0.25">
      <c r="A92" t="str">
        <f t="shared" si="7"/>
        <v>300_184</v>
      </c>
      <c r="B92" t="s">
        <v>72</v>
      </c>
      <c r="C92" s="2">
        <v>300</v>
      </c>
      <c r="E92" s="3">
        <v>0.40754167720000001</v>
      </c>
      <c r="F92" s="2">
        <f t="shared" si="8"/>
        <v>0</v>
      </c>
      <c r="G92" s="2">
        <f t="shared" si="9"/>
        <v>1</v>
      </c>
      <c r="H92" s="2">
        <f t="shared" si="10"/>
        <v>0</v>
      </c>
      <c r="I92" s="3">
        <v>6.5914558200000001E-2</v>
      </c>
      <c r="J92" s="3">
        <v>2.1387005748000001</v>
      </c>
      <c r="K92" s="3">
        <v>4.2237736690999999</v>
      </c>
      <c r="L92" s="3">
        <v>2.7268288957000002</v>
      </c>
      <c r="M92" s="4">
        <v>1618.9345859026</v>
      </c>
      <c r="N92" s="2">
        <f t="shared" si="11"/>
        <v>1</v>
      </c>
      <c r="O92" s="2">
        <f t="shared" si="12"/>
        <v>0</v>
      </c>
      <c r="P92">
        <f>VLOOKUP(A92,NpByCase!$A$2:$G$158,2,FALSE)</f>
        <v>1413060.57</v>
      </c>
      <c r="Q92" s="4">
        <f>VLOOKUP(A92,NpByCase!$A$2:$G$158,3,FALSE)</f>
        <v>2653891.59</v>
      </c>
      <c r="R92" s="4" t="e">
        <f>VLOOKUP(A92,NpByCase!$A$2:$G$158,4,FALSE)</f>
        <v>#N/A</v>
      </c>
      <c r="S92" s="4" t="e">
        <f>VLOOKUP(A92,NpByCase!$A$2:$G$158,5,FALSE)</f>
        <v>#N/A</v>
      </c>
      <c r="T92" s="4" t="e">
        <f>VLOOKUP(A92,NpByCase!$A$2:$G$158,7,FALSE)</f>
        <v>#N/A</v>
      </c>
      <c r="U92" t="e">
        <f>VLOOKUP(A92,NpByCase!$A$2:$I$158,8,FALSE)</f>
        <v>#N/A</v>
      </c>
      <c r="V92" t="e">
        <f>VLOOKUP(A92,NpByCase!$A$2:$I$158,9,FALSE)</f>
        <v>#N/A</v>
      </c>
    </row>
    <row r="93" spans="1:22" x14ac:dyDescent="0.25">
      <c r="A93" t="str">
        <f t="shared" si="7"/>
        <v>300_204</v>
      </c>
      <c r="B93" t="s">
        <v>73</v>
      </c>
      <c r="C93" s="2">
        <v>300</v>
      </c>
      <c r="E93" s="3">
        <v>0.29251335299999998</v>
      </c>
      <c r="F93" s="2">
        <f t="shared" si="8"/>
        <v>0</v>
      </c>
      <c r="G93" s="2">
        <f t="shared" si="9"/>
        <v>1</v>
      </c>
      <c r="H93" s="2">
        <f t="shared" si="10"/>
        <v>0</v>
      </c>
      <c r="I93" s="3">
        <v>2.9645765399999999E-2</v>
      </c>
      <c r="J93" s="3">
        <v>2.5685093872000002</v>
      </c>
      <c r="K93" s="3">
        <v>3.1570471384999998</v>
      </c>
      <c r="L93" s="3">
        <v>2.3317346296000001</v>
      </c>
      <c r="M93" s="4">
        <v>1628.3051444826001</v>
      </c>
      <c r="N93" s="2">
        <f t="shared" si="11"/>
        <v>1</v>
      </c>
      <c r="O93" s="2">
        <f t="shared" si="12"/>
        <v>0</v>
      </c>
      <c r="P93">
        <f>VLOOKUP(A93,NpByCase!$A$2:$G$158,2,FALSE)</f>
        <v>1699478.6</v>
      </c>
      <c r="Q93" s="4">
        <f>VLOOKUP(A93,NpByCase!$A$2:$G$158,3,FALSE)</f>
        <v>2977599.09</v>
      </c>
      <c r="R93" s="4">
        <f>VLOOKUP(A93,NpByCase!$A$2:$G$158,4,FALSE)</f>
        <v>3756922.87</v>
      </c>
      <c r="S93" s="4">
        <f>VLOOKUP(A93,NpByCase!$A$2:$G$158,5,FALSE)</f>
        <v>3623255</v>
      </c>
      <c r="T93" s="4">
        <f>VLOOKUP(A93,NpByCase!$A$2:$G$158,7,FALSE)</f>
        <v>2935500.44</v>
      </c>
      <c r="U93">
        <f>VLOOKUP(A93,NpByCase!$A$2:$I$158,8,FALSE)</f>
        <v>2078636.99</v>
      </c>
      <c r="V93">
        <f>VLOOKUP(A93,NpByCase!$A$2:$I$158,9,FALSE)</f>
        <v>2071127.11</v>
      </c>
    </row>
    <row r="94" spans="1:22" x14ac:dyDescent="0.25">
      <c r="A94" t="str">
        <f t="shared" si="7"/>
        <v>300_208</v>
      </c>
      <c r="B94" t="s">
        <v>52</v>
      </c>
      <c r="C94" s="2">
        <v>300</v>
      </c>
      <c r="E94" s="3">
        <v>0.30170652260000003</v>
      </c>
      <c r="F94" s="2">
        <f t="shared" si="8"/>
        <v>0</v>
      </c>
      <c r="G94" s="2">
        <f t="shared" si="9"/>
        <v>1</v>
      </c>
      <c r="H94" s="2">
        <f t="shared" si="10"/>
        <v>0</v>
      </c>
      <c r="I94" s="3">
        <v>6.3868902000000005E-2</v>
      </c>
      <c r="J94" s="3">
        <v>2.8393146342</v>
      </c>
      <c r="K94" s="3">
        <v>3.0199032985000001</v>
      </c>
      <c r="L94" s="3">
        <v>2.7495777512999999</v>
      </c>
      <c r="M94" s="4">
        <v>1621.7763198873999</v>
      </c>
      <c r="N94" s="2">
        <f t="shared" si="11"/>
        <v>1</v>
      </c>
      <c r="O94" s="2">
        <f t="shared" si="12"/>
        <v>0</v>
      </c>
      <c r="P94">
        <f>VLOOKUP(A94,NpByCase!$A$2:$G$158,2,FALSE)</f>
        <v>1601422.54</v>
      </c>
      <c r="Q94" s="4">
        <f>VLOOKUP(A94,NpByCase!$A$2:$G$158,3,FALSE)</f>
        <v>3010727.68</v>
      </c>
      <c r="R94" s="4" t="e">
        <f>VLOOKUP(A94,NpByCase!$A$2:$G$158,4,FALSE)</f>
        <v>#N/A</v>
      </c>
      <c r="S94" s="4" t="e">
        <f>VLOOKUP(A94,NpByCase!$A$2:$G$158,5,FALSE)</f>
        <v>#N/A</v>
      </c>
      <c r="T94" s="4" t="e">
        <f>VLOOKUP(A94,NpByCase!$A$2:$G$158,7,FALSE)</f>
        <v>#N/A</v>
      </c>
      <c r="U94" t="e">
        <f>VLOOKUP(A94,NpByCase!$A$2:$I$158,8,FALSE)</f>
        <v>#N/A</v>
      </c>
      <c r="V94" t="e">
        <f>VLOOKUP(A94,NpByCase!$A$2:$I$158,9,FALSE)</f>
        <v>#N/A</v>
      </c>
    </row>
    <row r="95" spans="1:22" x14ac:dyDescent="0.25">
      <c r="A95" t="str">
        <f t="shared" si="7"/>
        <v>300_220</v>
      </c>
      <c r="B95" t="s">
        <v>74</v>
      </c>
      <c r="C95" s="2">
        <v>300</v>
      </c>
      <c r="E95" s="3">
        <v>0.1096345998</v>
      </c>
      <c r="F95" s="2">
        <f t="shared" si="8"/>
        <v>0</v>
      </c>
      <c r="G95" s="2">
        <f t="shared" si="9"/>
        <v>1</v>
      </c>
      <c r="H95" s="2">
        <f t="shared" si="10"/>
        <v>0</v>
      </c>
      <c r="I95" s="3">
        <v>5.1301140500000002E-2</v>
      </c>
      <c r="J95" s="3">
        <v>1.9944744576</v>
      </c>
      <c r="K95" s="3">
        <v>2.5252530200000001</v>
      </c>
      <c r="L95" s="3">
        <v>2.3548879608000002</v>
      </c>
      <c r="M95" s="4">
        <v>1616.3531350955</v>
      </c>
      <c r="N95" s="2">
        <f t="shared" si="11"/>
        <v>1</v>
      </c>
      <c r="O95" s="2">
        <f t="shared" si="12"/>
        <v>0</v>
      </c>
      <c r="P95">
        <f>VLOOKUP(A95,NpByCase!$A$2:$G$158,2,FALSE)</f>
        <v>1553879.84</v>
      </c>
      <c r="Q95" s="4">
        <f>VLOOKUP(A95,NpByCase!$A$2:$G$158,3,FALSE)</f>
        <v>2927529.03</v>
      </c>
      <c r="R95" s="4" t="e">
        <f>VLOOKUP(A95,NpByCase!$A$2:$G$158,4,FALSE)</f>
        <v>#N/A</v>
      </c>
      <c r="S95" s="4" t="e">
        <f>VLOOKUP(A95,NpByCase!$A$2:$G$158,5,FALSE)</f>
        <v>#N/A</v>
      </c>
      <c r="T95" s="4" t="e">
        <f>VLOOKUP(A95,NpByCase!$A$2:$G$158,7,FALSE)</f>
        <v>#N/A</v>
      </c>
      <c r="U95" t="e">
        <f>VLOOKUP(A95,NpByCase!$A$2:$I$158,8,FALSE)</f>
        <v>#N/A</v>
      </c>
      <c r="V95" t="e">
        <f>VLOOKUP(A95,NpByCase!$A$2:$I$158,9,FALSE)</f>
        <v>#N/A</v>
      </c>
    </row>
    <row r="96" spans="1:22" x14ac:dyDescent="0.25">
      <c r="A96" t="str">
        <f t="shared" si="7"/>
        <v>300_223</v>
      </c>
      <c r="B96" t="s">
        <v>75</v>
      </c>
      <c r="C96" s="2">
        <v>300</v>
      </c>
      <c r="E96" s="3">
        <v>0.12687028080000001</v>
      </c>
      <c r="F96" s="2">
        <f t="shared" si="8"/>
        <v>0</v>
      </c>
      <c r="G96" s="2">
        <f t="shared" si="9"/>
        <v>1</v>
      </c>
      <c r="H96" s="2">
        <f t="shared" si="10"/>
        <v>0</v>
      </c>
      <c r="I96" s="3">
        <v>5.7285299200000001E-2</v>
      </c>
      <c r="J96" s="3">
        <v>2.1861675242</v>
      </c>
      <c r="K96" s="3">
        <v>2.0611010503</v>
      </c>
      <c r="L96" s="3">
        <v>2.5148896196999999</v>
      </c>
      <c r="M96" s="4">
        <v>1618.4452151104999</v>
      </c>
      <c r="N96" s="2">
        <f t="shared" si="11"/>
        <v>1</v>
      </c>
      <c r="O96" s="2">
        <f t="shared" si="12"/>
        <v>0</v>
      </c>
      <c r="P96">
        <f>VLOOKUP(A96,NpByCase!$A$2:$G$158,2,FALSE)</f>
        <v>1603096.81</v>
      </c>
      <c r="Q96" s="4">
        <f>VLOOKUP(A96,NpByCase!$A$2:$G$158,3,FALSE)</f>
        <v>3054348.51</v>
      </c>
      <c r="R96" s="4">
        <f>VLOOKUP(A96,NpByCase!$A$2:$G$158,4,FALSE)</f>
        <v>3769562.5</v>
      </c>
      <c r="S96" s="4">
        <f>VLOOKUP(A96,NpByCase!$A$2:$G$158,5,FALSE)</f>
        <v>3659355.14</v>
      </c>
      <c r="T96" s="4">
        <f>VLOOKUP(A96,NpByCase!$A$2:$G$158,7,FALSE)</f>
        <v>2915128.53</v>
      </c>
      <c r="U96">
        <f>VLOOKUP(A96,NpByCase!$A$2:$I$158,8,FALSE)</f>
        <v>2053076.9</v>
      </c>
      <c r="V96">
        <f>VLOOKUP(A96,NpByCase!$A$2:$I$158,9,FALSE)</f>
        <v>2013093.35</v>
      </c>
    </row>
    <row r="97" spans="1:22" x14ac:dyDescent="0.25">
      <c r="A97" t="str">
        <f t="shared" si="7"/>
        <v>300_235</v>
      </c>
      <c r="B97" t="s">
        <v>76</v>
      </c>
      <c r="C97" s="2">
        <v>300</v>
      </c>
      <c r="E97" s="3">
        <v>0.25176647829999999</v>
      </c>
      <c r="F97" s="2">
        <f t="shared" si="8"/>
        <v>0</v>
      </c>
      <c r="G97" s="2">
        <f t="shared" si="9"/>
        <v>1</v>
      </c>
      <c r="H97" s="2">
        <f t="shared" si="10"/>
        <v>0</v>
      </c>
      <c r="I97" s="3">
        <v>3.8148665999999998E-2</v>
      </c>
      <c r="J97" s="3">
        <v>1.7300052357</v>
      </c>
      <c r="K97" s="3">
        <v>3.3979287714000002</v>
      </c>
      <c r="L97" s="3">
        <v>2.9765444196000002</v>
      </c>
      <c r="M97" s="4">
        <v>1617.1543478379001</v>
      </c>
      <c r="N97" s="2">
        <f t="shared" si="11"/>
        <v>1</v>
      </c>
      <c r="O97" s="2">
        <f t="shared" si="12"/>
        <v>0</v>
      </c>
      <c r="P97">
        <f>VLOOKUP(A97,NpByCase!$A$2:$G$158,2,FALSE)</f>
        <v>1445768.52</v>
      </c>
      <c r="Q97" s="4">
        <f>VLOOKUP(A97,NpByCase!$A$2:$G$158,3,FALSE)</f>
        <v>2694180.71</v>
      </c>
      <c r="R97" s="4" t="e">
        <f>VLOOKUP(A97,NpByCase!$A$2:$G$158,4,FALSE)</f>
        <v>#N/A</v>
      </c>
      <c r="S97" s="4" t="e">
        <f>VLOOKUP(A97,NpByCase!$A$2:$G$158,5,FALSE)</f>
        <v>#N/A</v>
      </c>
      <c r="T97" s="4" t="e">
        <f>VLOOKUP(A97,NpByCase!$A$2:$G$158,7,FALSE)</f>
        <v>#N/A</v>
      </c>
      <c r="U97" t="e">
        <f>VLOOKUP(A97,NpByCase!$A$2:$I$158,8,FALSE)</f>
        <v>#N/A</v>
      </c>
      <c r="V97" t="e">
        <f>VLOOKUP(A97,NpByCase!$A$2:$I$158,9,FALSE)</f>
        <v>#N/A</v>
      </c>
    </row>
    <row r="98" spans="1:22" x14ac:dyDescent="0.25">
      <c r="A98" t="str">
        <f t="shared" ref="A98:A129" si="13">_xlfn.CONCAT(C98,"_",RIGHT(B98,3),D98)</f>
        <v>300_237</v>
      </c>
      <c r="B98" t="s">
        <v>54</v>
      </c>
      <c r="C98" s="2">
        <v>300</v>
      </c>
      <c r="E98" s="3">
        <v>0.42930986310000002</v>
      </c>
      <c r="F98" s="2">
        <f t="shared" si="8"/>
        <v>0</v>
      </c>
      <c r="G98" s="2">
        <f t="shared" si="9"/>
        <v>1</v>
      </c>
      <c r="H98" s="2">
        <f t="shared" si="10"/>
        <v>0</v>
      </c>
      <c r="I98" s="3">
        <v>5.7143885700000001E-2</v>
      </c>
      <c r="J98" s="3">
        <v>3.2760966191000001</v>
      </c>
      <c r="K98" s="3">
        <v>4.7069869027999998</v>
      </c>
      <c r="L98" s="3">
        <v>2.8807427377999999</v>
      </c>
      <c r="M98" s="4">
        <v>1620.1354380672999</v>
      </c>
      <c r="N98" s="2">
        <f t="shared" si="11"/>
        <v>1</v>
      </c>
      <c r="O98" s="2">
        <f t="shared" si="12"/>
        <v>0</v>
      </c>
      <c r="P98">
        <f>VLOOKUP(A98,NpByCase!$A$2:$G$158,2,FALSE)</f>
        <v>1600664.15</v>
      </c>
      <c r="Q98" s="4">
        <f>VLOOKUP(A98,NpByCase!$A$2:$G$158,3,FALSE)</f>
        <v>2907061.82</v>
      </c>
      <c r="R98" s="4" t="e">
        <f>VLOOKUP(A98,NpByCase!$A$2:$G$158,4,FALSE)</f>
        <v>#N/A</v>
      </c>
      <c r="S98" s="4" t="e">
        <f>VLOOKUP(A98,NpByCase!$A$2:$G$158,5,FALSE)</f>
        <v>#N/A</v>
      </c>
      <c r="T98" s="4" t="e">
        <f>VLOOKUP(A98,NpByCase!$A$2:$G$158,7,FALSE)</f>
        <v>#N/A</v>
      </c>
      <c r="U98" t="e">
        <f>VLOOKUP(A98,NpByCase!$A$2:$I$158,8,FALSE)</f>
        <v>#N/A</v>
      </c>
      <c r="V98" t="e">
        <f>VLOOKUP(A98,NpByCase!$A$2:$I$158,9,FALSE)</f>
        <v>#N/A</v>
      </c>
    </row>
    <row r="99" spans="1:22" x14ac:dyDescent="0.25">
      <c r="A99" t="str">
        <f t="shared" si="13"/>
        <v>300_241</v>
      </c>
      <c r="B99" t="s">
        <v>77</v>
      </c>
      <c r="C99" s="2">
        <v>300</v>
      </c>
      <c r="E99" s="3">
        <v>0.19651521180000001</v>
      </c>
      <c r="F99" s="2">
        <f t="shared" si="8"/>
        <v>0</v>
      </c>
      <c r="G99" s="2">
        <f t="shared" si="9"/>
        <v>1</v>
      </c>
      <c r="H99" s="2">
        <f t="shared" si="10"/>
        <v>0</v>
      </c>
      <c r="I99" s="3">
        <v>6.2145906000000001E-2</v>
      </c>
      <c r="J99" s="3">
        <v>1.8933631203000001</v>
      </c>
      <c r="K99" s="3">
        <v>3.5480893322</v>
      </c>
      <c r="L99" s="3">
        <v>2.4536700288</v>
      </c>
      <c r="M99" s="4">
        <v>1618.7841336112001</v>
      </c>
      <c r="N99" s="2">
        <f t="shared" si="11"/>
        <v>1</v>
      </c>
      <c r="O99" s="2">
        <f t="shared" si="12"/>
        <v>0</v>
      </c>
      <c r="P99">
        <f>VLOOKUP(A99,NpByCase!$A$2:$G$158,2,FALSE)</f>
        <v>1400423.89</v>
      </c>
      <c r="Q99" s="4">
        <f>VLOOKUP(A99,NpByCase!$A$2:$G$158,3,FALSE)</f>
        <v>2675061.81</v>
      </c>
      <c r="R99" s="4">
        <f>VLOOKUP(A99,NpByCase!$A$2:$G$158,4,FALSE)</f>
        <v>3374511.52</v>
      </c>
      <c r="S99" s="4">
        <f>VLOOKUP(A99,NpByCase!$A$2:$G$158,5,FALSE)</f>
        <v>3241272.37</v>
      </c>
      <c r="T99" s="4">
        <f>VLOOKUP(A99,NpByCase!$A$2:$G$158,7,FALSE)</f>
        <v>2588025.5299999998</v>
      </c>
      <c r="U99">
        <f>VLOOKUP(A99,NpByCase!$A$2:$I$158,8,FALSE)</f>
        <v>1796461.25</v>
      </c>
      <c r="V99">
        <f>VLOOKUP(A99,NpByCase!$A$2:$I$158,9,FALSE)</f>
        <v>1789202.54</v>
      </c>
    </row>
    <row r="100" spans="1:22" x14ac:dyDescent="0.25">
      <c r="A100" t="str">
        <f t="shared" si="13"/>
        <v>300_245</v>
      </c>
      <c r="B100" t="s">
        <v>78</v>
      </c>
      <c r="C100" s="2">
        <v>300</v>
      </c>
      <c r="E100" s="3">
        <v>0.4408965098</v>
      </c>
      <c r="F100" s="2">
        <f t="shared" si="8"/>
        <v>0</v>
      </c>
      <c r="G100" s="2">
        <f t="shared" si="9"/>
        <v>1</v>
      </c>
      <c r="H100" s="2">
        <f t="shared" si="10"/>
        <v>0</v>
      </c>
      <c r="I100" s="3">
        <v>6.1749246899999999E-2</v>
      </c>
      <c r="J100" s="3">
        <v>2.6567299768999999</v>
      </c>
      <c r="K100" s="3">
        <v>2.7078055252</v>
      </c>
      <c r="L100" s="3">
        <v>2.9147202217000001</v>
      </c>
      <c r="M100" s="4">
        <v>1616.1625388969001</v>
      </c>
      <c r="N100" s="2">
        <f t="shared" si="11"/>
        <v>1</v>
      </c>
      <c r="O100" s="2">
        <f t="shared" si="12"/>
        <v>0</v>
      </c>
      <c r="P100">
        <f>VLOOKUP(A100,NpByCase!$A$2:$G$158,2,FALSE)</f>
        <v>1588945.59</v>
      </c>
      <c r="Q100" s="4">
        <f>VLOOKUP(A100,NpByCase!$A$2:$G$158,3,FALSE)</f>
        <v>2995477.83</v>
      </c>
      <c r="R100" s="4" t="e">
        <f>VLOOKUP(A100,NpByCase!$A$2:$G$158,4,FALSE)</f>
        <v>#N/A</v>
      </c>
      <c r="S100" s="4" t="e">
        <f>VLOOKUP(A100,NpByCase!$A$2:$G$158,5,FALSE)</f>
        <v>#N/A</v>
      </c>
      <c r="T100" s="4" t="e">
        <f>VLOOKUP(A100,NpByCase!$A$2:$G$158,7,FALSE)</f>
        <v>#N/A</v>
      </c>
      <c r="U100" t="e">
        <f>VLOOKUP(A100,NpByCase!$A$2:$I$158,8,FALSE)</f>
        <v>#N/A</v>
      </c>
      <c r="V100" t="e">
        <f>VLOOKUP(A100,NpByCase!$A$2:$I$158,9,FALSE)</f>
        <v>#N/A</v>
      </c>
    </row>
    <row r="101" spans="1:22" x14ac:dyDescent="0.25">
      <c r="A101" t="str">
        <f t="shared" si="13"/>
        <v>300_252</v>
      </c>
      <c r="B101" t="s">
        <v>79</v>
      </c>
      <c r="C101" s="2">
        <v>300</v>
      </c>
      <c r="E101" s="3">
        <v>0.22398984459999999</v>
      </c>
      <c r="F101" s="2">
        <f t="shared" si="8"/>
        <v>0</v>
      </c>
      <c r="G101" s="2">
        <f t="shared" si="9"/>
        <v>1</v>
      </c>
      <c r="H101" s="2">
        <f t="shared" si="10"/>
        <v>0</v>
      </c>
      <c r="I101" s="3">
        <v>4.1720212999999999E-2</v>
      </c>
      <c r="J101" s="3">
        <v>1.8278688677999999</v>
      </c>
      <c r="K101" s="3">
        <v>4.9948069593</v>
      </c>
      <c r="L101" s="3">
        <v>2.8727413372999999</v>
      </c>
      <c r="M101" s="4">
        <v>1615.7138402778</v>
      </c>
      <c r="N101" s="2">
        <f t="shared" si="11"/>
        <v>1</v>
      </c>
      <c r="O101" s="2">
        <f t="shared" si="12"/>
        <v>0</v>
      </c>
      <c r="P101">
        <f>VLOOKUP(A101,NpByCase!$A$2:$G$158,2,FALSE)</f>
        <v>1400736.14</v>
      </c>
      <c r="Q101" s="4">
        <f>VLOOKUP(A101,NpByCase!$A$2:$G$158,3,FALSE)</f>
        <v>2584660.2000000002</v>
      </c>
      <c r="R101" s="4">
        <f>VLOOKUP(A101,NpByCase!$A$2:$G$158,4,FALSE)</f>
        <v>3308511.71</v>
      </c>
      <c r="S101" s="4">
        <f>VLOOKUP(A101,NpByCase!$A$2:$G$158,5,FALSE)</f>
        <v>3206423.87</v>
      </c>
      <c r="T101" s="4">
        <f>VLOOKUP(A101,NpByCase!$A$2:$G$158,7,FALSE)</f>
        <v>2533657.0099999998</v>
      </c>
      <c r="U101">
        <f>VLOOKUP(A101,NpByCase!$A$2:$I$158,8,FALSE)</f>
        <v>1764974.73</v>
      </c>
      <c r="V101">
        <f>VLOOKUP(A101,NpByCase!$A$2:$I$158,9,FALSE)</f>
        <v>1777575.2</v>
      </c>
    </row>
    <row r="102" spans="1:22" x14ac:dyDescent="0.25">
      <c r="A102" t="str">
        <f t="shared" si="13"/>
        <v>300_254</v>
      </c>
      <c r="B102" t="s">
        <v>80</v>
      </c>
      <c r="C102" s="2">
        <v>300</v>
      </c>
      <c r="E102" s="3">
        <v>0.48147624290000002</v>
      </c>
      <c r="F102" s="2">
        <f t="shared" si="8"/>
        <v>0</v>
      </c>
      <c r="G102" s="2">
        <f t="shared" si="9"/>
        <v>1</v>
      </c>
      <c r="H102" s="2">
        <f t="shared" si="10"/>
        <v>0</v>
      </c>
      <c r="I102" s="3">
        <v>4.4873677399999999E-2</v>
      </c>
      <c r="J102" s="3">
        <v>2.9432711641</v>
      </c>
      <c r="K102" s="3">
        <v>4.5037608585999998</v>
      </c>
      <c r="L102" s="3">
        <v>2.5501721448999999</v>
      </c>
      <c r="M102" s="4">
        <v>1610.7413109893</v>
      </c>
      <c r="N102" s="2">
        <f t="shared" si="11"/>
        <v>1</v>
      </c>
      <c r="O102" s="2">
        <f t="shared" si="12"/>
        <v>0</v>
      </c>
      <c r="P102">
        <f>VLOOKUP(A102,NpByCase!$A$2:$G$158,2,FALSE)</f>
        <v>1582605.45</v>
      </c>
      <c r="Q102" s="4">
        <f>VLOOKUP(A102,NpByCase!$A$2:$G$158,3,FALSE)</f>
        <v>2901787.83</v>
      </c>
      <c r="R102" s="4" t="e">
        <f>VLOOKUP(A102,NpByCase!$A$2:$G$158,4,FALSE)</f>
        <v>#N/A</v>
      </c>
      <c r="S102" s="4" t="e">
        <f>VLOOKUP(A102,NpByCase!$A$2:$G$158,5,FALSE)</f>
        <v>#N/A</v>
      </c>
      <c r="T102" s="4" t="e">
        <f>VLOOKUP(A102,NpByCase!$A$2:$G$158,7,FALSE)</f>
        <v>#N/A</v>
      </c>
      <c r="U102" t="e">
        <f>VLOOKUP(A102,NpByCase!$A$2:$I$158,8,FALSE)</f>
        <v>#N/A</v>
      </c>
      <c r="V102" t="e">
        <f>VLOOKUP(A102,NpByCase!$A$2:$I$158,9,FALSE)</f>
        <v>#N/A</v>
      </c>
    </row>
    <row r="103" spans="1:22" x14ac:dyDescent="0.25">
      <c r="A103" t="str">
        <f t="shared" si="13"/>
        <v>300_278</v>
      </c>
      <c r="B103" t="s">
        <v>81</v>
      </c>
      <c r="C103" s="2">
        <v>300</v>
      </c>
      <c r="E103" s="3">
        <v>0.15429791000000001</v>
      </c>
      <c r="F103" s="2">
        <f t="shared" si="8"/>
        <v>0</v>
      </c>
      <c r="G103" s="2">
        <f t="shared" si="9"/>
        <v>1</v>
      </c>
      <c r="H103" s="2">
        <f t="shared" si="10"/>
        <v>0</v>
      </c>
      <c r="I103" s="3">
        <v>3.0497029700000001E-2</v>
      </c>
      <c r="J103" s="3">
        <v>1.4288258362999999</v>
      </c>
      <c r="K103" s="3">
        <v>2.2558297248999999</v>
      </c>
      <c r="L103" s="3">
        <v>2.2806098998</v>
      </c>
      <c r="M103" s="4">
        <v>1623.3694581276</v>
      </c>
      <c r="N103" s="2">
        <f t="shared" si="11"/>
        <v>1</v>
      </c>
      <c r="O103" s="2">
        <f t="shared" si="12"/>
        <v>0</v>
      </c>
      <c r="P103">
        <f>VLOOKUP(A103,NpByCase!$A$2:$G$158,2,FALSE)</f>
        <v>1493922.33</v>
      </c>
      <c r="Q103" s="4">
        <f>VLOOKUP(A103,NpByCase!$A$2:$G$158,3,FALSE)</f>
        <v>2856831.37</v>
      </c>
      <c r="R103" s="4" t="e">
        <f>VLOOKUP(A103,NpByCase!$A$2:$G$158,4,FALSE)</f>
        <v>#N/A</v>
      </c>
      <c r="S103" s="4" t="e">
        <f>VLOOKUP(A103,NpByCase!$A$2:$G$158,5,FALSE)</f>
        <v>#N/A</v>
      </c>
      <c r="T103" s="4" t="e">
        <f>VLOOKUP(A103,NpByCase!$A$2:$G$158,7,FALSE)</f>
        <v>#N/A</v>
      </c>
      <c r="U103" t="e">
        <f>VLOOKUP(A103,NpByCase!$A$2:$I$158,8,FALSE)</f>
        <v>#N/A</v>
      </c>
      <c r="V103" t="e">
        <f>VLOOKUP(A103,NpByCase!$A$2:$I$158,9,FALSE)</f>
        <v>#N/A</v>
      </c>
    </row>
    <row r="104" spans="1:22" x14ac:dyDescent="0.25">
      <c r="A104" t="str">
        <f t="shared" si="13"/>
        <v>300_283</v>
      </c>
      <c r="B104" t="s">
        <v>82</v>
      </c>
      <c r="C104" s="2">
        <v>300</v>
      </c>
      <c r="E104" s="3">
        <v>0.32094716709999999</v>
      </c>
      <c r="F104" s="2">
        <f t="shared" si="8"/>
        <v>0</v>
      </c>
      <c r="G104" s="2">
        <f t="shared" si="9"/>
        <v>1</v>
      </c>
      <c r="H104" s="2">
        <f t="shared" si="10"/>
        <v>0</v>
      </c>
      <c r="I104" s="3">
        <v>6.0385877599999999E-2</v>
      </c>
      <c r="J104" s="3">
        <v>2.1045708741000002</v>
      </c>
      <c r="K104" s="3">
        <v>4.4970698200000001</v>
      </c>
      <c r="L104" s="3">
        <v>2.8366248830999998</v>
      </c>
      <c r="M104" s="4">
        <v>1627.6344453349</v>
      </c>
      <c r="N104" s="2">
        <f t="shared" si="11"/>
        <v>1</v>
      </c>
      <c r="O104" s="2">
        <f t="shared" si="12"/>
        <v>0</v>
      </c>
      <c r="P104">
        <f>VLOOKUP(A104,NpByCase!$A$2:$G$158,2,FALSE)</f>
        <v>1414338.37</v>
      </c>
      <c r="Q104" s="4">
        <f>VLOOKUP(A104,NpByCase!$A$2:$G$158,3,FALSE)</f>
        <v>2632254.44</v>
      </c>
      <c r="R104" s="4" t="e">
        <f>VLOOKUP(A104,NpByCase!$A$2:$G$158,4,FALSE)</f>
        <v>#N/A</v>
      </c>
      <c r="S104" s="4" t="e">
        <f>VLOOKUP(A104,NpByCase!$A$2:$G$158,5,FALSE)</f>
        <v>#N/A</v>
      </c>
      <c r="T104" s="4" t="e">
        <f>VLOOKUP(A104,NpByCase!$A$2:$G$158,7,FALSE)</f>
        <v>#N/A</v>
      </c>
      <c r="U104" t="e">
        <f>VLOOKUP(A104,NpByCase!$A$2:$I$158,8,FALSE)</f>
        <v>#N/A</v>
      </c>
      <c r="V104" t="e">
        <f>VLOOKUP(A104,NpByCase!$A$2:$I$158,9,FALSE)</f>
        <v>#N/A</v>
      </c>
    </row>
    <row r="105" spans="1:22" x14ac:dyDescent="0.25">
      <c r="A105" t="str">
        <f t="shared" si="13"/>
        <v>300_288</v>
      </c>
      <c r="B105" t="s">
        <v>83</v>
      </c>
      <c r="C105" s="2">
        <v>300</v>
      </c>
      <c r="E105" s="3">
        <v>0.23275460370000001</v>
      </c>
      <c r="F105" s="2">
        <f t="shared" si="8"/>
        <v>0</v>
      </c>
      <c r="G105" s="2">
        <f t="shared" si="9"/>
        <v>1</v>
      </c>
      <c r="H105" s="2">
        <f t="shared" si="10"/>
        <v>0</v>
      </c>
      <c r="I105" s="3">
        <v>2.44024347E-2</v>
      </c>
      <c r="J105" s="3">
        <v>1.6181333184</v>
      </c>
      <c r="K105" s="3">
        <v>2.1615697604999999</v>
      </c>
      <c r="L105" s="3">
        <v>2.5919388933</v>
      </c>
      <c r="M105" s="4">
        <v>1620.0689529619001</v>
      </c>
      <c r="N105" s="2">
        <f t="shared" si="11"/>
        <v>1</v>
      </c>
      <c r="O105" s="2">
        <f t="shared" si="12"/>
        <v>0</v>
      </c>
      <c r="P105">
        <f>VLOOKUP(A105,NpByCase!$A$2:$G$158,2,FALSE)</f>
        <v>1559324.72</v>
      </c>
      <c r="Q105" s="4">
        <f>VLOOKUP(A105,NpByCase!$A$2:$G$158,3,FALSE)</f>
        <v>2910456.49</v>
      </c>
      <c r="R105" s="4" t="e">
        <f>VLOOKUP(A105,NpByCase!$A$2:$G$158,4,FALSE)</f>
        <v>#N/A</v>
      </c>
      <c r="S105" s="4" t="e">
        <f>VLOOKUP(A105,NpByCase!$A$2:$G$158,5,FALSE)</f>
        <v>#N/A</v>
      </c>
      <c r="T105" s="4" t="e">
        <f>VLOOKUP(A105,NpByCase!$A$2:$G$158,7,FALSE)</f>
        <v>#N/A</v>
      </c>
      <c r="U105" t="e">
        <f>VLOOKUP(A105,NpByCase!$A$2:$I$158,8,FALSE)</f>
        <v>#N/A</v>
      </c>
      <c r="V105" t="e">
        <f>VLOOKUP(A105,NpByCase!$A$2:$I$158,9,FALSE)</f>
        <v>#N/A</v>
      </c>
    </row>
    <row r="106" spans="1:22" x14ac:dyDescent="0.25">
      <c r="A106" t="str">
        <f t="shared" si="13"/>
        <v>300_293</v>
      </c>
      <c r="B106" t="s">
        <v>84</v>
      </c>
      <c r="C106" s="2">
        <v>300</v>
      </c>
      <c r="E106" s="3">
        <v>0.1864870401</v>
      </c>
      <c r="F106" s="2">
        <f t="shared" si="8"/>
        <v>0</v>
      </c>
      <c r="G106" s="2">
        <f t="shared" si="9"/>
        <v>1</v>
      </c>
      <c r="H106" s="2">
        <f t="shared" si="10"/>
        <v>0</v>
      </c>
      <c r="I106" s="3">
        <v>4.4356800199999998E-2</v>
      </c>
      <c r="J106" s="3">
        <v>3.4163607155000002</v>
      </c>
      <c r="K106" s="3">
        <v>4.7170093483000004</v>
      </c>
      <c r="L106" s="3">
        <v>2.4265611361000001</v>
      </c>
      <c r="M106" s="4">
        <v>1613.9257712167</v>
      </c>
      <c r="N106" s="2">
        <f t="shared" si="11"/>
        <v>1</v>
      </c>
      <c r="O106" s="2">
        <f t="shared" si="12"/>
        <v>0</v>
      </c>
      <c r="P106">
        <f>VLOOKUP(A106,NpByCase!$A$2:$G$158,2,FALSE)</f>
        <v>1664684.26</v>
      </c>
      <c r="Q106" s="4">
        <f>VLOOKUP(A106,NpByCase!$A$2:$G$158,3,FALSE)</f>
        <v>3017552.57</v>
      </c>
      <c r="R106" s="4" t="e">
        <f>VLOOKUP(A106,NpByCase!$A$2:$G$158,4,FALSE)</f>
        <v>#N/A</v>
      </c>
      <c r="S106" s="4" t="e">
        <f>VLOOKUP(A106,NpByCase!$A$2:$G$158,5,FALSE)</f>
        <v>#N/A</v>
      </c>
      <c r="T106" s="4" t="e">
        <f>VLOOKUP(A106,NpByCase!$A$2:$G$158,7,FALSE)</f>
        <v>#N/A</v>
      </c>
      <c r="U106" t="e">
        <f>VLOOKUP(A106,NpByCase!$A$2:$I$158,8,FALSE)</f>
        <v>#N/A</v>
      </c>
      <c r="V106" t="e">
        <f>VLOOKUP(A106,NpByCase!$A$2:$I$158,9,FALSE)</f>
        <v>#N/A</v>
      </c>
    </row>
    <row r="107" spans="1:22" x14ac:dyDescent="0.25">
      <c r="A107" t="str">
        <f t="shared" si="13"/>
        <v>400_017_TRANZ</v>
      </c>
      <c r="B107" t="s">
        <v>132</v>
      </c>
      <c r="C107" s="2">
        <v>400</v>
      </c>
      <c r="D107" t="s">
        <v>322</v>
      </c>
      <c r="E107" s="3">
        <v>0.32174935139999999</v>
      </c>
      <c r="F107" s="2">
        <f t="shared" si="8"/>
        <v>0</v>
      </c>
      <c r="G107" s="2">
        <f t="shared" si="9"/>
        <v>0</v>
      </c>
      <c r="H107" s="2">
        <f t="shared" si="10"/>
        <v>1</v>
      </c>
      <c r="I107" s="3">
        <v>4.9295653699999997E-2</v>
      </c>
      <c r="J107" s="3">
        <v>4.878375245</v>
      </c>
      <c r="K107" s="3">
        <v>2.8875061198999998</v>
      </c>
      <c r="L107" s="3">
        <v>2.5999392393999998</v>
      </c>
      <c r="M107" s="4">
        <v>1616.1546270010001</v>
      </c>
      <c r="N107" s="2">
        <f t="shared" si="11"/>
        <v>0</v>
      </c>
      <c r="O107" s="2">
        <f t="shared" si="12"/>
        <v>1</v>
      </c>
      <c r="P107">
        <f>VLOOKUP(A107,NpByCase!$A$2:$G$158,2,FALSE)</f>
        <v>1633267.51</v>
      </c>
      <c r="Q107" s="4">
        <f>VLOOKUP(A107,NpByCase!$A$2:$G$158,3,FALSE)</f>
        <v>3057537.24</v>
      </c>
      <c r="R107" s="4" t="e">
        <f>VLOOKUP(A107,NpByCase!$A$2:$G$158,4,FALSE)</f>
        <v>#N/A</v>
      </c>
      <c r="S107" s="4" t="e">
        <f>VLOOKUP(A107,NpByCase!$A$2:$G$158,5,FALSE)</f>
        <v>#N/A</v>
      </c>
      <c r="T107" s="4" t="e">
        <f>VLOOKUP(A107,NpByCase!$A$2:$G$158,7,FALSE)</f>
        <v>#N/A</v>
      </c>
      <c r="U107" t="e">
        <f>VLOOKUP(A107,NpByCase!$A$2:$I$158,8,FALSE)</f>
        <v>#N/A</v>
      </c>
      <c r="V107" t="e">
        <f>VLOOKUP(A107,NpByCase!$A$2:$I$158,9,FALSE)</f>
        <v>#N/A</v>
      </c>
    </row>
    <row r="108" spans="1:22" x14ac:dyDescent="0.25">
      <c r="A108" t="str">
        <f t="shared" si="13"/>
        <v>400_021_TRANZ</v>
      </c>
      <c r="B108" t="s">
        <v>133</v>
      </c>
      <c r="C108" s="2">
        <v>400</v>
      </c>
      <c r="D108" t="s">
        <v>322</v>
      </c>
      <c r="E108" s="3">
        <v>0.45865349690000001</v>
      </c>
      <c r="F108" s="2">
        <f t="shared" si="8"/>
        <v>0</v>
      </c>
      <c r="G108" s="2">
        <f t="shared" si="9"/>
        <v>0</v>
      </c>
      <c r="H108" s="2">
        <f t="shared" si="10"/>
        <v>1</v>
      </c>
      <c r="I108" s="3">
        <v>1.7125578200000002E-2</v>
      </c>
      <c r="J108" s="3">
        <v>2.9629092751999999</v>
      </c>
      <c r="K108" s="3">
        <v>2.7299280399999999</v>
      </c>
      <c r="L108" s="3">
        <v>2.1028429286999999</v>
      </c>
      <c r="M108" s="4">
        <v>1618.2517354730001</v>
      </c>
      <c r="N108" s="2">
        <f t="shared" si="11"/>
        <v>0</v>
      </c>
      <c r="O108" s="2">
        <f t="shared" si="12"/>
        <v>1</v>
      </c>
      <c r="P108">
        <f>VLOOKUP(A108,NpByCase!$A$2:$G$158,2,FALSE)</f>
        <v>1666225.76</v>
      </c>
      <c r="Q108" s="4">
        <f>VLOOKUP(A108,NpByCase!$A$2:$G$158,3,FALSE)</f>
        <v>3066890.49</v>
      </c>
      <c r="R108" s="4" t="e">
        <f>VLOOKUP(A108,NpByCase!$A$2:$G$158,4,FALSE)</f>
        <v>#N/A</v>
      </c>
      <c r="S108" s="4" t="e">
        <f>VLOOKUP(A108,NpByCase!$A$2:$G$158,5,FALSE)</f>
        <v>#N/A</v>
      </c>
      <c r="T108" s="4" t="e">
        <f>VLOOKUP(A108,NpByCase!$A$2:$G$158,7,FALSE)</f>
        <v>#N/A</v>
      </c>
      <c r="U108" t="e">
        <f>VLOOKUP(A108,NpByCase!$A$2:$I$158,8,FALSE)</f>
        <v>#N/A</v>
      </c>
      <c r="V108" t="e">
        <f>VLOOKUP(A108,NpByCase!$A$2:$I$158,9,FALSE)</f>
        <v>#N/A</v>
      </c>
    </row>
    <row r="109" spans="1:22" x14ac:dyDescent="0.25">
      <c r="A109" t="str">
        <f t="shared" si="13"/>
        <v>400_036</v>
      </c>
      <c r="B109" t="s">
        <v>107</v>
      </c>
      <c r="C109" s="2">
        <v>400</v>
      </c>
      <c r="E109" s="3">
        <v>0.1949129641</v>
      </c>
      <c r="F109" s="2">
        <f t="shared" si="8"/>
        <v>0</v>
      </c>
      <c r="G109" s="2">
        <f t="shared" si="9"/>
        <v>0</v>
      </c>
      <c r="H109" s="2">
        <f t="shared" si="10"/>
        <v>1</v>
      </c>
      <c r="I109" s="3">
        <v>4.0833937000000001E-2</v>
      </c>
      <c r="J109" s="3">
        <v>1.7445206961999999</v>
      </c>
      <c r="K109" s="3">
        <v>4.1791177392999996</v>
      </c>
      <c r="L109" s="3">
        <v>2.4234971817000002</v>
      </c>
      <c r="M109" s="4">
        <v>1611.97410681</v>
      </c>
      <c r="N109" s="2">
        <f t="shared" si="11"/>
        <v>1</v>
      </c>
      <c r="O109" s="2">
        <f t="shared" si="12"/>
        <v>0</v>
      </c>
      <c r="P109">
        <f>VLOOKUP(A109,NpByCase!$A$2:$G$158,2,FALSE)</f>
        <v>1541920.07</v>
      </c>
      <c r="Q109" s="4">
        <f>VLOOKUP(A109,NpByCase!$A$2:$G$158,3,FALSE)</f>
        <v>3033424.4</v>
      </c>
      <c r="R109" s="4" t="e">
        <f>VLOOKUP(A109,NpByCase!$A$2:$G$158,4,FALSE)</f>
        <v>#N/A</v>
      </c>
      <c r="S109" s="4" t="e">
        <f>VLOOKUP(A109,NpByCase!$A$2:$G$158,5,FALSE)</f>
        <v>#N/A</v>
      </c>
      <c r="T109" s="4" t="e">
        <f>VLOOKUP(A109,NpByCase!$A$2:$G$158,7,FALSE)</f>
        <v>#N/A</v>
      </c>
      <c r="U109" t="e">
        <f>VLOOKUP(A109,NpByCase!$A$2:$I$158,8,FALSE)</f>
        <v>#N/A</v>
      </c>
      <c r="V109" t="e">
        <f>VLOOKUP(A109,NpByCase!$A$2:$I$158,9,FALSE)</f>
        <v>#N/A</v>
      </c>
    </row>
    <row r="110" spans="1:22" x14ac:dyDescent="0.25">
      <c r="A110" t="str">
        <f t="shared" si="13"/>
        <v>400_045</v>
      </c>
      <c r="B110" t="s">
        <v>108</v>
      </c>
      <c r="C110" s="2">
        <v>400</v>
      </c>
      <c r="E110" s="3">
        <v>0.10508374450000001</v>
      </c>
      <c r="F110" s="2">
        <f t="shared" si="8"/>
        <v>0</v>
      </c>
      <c r="G110" s="2">
        <f t="shared" si="9"/>
        <v>0</v>
      </c>
      <c r="H110" s="2">
        <f t="shared" si="10"/>
        <v>1</v>
      </c>
      <c r="I110" s="3">
        <v>6.5091337900000004E-2</v>
      </c>
      <c r="J110" s="3">
        <v>1.4170536748</v>
      </c>
      <c r="K110" s="3">
        <v>2.3711824411000002</v>
      </c>
      <c r="L110" s="3">
        <v>2.2780693031000001</v>
      </c>
      <c r="M110" s="4">
        <v>1624.142068009</v>
      </c>
      <c r="N110" s="2">
        <f t="shared" si="11"/>
        <v>1</v>
      </c>
      <c r="O110" s="2">
        <f t="shared" si="12"/>
        <v>0</v>
      </c>
      <c r="P110">
        <f>VLOOKUP(A110,NpByCase!$A$2:$G$158,2,FALSE)</f>
        <v>1529107.48</v>
      </c>
      <c r="Q110" s="4">
        <f>VLOOKUP(A110,NpByCase!$A$2:$G$158,3,FALSE)</f>
        <v>3164212.39</v>
      </c>
      <c r="R110" s="4">
        <f>VLOOKUP(A110,NpByCase!$A$2:$G$158,4,FALSE)</f>
        <v>3916473.48</v>
      </c>
      <c r="S110" s="4">
        <f>VLOOKUP(A110,NpByCase!$A$2:$G$158,5,FALSE)</f>
        <v>3739401.67</v>
      </c>
      <c r="T110" s="4">
        <f>VLOOKUP(A110,NpByCase!$A$2:$G$158,7,FALSE)</f>
        <v>3011037.29</v>
      </c>
      <c r="U110">
        <f>VLOOKUP(A110,NpByCase!$A$2:$I$158,8,FALSE)</f>
        <v>2074886.83</v>
      </c>
      <c r="V110">
        <f>VLOOKUP(A110,NpByCase!$A$2:$I$158,9,FALSE)</f>
        <v>2035052.14</v>
      </c>
    </row>
    <row r="111" spans="1:22" x14ac:dyDescent="0.25">
      <c r="A111" t="str">
        <f t="shared" si="13"/>
        <v>400_052_TRANZ</v>
      </c>
      <c r="B111" t="s">
        <v>134</v>
      </c>
      <c r="C111" s="2">
        <v>400</v>
      </c>
      <c r="D111" t="s">
        <v>322</v>
      </c>
      <c r="E111" s="3">
        <v>0.13761792589999999</v>
      </c>
      <c r="F111" s="2">
        <f t="shared" si="8"/>
        <v>0</v>
      </c>
      <c r="G111" s="2">
        <f t="shared" si="9"/>
        <v>0</v>
      </c>
      <c r="H111" s="2">
        <f t="shared" si="10"/>
        <v>1</v>
      </c>
      <c r="I111" s="3">
        <v>5.5370223099999998E-2</v>
      </c>
      <c r="J111" s="3">
        <v>4.2501064132000002</v>
      </c>
      <c r="K111" s="3">
        <v>3.3799500625999999</v>
      </c>
      <c r="L111" s="3">
        <v>2.4571678281999998</v>
      </c>
      <c r="M111" s="4">
        <v>1627.7583873714</v>
      </c>
      <c r="N111" s="2">
        <f t="shared" si="11"/>
        <v>0</v>
      </c>
      <c r="O111" s="2">
        <f t="shared" si="12"/>
        <v>1</v>
      </c>
      <c r="P111">
        <f>VLOOKUP(A111,NpByCase!$A$2:$G$158,2,FALSE)</f>
        <v>1588910.72</v>
      </c>
      <c r="Q111" s="4">
        <f>VLOOKUP(A111,NpByCase!$A$2:$G$158,3,FALSE)</f>
        <v>2982970.25</v>
      </c>
      <c r="R111" s="4" t="e">
        <f>VLOOKUP(A111,NpByCase!$A$2:$G$158,4,FALSE)</f>
        <v>#N/A</v>
      </c>
      <c r="S111" s="4" t="e">
        <f>VLOOKUP(A111,NpByCase!$A$2:$G$158,5,FALSE)</f>
        <v>#N/A</v>
      </c>
      <c r="T111" s="4" t="e">
        <f>VLOOKUP(A111,NpByCase!$A$2:$G$158,7,FALSE)</f>
        <v>#N/A</v>
      </c>
      <c r="U111" t="e">
        <f>VLOOKUP(A111,NpByCase!$A$2:$I$158,8,FALSE)</f>
        <v>#N/A</v>
      </c>
      <c r="V111" t="e">
        <f>VLOOKUP(A111,NpByCase!$A$2:$I$158,9,FALSE)</f>
        <v>#N/A</v>
      </c>
    </row>
    <row r="112" spans="1:22" x14ac:dyDescent="0.25">
      <c r="A112" t="str">
        <f t="shared" si="13"/>
        <v>400_054_TRANZ</v>
      </c>
      <c r="B112" t="s">
        <v>135</v>
      </c>
      <c r="C112" s="2">
        <v>400</v>
      </c>
      <c r="D112" t="s">
        <v>322</v>
      </c>
      <c r="E112" s="3">
        <v>5.1668051899999998E-2</v>
      </c>
      <c r="F112" s="2">
        <f t="shared" si="8"/>
        <v>0</v>
      </c>
      <c r="G112" s="2">
        <f t="shared" si="9"/>
        <v>0</v>
      </c>
      <c r="H112" s="2">
        <f t="shared" si="10"/>
        <v>1</v>
      </c>
      <c r="I112" s="3">
        <v>5.3150566099999998E-2</v>
      </c>
      <c r="J112" s="3">
        <v>4.5122138931000002</v>
      </c>
      <c r="K112" s="3">
        <v>3.5030131778000002</v>
      </c>
      <c r="L112" s="3">
        <v>2.4909300836999999</v>
      </c>
      <c r="M112" s="4">
        <v>1629.1972811943001</v>
      </c>
      <c r="N112" s="2">
        <f t="shared" si="11"/>
        <v>0</v>
      </c>
      <c r="O112" s="2">
        <f t="shared" si="12"/>
        <v>1</v>
      </c>
      <c r="P112">
        <f>VLOOKUP(A112,NpByCase!$A$2:$G$158,2,FALSE)</f>
        <v>1682797.97</v>
      </c>
      <c r="Q112" s="4">
        <f>VLOOKUP(A112,NpByCase!$A$2:$G$158,3,FALSE)</f>
        <v>3183135.69</v>
      </c>
      <c r="R112" s="4" t="e">
        <f>VLOOKUP(A112,NpByCase!$A$2:$G$158,4,FALSE)</f>
        <v>#N/A</v>
      </c>
      <c r="S112" s="4" t="e">
        <f>VLOOKUP(A112,NpByCase!$A$2:$G$158,5,FALSE)</f>
        <v>#N/A</v>
      </c>
      <c r="T112" s="4" t="e">
        <f>VLOOKUP(A112,NpByCase!$A$2:$G$158,7,FALSE)</f>
        <v>#N/A</v>
      </c>
      <c r="U112" t="e">
        <f>VLOOKUP(A112,NpByCase!$A$2:$I$158,8,FALSE)</f>
        <v>#N/A</v>
      </c>
      <c r="V112" t="e">
        <f>VLOOKUP(A112,NpByCase!$A$2:$I$158,9,FALSE)</f>
        <v>#N/A</v>
      </c>
    </row>
    <row r="113" spans="1:22" x14ac:dyDescent="0.25">
      <c r="A113" t="str">
        <f t="shared" si="13"/>
        <v>400_055</v>
      </c>
      <c r="B113" t="s">
        <v>109</v>
      </c>
      <c r="C113" s="2">
        <v>400</v>
      </c>
      <c r="E113" s="3">
        <v>0.30443538170000001</v>
      </c>
      <c r="F113" s="2">
        <f t="shared" si="8"/>
        <v>0</v>
      </c>
      <c r="G113" s="2">
        <f t="shared" si="9"/>
        <v>0</v>
      </c>
      <c r="H113" s="2">
        <f t="shared" si="10"/>
        <v>1</v>
      </c>
      <c r="I113" s="3">
        <v>1.03123312E-2</v>
      </c>
      <c r="J113" s="3">
        <v>1.524564389</v>
      </c>
      <c r="K113" s="3">
        <v>4.9336268524999998</v>
      </c>
      <c r="L113" s="3">
        <v>2.3364131260000001</v>
      </c>
      <c r="M113" s="4">
        <v>1613.6356507390001</v>
      </c>
      <c r="N113" s="2">
        <f t="shared" si="11"/>
        <v>1</v>
      </c>
      <c r="O113" s="2">
        <f t="shared" si="12"/>
        <v>0</v>
      </c>
      <c r="P113">
        <f>VLOOKUP(A113,NpByCase!$A$2:$G$158,2,FALSE)</f>
        <v>1687634.06</v>
      </c>
      <c r="Q113" s="4">
        <f>VLOOKUP(A113,NpByCase!$A$2:$G$158,3,FALSE)</f>
        <v>3172375.58</v>
      </c>
      <c r="R113" s="4" t="e">
        <f>VLOOKUP(A113,NpByCase!$A$2:$G$158,4,FALSE)</f>
        <v>#N/A</v>
      </c>
      <c r="S113" s="4" t="e">
        <f>VLOOKUP(A113,NpByCase!$A$2:$G$158,5,FALSE)</f>
        <v>#N/A</v>
      </c>
      <c r="T113" s="4" t="e">
        <f>VLOOKUP(A113,NpByCase!$A$2:$G$158,7,FALSE)</f>
        <v>#N/A</v>
      </c>
      <c r="U113" t="e">
        <f>VLOOKUP(A113,NpByCase!$A$2:$I$158,8,FALSE)</f>
        <v>#N/A</v>
      </c>
      <c r="V113" t="e">
        <f>VLOOKUP(A113,NpByCase!$A$2:$I$158,9,FALSE)</f>
        <v>#N/A</v>
      </c>
    </row>
    <row r="114" spans="1:22" x14ac:dyDescent="0.25">
      <c r="A114" t="str">
        <f t="shared" si="13"/>
        <v>400_064_TRANZ</v>
      </c>
      <c r="B114" t="s">
        <v>136</v>
      </c>
      <c r="C114" s="2">
        <v>400</v>
      </c>
      <c r="D114" t="s">
        <v>322</v>
      </c>
      <c r="E114" s="3">
        <v>9.3643969399999999E-2</v>
      </c>
      <c r="F114" s="2">
        <f t="shared" si="8"/>
        <v>0</v>
      </c>
      <c r="G114" s="2">
        <f t="shared" si="9"/>
        <v>0</v>
      </c>
      <c r="H114" s="2">
        <f t="shared" si="10"/>
        <v>1</v>
      </c>
      <c r="I114" s="3">
        <v>6.8133783700000006E-2</v>
      </c>
      <c r="J114" s="3">
        <v>4.5358919038999996</v>
      </c>
      <c r="K114" s="3">
        <v>3.9264238516000001</v>
      </c>
      <c r="L114" s="3">
        <v>2.4351894078999998</v>
      </c>
      <c r="M114" s="4">
        <v>1615.3020015413999</v>
      </c>
      <c r="N114" s="2">
        <f t="shared" si="11"/>
        <v>0</v>
      </c>
      <c r="O114" s="2">
        <f t="shared" si="12"/>
        <v>1</v>
      </c>
      <c r="P114">
        <f>VLOOKUP(A114,NpByCase!$A$2:$G$158,2,FALSE)</f>
        <v>1593740.1</v>
      </c>
      <c r="Q114" s="4">
        <f>VLOOKUP(A114,NpByCase!$A$2:$G$158,3,FALSE)</f>
        <v>2925231.81</v>
      </c>
      <c r="R114" s="4" t="e">
        <f>VLOOKUP(A114,NpByCase!$A$2:$G$158,4,FALSE)</f>
        <v>#N/A</v>
      </c>
      <c r="S114" s="4" t="e">
        <f>VLOOKUP(A114,NpByCase!$A$2:$G$158,5,FALSE)</f>
        <v>#N/A</v>
      </c>
      <c r="T114" s="4" t="e">
        <f>VLOOKUP(A114,NpByCase!$A$2:$G$158,7,FALSE)</f>
        <v>#N/A</v>
      </c>
      <c r="U114" t="e">
        <f>VLOOKUP(A114,NpByCase!$A$2:$I$158,8,FALSE)</f>
        <v>#N/A</v>
      </c>
      <c r="V114" t="e">
        <f>VLOOKUP(A114,NpByCase!$A$2:$I$158,9,FALSE)</f>
        <v>#N/A</v>
      </c>
    </row>
    <row r="115" spans="1:22" x14ac:dyDescent="0.25">
      <c r="A115" t="str">
        <f t="shared" si="13"/>
        <v>400_066_TRANZ</v>
      </c>
      <c r="B115" t="s">
        <v>137</v>
      </c>
      <c r="C115" s="2">
        <v>400</v>
      </c>
      <c r="D115" t="s">
        <v>322</v>
      </c>
      <c r="E115" s="3">
        <v>0.1063884041</v>
      </c>
      <c r="F115" s="2">
        <f t="shared" si="8"/>
        <v>0</v>
      </c>
      <c r="G115" s="2">
        <f t="shared" si="9"/>
        <v>0</v>
      </c>
      <c r="H115" s="2">
        <f t="shared" si="10"/>
        <v>1</v>
      </c>
      <c r="I115" s="3">
        <v>5.2139409999999997E-2</v>
      </c>
      <c r="J115" s="3">
        <v>3.8419723441000002</v>
      </c>
      <c r="K115" s="3">
        <v>3.1510427191999999</v>
      </c>
      <c r="L115" s="3">
        <v>2.5310805521000002</v>
      </c>
      <c r="M115" s="4">
        <v>1617.4805259105999</v>
      </c>
      <c r="N115" s="2">
        <f t="shared" si="11"/>
        <v>0</v>
      </c>
      <c r="O115" s="2">
        <f t="shared" si="12"/>
        <v>1</v>
      </c>
      <c r="P115">
        <f>VLOOKUP(A115,NpByCase!$A$2:$G$158,2,FALSE)</f>
        <v>1605589.93</v>
      </c>
      <c r="Q115" s="4">
        <f>VLOOKUP(A115,NpByCase!$A$2:$G$158,3,FALSE)</f>
        <v>3015713.75</v>
      </c>
      <c r="R115" s="4" t="e">
        <f>VLOOKUP(A115,NpByCase!$A$2:$G$158,4,FALSE)</f>
        <v>#N/A</v>
      </c>
      <c r="S115" s="4" t="e">
        <f>VLOOKUP(A115,NpByCase!$A$2:$G$158,5,FALSE)</f>
        <v>#N/A</v>
      </c>
      <c r="T115" s="4" t="e">
        <f>VLOOKUP(A115,NpByCase!$A$2:$G$158,7,FALSE)</f>
        <v>#N/A</v>
      </c>
      <c r="U115" t="e">
        <f>VLOOKUP(A115,NpByCase!$A$2:$I$158,8,FALSE)</f>
        <v>#N/A</v>
      </c>
      <c r="V115" t="e">
        <f>VLOOKUP(A115,NpByCase!$A$2:$I$158,9,FALSE)</f>
        <v>#N/A</v>
      </c>
    </row>
    <row r="116" spans="1:22" x14ac:dyDescent="0.25">
      <c r="A116" t="str">
        <f t="shared" si="13"/>
        <v>400_068_TRANZ</v>
      </c>
      <c r="B116" t="s">
        <v>138</v>
      </c>
      <c r="C116" s="2">
        <v>400</v>
      </c>
      <c r="D116" t="s">
        <v>322</v>
      </c>
      <c r="E116" s="3">
        <v>0.15449532299999999</v>
      </c>
      <c r="F116" s="2">
        <f t="shared" si="8"/>
        <v>0</v>
      </c>
      <c r="G116" s="2">
        <f t="shared" si="9"/>
        <v>0</v>
      </c>
      <c r="H116" s="2">
        <f t="shared" si="10"/>
        <v>1</v>
      </c>
      <c r="I116" s="3">
        <v>3.85550463E-2</v>
      </c>
      <c r="J116" s="3">
        <v>4.5953922214</v>
      </c>
      <c r="K116" s="3">
        <v>3.3247970585000002</v>
      </c>
      <c r="L116" s="3">
        <v>2.5354145739999998</v>
      </c>
      <c r="M116" s="4">
        <v>1617.8783715339</v>
      </c>
      <c r="N116" s="2">
        <f t="shared" si="11"/>
        <v>0</v>
      </c>
      <c r="O116" s="2">
        <f t="shared" si="12"/>
        <v>1</v>
      </c>
      <c r="P116">
        <f>VLOOKUP(A116,NpByCase!$A$2:$G$158,2,FALSE)</f>
        <v>1652197.12</v>
      </c>
      <c r="Q116" s="4">
        <f>VLOOKUP(A116,NpByCase!$A$2:$G$158,3,FALSE)</f>
        <v>3075609.18</v>
      </c>
      <c r="R116" s="4" t="e">
        <f>VLOOKUP(A116,NpByCase!$A$2:$G$158,4,FALSE)</f>
        <v>#N/A</v>
      </c>
      <c r="S116" s="4" t="e">
        <f>VLOOKUP(A116,NpByCase!$A$2:$G$158,5,FALSE)</f>
        <v>#N/A</v>
      </c>
      <c r="T116" s="4" t="e">
        <f>VLOOKUP(A116,NpByCase!$A$2:$G$158,7,FALSE)</f>
        <v>#N/A</v>
      </c>
      <c r="U116" t="e">
        <f>VLOOKUP(A116,NpByCase!$A$2:$I$158,8,FALSE)</f>
        <v>#N/A</v>
      </c>
      <c r="V116" t="e">
        <f>VLOOKUP(A116,NpByCase!$A$2:$I$158,9,FALSE)</f>
        <v>#N/A</v>
      </c>
    </row>
    <row r="117" spans="1:22" x14ac:dyDescent="0.25">
      <c r="A117" t="str">
        <f t="shared" si="13"/>
        <v>400_071</v>
      </c>
      <c r="B117" t="s">
        <v>110</v>
      </c>
      <c r="C117" s="2">
        <v>400</v>
      </c>
      <c r="E117" s="3">
        <v>0.23543637710000001</v>
      </c>
      <c r="F117" s="2">
        <f t="shared" si="8"/>
        <v>0</v>
      </c>
      <c r="G117" s="2">
        <f t="shared" si="9"/>
        <v>0</v>
      </c>
      <c r="H117" s="2">
        <f t="shared" si="10"/>
        <v>1</v>
      </c>
      <c r="I117" s="3">
        <v>2.1468937300000001E-2</v>
      </c>
      <c r="J117" s="3">
        <v>1.3091584561</v>
      </c>
      <c r="K117" s="3">
        <v>3.0956939009000002</v>
      </c>
      <c r="L117" s="3">
        <v>2.3607660020000001</v>
      </c>
      <c r="M117" s="4">
        <v>1623.5229212414999</v>
      </c>
      <c r="N117" s="2">
        <f t="shared" si="11"/>
        <v>1</v>
      </c>
      <c r="O117" s="2">
        <f t="shared" si="12"/>
        <v>0</v>
      </c>
      <c r="P117">
        <f>VLOOKUP(A117,NpByCase!$A$2:$G$158,2,FALSE)</f>
        <v>1571605.02</v>
      </c>
      <c r="Q117" s="4">
        <f>VLOOKUP(A117,NpByCase!$A$2:$G$158,3,FALSE)</f>
        <v>3101188.76</v>
      </c>
      <c r="R117" s="4" t="e">
        <f>VLOOKUP(A117,NpByCase!$A$2:$G$158,4,FALSE)</f>
        <v>#N/A</v>
      </c>
      <c r="S117" s="4" t="e">
        <f>VLOOKUP(A117,NpByCase!$A$2:$G$158,5,FALSE)</f>
        <v>#N/A</v>
      </c>
      <c r="T117" s="4" t="e">
        <f>VLOOKUP(A117,NpByCase!$A$2:$G$158,7,FALSE)</f>
        <v>#N/A</v>
      </c>
      <c r="U117" t="e">
        <f>VLOOKUP(A117,NpByCase!$A$2:$I$158,8,FALSE)</f>
        <v>#N/A</v>
      </c>
      <c r="V117" t="e">
        <f>VLOOKUP(A117,NpByCase!$A$2:$I$158,9,FALSE)</f>
        <v>#N/A</v>
      </c>
    </row>
    <row r="118" spans="1:22" x14ac:dyDescent="0.25">
      <c r="A118" t="str">
        <f t="shared" si="13"/>
        <v>400_076</v>
      </c>
      <c r="B118" t="s">
        <v>111</v>
      </c>
      <c r="C118" s="2">
        <v>400</v>
      </c>
      <c r="E118" s="3">
        <v>0.11071158659999999</v>
      </c>
      <c r="F118" s="2">
        <f t="shared" si="8"/>
        <v>0</v>
      </c>
      <c r="G118" s="2">
        <f t="shared" si="9"/>
        <v>0</v>
      </c>
      <c r="H118" s="2">
        <f t="shared" si="10"/>
        <v>1</v>
      </c>
      <c r="I118" s="3">
        <v>5.6640530500000001E-2</v>
      </c>
      <c r="J118" s="3">
        <v>1.2659634517</v>
      </c>
      <c r="K118" s="3">
        <v>3.6592370382000001</v>
      </c>
      <c r="L118" s="3">
        <v>2.1634062156999998</v>
      </c>
      <c r="M118" s="4">
        <v>1625.5168739600001</v>
      </c>
      <c r="N118" s="2">
        <f t="shared" si="11"/>
        <v>1</v>
      </c>
      <c r="O118" s="2">
        <f t="shared" si="12"/>
        <v>0</v>
      </c>
      <c r="P118">
        <f>VLOOKUP(A118,NpByCase!$A$2:$G$158,2,FALSE)</f>
        <v>1408522.19</v>
      </c>
      <c r="Q118" s="4">
        <f>VLOOKUP(A118,NpByCase!$A$2:$G$158,3,FALSE)</f>
        <v>2854854.24</v>
      </c>
      <c r="R118" s="4">
        <f>VLOOKUP(A118,NpByCase!$A$2:$G$158,4,FALSE)</f>
        <v>3591021.94</v>
      </c>
      <c r="S118" s="4">
        <f>VLOOKUP(A118,NpByCase!$A$2:$G$158,5,FALSE)</f>
        <v>3488106.09</v>
      </c>
      <c r="T118" s="4">
        <f>VLOOKUP(A118,NpByCase!$A$2:$G$158,7,FALSE)</f>
        <v>2734531.7</v>
      </c>
      <c r="U118">
        <f>VLOOKUP(A118,NpByCase!$A$2:$I$158,8,FALSE)</f>
        <v>1912869.33</v>
      </c>
      <c r="V118">
        <f>VLOOKUP(A118,NpByCase!$A$2:$I$158,9,FALSE)</f>
        <v>1877972.84</v>
      </c>
    </row>
    <row r="119" spans="1:22" x14ac:dyDescent="0.25">
      <c r="A119" t="str">
        <f t="shared" si="13"/>
        <v>400_096</v>
      </c>
      <c r="B119" t="s">
        <v>112</v>
      </c>
      <c r="C119" s="2">
        <v>400</v>
      </c>
      <c r="E119" s="3">
        <v>0.21949401769999999</v>
      </c>
      <c r="F119" s="2">
        <f t="shared" si="8"/>
        <v>0</v>
      </c>
      <c r="G119" s="2">
        <f t="shared" si="9"/>
        <v>0</v>
      </c>
      <c r="H119" s="2">
        <f t="shared" si="10"/>
        <v>1</v>
      </c>
      <c r="I119" s="3">
        <v>4.0471746500000003E-2</v>
      </c>
      <c r="J119" s="3">
        <v>1.4203923251999999</v>
      </c>
      <c r="K119" s="3">
        <v>3.7998160779000001</v>
      </c>
      <c r="L119" s="3">
        <v>2.3459875920000002</v>
      </c>
      <c r="M119" s="4">
        <v>1621.4845425444</v>
      </c>
      <c r="N119" s="2">
        <f t="shared" si="11"/>
        <v>1</v>
      </c>
      <c r="O119" s="2">
        <f t="shared" si="12"/>
        <v>0</v>
      </c>
      <c r="P119">
        <f>VLOOKUP(A119,NpByCase!$A$2:$G$158,2,FALSE)</f>
        <v>1470372.59</v>
      </c>
      <c r="Q119" s="4">
        <f>VLOOKUP(A119,NpByCase!$A$2:$G$158,3,FALSE)</f>
        <v>2902467.8</v>
      </c>
      <c r="R119" s="4" t="e">
        <f>VLOOKUP(A119,NpByCase!$A$2:$G$158,4,FALSE)</f>
        <v>#N/A</v>
      </c>
      <c r="S119" s="4" t="e">
        <f>VLOOKUP(A119,NpByCase!$A$2:$G$158,5,FALSE)</f>
        <v>#N/A</v>
      </c>
      <c r="T119" s="4" t="e">
        <f>VLOOKUP(A119,NpByCase!$A$2:$G$158,7,FALSE)</f>
        <v>#N/A</v>
      </c>
      <c r="U119" t="e">
        <f>VLOOKUP(A119,NpByCase!$A$2:$I$158,8,FALSE)</f>
        <v>#N/A</v>
      </c>
      <c r="V119" t="e">
        <f>VLOOKUP(A119,NpByCase!$A$2:$I$158,9,FALSE)</f>
        <v>#N/A</v>
      </c>
    </row>
    <row r="120" spans="1:22" x14ac:dyDescent="0.25">
      <c r="A120" t="str">
        <f t="shared" si="13"/>
        <v>400_099_TRANZ</v>
      </c>
      <c r="B120" t="s">
        <v>139</v>
      </c>
      <c r="C120" s="2">
        <v>400</v>
      </c>
      <c r="D120" t="s">
        <v>322</v>
      </c>
      <c r="E120" s="3">
        <v>0.1869112617</v>
      </c>
      <c r="F120" s="2">
        <f t="shared" si="8"/>
        <v>0</v>
      </c>
      <c r="G120" s="2">
        <f t="shared" si="9"/>
        <v>0</v>
      </c>
      <c r="H120" s="2">
        <f t="shared" si="10"/>
        <v>1</v>
      </c>
      <c r="I120" s="3">
        <v>2.9689034699999999E-2</v>
      </c>
      <c r="J120" s="3">
        <v>3.2653322153</v>
      </c>
      <c r="K120" s="3">
        <v>2.4328865622000002</v>
      </c>
      <c r="L120" s="3">
        <v>2.7968617885999998</v>
      </c>
      <c r="M120" s="4">
        <v>1617.7143425490001</v>
      </c>
      <c r="N120" s="2">
        <f t="shared" si="11"/>
        <v>0</v>
      </c>
      <c r="O120" s="2">
        <f t="shared" si="12"/>
        <v>1</v>
      </c>
      <c r="P120">
        <f>VLOOKUP(A120,NpByCase!$A$2:$G$158,2,FALSE)</f>
        <v>1645319.65</v>
      </c>
      <c r="Q120" s="4">
        <f>VLOOKUP(A120,NpByCase!$A$2:$G$158,3,FALSE)</f>
        <v>3000089.25</v>
      </c>
      <c r="R120" s="4">
        <f>VLOOKUP(A120,NpByCase!$A$2:$G$158,4,FALSE)</f>
        <v>3679979.41</v>
      </c>
      <c r="S120" s="4">
        <f>VLOOKUP(A120,NpByCase!$A$2:$G$158,5,FALSE)</f>
        <v>3555173.26</v>
      </c>
      <c r="T120" s="4">
        <f>VLOOKUP(A120,NpByCase!$A$2:$G$158,7,FALSE)</f>
        <v>2962820</v>
      </c>
      <c r="U120">
        <f>VLOOKUP(A120,NpByCase!$A$2:$I$158,8,FALSE)</f>
        <v>2030042.33</v>
      </c>
      <c r="V120">
        <f>VLOOKUP(A120,NpByCase!$A$2:$I$158,9,FALSE)</f>
        <v>2065269.75</v>
      </c>
    </row>
    <row r="121" spans="1:22" x14ac:dyDescent="0.25">
      <c r="A121" t="str">
        <f t="shared" si="13"/>
        <v>400_100</v>
      </c>
      <c r="B121" t="s">
        <v>113</v>
      </c>
      <c r="C121" s="2">
        <v>400</v>
      </c>
      <c r="E121" s="3">
        <v>0.4391616096</v>
      </c>
      <c r="F121" s="2">
        <f t="shared" si="8"/>
        <v>0</v>
      </c>
      <c r="G121" s="2">
        <f t="shared" si="9"/>
        <v>0</v>
      </c>
      <c r="H121" s="2">
        <f t="shared" si="10"/>
        <v>1</v>
      </c>
      <c r="I121" s="3">
        <v>9.6608621000000006E-3</v>
      </c>
      <c r="J121" s="3">
        <v>1.1454463492</v>
      </c>
      <c r="K121" s="3">
        <v>3.8697328710000001</v>
      </c>
      <c r="L121" s="3">
        <v>2.2119720062999999</v>
      </c>
      <c r="M121" s="4">
        <v>1611.4902698773999</v>
      </c>
      <c r="N121" s="2">
        <f t="shared" si="11"/>
        <v>1</v>
      </c>
      <c r="O121" s="2">
        <f t="shared" si="12"/>
        <v>0</v>
      </c>
      <c r="P121">
        <f>VLOOKUP(A121,NpByCase!$A$2:$G$158,2,FALSE)</f>
        <v>1573683.92</v>
      </c>
      <c r="Q121" s="4">
        <f>VLOOKUP(A121,NpByCase!$A$2:$G$158,3,FALSE)</f>
        <v>2997101.68</v>
      </c>
      <c r="R121" s="4" t="e">
        <f>VLOOKUP(A121,NpByCase!$A$2:$G$158,4,FALSE)</f>
        <v>#N/A</v>
      </c>
      <c r="S121" s="4" t="e">
        <f>VLOOKUP(A121,NpByCase!$A$2:$G$158,5,FALSE)</f>
        <v>#N/A</v>
      </c>
      <c r="T121" s="4" t="e">
        <f>VLOOKUP(A121,NpByCase!$A$2:$G$158,7,FALSE)</f>
        <v>#N/A</v>
      </c>
      <c r="U121" t="e">
        <f>VLOOKUP(A121,NpByCase!$A$2:$I$158,8,FALSE)</f>
        <v>#N/A</v>
      </c>
      <c r="V121" t="e">
        <f>VLOOKUP(A121,NpByCase!$A$2:$I$158,9,FALSE)</f>
        <v>#N/A</v>
      </c>
    </row>
    <row r="122" spans="1:22" x14ac:dyDescent="0.25">
      <c r="A122" t="str">
        <f t="shared" si="13"/>
        <v>400_103_TRANZ</v>
      </c>
      <c r="B122" t="s">
        <v>140</v>
      </c>
      <c r="C122" s="2">
        <v>400</v>
      </c>
      <c r="D122" t="s">
        <v>322</v>
      </c>
      <c r="E122" s="3">
        <v>9.5746442400000006E-2</v>
      </c>
      <c r="F122" s="2">
        <f t="shared" si="8"/>
        <v>0</v>
      </c>
      <c r="G122" s="2">
        <f t="shared" si="9"/>
        <v>0</v>
      </c>
      <c r="H122" s="2">
        <f t="shared" si="10"/>
        <v>1</v>
      </c>
      <c r="I122" s="3">
        <v>6.07043206E-2</v>
      </c>
      <c r="J122" s="3">
        <v>5.8559549310000003</v>
      </c>
      <c r="K122" s="3">
        <v>3.0714942607000002</v>
      </c>
      <c r="L122" s="3">
        <v>2.2657423604</v>
      </c>
      <c r="M122" s="4">
        <v>1624.1017610660001</v>
      </c>
      <c r="N122" s="2">
        <f t="shared" si="11"/>
        <v>0</v>
      </c>
      <c r="O122" s="2">
        <f t="shared" si="12"/>
        <v>1</v>
      </c>
      <c r="P122">
        <f>VLOOKUP(A122,NpByCase!$A$2:$G$158,2,FALSE)</f>
        <v>1614928.15</v>
      </c>
      <c r="Q122" s="4">
        <f>VLOOKUP(A122,NpByCase!$A$2:$G$158,3,FALSE)</f>
        <v>3203116.33</v>
      </c>
      <c r="R122" s="4">
        <f>VLOOKUP(A122,NpByCase!$A$2:$G$158,4,FALSE)</f>
        <v>3796612.54</v>
      </c>
      <c r="S122" s="4">
        <f>VLOOKUP(A122,NpByCase!$A$2:$G$158,5,FALSE)</f>
        <v>3766849.65</v>
      </c>
      <c r="T122" s="4">
        <f>VLOOKUP(A122,NpByCase!$A$2:$G$158,7,FALSE)</f>
        <v>3120952.3</v>
      </c>
      <c r="U122">
        <f>VLOOKUP(A122,NpByCase!$A$2:$I$158,8,FALSE)</f>
        <v>2156582.1</v>
      </c>
      <c r="V122">
        <f>VLOOKUP(A122,NpByCase!$A$2:$I$158,9,FALSE)</f>
        <v>2111755.4</v>
      </c>
    </row>
    <row r="123" spans="1:22" x14ac:dyDescent="0.25">
      <c r="A123" t="str">
        <f t="shared" si="13"/>
        <v>400_107</v>
      </c>
      <c r="B123" t="s">
        <v>114</v>
      </c>
      <c r="C123" s="2">
        <v>400</v>
      </c>
      <c r="E123" s="3">
        <v>0.21727403940000001</v>
      </c>
      <c r="F123" s="2">
        <f t="shared" si="8"/>
        <v>0</v>
      </c>
      <c r="G123" s="2">
        <f t="shared" si="9"/>
        <v>0</v>
      </c>
      <c r="H123" s="2">
        <f t="shared" si="10"/>
        <v>1</v>
      </c>
      <c r="I123" s="3">
        <v>3.5493078099999999E-2</v>
      </c>
      <c r="J123" s="3">
        <v>1.5905996414000001</v>
      </c>
      <c r="K123" s="3">
        <v>3.3850008465000001</v>
      </c>
      <c r="L123" s="3">
        <v>2.8385448269000002</v>
      </c>
      <c r="M123" s="4">
        <v>1620.2999275545999</v>
      </c>
      <c r="N123" s="2">
        <f t="shared" si="11"/>
        <v>1</v>
      </c>
      <c r="O123" s="2">
        <f t="shared" si="12"/>
        <v>0</v>
      </c>
      <c r="P123">
        <f>VLOOKUP(A123,NpByCase!$A$2:$G$158,2,FALSE)</f>
        <v>1576082.41</v>
      </c>
      <c r="Q123" s="4">
        <f>VLOOKUP(A123,NpByCase!$A$2:$G$158,3,FALSE)</f>
        <v>3106462.89</v>
      </c>
      <c r="R123" s="4" t="e">
        <f>VLOOKUP(A123,NpByCase!$A$2:$G$158,4,FALSE)</f>
        <v>#N/A</v>
      </c>
      <c r="S123" s="4" t="e">
        <f>VLOOKUP(A123,NpByCase!$A$2:$G$158,5,FALSE)</f>
        <v>#N/A</v>
      </c>
      <c r="T123" s="4" t="e">
        <f>VLOOKUP(A123,NpByCase!$A$2:$G$158,7,FALSE)</f>
        <v>#N/A</v>
      </c>
      <c r="U123" t="e">
        <f>VLOOKUP(A123,NpByCase!$A$2:$I$158,8,FALSE)</f>
        <v>#N/A</v>
      </c>
      <c r="V123" t="e">
        <f>VLOOKUP(A123,NpByCase!$A$2:$I$158,9,FALSE)</f>
        <v>#N/A</v>
      </c>
    </row>
    <row r="124" spans="1:22" x14ac:dyDescent="0.25">
      <c r="A124" t="str">
        <f t="shared" si="13"/>
        <v>400_111_TRANZ</v>
      </c>
      <c r="B124" t="s">
        <v>141</v>
      </c>
      <c r="C124" s="2">
        <v>400</v>
      </c>
      <c r="D124" t="s">
        <v>322</v>
      </c>
      <c r="E124" s="3">
        <v>0.4022560282</v>
      </c>
      <c r="F124" s="2">
        <f t="shared" si="8"/>
        <v>0</v>
      </c>
      <c r="G124" s="2">
        <f t="shared" si="9"/>
        <v>0</v>
      </c>
      <c r="H124" s="2">
        <f t="shared" si="10"/>
        <v>1</v>
      </c>
      <c r="I124" s="3">
        <v>4.7290172300000002E-2</v>
      </c>
      <c r="J124" s="3">
        <v>5.9006943621000003</v>
      </c>
      <c r="K124" s="3">
        <v>4.0711970175000003</v>
      </c>
      <c r="L124" s="3">
        <v>2.3987922357000002</v>
      </c>
      <c r="M124" s="4">
        <v>1619.2131338035001</v>
      </c>
      <c r="N124" s="2">
        <f t="shared" si="11"/>
        <v>0</v>
      </c>
      <c r="O124" s="2">
        <f t="shared" si="12"/>
        <v>1</v>
      </c>
      <c r="P124">
        <f>VLOOKUP(A124,NpByCase!$A$2:$G$158,2,FALSE)</f>
        <v>1612897.01</v>
      </c>
      <c r="Q124" s="4">
        <f>VLOOKUP(A124,NpByCase!$A$2:$G$158,3,FALSE)</f>
        <v>2975509.84</v>
      </c>
      <c r="R124" s="4" t="e">
        <f>VLOOKUP(A124,NpByCase!$A$2:$G$158,4,FALSE)</f>
        <v>#N/A</v>
      </c>
      <c r="S124" s="4" t="e">
        <f>VLOOKUP(A124,NpByCase!$A$2:$G$158,5,FALSE)</f>
        <v>#N/A</v>
      </c>
      <c r="T124" s="4" t="e">
        <f>VLOOKUP(A124,NpByCase!$A$2:$G$158,7,FALSE)</f>
        <v>#N/A</v>
      </c>
      <c r="U124" t="e">
        <f>VLOOKUP(A124,NpByCase!$A$2:$I$158,8,FALSE)</f>
        <v>#N/A</v>
      </c>
      <c r="V124" t="e">
        <f>VLOOKUP(A124,NpByCase!$A$2:$I$158,9,FALSE)</f>
        <v>#N/A</v>
      </c>
    </row>
    <row r="125" spans="1:22" x14ac:dyDescent="0.25">
      <c r="A125" t="str">
        <f t="shared" si="13"/>
        <v>400_112_TRANZ</v>
      </c>
      <c r="B125" t="s">
        <v>142</v>
      </c>
      <c r="C125" s="2">
        <v>400</v>
      </c>
      <c r="D125" t="s">
        <v>322</v>
      </c>
      <c r="E125" s="3">
        <v>0.40899096950000002</v>
      </c>
      <c r="F125" s="2">
        <f t="shared" si="8"/>
        <v>0</v>
      </c>
      <c r="G125" s="2">
        <f t="shared" si="9"/>
        <v>0</v>
      </c>
      <c r="H125" s="2">
        <f t="shared" si="10"/>
        <v>1</v>
      </c>
      <c r="I125" s="3">
        <v>4.1813936199999999E-2</v>
      </c>
      <c r="J125" s="3">
        <v>6.3939173490999996</v>
      </c>
      <c r="K125" s="3">
        <v>4.1022374073999996</v>
      </c>
      <c r="L125" s="3">
        <v>2.9552284584000001</v>
      </c>
      <c r="M125" s="4">
        <v>1613.0846772205</v>
      </c>
      <c r="N125" s="2">
        <f t="shared" si="11"/>
        <v>0</v>
      </c>
      <c r="O125" s="2">
        <f t="shared" si="12"/>
        <v>1</v>
      </c>
      <c r="P125">
        <f>VLOOKUP(A125,NpByCase!$A$2:$G$158,2,FALSE)</f>
        <v>1667960.89</v>
      </c>
      <c r="Q125" s="4">
        <f>VLOOKUP(A125,NpByCase!$A$2:$G$158,3,FALSE)</f>
        <v>3081406.22</v>
      </c>
      <c r="R125" s="4" t="e">
        <f>VLOOKUP(A125,NpByCase!$A$2:$G$158,4,FALSE)</f>
        <v>#N/A</v>
      </c>
      <c r="S125" s="4" t="e">
        <f>VLOOKUP(A125,NpByCase!$A$2:$G$158,5,FALSE)</f>
        <v>#N/A</v>
      </c>
      <c r="T125" s="4" t="e">
        <f>VLOOKUP(A125,NpByCase!$A$2:$G$158,7,FALSE)</f>
        <v>#N/A</v>
      </c>
      <c r="U125" t="e">
        <f>VLOOKUP(A125,NpByCase!$A$2:$I$158,8,FALSE)</f>
        <v>#N/A</v>
      </c>
      <c r="V125" t="e">
        <f>VLOOKUP(A125,NpByCase!$A$2:$I$158,9,FALSE)</f>
        <v>#N/A</v>
      </c>
    </row>
    <row r="126" spans="1:22" x14ac:dyDescent="0.25">
      <c r="A126" t="str">
        <f t="shared" si="13"/>
        <v>400_114</v>
      </c>
      <c r="B126" t="s">
        <v>115</v>
      </c>
      <c r="C126" s="2">
        <v>400</v>
      </c>
      <c r="E126" s="3">
        <v>0.3135877091</v>
      </c>
      <c r="F126" s="2">
        <f t="shared" si="8"/>
        <v>0</v>
      </c>
      <c r="G126" s="2">
        <f t="shared" si="9"/>
        <v>0</v>
      </c>
      <c r="H126" s="2">
        <f t="shared" si="10"/>
        <v>1</v>
      </c>
      <c r="I126" s="3">
        <v>6.75673522E-2</v>
      </c>
      <c r="J126" s="3">
        <v>1.6686471469999999</v>
      </c>
      <c r="K126" s="3">
        <v>3.2017785872000002</v>
      </c>
      <c r="L126" s="3">
        <v>2.8665342620000001</v>
      </c>
      <c r="M126" s="4">
        <v>1623.6128156737</v>
      </c>
      <c r="N126" s="2">
        <f t="shared" si="11"/>
        <v>1</v>
      </c>
      <c r="O126" s="2">
        <f t="shared" si="12"/>
        <v>0</v>
      </c>
      <c r="P126">
        <f>VLOOKUP(A126,NpByCase!$A$2:$G$158,2,FALSE)</f>
        <v>1489679.52</v>
      </c>
      <c r="Q126" s="4">
        <f>VLOOKUP(A126,NpByCase!$A$2:$G$158,3,FALSE)</f>
        <v>2983323.82</v>
      </c>
      <c r="R126" s="4" t="e">
        <f>VLOOKUP(A126,NpByCase!$A$2:$G$158,4,FALSE)</f>
        <v>#N/A</v>
      </c>
      <c r="S126" s="4" t="e">
        <f>VLOOKUP(A126,NpByCase!$A$2:$G$158,5,FALSE)</f>
        <v>#N/A</v>
      </c>
      <c r="T126" s="4" t="e">
        <f>VLOOKUP(A126,NpByCase!$A$2:$G$158,7,FALSE)</f>
        <v>#N/A</v>
      </c>
      <c r="U126" t="e">
        <f>VLOOKUP(A126,NpByCase!$A$2:$I$158,8,FALSE)</f>
        <v>#N/A</v>
      </c>
      <c r="V126" t="e">
        <f>VLOOKUP(A126,NpByCase!$A$2:$I$158,9,FALSE)</f>
        <v>#N/A</v>
      </c>
    </row>
    <row r="127" spans="1:22" x14ac:dyDescent="0.25">
      <c r="A127" t="str">
        <f t="shared" si="13"/>
        <v>400_115</v>
      </c>
      <c r="B127" t="s">
        <v>116</v>
      </c>
      <c r="C127" s="2">
        <v>400</v>
      </c>
      <c r="E127" s="3">
        <v>0.38117210550000002</v>
      </c>
      <c r="F127" s="2">
        <f t="shared" si="8"/>
        <v>0</v>
      </c>
      <c r="G127" s="2">
        <f t="shared" si="9"/>
        <v>0</v>
      </c>
      <c r="H127" s="2">
        <f t="shared" si="10"/>
        <v>1</v>
      </c>
      <c r="I127" s="3">
        <v>5.3535478999999997E-2</v>
      </c>
      <c r="J127" s="3">
        <v>1.1710735727999999</v>
      </c>
      <c r="K127" s="3">
        <v>2.9157112965</v>
      </c>
      <c r="L127" s="3">
        <v>2.9766415534999999</v>
      </c>
      <c r="M127" s="4">
        <v>1629.3205426374</v>
      </c>
      <c r="N127" s="2">
        <f t="shared" si="11"/>
        <v>1</v>
      </c>
      <c r="O127" s="2">
        <f t="shared" si="12"/>
        <v>0</v>
      </c>
      <c r="P127">
        <f>VLOOKUP(A127,NpByCase!$A$2:$G$158,2,FALSE)</f>
        <v>1409428.42</v>
      </c>
      <c r="Q127" s="4">
        <f>VLOOKUP(A127,NpByCase!$A$2:$G$158,3,FALSE)</f>
        <v>2853165.23</v>
      </c>
      <c r="R127" s="4" t="e">
        <f>VLOOKUP(A127,NpByCase!$A$2:$G$158,4,FALSE)</f>
        <v>#N/A</v>
      </c>
      <c r="S127" s="4" t="e">
        <f>VLOOKUP(A127,NpByCase!$A$2:$G$158,5,FALSE)</f>
        <v>#N/A</v>
      </c>
      <c r="T127" s="4" t="e">
        <f>VLOOKUP(A127,NpByCase!$A$2:$G$158,7,FALSE)</f>
        <v>#N/A</v>
      </c>
      <c r="U127" t="e">
        <f>VLOOKUP(A127,NpByCase!$A$2:$I$158,8,FALSE)</f>
        <v>#N/A</v>
      </c>
      <c r="V127" t="e">
        <f>VLOOKUP(A127,NpByCase!$A$2:$I$158,9,FALSE)</f>
        <v>#N/A</v>
      </c>
    </row>
    <row r="128" spans="1:22" x14ac:dyDescent="0.25">
      <c r="A128" t="str">
        <f t="shared" si="13"/>
        <v>400_116_TRANZ</v>
      </c>
      <c r="B128" t="s">
        <v>143</v>
      </c>
      <c r="C128" s="2">
        <v>400</v>
      </c>
      <c r="D128" t="s">
        <v>322</v>
      </c>
      <c r="E128" s="3">
        <v>0.34952777070000002</v>
      </c>
      <c r="F128" s="2">
        <f t="shared" si="8"/>
        <v>0</v>
      </c>
      <c r="G128" s="2">
        <f t="shared" si="9"/>
        <v>0</v>
      </c>
      <c r="H128" s="2">
        <f t="shared" si="10"/>
        <v>1</v>
      </c>
      <c r="I128" s="3">
        <v>1.49885816E-2</v>
      </c>
      <c r="J128" s="3">
        <v>3.4561962509000002</v>
      </c>
      <c r="K128" s="3">
        <v>4.4748459009000001</v>
      </c>
      <c r="L128" s="3">
        <v>2.5265196425999998</v>
      </c>
      <c r="M128" s="4">
        <v>1623.8048437574</v>
      </c>
      <c r="N128" s="2">
        <f t="shared" si="11"/>
        <v>0</v>
      </c>
      <c r="O128" s="2">
        <f t="shared" si="12"/>
        <v>1</v>
      </c>
      <c r="P128">
        <f>VLOOKUP(A128,NpByCase!$A$2:$G$158,2,FALSE)</f>
        <v>1694096.69</v>
      </c>
      <c r="Q128" s="4">
        <f>VLOOKUP(A128,NpByCase!$A$2:$G$158,3,FALSE)</f>
        <v>2973814.41</v>
      </c>
      <c r="R128" s="4">
        <f>VLOOKUP(A128,NpByCase!$A$2:$G$158,4,FALSE)</f>
        <v>3690661.05</v>
      </c>
      <c r="S128" s="4">
        <f>VLOOKUP(A128,NpByCase!$A$2:$G$158,5,FALSE)</f>
        <v>3533553.87</v>
      </c>
      <c r="T128" s="4">
        <f>VLOOKUP(A128,NpByCase!$A$2:$G$158,7,FALSE)</f>
        <v>2849723.7</v>
      </c>
      <c r="U128">
        <f>VLOOKUP(A128,NpByCase!$A$2:$I$158,8,FALSE)</f>
        <v>2114317.37</v>
      </c>
      <c r="V128">
        <f>VLOOKUP(A128,NpByCase!$A$2:$I$158,9,FALSE)</f>
        <v>2070037.8</v>
      </c>
    </row>
    <row r="129" spans="1:22" x14ac:dyDescent="0.25">
      <c r="A129" t="str">
        <f t="shared" si="13"/>
        <v>400_122_TRANZ</v>
      </c>
      <c r="B129" t="s">
        <v>144</v>
      </c>
      <c r="C129" s="2">
        <v>400</v>
      </c>
      <c r="D129" t="s">
        <v>322</v>
      </c>
      <c r="E129" s="3">
        <v>8.13526059E-2</v>
      </c>
      <c r="F129" s="2">
        <f t="shared" si="8"/>
        <v>0</v>
      </c>
      <c r="G129" s="2">
        <f t="shared" si="9"/>
        <v>0</v>
      </c>
      <c r="H129" s="2">
        <f t="shared" si="10"/>
        <v>1</v>
      </c>
      <c r="I129" s="3">
        <v>1.5498135099999999E-2</v>
      </c>
      <c r="J129" s="3">
        <v>2.1668876450000001</v>
      </c>
      <c r="K129" s="3">
        <v>3.2101622337000002</v>
      </c>
      <c r="L129" s="3">
        <v>2.1390662250000001</v>
      </c>
      <c r="M129" s="4">
        <v>1610.9601966334999</v>
      </c>
      <c r="N129" s="2">
        <f t="shared" si="11"/>
        <v>0</v>
      </c>
      <c r="O129" s="2">
        <f t="shared" si="12"/>
        <v>1</v>
      </c>
      <c r="P129">
        <f>VLOOKUP(A129,NpByCase!$A$2:$G$158,2,FALSE)</f>
        <v>1643618.25</v>
      </c>
      <c r="Q129" s="4">
        <f>VLOOKUP(A129,NpByCase!$A$2:$G$158,3,FALSE)</f>
        <v>3038064.37</v>
      </c>
      <c r="R129" s="4" t="e">
        <f>VLOOKUP(A129,NpByCase!$A$2:$G$158,4,FALSE)</f>
        <v>#N/A</v>
      </c>
      <c r="S129" s="4" t="e">
        <f>VLOOKUP(A129,NpByCase!$A$2:$G$158,5,FALSE)</f>
        <v>#N/A</v>
      </c>
      <c r="T129" s="4" t="e">
        <f>VLOOKUP(A129,NpByCase!$A$2:$G$158,7,FALSE)</f>
        <v>#N/A</v>
      </c>
      <c r="U129" t="e">
        <f>VLOOKUP(A129,NpByCase!$A$2:$I$158,8,FALSE)</f>
        <v>#N/A</v>
      </c>
      <c r="V129" t="e">
        <f>VLOOKUP(A129,NpByCase!$A$2:$I$158,9,FALSE)</f>
        <v>#N/A</v>
      </c>
    </row>
    <row r="130" spans="1:22" x14ac:dyDescent="0.25">
      <c r="A130" t="str">
        <f t="shared" ref="A130:A158" si="14">_xlfn.CONCAT(C130,"_",RIGHT(B130,3),D130)</f>
        <v>400_125_TRANZ</v>
      </c>
      <c r="B130" t="s">
        <v>145</v>
      </c>
      <c r="C130" s="2">
        <v>400</v>
      </c>
      <c r="D130" t="s">
        <v>322</v>
      </c>
      <c r="E130" s="3">
        <v>0.13285788009999999</v>
      </c>
      <c r="F130" s="2">
        <f t="shared" si="8"/>
        <v>0</v>
      </c>
      <c r="G130" s="2">
        <f t="shared" si="9"/>
        <v>0</v>
      </c>
      <c r="H130" s="2">
        <f t="shared" si="10"/>
        <v>1</v>
      </c>
      <c r="I130" s="3">
        <v>3.1556582000000001E-3</v>
      </c>
      <c r="J130" s="3">
        <v>1.5658085352</v>
      </c>
      <c r="K130" s="3">
        <v>3.6649197543000001</v>
      </c>
      <c r="L130" s="3">
        <v>2.8093473275999998</v>
      </c>
      <c r="M130" s="4">
        <v>1622.7117135838</v>
      </c>
      <c r="N130" s="2">
        <f t="shared" si="11"/>
        <v>0</v>
      </c>
      <c r="O130" s="2">
        <f t="shared" si="12"/>
        <v>1</v>
      </c>
      <c r="P130">
        <f>VLOOKUP(A130,NpByCase!$A$2:$G$158,2,FALSE)</f>
        <v>1648068.2</v>
      </c>
      <c r="Q130" s="4">
        <f>VLOOKUP(A130,NpByCase!$A$2:$G$158,3,FALSE)</f>
        <v>2881175.41</v>
      </c>
      <c r="R130" s="4">
        <f>VLOOKUP(A130,NpByCase!$A$2:$G$158,4,FALSE)</f>
        <v>3545914.36</v>
      </c>
      <c r="S130" s="4">
        <f>VLOOKUP(A130,NpByCase!$A$2:$G$158,5,FALSE)</f>
        <v>3434587.24</v>
      </c>
      <c r="T130" s="4">
        <f>VLOOKUP(A130,NpByCase!$A$2:$G$158,7,FALSE)</f>
        <v>2812633.51</v>
      </c>
      <c r="U130">
        <f>VLOOKUP(A130,NpByCase!$A$2:$I$158,8,FALSE)</f>
        <v>2881175.41</v>
      </c>
      <c r="V130">
        <f>VLOOKUP(A130,NpByCase!$A$2:$I$158,9,FALSE)</f>
        <v>2041114.27</v>
      </c>
    </row>
    <row r="131" spans="1:22" x14ac:dyDescent="0.25">
      <c r="A131" t="str">
        <f t="shared" si="14"/>
        <v>400_127_TRANZ</v>
      </c>
      <c r="B131" t="s">
        <v>146</v>
      </c>
      <c r="C131" s="2">
        <v>400</v>
      </c>
      <c r="D131" t="s">
        <v>322</v>
      </c>
      <c r="E131" s="3">
        <v>0.38296132989999998</v>
      </c>
      <c r="F131" s="2">
        <f t="shared" ref="F131:F158" si="15">IF(C131=100,1,0)</f>
        <v>0</v>
      </c>
      <c r="G131" s="2">
        <f t="shared" ref="G131:G158" si="16">IF(C131=300,1,0)</f>
        <v>0</v>
      </c>
      <c r="H131" s="2">
        <f t="shared" ref="H131:H158" si="17">IF(C131=400,1,0)</f>
        <v>1</v>
      </c>
      <c r="I131" s="3">
        <v>4.5545044399999998E-2</v>
      </c>
      <c r="J131" s="3">
        <v>4.1103183555999996</v>
      </c>
      <c r="K131" s="3">
        <v>2.1012468184999999</v>
      </c>
      <c r="L131" s="3">
        <v>2.1958068378000002</v>
      </c>
      <c r="M131" s="4">
        <v>1619.1378551427999</v>
      </c>
      <c r="N131" s="2">
        <f t="shared" ref="N131:N158" si="18">IF(D131="_TRANZ",0,1)</f>
        <v>0</v>
      </c>
      <c r="O131" s="2">
        <f t="shared" ref="O131:O158" si="19">IF(D131="_TRANZ",1,0)</f>
        <v>1</v>
      </c>
      <c r="P131">
        <f>VLOOKUP(A131,NpByCase!$A$2:$G$158,2,FALSE)</f>
        <v>1570707.95</v>
      </c>
      <c r="Q131" s="4">
        <f>VLOOKUP(A131,NpByCase!$A$2:$G$158,3,FALSE)</f>
        <v>2969335.27</v>
      </c>
      <c r="R131" s="4" t="e">
        <f>VLOOKUP(A131,NpByCase!$A$2:$G$158,4,FALSE)</f>
        <v>#N/A</v>
      </c>
      <c r="S131" s="4" t="e">
        <f>VLOOKUP(A131,NpByCase!$A$2:$G$158,5,FALSE)</f>
        <v>#N/A</v>
      </c>
      <c r="T131" s="4" t="e">
        <f>VLOOKUP(A131,NpByCase!$A$2:$G$158,7,FALSE)</f>
        <v>#N/A</v>
      </c>
      <c r="U131" t="e">
        <f>VLOOKUP(A131,NpByCase!$A$2:$I$158,8,FALSE)</f>
        <v>#N/A</v>
      </c>
      <c r="V131" t="e">
        <f>VLOOKUP(A131,NpByCase!$A$2:$I$158,9,FALSE)</f>
        <v>#N/A</v>
      </c>
    </row>
    <row r="132" spans="1:22" x14ac:dyDescent="0.25">
      <c r="A132" t="str">
        <f t="shared" si="14"/>
        <v>400_130_TRANZ</v>
      </c>
      <c r="B132" t="s">
        <v>147</v>
      </c>
      <c r="C132" s="2">
        <v>400</v>
      </c>
      <c r="D132" t="s">
        <v>322</v>
      </c>
      <c r="E132" s="3">
        <v>0.4795402144</v>
      </c>
      <c r="F132" s="2">
        <f t="shared" si="15"/>
        <v>0</v>
      </c>
      <c r="G132" s="2">
        <f t="shared" si="16"/>
        <v>0</v>
      </c>
      <c r="H132" s="2">
        <f t="shared" si="17"/>
        <v>1</v>
      </c>
      <c r="I132" s="3">
        <v>6.1550645199999997E-2</v>
      </c>
      <c r="J132" s="3">
        <v>5.4899668177000001</v>
      </c>
      <c r="K132" s="3">
        <v>2.8797462600000001</v>
      </c>
      <c r="L132" s="3">
        <v>2.7913536917999999</v>
      </c>
      <c r="M132" s="4">
        <v>1622.8974596554001</v>
      </c>
      <c r="N132" s="2">
        <f t="shared" si="18"/>
        <v>0</v>
      </c>
      <c r="O132" s="2">
        <f t="shared" si="19"/>
        <v>1</v>
      </c>
      <c r="P132">
        <f>VLOOKUP(A132,NpByCase!$A$2:$G$158,2,FALSE)</f>
        <v>1662754.08</v>
      </c>
      <c r="Q132" s="4">
        <f>VLOOKUP(A132,NpByCase!$A$2:$G$158,3,FALSE)</f>
        <v>3104791.75</v>
      </c>
      <c r="R132" s="4" t="e">
        <f>VLOOKUP(A132,NpByCase!$A$2:$G$158,4,FALSE)</f>
        <v>#N/A</v>
      </c>
      <c r="S132" s="4" t="e">
        <f>VLOOKUP(A132,NpByCase!$A$2:$G$158,5,FALSE)</f>
        <v>#N/A</v>
      </c>
      <c r="T132" s="4" t="e">
        <f>VLOOKUP(A132,NpByCase!$A$2:$G$158,7,FALSE)</f>
        <v>#N/A</v>
      </c>
      <c r="U132" t="e">
        <f>VLOOKUP(A132,NpByCase!$A$2:$I$158,8,FALSE)</f>
        <v>#N/A</v>
      </c>
      <c r="V132" t="e">
        <f>VLOOKUP(A132,NpByCase!$A$2:$I$158,9,FALSE)</f>
        <v>#N/A</v>
      </c>
    </row>
    <row r="133" spans="1:22" x14ac:dyDescent="0.25">
      <c r="A133" t="str">
        <f t="shared" si="14"/>
        <v>400_134_TRANZ</v>
      </c>
      <c r="B133" t="s">
        <v>148</v>
      </c>
      <c r="C133" s="2">
        <v>400</v>
      </c>
      <c r="D133" t="s">
        <v>322</v>
      </c>
      <c r="E133" s="3">
        <v>0.4549224697</v>
      </c>
      <c r="F133" s="2">
        <f t="shared" si="15"/>
        <v>0</v>
      </c>
      <c r="G133" s="2">
        <f t="shared" si="16"/>
        <v>0</v>
      </c>
      <c r="H133" s="2">
        <f t="shared" si="17"/>
        <v>1</v>
      </c>
      <c r="I133" s="3">
        <v>2.7986404499999999E-2</v>
      </c>
      <c r="J133" s="3">
        <v>3.8880627697999999</v>
      </c>
      <c r="K133" s="3">
        <v>4.1443579583999997</v>
      </c>
      <c r="L133" s="3">
        <v>2.7205801198000001</v>
      </c>
      <c r="M133" s="4">
        <v>1616.0308591814</v>
      </c>
      <c r="N133" s="2">
        <f t="shared" si="18"/>
        <v>0</v>
      </c>
      <c r="O133" s="2">
        <f t="shared" si="19"/>
        <v>1</v>
      </c>
      <c r="P133">
        <f>VLOOKUP(A133,NpByCase!$A$2:$G$158,2,FALSE)</f>
        <v>1598205.64</v>
      </c>
      <c r="Q133" s="4">
        <f>VLOOKUP(A133,NpByCase!$A$2:$G$158,3,FALSE)</f>
        <v>3003273.86</v>
      </c>
      <c r="R133" s="4" t="e">
        <f>VLOOKUP(A133,NpByCase!$A$2:$G$158,4,FALSE)</f>
        <v>#N/A</v>
      </c>
      <c r="S133" s="4" t="e">
        <f>VLOOKUP(A133,NpByCase!$A$2:$G$158,5,FALSE)</f>
        <v>#N/A</v>
      </c>
      <c r="T133" s="4" t="e">
        <f>VLOOKUP(A133,NpByCase!$A$2:$G$158,7,FALSE)</f>
        <v>#N/A</v>
      </c>
      <c r="U133" t="e">
        <f>VLOOKUP(A133,NpByCase!$A$2:$I$158,8,FALSE)</f>
        <v>#N/A</v>
      </c>
      <c r="V133" t="e">
        <f>VLOOKUP(A133,NpByCase!$A$2:$I$158,9,FALSE)</f>
        <v>#N/A</v>
      </c>
    </row>
    <row r="134" spans="1:22" x14ac:dyDescent="0.25">
      <c r="A134" t="str">
        <f t="shared" si="14"/>
        <v>400_135_TRANZ</v>
      </c>
      <c r="B134" t="s">
        <v>149</v>
      </c>
      <c r="C134" s="2">
        <v>400</v>
      </c>
      <c r="D134" t="s">
        <v>322</v>
      </c>
      <c r="E134" s="3">
        <v>0.1390696011</v>
      </c>
      <c r="F134" s="2">
        <f t="shared" si="15"/>
        <v>0</v>
      </c>
      <c r="G134" s="2">
        <f t="shared" si="16"/>
        <v>0</v>
      </c>
      <c r="H134" s="2">
        <f t="shared" si="17"/>
        <v>1</v>
      </c>
      <c r="I134" s="3">
        <v>2.74090276E-2</v>
      </c>
      <c r="J134" s="3">
        <v>3.0229635186000001</v>
      </c>
      <c r="K134" s="3">
        <v>3.4481586018999999</v>
      </c>
      <c r="L134" s="3">
        <v>2.1212943651999998</v>
      </c>
      <c r="M134" s="4">
        <v>1625.0004068861999</v>
      </c>
      <c r="N134" s="2">
        <f t="shared" si="18"/>
        <v>0</v>
      </c>
      <c r="O134" s="2">
        <f t="shared" si="19"/>
        <v>1</v>
      </c>
      <c r="P134">
        <f>VLOOKUP(A134,NpByCase!$A$2:$G$158,2,FALSE)</f>
        <v>1597159.87</v>
      </c>
      <c r="Q134" s="4">
        <f>VLOOKUP(A134,NpByCase!$A$2:$G$158,3,FALSE)</f>
        <v>2894199.23</v>
      </c>
      <c r="R134" s="4" t="e">
        <f>VLOOKUP(A134,NpByCase!$A$2:$G$158,4,FALSE)</f>
        <v>#N/A</v>
      </c>
      <c r="S134" s="4" t="e">
        <f>VLOOKUP(A134,NpByCase!$A$2:$G$158,5,FALSE)</f>
        <v>#N/A</v>
      </c>
      <c r="T134" s="4" t="e">
        <f>VLOOKUP(A134,NpByCase!$A$2:$G$158,7,FALSE)</f>
        <v>#N/A</v>
      </c>
      <c r="U134" t="e">
        <f>VLOOKUP(A134,NpByCase!$A$2:$I$158,8,FALSE)</f>
        <v>#N/A</v>
      </c>
      <c r="V134" t="e">
        <f>VLOOKUP(A134,NpByCase!$A$2:$I$158,9,FALSE)</f>
        <v>#N/A</v>
      </c>
    </row>
    <row r="135" spans="1:22" x14ac:dyDescent="0.25">
      <c r="A135" t="str">
        <f t="shared" si="14"/>
        <v>400_144</v>
      </c>
      <c r="B135" t="s">
        <v>118</v>
      </c>
      <c r="C135" s="2">
        <v>400</v>
      </c>
      <c r="E135" s="3">
        <v>0.4610084881</v>
      </c>
      <c r="F135" s="2">
        <f t="shared" si="15"/>
        <v>0</v>
      </c>
      <c r="G135" s="2">
        <f t="shared" si="16"/>
        <v>0</v>
      </c>
      <c r="H135" s="2">
        <f t="shared" si="17"/>
        <v>1</v>
      </c>
      <c r="I135" s="3">
        <v>5.8795095700000001E-2</v>
      </c>
      <c r="J135" s="3">
        <v>1.3866370935000001</v>
      </c>
      <c r="K135" s="3">
        <v>2.8586803532</v>
      </c>
      <c r="L135" s="3">
        <v>2.4699361406999998</v>
      </c>
      <c r="M135" s="4">
        <v>1628.7029175319999</v>
      </c>
      <c r="N135" s="2">
        <f t="shared" si="18"/>
        <v>1</v>
      </c>
      <c r="O135" s="2">
        <f t="shared" si="19"/>
        <v>0</v>
      </c>
      <c r="P135">
        <f>VLOOKUP(A135,NpByCase!$A$2:$G$158,2,FALSE)</f>
        <v>1451064.07</v>
      </c>
      <c r="Q135" s="4">
        <f>VLOOKUP(A135,NpByCase!$A$2:$G$158,3,FALSE)</f>
        <v>2936086.83</v>
      </c>
      <c r="R135" s="4" t="e">
        <f>VLOOKUP(A135,NpByCase!$A$2:$G$158,4,FALSE)</f>
        <v>#N/A</v>
      </c>
      <c r="S135" s="4" t="e">
        <f>VLOOKUP(A135,NpByCase!$A$2:$G$158,5,FALSE)</f>
        <v>#N/A</v>
      </c>
      <c r="T135" s="4" t="e">
        <f>VLOOKUP(A135,NpByCase!$A$2:$G$158,7,FALSE)</f>
        <v>#N/A</v>
      </c>
      <c r="U135" t="e">
        <f>VLOOKUP(A135,NpByCase!$A$2:$I$158,8,FALSE)</f>
        <v>#N/A</v>
      </c>
      <c r="V135" t="e">
        <f>VLOOKUP(A135,NpByCase!$A$2:$I$158,9,FALSE)</f>
        <v>#N/A</v>
      </c>
    </row>
    <row r="136" spans="1:22" x14ac:dyDescent="0.25">
      <c r="A136" t="str">
        <f t="shared" si="14"/>
        <v>400_152_TRANZ</v>
      </c>
      <c r="B136" t="s">
        <v>150</v>
      </c>
      <c r="C136" s="2">
        <v>400</v>
      </c>
      <c r="D136" t="s">
        <v>322</v>
      </c>
      <c r="E136" s="3">
        <v>0.41359221759999998</v>
      </c>
      <c r="F136" s="2">
        <f t="shared" si="15"/>
        <v>0</v>
      </c>
      <c r="G136" s="2">
        <f t="shared" si="16"/>
        <v>0</v>
      </c>
      <c r="H136" s="2">
        <f t="shared" si="17"/>
        <v>1</v>
      </c>
      <c r="I136" s="3">
        <v>4.0019675800000001E-2</v>
      </c>
      <c r="J136" s="3">
        <v>6.0514434202</v>
      </c>
      <c r="K136" s="3">
        <v>3.9051114431</v>
      </c>
      <c r="L136" s="3">
        <v>2.5203596008</v>
      </c>
      <c r="M136" s="4">
        <v>1620.9750694239999</v>
      </c>
      <c r="N136" s="2">
        <f t="shared" si="18"/>
        <v>0</v>
      </c>
      <c r="O136" s="2">
        <f t="shared" si="19"/>
        <v>1</v>
      </c>
      <c r="P136">
        <f>VLOOKUP(A136,NpByCase!$A$2:$G$158,2,FALSE)</f>
        <v>1690724.89</v>
      </c>
      <c r="Q136" s="4">
        <f>VLOOKUP(A136,NpByCase!$A$2:$G$158,3,FALSE)</f>
        <v>3113635.16</v>
      </c>
      <c r="R136" s="4" t="e">
        <f>VLOOKUP(A136,NpByCase!$A$2:$G$158,4,FALSE)</f>
        <v>#N/A</v>
      </c>
      <c r="S136" s="4" t="e">
        <f>VLOOKUP(A136,NpByCase!$A$2:$G$158,5,FALSE)</f>
        <v>#N/A</v>
      </c>
      <c r="T136" s="4" t="e">
        <f>VLOOKUP(A136,NpByCase!$A$2:$G$158,7,FALSE)</f>
        <v>#N/A</v>
      </c>
      <c r="U136" t="e">
        <f>VLOOKUP(A136,NpByCase!$A$2:$I$158,8,FALSE)</f>
        <v>#N/A</v>
      </c>
      <c r="V136" t="e">
        <f>VLOOKUP(A136,NpByCase!$A$2:$I$158,9,FALSE)</f>
        <v>#N/A</v>
      </c>
    </row>
    <row r="137" spans="1:22" x14ac:dyDescent="0.25">
      <c r="A137" t="str">
        <f t="shared" si="14"/>
        <v>400_156_TRANZ</v>
      </c>
      <c r="B137" t="s">
        <v>151</v>
      </c>
      <c r="C137" s="2">
        <v>400</v>
      </c>
      <c r="D137" t="s">
        <v>322</v>
      </c>
      <c r="E137" s="3">
        <v>0.20921020309999999</v>
      </c>
      <c r="F137" s="2">
        <f t="shared" si="15"/>
        <v>0</v>
      </c>
      <c r="G137" s="2">
        <f t="shared" si="16"/>
        <v>0</v>
      </c>
      <c r="H137" s="2">
        <f t="shared" si="17"/>
        <v>1</v>
      </c>
      <c r="I137" s="3">
        <v>2.6806838E-2</v>
      </c>
      <c r="J137" s="3">
        <v>3.5835481905000002</v>
      </c>
      <c r="K137" s="3">
        <v>3.5514547855999998</v>
      </c>
      <c r="L137" s="3">
        <v>2.2418406262000001</v>
      </c>
      <c r="M137" s="4">
        <v>1626.6329955030001</v>
      </c>
      <c r="N137" s="2">
        <f t="shared" si="18"/>
        <v>0</v>
      </c>
      <c r="O137" s="2">
        <f t="shared" si="19"/>
        <v>1</v>
      </c>
      <c r="P137">
        <f>VLOOKUP(A137,NpByCase!$A$2:$G$158,2,FALSE)</f>
        <v>1622341.5</v>
      </c>
      <c r="Q137" s="4">
        <f>VLOOKUP(A137,NpByCase!$A$2:$G$158,3,FALSE)</f>
        <v>3014740.86</v>
      </c>
      <c r="R137" s="4" t="e">
        <f>VLOOKUP(A137,NpByCase!$A$2:$G$158,4,FALSE)</f>
        <v>#N/A</v>
      </c>
      <c r="S137" s="4" t="e">
        <f>VLOOKUP(A137,NpByCase!$A$2:$G$158,5,FALSE)</f>
        <v>#N/A</v>
      </c>
      <c r="T137" s="4" t="e">
        <f>VLOOKUP(A137,NpByCase!$A$2:$G$158,7,FALSE)</f>
        <v>#N/A</v>
      </c>
      <c r="U137" t="e">
        <f>VLOOKUP(A137,NpByCase!$A$2:$I$158,8,FALSE)</f>
        <v>#N/A</v>
      </c>
      <c r="V137" t="e">
        <f>VLOOKUP(A137,NpByCase!$A$2:$I$158,9,FALSE)</f>
        <v>#N/A</v>
      </c>
    </row>
    <row r="138" spans="1:22" x14ac:dyDescent="0.25">
      <c r="A138" t="str">
        <f t="shared" si="14"/>
        <v>400_158</v>
      </c>
      <c r="B138" t="s">
        <v>119</v>
      </c>
      <c r="C138" s="2">
        <v>400</v>
      </c>
      <c r="E138" s="3">
        <v>0.42933534330000001</v>
      </c>
      <c r="F138" s="2">
        <f t="shared" si="15"/>
        <v>0</v>
      </c>
      <c r="G138" s="2">
        <f t="shared" si="16"/>
        <v>0</v>
      </c>
      <c r="H138" s="2">
        <f t="shared" si="17"/>
        <v>1</v>
      </c>
      <c r="I138" s="3">
        <v>3.9729987699999997E-2</v>
      </c>
      <c r="J138" s="3">
        <v>2.0233078610000002</v>
      </c>
      <c r="K138" s="3">
        <v>4.5917166515999996</v>
      </c>
      <c r="L138" s="3">
        <v>2.8106354907000002</v>
      </c>
      <c r="M138" s="4">
        <v>1623.1086726916001</v>
      </c>
      <c r="N138" s="2">
        <f t="shared" si="18"/>
        <v>1</v>
      </c>
      <c r="O138" s="2">
        <f t="shared" si="19"/>
        <v>0</v>
      </c>
      <c r="P138">
        <f>VLOOKUP(A138,NpByCase!$A$2:$G$158,2,FALSE)</f>
        <v>1611317.17</v>
      </c>
      <c r="Q138" s="4">
        <f>VLOOKUP(A138,NpByCase!$A$2:$G$158,3,FALSE)</f>
        <v>3143905.2799999998</v>
      </c>
      <c r="R138" s="4" t="e">
        <f>VLOOKUP(A138,NpByCase!$A$2:$G$158,4,FALSE)</f>
        <v>#N/A</v>
      </c>
      <c r="S138" s="4" t="e">
        <f>VLOOKUP(A138,NpByCase!$A$2:$G$158,5,FALSE)</f>
        <v>#N/A</v>
      </c>
      <c r="T138" s="4" t="e">
        <f>VLOOKUP(A138,NpByCase!$A$2:$G$158,7,FALSE)</f>
        <v>#N/A</v>
      </c>
      <c r="U138" t="e">
        <f>VLOOKUP(A138,NpByCase!$A$2:$I$158,8,FALSE)</f>
        <v>#N/A</v>
      </c>
      <c r="V138" t="e">
        <f>VLOOKUP(A138,NpByCase!$A$2:$I$158,9,FALSE)</f>
        <v>#N/A</v>
      </c>
    </row>
    <row r="139" spans="1:22" x14ac:dyDescent="0.25">
      <c r="A139" t="str">
        <f t="shared" si="14"/>
        <v>400_165_TRANZ</v>
      </c>
      <c r="B139" t="s">
        <v>152</v>
      </c>
      <c r="C139" s="2">
        <v>400</v>
      </c>
      <c r="D139" t="s">
        <v>322</v>
      </c>
      <c r="E139" s="3">
        <v>0.22460228930000001</v>
      </c>
      <c r="F139" s="2">
        <f t="shared" si="15"/>
        <v>0</v>
      </c>
      <c r="G139" s="2">
        <f t="shared" si="16"/>
        <v>0</v>
      </c>
      <c r="H139" s="2">
        <f t="shared" si="17"/>
        <v>1</v>
      </c>
      <c r="I139" s="3">
        <v>4.0151761799999998E-2</v>
      </c>
      <c r="J139" s="3">
        <v>3.993517813</v>
      </c>
      <c r="K139" s="3">
        <v>3.5359504189000002</v>
      </c>
      <c r="L139" s="3">
        <v>2.9259152318999999</v>
      </c>
      <c r="M139" s="4">
        <v>1614.2273056568999</v>
      </c>
      <c r="N139" s="2">
        <f t="shared" si="18"/>
        <v>0</v>
      </c>
      <c r="O139" s="2">
        <f t="shared" si="19"/>
        <v>1</v>
      </c>
      <c r="P139">
        <f>VLOOKUP(A139,NpByCase!$A$2:$G$158,2,FALSE)</f>
        <v>1609609.49</v>
      </c>
      <c r="Q139" s="4">
        <f>VLOOKUP(A139,NpByCase!$A$2:$G$158,3,FALSE)</f>
        <v>3014555.82</v>
      </c>
      <c r="R139" s="4" t="e">
        <f>VLOOKUP(A139,NpByCase!$A$2:$G$158,4,FALSE)</f>
        <v>#N/A</v>
      </c>
      <c r="S139" s="4" t="e">
        <f>VLOOKUP(A139,NpByCase!$A$2:$G$158,5,FALSE)</f>
        <v>#N/A</v>
      </c>
      <c r="T139" s="4" t="e">
        <f>VLOOKUP(A139,NpByCase!$A$2:$G$158,7,FALSE)</f>
        <v>#N/A</v>
      </c>
      <c r="U139" t="e">
        <f>VLOOKUP(A139,NpByCase!$A$2:$I$158,8,FALSE)</f>
        <v>#N/A</v>
      </c>
      <c r="V139" t="e">
        <f>VLOOKUP(A139,NpByCase!$A$2:$I$158,9,FALSE)</f>
        <v>#N/A</v>
      </c>
    </row>
    <row r="140" spans="1:22" x14ac:dyDescent="0.25">
      <c r="A140" t="str">
        <f t="shared" si="14"/>
        <v>400_175</v>
      </c>
      <c r="B140" t="s">
        <v>120</v>
      </c>
      <c r="C140" s="2">
        <v>400</v>
      </c>
      <c r="E140" s="3">
        <v>0.2578783093</v>
      </c>
      <c r="F140" s="2">
        <f t="shared" si="15"/>
        <v>0</v>
      </c>
      <c r="G140" s="2">
        <f t="shared" si="16"/>
        <v>0</v>
      </c>
      <c r="H140" s="2">
        <f t="shared" si="17"/>
        <v>1</v>
      </c>
      <c r="I140" s="3">
        <v>8.3193477000000002E-3</v>
      </c>
      <c r="J140" s="3">
        <v>0.96250139150000003</v>
      </c>
      <c r="K140" s="3">
        <v>4.7835559735000004</v>
      </c>
      <c r="L140" s="3">
        <v>2.9079560717000001</v>
      </c>
      <c r="M140" s="4">
        <v>1627.4599787028001</v>
      </c>
      <c r="N140" s="2">
        <f t="shared" si="18"/>
        <v>1</v>
      </c>
      <c r="O140" s="2">
        <f t="shared" si="19"/>
        <v>0</v>
      </c>
      <c r="P140">
        <f>VLOOKUP(A140,NpByCase!$A$2:$G$158,2,FALSE)</f>
        <v>1510134.92</v>
      </c>
      <c r="Q140" s="4">
        <f>VLOOKUP(A140,NpByCase!$A$2:$G$158,3,FALSE)</f>
        <v>2839984.44</v>
      </c>
      <c r="R140" s="4">
        <f>VLOOKUP(A140,NpByCase!$A$2:$G$158,4,FALSE)</f>
        <v>3503849.5</v>
      </c>
      <c r="S140" s="4">
        <f>VLOOKUP(A140,NpByCase!$A$2:$G$158,5,FALSE)</f>
        <v>3437421.92</v>
      </c>
      <c r="T140" s="4">
        <f>VLOOKUP(A140,NpByCase!$A$2:$G$158,7,FALSE)</f>
        <v>2753590.43</v>
      </c>
      <c r="U140">
        <f>VLOOKUP(A140,NpByCase!$A$2:$I$158,8,FALSE)</f>
        <v>2004532.92</v>
      </c>
      <c r="V140">
        <f>VLOOKUP(A140,NpByCase!$A$2:$I$158,9,FALSE)</f>
        <v>1942236.51</v>
      </c>
    </row>
    <row r="141" spans="1:22" x14ac:dyDescent="0.25">
      <c r="A141" t="str">
        <f t="shared" si="14"/>
        <v>400_182_TRANZ</v>
      </c>
      <c r="B141" t="s">
        <v>153</v>
      </c>
      <c r="C141" s="2">
        <v>400</v>
      </c>
      <c r="D141" t="s">
        <v>322</v>
      </c>
      <c r="E141" s="3">
        <v>0.44090137039999999</v>
      </c>
      <c r="F141" s="2">
        <f t="shared" si="15"/>
        <v>0</v>
      </c>
      <c r="G141" s="2">
        <f t="shared" si="16"/>
        <v>0</v>
      </c>
      <c r="H141" s="2">
        <f t="shared" si="17"/>
        <v>1</v>
      </c>
      <c r="I141" s="3">
        <v>4.6487361999999997E-2</v>
      </c>
      <c r="J141" s="3">
        <v>4.8262540281000001</v>
      </c>
      <c r="K141" s="3">
        <v>4.6484469338999999</v>
      </c>
      <c r="L141" s="3">
        <v>2.8564603126999999</v>
      </c>
      <c r="M141" s="4">
        <v>1614.3415144114001</v>
      </c>
      <c r="N141" s="2">
        <f t="shared" si="18"/>
        <v>0</v>
      </c>
      <c r="O141" s="2">
        <f t="shared" si="19"/>
        <v>1</v>
      </c>
      <c r="P141">
        <f>VLOOKUP(A141,NpByCase!$A$2:$G$158,2,FALSE)</f>
        <v>1567024.38</v>
      </c>
      <c r="Q141" s="4">
        <f>VLOOKUP(A141,NpByCase!$A$2:$G$158,3,FALSE)</f>
        <v>2810620.99</v>
      </c>
      <c r="R141" s="4">
        <f>VLOOKUP(A141,NpByCase!$A$2:$G$158,4,FALSE)</f>
        <v>3536114.18</v>
      </c>
      <c r="S141" s="4">
        <f>VLOOKUP(A141,NpByCase!$A$2:$G$158,5,FALSE)</f>
        <v>3522305.57</v>
      </c>
      <c r="T141" s="4">
        <f>VLOOKUP(A141,NpByCase!$A$2:$G$158,7,FALSE)</f>
        <v>2840422.97</v>
      </c>
      <c r="U141">
        <f>VLOOKUP(A141,NpByCase!$A$2:$I$158,8,FALSE)</f>
        <v>1998748.14</v>
      </c>
      <c r="V141">
        <f>VLOOKUP(A141,NpByCase!$A$2:$I$158,9,FALSE)</f>
        <v>1943653.51</v>
      </c>
    </row>
    <row r="142" spans="1:22" x14ac:dyDescent="0.25">
      <c r="A142" t="str">
        <f t="shared" si="14"/>
        <v>400_186</v>
      </c>
      <c r="B142" t="s">
        <v>121</v>
      </c>
      <c r="C142" s="2">
        <v>400</v>
      </c>
      <c r="E142" s="3">
        <v>0.30232249309999998</v>
      </c>
      <c r="F142" s="2">
        <f t="shared" si="15"/>
        <v>0</v>
      </c>
      <c r="G142" s="2">
        <f t="shared" si="16"/>
        <v>0</v>
      </c>
      <c r="H142" s="2">
        <f t="shared" si="17"/>
        <v>1</v>
      </c>
      <c r="I142" s="3">
        <v>3.3763328000000002E-2</v>
      </c>
      <c r="J142" s="3">
        <v>2.1071441242</v>
      </c>
      <c r="K142" s="3">
        <v>4.9082808265000004</v>
      </c>
      <c r="L142" s="3">
        <v>2.7197526108000001</v>
      </c>
      <c r="M142" s="4">
        <v>1615.4361138781001</v>
      </c>
      <c r="N142" s="2">
        <f t="shared" si="18"/>
        <v>1</v>
      </c>
      <c r="O142" s="2">
        <f t="shared" si="19"/>
        <v>0</v>
      </c>
      <c r="P142">
        <f>VLOOKUP(A142,NpByCase!$A$2:$G$158,2,FALSE)</f>
        <v>1639020.89</v>
      </c>
      <c r="Q142" s="4">
        <f>VLOOKUP(A142,NpByCase!$A$2:$G$158,3,FALSE)</f>
        <v>3179006.6</v>
      </c>
      <c r="R142" s="4" t="e">
        <f>VLOOKUP(A142,NpByCase!$A$2:$G$158,4,FALSE)</f>
        <v>#N/A</v>
      </c>
      <c r="S142" s="4" t="e">
        <f>VLOOKUP(A142,NpByCase!$A$2:$G$158,5,FALSE)</f>
        <v>#N/A</v>
      </c>
      <c r="T142" s="4" t="e">
        <f>VLOOKUP(A142,NpByCase!$A$2:$G$158,7,FALSE)</f>
        <v>#N/A</v>
      </c>
      <c r="U142" t="e">
        <f>VLOOKUP(A142,NpByCase!$A$2:$I$158,8,FALSE)</f>
        <v>#N/A</v>
      </c>
      <c r="V142" t="e">
        <f>VLOOKUP(A142,NpByCase!$A$2:$I$158,9,FALSE)</f>
        <v>#N/A</v>
      </c>
    </row>
    <row r="143" spans="1:22" x14ac:dyDescent="0.25">
      <c r="A143" t="str">
        <f t="shared" si="14"/>
        <v>400_187_TRANZ</v>
      </c>
      <c r="B143" t="s">
        <v>154</v>
      </c>
      <c r="C143" s="2">
        <v>400</v>
      </c>
      <c r="D143" t="s">
        <v>322</v>
      </c>
      <c r="E143" s="3">
        <v>0.25006674600000001</v>
      </c>
      <c r="F143" s="2">
        <f t="shared" si="15"/>
        <v>0</v>
      </c>
      <c r="G143" s="2">
        <f t="shared" si="16"/>
        <v>0</v>
      </c>
      <c r="H143" s="2">
        <f t="shared" si="17"/>
        <v>1</v>
      </c>
      <c r="I143" s="3">
        <v>3.4243272200000001E-2</v>
      </c>
      <c r="J143" s="3">
        <v>3.2048645777</v>
      </c>
      <c r="K143" s="3">
        <v>2.5974324008999998</v>
      </c>
      <c r="L143" s="3">
        <v>2.9896744529000001</v>
      </c>
      <c r="M143" s="4">
        <v>1618.2796485138999</v>
      </c>
      <c r="N143" s="2">
        <f t="shared" si="18"/>
        <v>0</v>
      </c>
      <c r="O143" s="2">
        <f t="shared" si="19"/>
        <v>1</v>
      </c>
      <c r="P143">
        <f>VLOOKUP(A143,NpByCase!$A$2:$G$158,2,FALSE)</f>
        <v>1610832.98</v>
      </c>
      <c r="Q143" s="4">
        <f>VLOOKUP(A143,NpByCase!$A$2:$G$158,3,FALSE)</f>
        <v>3016317.95</v>
      </c>
      <c r="R143" s="4" t="e">
        <f>VLOOKUP(A143,NpByCase!$A$2:$G$158,4,FALSE)</f>
        <v>#N/A</v>
      </c>
      <c r="S143" s="4" t="e">
        <f>VLOOKUP(A143,NpByCase!$A$2:$G$158,5,FALSE)</f>
        <v>#N/A</v>
      </c>
      <c r="T143" s="4" t="e">
        <f>VLOOKUP(A143,NpByCase!$A$2:$G$158,7,FALSE)</f>
        <v>#N/A</v>
      </c>
      <c r="U143" t="e">
        <f>VLOOKUP(A143,NpByCase!$A$2:$I$158,8,FALSE)</f>
        <v>#N/A</v>
      </c>
      <c r="V143" t="e">
        <f>VLOOKUP(A143,NpByCase!$A$2:$I$158,9,FALSE)</f>
        <v>#N/A</v>
      </c>
    </row>
    <row r="144" spans="1:22" x14ac:dyDescent="0.25">
      <c r="A144" t="str">
        <f t="shared" si="14"/>
        <v>400_191_TRANZ</v>
      </c>
      <c r="B144" t="s">
        <v>155</v>
      </c>
      <c r="C144" s="2">
        <v>400</v>
      </c>
      <c r="D144" t="s">
        <v>322</v>
      </c>
      <c r="E144" s="3">
        <v>0.17213826469999999</v>
      </c>
      <c r="F144" s="2">
        <f t="shared" si="15"/>
        <v>0</v>
      </c>
      <c r="G144" s="2">
        <f t="shared" si="16"/>
        <v>0</v>
      </c>
      <c r="H144" s="2">
        <f t="shared" si="17"/>
        <v>1</v>
      </c>
      <c r="I144" s="3">
        <v>6.3978445499999995E-2</v>
      </c>
      <c r="J144" s="3">
        <v>6.4313439200999998</v>
      </c>
      <c r="K144" s="3">
        <v>4.1864434598000004</v>
      </c>
      <c r="L144" s="3">
        <v>2.9350615493999999</v>
      </c>
      <c r="M144" s="4">
        <v>1615.7556097936999</v>
      </c>
      <c r="N144" s="2">
        <f t="shared" si="18"/>
        <v>0</v>
      </c>
      <c r="O144" s="2">
        <f t="shared" si="19"/>
        <v>1</v>
      </c>
      <c r="P144">
        <f>VLOOKUP(A144,NpByCase!$A$2:$G$158,2,FALSE)</f>
        <v>1635916.52</v>
      </c>
      <c r="Q144" s="4">
        <f>VLOOKUP(A144,NpByCase!$A$2:$G$158,3,FALSE)</f>
        <v>3006950.62</v>
      </c>
      <c r="R144" s="4" t="e">
        <f>VLOOKUP(A144,NpByCase!$A$2:$G$158,4,FALSE)</f>
        <v>#N/A</v>
      </c>
      <c r="S144" s="4" t="e">
        <f>VLOOKUP(A144,NpByCase!$A$2:$G$158,5,FALSE)</f>
        <v>#N/A</v>
      </c>
      <c r="T144" s="4" t="e">
        <f>VLOOKUP(A144,NpByCase!$A$2:$G$158,7,FALSE)</f>
        <v>#N/A</v>
      </c>
      <c r="U144" t="e">
        <f>VLOOKUP(A144,NpByCase!$A$2:$I$158,8,FALSE)</f>
        <v>#N/A</v>
      </c>
      <c r="V144" t="e">
        <f>VLOOKUP(A144,NpByCase!$A$2:$I$158,9,FALSE)</f>
        <v>#N/A</v>
      </c>
    </row>
    <row r="145" spans="1:22" x14ac:dyDescent="0.25">
      <c r="A145" t="str">
        <f t="shared" si="14"/>
        <v>400_200</v>
      </c>
      <c r="B145" t="s">
        <v>122</v>
      </c>
      <c r="C145" s="2">
        <v>400</v>
      </c>
      <c r="E145" s="3">
        <v>0.44958784429999998</v>
      </c>
      <c r="F145" s="2">
        <f t="shared" si="15"/>
        <v>0</v>
      </c>
      <c r="G145" s="2">
        <f t="shared" si="16"/>
        <v>0</v>
      </c>
      <c r="H145" s="2">
        <f t="shared" si="17"/>
        <v>1</v>
      </c>
      <c r="I145" s="3">
        <v>5.4855782999999998E-2</v>
      </c>
      <c r="J145" s="3">
        <v>1.9384606401</v>
      </c>
      <c r="K145" s="3">
        <v>2.4904266810000002</v>
      </c>
      <c r="L145" s="3">
        <v>2.9224741305999999</v>
      </c>
      <c r="M145" s="4">
        <v>1627.1507632672999</v>
      </c>
      <c r="N145" s="2">
        <f t="shared" si="18"/>
        <v>1</v>
      </c>
      <c r="O145" s="2">
        <f t="shared" si="19"/>
        <v>0</v>
      </c>
      <c r="P145">
        <f>VLOOKUP(A145,NpByCase!$A$2:$G$158,2,FALSE)</f>
        <v>1645828.77</v>
      </c>
      <c r="Q145" s="4">
        <f>VLOOKUP(A145,NpByCase!$A$2:$G$158,3,FALSE)</f>
        <v>3265818.97</v>
      </c>
      <c r="R145" s="4">
        <f>VLOOKUP(A145,NpByCase!$A$2:$G$158,4,FALSE)</f>
        <v>3961501.19</v>
      </c>
      <c r="S145" s="4">
        <f>VLOOKUP(A145,NpByCase!$A$2:$G$158,5,FALSE)</f>
        <v>3859127.78</v>
      </c>
      <c r="T145" s="4">
        <f>VLOOKUP(A145,NpByCase!$A$2:$G$158,7,FALSE)</f>
        <v>3119893.93</v>
      </c>
      <c r="U145">
        <f>VLOOKUP(A145,NpByCase!$A$2:$I$158,8,FALSE)</f>
        <v>2205411.09</v>
      </c>
      <c r="V145">
        <f>VLOOKUP(A145,NpByCase!$A$2:$I$158,9,FALSE)</f>
        <v>2160043.33</v>
      </c>
    </row>
    <row r="146" spans="1:22" x14ac:dyDescent="0.25">
      <c r="A146" t="str">
        <f t="shared" si="14"/>
        <v>400_228_TRANZ</v>
      </c>
      <c r="B146" t="s">
        <v>156</v>
      </c>
      <c r="C146" s="2">
        <v>400</v>
      </c>
      <c r="D146" t="s">
        <v>322</v>
      </c>
      <c r="E146" s="3">
        <v>9.1904119500000006E-2</v>
      </c>
      <c r="F146" s="2">
        <f t="shared" si="15"/>
        <v>0</v>
      </c>
      <c r="G146" s="2">
        <f t="shared" si="16"/>
        <v>0</v>
      </c>
      <c r="H146" s="2">
        <f t="shared" si="17"/>
        <v>1</v>
      </c>
      <c r="I146" s="3">
        <v>4.8241708000000001E-2</v>
      </c>
      <c r="J146" s="3">
        <v>5.0501891898000002</v>
      </c>
      <c r="K146" s="3">
        <v>3.0549981704000002</v>
      </c>
      <c r="L146" s="3">
        <v>2.5955135811000001</v>
      </c>
      <c r="M146" s="4">
        <v>1614.098728512</v>
      </c>
      <c r="N146" s="2">
        <f t="shared" si="18"/>
        <v>0</v>
      </c>
      <c r="O146" s="2">
        <f t="shared" si="19"/>
        <v>1</v>
      </c>
      <c r="P146">
        <f>VLOOKUP(A146,NpByCase!$A$2:$G$158,2,FALSE)</f>
        <v>1693620.48</v>
      </c>
      <c r="Q146" s="4">
        <f>VLOOKUP(A146,NpByCase!$A$2:$G$158,3,FALSE)</f>
        <v>3069522.14</v>
      </c>
      <c r="R146" s="4" t="e">
        <f>VLOOKUP(A146,NpByCase!$A$2:$G$158,4,FALSE)</f>
        <v>#N/A</v>
      </c>
      <c r="S146" s="4" t="e">
        <f>VLOOKUP(A146,NpByCase!$A$2:$G$158,5,FALSE)</f>
        <v>#N/A</v>
      </c>
      <c r="T146" s="4" t="e">
        <f>VLOOKUP(A146,NpByCase!$A$2:$G$158,7,FALSE)</f>
        <v>#N/A</v>
      </c>
      <c r="U146" t="e">
        <f>VLOOKUP(A146,NpByCase!$A$2:$I$158,8,FALSE)</f>
        <v>#N/A</v>
      </c>
      <c r="V146" t="e">
        <f>VLOOKUP(A146,NpByCase!$A$2:$I$158,9,FALSE)</f>
        <v>#N/A</v>
      </c>
    </row>
    <row r="147" spans="1:22" x14ac:dyDescent="0.25">
      <c r="A147" t="str">
        <f t="shared" si="14"/>
        <v>400_230_TRANZ</v>
      </c>
      <c r="B147" t="s">
        <v>157</v>
      </c>
      <c r="C147" s="2">
        <v>400</v>
      </c>
      <c r="D147" t="s">
        <v>322</v>
      </c>
      <c r="E147" s="3">
        <v>0.1149655819</v>
      </c>
      <c r="F147" s="2">
        <f t="shared" si="15"/>
        <v>0</v>
      </c>
      <c r="G147" s="2">
        <f t="shared" si="16"/>
        <v>0</v>
      </c>
      <c r="H147" s="2">
        <f t="shared" si="17"/>
        <v>1</v>
      </c>
      <c r="I147" s="3">
        <v>5.7439891299999997E-2</v>
      </c>
      <c r="J147" s="3">
        <v>4.1708282986</v>
      </c>
      <c r="K147" s="3">
        <v>2.7936507856000001</v>
      </c>
      <c r="L147" s="3">
        <v>2.2205028237</v>
      </c>
      <c r="M147" s="4">
        <v>1624.2999253194</v>
      </c>
      <c r="N147" s="2">
        <f t="shared" si="18"/>
        <v>0</v>
      </c>
      <c r="O147" s="2">
        <f t="shared" si="19"/>
        <v>1</v>
      </c>
      <c r="P147">
        <f>VLOOKUP(A147,NpByCase!$A$2:$G$158,2,FALSE)</f>
        <v>1646102.39</v>
      </c>
      <c r="Q147" s="4">
        <f>VLOOKUP(A147,NpByCase!$A$2:$G$158,3,FALSE)</f>
        <v>2960972.8</v>
      </c>
      <c r="R147" s="4" t="e">
        <f>VLOOKUP(A147,NpByCase!$A$2:$G$158,4,FALSE)</f>
        <v>#N/A</v>
      </c>
      <c r="S147" s="4" t="e">
        <f>VLOOKUP(A147,NpByCase!$A$2:$G$158,5,FALSE)</f>
        <v>#N/A</v>
      </c>
      <c r="T147" s="4" t="e">
        <f>VLOOKUP(A147,NpByCase!$A$2:$G$158,7,FALSE)</f>
        <v>#N/A</v>
      </c>
      <c r="U147" t="e">
        <f>VLOOKUP(A147,NpByCase!$A$2:$I$158,8,FALSE)</f>
        <v>#N/A</v>
      </c>
      <c r="V147" t="e">
        <f>VLOOKUP(A147,NpByCase!$A$2:$I$158,9,FALSE)</f>
        <v>#N/A</v>
      </c>
    </row>
    <row r="148" spans="1:22" x14ac:dyDescent="0.25">
      <c r="A148" t="str">
        <f t="shared" si="14"/>
        <v>400_233</v>
      </c>
      <c r="B148" t="s">
        <v>123</v>
      </c>
      <c r="C148" s="2">
        <v>400</v>
      </c>
      <c r="E148" s="3">
        <v>5.8832516699999997E-2</v>
      </c>
      <c r="F148" s="2">
        <f t="shared" si="15"/>
        <v>0</v>
      </c>
      <c r="G148" s="2">
        <f t="shared" si="16"/>
        <v>0</v>
      </c>
      <c r="H148" s="2">
        <f t="shared" si="17"/>
        <v>1</v>
      </c>
      <c r="I148" s="3">
        <v>4.2616454200000001E-2</v>
      </c>
      <c r="J148" s="3">
        <v>1.8197666551</v>
      </c>
      <c r="K148" s="3">
        <v>4.6100915796999997</v>
      </c>
      <c r="L148" s="3">
        <v>2.4718276609999998</v>
      </c>
      <c r="M148" s="4">
        <v>1619.0041668355</v>
      </c>
      <c r="N148" s="2">
        <f t="shared" si="18"/>
        <v>1</v>
      </c>
      <c r="O148" s="2">
        <f t="shared" si="19"/>
        <v>0</v>
      </c>
      <c r="P148">
        <f>VLOOKUP(A148,NpByCase!$A$2:$G$158,2,FALSE)</f>
        <v>1636962.42</v>
      </c>
      <c r="Q148" s="4">
        <f>VLOOKUP(A148,NpByCase!$A$2:$G$158,3,FALSE)</f>
        <v>3218704.18</v>
      </c>
      <c r="R148" s="4" t="e">
        <f>VLOOKUP(A148,NpByCase!$A$2:$G$158,4,FALSE)</f>
        <v>#N/A</v>
      </c>
      <c r="S148" s="4" t="e">
        <f>VLOOKUP(A148,NpByCase!$A$2:$G$158,5,FALSE)</f>
        <v>#N/A</v>
      </c>
      <c r="T148" s="4" t="e">
        <f>VLOOKUP(A148,NpByCase!$A$2:$G$158,7,FALSE)</f>
        <v>#N/A</v>
      </c>
      <c r="U148" t="e">
        <f>VLOOKUP(A148,NpByCase!$A$2:$I$158,8,FALSE)</f>
        <v>#N/A</v>
      </c>
      <c r="V148" t="e">
        <f>VLOOKUP(A148,NpByCase!$A$2:$I$158,9,FALSE)</f>
        <v>#N/A</v>
      </c>
    </row>
    <row r="149" spans="1:22" x14ac:dyDescent="0.25">
      <c r="A149" t="str">
        <f t="shared" si="14"/>
        <v>400_237</v>
      </c>
      <c r="B149" t="s">
        <v>124</v>
      </c>
      <c r="C149" s="2">
        <v>400</v>
      </c>
      <c r="E149" s="3">
        <v>0.42522685249999997</v>
      </c>
      <c r="F149" s="2">
        <f t="shared" si="15"/>
        <v>0</v>
      </c>
      <c r="G149" s="2">
        <f t="shared" si="16"/>
        <v>0</v>
      </c>
      <c r="H149" s="2">
        <f t="shared" si="17"/>
        <v>1</v>
      </c>
      <c r="I149" s="3">
        <v>4.1664804499999999E-2</v>
      </c>
      <c r="J149" s="3">
        <v>1.4728928429000001</v>
      </c>
      <c r="K149" s="3">
        <v>2.8218819517</v>
      </c>
      <c r="L149" s="3">
        <v>2.4217124725999999</v>
      </c>
      <c r="M149" s="4">
        <v>1626.9514393688</v>
      </c>
      <c r="N149" s="2">
        <f t="shared" si="18"/>
        <v>1</v>
      </c>
      <c r="O149" s="2">
        <f t="shared" si="19"/>
        <v>0</v>
      </c>
      <c r="P149">
        <f>VLOOKUP(A149,NpByCase!$A$2:$G$158,2,FALSE)</f>
        <v>1543750.57</v>
      </c>
      <c r="Q149" s="4">
        <f>VLOOKUP(A149,NpByCase!$A$2:$G$158,3,FALSE)</f>
        <v>3047800.38</v>
      </c>
      <c r="R149" s="4" t="e">
        <f>VLOOKUP(A149,NpByCase!$A$2:$G$158,4,FALSE)</f>
        <v>#N/A</v>
      </c>
      <c r="S149" s="4" t="e">
        <f>VLOOKUP(A149,NpByCase!$A$2:$G$158,5,FALSE)</f>
        <v>#N/A</v>
      </c>
      <c r="T149" s="4" t="e">
        <f>VLOOKUP(A149,NpByCase!$A$2:$G$158,7,FALSE)</f>
        <v>#N/A</v>
      </c>
      <c r="U149" t="e">
        <f>VLOOKUP(A149,NpByCase!$A$2:$I$158,8,FALSE)</f>
        <v>#N/A</v>
      </c>
      <c r="V149" t="e">
        <f>VLOOKUP(A149,NpByCase!$A$2:$I$158,9,FALSE)</f>
        <v>#N/A</v>
      </c>
    </row>
    <row r="150" spans="1:22" x14ac:dyDescent="0.25">
      <c r="A150" t="str">
        <f t="shared" si="14"/>
        <v>400_251_TRANZ</v>
      </c>
      <c r="B150" t="s">
        <v>158</v>
      </c>
      <c r="C150" s="2">
        <v>400</v>
      </c>
      <c r="D150" t="s">
        <v>322</v>
      </c>
      <c r="E150" s="3">
        <v>0.15292720369999999</v>
      </c>
      <c r="F150" s="2">
        <f t="shared" si="15"/>
        <v>0</v>
      </c>
      <c r="G150" s="2">
        <f t="shared" si="16"/>
        <v>0</v>
      </c>
      <c r="H150" s="2">
        <f t="shared" si="17"/>
        <v>1</v>
      </c>
      <c r="I150" s="3">
        <v>5.1295965300000003E-2</v>
      </c>
      <c r="J150" s="3">
        <v>3.8141668846000001</v>
      </c>
      <c r="K150" s="3">
        <v>3.2940649175000001</v>
      </c>
      <c r="L150" s="3">
        <v>2.7395950556000002</v>
      </c>
      <c r="M150" s="4">
        <v>1626.1380222713001</v>
      </c>
      <c r="N150" s="2">
        <f t="shared" si="18"/>
        <v>0</v>
      </c>
      <c r="O150" s="2">
        <f t="shared" si="19"/>
        <v>1</v>
      </c>
      <c r="P150">
        <f>VLOOKUP(A150,NpByCase!$A$2:$G$158,2,FALSE)</f>
        <v>1598333.74</v>
      </c>
      <c r="Q150" s="4">
        <f>VLOOKUP(A150,NpByCase!$A$2:$G$158,3,FALSE)</f>
        <v>2876991.74</v>
      </c>
      <c r="R150" s="4" t="e">
        <f>VLOOKUP(A150,NpByCase!$A$2:$G$158,4,FALSE)</f>
        <v>#N/A</v>
      </c>
      <c r="S150" s="4" t="e">
        <f>VLOOKUP(A150,NpByCase!$A$2:$G$158,5,FALSE)</f>
        <v>#N/A</v>
      </c>
      <c r="T150" s="4" t="e">
        <f>VLOOKUP(A150,NpByCase!$A$2:$G$158,7,FALSE)</f>
        <v>#N/A</v>
      </c>
      <c r="U150" t="e">
        <f>VLOOKUP(A150,NpByCase!$A$2:$I$158,8,FALSE)</f>
        <v>#N/A</v>
      </c>
      <c r="V150" t="e">
        <f>VLOOKUP(A150,NpByCase!$A$2:$I$158,9,FALSE)</f>
        <v>#N/A</v>
      </c>
    </row>
    <row r="151" spans="1:22" x14ac:dyDescent="0.25">
      <c r="A151" t="str">
        <f t="shared" si="14"/>
        <v>400_257</v>
      </c>
      <c r="B151" t="s">
        <v>125</v>
      </c>
      <c r="C151" s="2">
        <v>400</v>
      </c>
      <c r="E151" s="3">
        <v>0.48807917830000003</v>
      </c>
      <c r="F151" s="2">
        <f t="shared" si="15"/>
        <v>0</v>
      </c>
      <c r="G151" s="2">
        <f t="shared" si="16"/>
        <v>0</v>
      </c>
      <c r="H151" s="2">
        <f t="shared" si="17"/>
        <v>1</v>
      </c>
      <c r="I151" s="3">
        <v>1.6749876E-2</v>
      </c>
      <c r="J151" s="3">
        <v>1.8094273384999999</v>
      </c>
      <c r="K151" s="3">
        <v>4.7504480071000001</v>
      </c>
      <c r="L151" s="3">
        <v>2.568400971</v>
      </c>
      <c r="M151" s="4">
        <v>1612.7047354279</v>
      </c>
      <c r="N151" s="2">
        <f t="shared" si="18"/>
        <v>1</v>
      </c>
      <c r="O151" s="2">
        <f t="shared" si="19"/>
        <v>0</v>
      </c>
      <c r="P151">
        <f>VLOOKUP(A151,NpByCase!$A$2:$G$158,2,FALSE)</f>
        <v>1693652.5</v>
      </c>
      <c r="Q151" s="4">
        <f>VLOOKUP(A151,NpByCase!$A$2:$G$158,3,FALSE)</f>
        <v>3220647.38</v>
      </c>
      <c r="R151" s="4">
        <f>VLOOKUP(A151,NpByCase!$A$2:$G$158,4,FALSE)</f>
        <v>3947426.3</v>
      </c>
      <c r="S151" s="4">
        <f>VLOOKUP(A151,NpByCase!$A$2:$G$158,5,FALSE)</f>
        <v>3723963.01</v>
      </c>
      <c r="T151" s="4">
        <f>VLOOKUP(A151,NpByCase!$A$2:$G$158,7,FALSE)</f>
        <v>3123610.48</v>
      </c>
      <c r="U151">
        <f>VLOOKUP(A151,NpByCase!$A$2:$I$158,8,FALSE)</f>
        <v>2244098.7400000002</v>
      </c>
      <c r="V151">
        <f>VLOOKUP(A151,NpByCase!$A$2:$I$158,9,FALSE)</f>
        <v>2200690.12</v>
      </c>
    </row>
    <row r="152" spans="1:22" x14ac:dyDescent="0.25">
      <c r="A152" t="str">
        <f t="shared" si="14"/>
        <v>400_266_TRANZ</v>
      </c>
      <c r="B152" t="s">
        <v>159</v>
      </c>
      <c r="C152" s="2">
        <v>400</v>
      </c>
      <c r="D152" t="s">
        <v>322</v>
      </c>
      <c r="E152" s="3">
        <v>0.34818913410000002</v>
      </c>
      <c r="F152" s="2">
        <f t="shared" si="15"/>
        <v>0</v>
      </c>
      <c r="G152" s="2">
        <f t="shared" si="16"/>
        <v>0</v>
      </c>
      <c r="H152" s="2">
        <f t="shared" si="17"/>
        <v>1</v>
      </c>
      <c r="I152" s="3">
        <v>3.7701828799999997E-2</v>
      </c>
      <c r="J152" s="3">
        <v>4.4007445050999996</v>
      </c>
      <c r="K152" s="3">
        <v>4.9525756344999996</v>
      </c>
      <c r="L152" s="3">
        <v>2.8259463082999998</v>
      </c>
      <c r="M152" s="4">
        <v>1620.3945398293999</v>
      </c>
      <c r="N152" s="2">
        <f t="shared" si="18"/>
        <v>0</v>
      </c>
      <c r="O152" s="2">
        <f t="shared" si="19"/>
        <v>1</v>
      </c>
      <c r="P152">
        <f>VLOOKUP(A152,NpByCase!$A$2:$G$158,2,FALSE)</f>
        <v>1565473.12</v>
      </c>
      <c r="Q152" s="4">
        <f>VLOOKUP(A152,NpByCase!$A$2:$G$158,3,FALSE)</f>
        <v>2975869.34</v>
      </c>
      <c r="R152" s="4" t="e">
        <f>VLOOKUP(A152,NpByCase!$A$2:$G$158,4,FALSE)</f>
        <v>#N/A</v>
      </c>
      <c r="S152" s="4" t="e">
        <f>VLOOKUP(A152,NpByCase!$A$2:$G$158,5,FALSE)</f>
        <v>#N/A</v>
      </c>
      <c r="T152" s="4" t="e">
        <f>VLOOKUP(A152,NpByCase!$A$2:$G$158,7,FALSE)</f>
        <v>#N/A</v>
      </c>
      <c r="U152" t="e">
        <f>VLOOKUP(A152,NpByCase!$A$2:$I$158,8,FALSE)</f>
        <v>#N/A</v>
      </c>
      <c r="V152" t="e">
        <f>VLOOKUP(A152,NpByCase!$A$2:$I$158,9,FALSE)</f>
        <v>#N/A</v>
      </c>
    </row>
    <row r="153" spans="1:22" x14ac:dyDescent="0.25">
      <c r="A153" t="str">
        <f t="shared" si="14"/>
        <v>400_277_TRANZ</v>
      </c>
      <c r="B153" t="s">
        <v>160</v>
      </c>
      <c r="C153" s="2">
        <v>400</v>
      </c>
      <c r="D153" t="s">
        <v>322</v>
      </c>
      <c r="E153" s="3">
        <v>8.6070333999999998E-2</v>
      </c>
      <c r="F153" s="2">
        <f t="shared" si="15"/>
        <v>0</v>
      </c>
      <c r="G153" s="2">
        <f t="shared" si="16"/>
        <v>0</v>
      </c>
      <c r="H153" s="2">
        <f t="shared" si="17"/>
        <v>1</v>
      </c>
      <c r="I153" s="3">
        <v>2.3590311700000002E-2</v>
      </c>
      <c r="J153" s="3">
        <v>2.2906391535999999</v>
      </c>
      <c r="K153" s="3">
        <v>2.1846856485999999</v>
      </c>
      <c r="L153" s="3">
        <v>2.0456399485999999</v>
      </c>
      <c r="M153" s="4">
        <v>1618.035457811</v>
      </c>
      <c r="N153" s="2">
        <f t="shared" si="18"/>
        <v>0</v>
      </c>
      <c r="O153" s="2">
        <f t="shared" si="19"/>
        <v>1</v>
      </c>
      <c r="P153">
        <f>VLOOKUP(A153,NpByCase!$A$2:$G$158,2,FALSE)</f>
        <v>1617393.28</v>
      </c>
      <c r="Q153" s="4">
        <f>VLOOKUP(A153,NpByCase!$A$2:$G$158,3,FALSE)</f>
        <v>3126680.74</v>
      </c>
      <c r="R153" s="4" t="e">
        <f>VLOOKUP(A153,NpByCase!$A$2:$G$158,4,FALSE)</f>
        <v>#N/A</v>
      </c>
      <c r="S153" s="4" t="e">
        <f>VLOOKUP(A153,NpByCase!$A$2:$G$158,5,FALSE)</f>
        <v>#N/A</v>
      </c>
      <c r="T153" s="4" t="e">
        <f>VLOOKUP(A153,NpByCase!$A$2:$G$158,7,FALSE)</f>
        <v>#N/A</v>
      </c>
      <c r="U153" t="e">
        <f>VLOOKUP(A153,NpByCase!$A$2:$I$158,8,FALSE)</f>
        <v>#N/A</v>
      </c>
      <c r="V153" t="e">
        <f>VLOOKUP(A153,NpByCase!$A$2:$I$158,9,FALSE)</f>
        <v>#N/A</v>
      </c>
    </row>
    <row r="154" spans="1:22" x14ac:dyDescent="0.25">
      <c r="A154" t="str">
        <f t="shared" si="14"/>
        <v>400_279</v>
      </c>
      <c r="B154" t="s">
        <v>126</v>
      </c>
      <c r="C154" s="2">
        <v>400</v>
      </c>
      <c r="E154" s="3">
        <v>0.1603643541</v>
      </c>
      <c r="F154" s="2">
        <f t="shared" si="15"/>
        <v>0</v>
      </c>
      <c r="G154" s="2">
        <f t="shared" si="16"/>
        <v>0</v>
      </c>
      <c r="H154" s="2">
        <f t="shared" si="17"/>
        <v>1</v>
      </c>
      <c r="I154" s="3">
        <v>1.32934191E-2</v>
      </c>
      <c r="J154" s="3">
        <v>0.82609689529999997</v>
      </c>
      <c r="K154" s="3">
        <v>3.5766190549000001</v>
      </c>
      <c r="L154" s="3">
        <v>2.3088890834</v>
      </c>
      <c r="M154" s="4">
        <v>1620.6842907304999</v>
      </c>
      <c r="N154" s="2">
        <f t="shared" si="18"/>
        <v>1</v>
      </c>
      <c r="O154" s="2">
        <f t="shared" si="19"/>
        <v>0</v>
      </c>
      <c r="P154">
        <f>VLOOKUP(A154,NpByCase!$A$2:$G$158,2,FALSE)</f>
        <v>1418289.55</v>
      </c>
      <c r="Q154" s="4">
        <f>VLOOKUP(A154,NpByCase!$A$2:$G$158,3,FALSE)</f>
        <v>2791804.15</v>
      </c>
      <c r="R154" s="4">
        <f>VLOOKUP(A154,NpByCase!$A$2:$G$158,4,FALSE)</f>
        <v>3531554.92</v>
      </c>
      <c r="S154" s="4">
        <f>VLOOKUP(A154,NpByCase!$A$2:$G$158,5,FALSE)</f>
        <v>3419175.81</v>
      </c>
      <c r="T154" s="4">
        <f>VLOOKUP(A154,NpByCase!$A$2:$G$158,7,FALSE)</f>
        <v>2701618.55</v>
      </c>
      <c r="U154">
        <f>VLOOKUP(A154,NpByCase!$A$2:$I$158,8,FALSE)</f>
        <v>1908027.65</v>
      </c>
      <c r="V154">
        <f>VLOOKUP(A154,NpByCase!$A$2:$I$158,9,FALSE)</f>
        <v>1879854.52</v>
      </c>
    </row>
    <row r="155" spans="1:22" x14ac:dyDescent="0.25">
      <c r="A155" t="str">
        <f t="shared" si="14"/>
        <v>400_295_TRANZ</v>
      </c>
      <c r="B155" t="s">
        <v>161</v>
      </c>
      <c r="C155" s="2">
        <v>400</v>
      </c>
      <c r="D155" t="s">
        <v>322</v>
      </c>
      <c r="E155" s="3">
        <v>0.46892393929999998</v>
      </c>
      <c r="F155" s="2">
        <f t="shared" si="15"/>
        <v>0</v>
      </c>
      <c r="G155" s="2">
        <f t="shared" si="16"/>
        <v>0</v>
      </c>
      <c r="H155" s="2">
        <f t="shared" si="17"/>
        <v>1</v>
      </c>
      <c r="I155" s="3">
        <v>3.5975123300000002E-2</v>
      </c>
      <c r="J155" s="3">
        <v>4.0225138210000004</v>
      </c>
      <c r="K155" s="3">
        <v>3.8073272968</v>
      </c>
      <c r="L155" s="3">
        <v>2.3200709215000002</v>
      </c>
      <c r="M155" s="4">
        <v>1628.5747691347001</v>
      </c>
      <c r="N155" s="2">
        <f t="shared" si="18"/>
        <v>0</v>
      </c>
      <c r="O155" s="2">
        <f t="shared" si="19"/>
        <v>1</v>
      </c>
      <c r="P155">
        <f>VLOOKUP(A155,NpByCase!$A$2:$G$158,2,FALSE)</f>
        <v>1589744.95</v>
      </c>
      <c r="Q155" s="4">
        <f>VLOOKUP(A155,NpByCase!$A$2:$G$158,3,FALSE)</f>
        <v>3012179.91</v>
      </c>
      <c r="R155" s="4" t="e">
        <f>VLOOKUP(A155,NpByCase!$A$2:$G$158,4,FALSE)</f>
        <v>#N/A</v>
      </c>
      <c r="S155" s="4" t="e">
        <f>VLOOKUP(A155,NpByCase!$A$2:$G$158,5,FALSE)</f>
        <v>#N/A</v>
      </c>
      <c r="T155" s="4" t="e">
        <f>VLOOKUP(A155,NpByCase!$A$2:$G$158,7,FALSE)</f>
        <v>#N/A</v>
      </c>
      <c r="U155" t="e">
        <f>VLOOKUP(A155,NpByCase!$A$2:$I$158,8,FALSE)</f>
        <v>#N/A</v>
      </c>
      <c r="V155" t="e">
        <f>VLOOKUP(A155,NpByCase!$A$2:$I$158,9,FALSE)</f>
        <v>#N/A</v>
      </c>
    </row>
    <row r="156" spans="1:22" x14ac:dyDescent="0.25">
      <c r="A156" t="str">
        <f t="shared" si="14"/>
        <v>400_296_TRANZ</v>
      </c>
      <c r="B156" t="s">
        <v>162</v>
      </c>
      <c r="C156" s="2">
        <v>400</v>
      </c>
      <c r="D156" t="s">
        <v>322</v>
      </c>
      <c r="E156" s="3">
        <v>0.34686748179999999</v>
      </c>
      <c r="F156" s="2">
        <f t="shared" si="15"/>
        <v>0</v>
      </c>
      <c r="G156" s="2">
        <f t="shared" si="16"/>
        <v>0</v>
      </c>
      <c r="H156" s="2">
        <f t="shared" si="17"/>
        <v>1</v>
      </c>
      <c r="I156" s="3">
        <v>6.0989276100000003E-2</v>
      </c>
      <c r="J156" s="3">
        <v>5.7613894506000003</v>
      </c>
      <c r="K156" s="3">
        <v>4.2237065803</v>
      </c>
      <c r="L156" s="3">
        <v>2.8824794263000002</v>
      </c>
      <c r="M156" s="4">
        <v>1617.1882429001</v>
      </c>
      <c r="N156" s="2">
        <f t="shared" si="18"/>
        <v>0</v>
      </c>
      <c r="O156" s="2">
        <f t="shared" si="19"/>
        <v>1</v>
      </c>
      <c r="P156">
        <f>VLOOKUP(A156,NpByCase!$A$2:$G$158,2,FALSE)</f>
        <v>1614029.5</v>
      </c>
      <c r="Q156" s="4">
        <f>VLOOKUP(A156,NpByCase!$A$2:$G$158,3,FALSE)</f>
        <v>3045896.73</v>
      </c>
      <c r="R156" s="4" t="e">
        <f>VLOOKUP(A156,NpByCase!$A$2:$G$158,4,FALSE)</f>
        <v>#N/A</v>
      </c>
      <c r="S156" s="4" t="e">
        <f>VLOOKUP(A156,NpByCase!$A$2:$G$158,5,FALSE)</f>
        <v>#N/A</v>
      </c>
      <c r="T156" s="4" t="e">
        <f>VLOOKUP(A156,NpByCase!$A$2:$G$158,7,FALSE)</f>
        <v>#N/A</v>
      </c>
      <c r="U156" t="e">
        <f>VLOOKUP(A156,NpByCase!$A$2:$I$158,8,FALSE)</f>
        <v>#N/A</v>
      </c>
      <c r="V156" t="e">
        <f>VLOOKUP(A156,NpByCase!$A$2:$I$158,9,FALSE)</f>
        <v>#N/A</v>
      </c>
    </row>
    <row r="157" spans="1:22" x14ac:dyDescent="0.25">
      <c r="A157" t="str">
        <f t="shared" si="14"/>
        <v>400_299_TRANZ</v>
      </c>
      <c r="B157" t="s">
        <v>163</v>
      </c>
      <c r="C157" s="2">
        <v>400</v>
      </c>
      <c r="D157" t="s">
        <v>322</v>
      </c>
      <c r="E157" s="3">
        <v>0.4875047689</v>
      </c>
      <c r="F157" s="2">
        <f t="shared" si="15"/>
        <v>0</v>
      </c>
      <c r="G157" s="2">
        <f t="shared" si="16"/>
        <v>0</v>
      </c>
      <c r="H157" s="2">
        <f t="shared" si="17"/>
        <v>1</v>
      </c>
      <c r="I157" s="3">
        <v>1.7596838199999999E-2</v>
      </c>
      <c r="J157" s="3">
        <v>2.8724530390999998</v>
      </c>
      <c r="K157" s="3">
        <v>2.5163210506000002</v>
      </c>
      <c r="L157" s="3">
        <v>2.7474029674999998</v>
      </c>
      <c r="M157" s="4">
        <v>1621.4094606414001</v>
      </c>
      <c r="N157" s="2">
        <f t="shared" si="18"/>
        <v>0</v>
      </c>
      <c r="O157" s="2">
        <f t="shared" si="19"/>
        <v>1</v>
      </c>
      <c r="P157">
        <f>VLOOKUP(A157,NpByCase!$A$2:$G$158,2,FALSE)</f>
        <v>1652599.33</v>
      </c>
      <c r="Q157" s="4">
        <f>VLOOKUP(A157,NpByCase!$A$2:$G$158,3,FALSE)</f>
        <v>2999965.05</v>
      </c>
      <c r="R157" s="4" t="e">
        <f>VLOOKUP(A157,NpByCase!$A$2:$G$158,4,FALSE)</f>
        <v>#N/A</v>
      </c>
      <c r="S157" s="4" t="e">
        <f>VLOOKUP(A157,NpByCase!$A$2:$G$158,5,FALSE)</f>
        <v>#N/A</v>
      </c>
      <c r="T157" s="4" t="e">
        <f>VLOOKUP(A157,NpByCase!$A$2:$G$158,7,FALSE)</f>
        <v>#N/A</v>
      </c>
      <c r="U157" t="e">
        <f>VLOOKUP(A157,NpByCase!$A$2:$I$158,8,FALSE)</f>
        <v>#N/A</v>
      </c>
      <c r="V157" t="e">
        <f>VLOOKUP(A157,NpByCase!$A$2:$I$158,9,FALSE)</f>
        <v>#N/A</v>
      </c>
    </row>
    <row r="158" spans="1:22" x14ac:dyDescent="0.25">
      <c r="A158" t="str">
        <f t="shared" si="14"/>
        <v>400_300_TRANZ</v>
      </c>
      <c r="B158" t="s">
        <v>164</v>
      </c>
      <c r="C158" s="2">
        <v>400</v>
      </c>
      <c r="D158" t="s">
        <v>322</v>
      </c>
      <c r="E158" s="3">
        <v>0.39479411019999999</v>
      </c>
      <c r="F158" s="2">
        <f t="shared" si="15"/>
        <v>0</v>
      </c>
      <c r="G158" s="2">
        <f t="shared" si="16"/>
        <v>0</v>
      </c>
      <c r="H158" s="2">
        <f t="shared" si="17"/>
        <v>1</v>
      </c>
      <c r="I158" s="3">
        <v>3.9633722199999999E-2</v>
      </c>
      <c r="J158" s="3">
        <v>5.4373805217999998</v>
      </c>
      <c r="K158" s="3">
        <v>4.4876653799000001</v>
      </c>
      <c r="L158" s="3">
        <v>2.3901616307000002</v>
      </c>
      <c r="M158" s="4">
        <v>1611.6730274234001</v>
      </c>
      <c r="N158" s="2">
        <f t="shared" si="18"/>
        <v>0</v>
      </c>
      <c r="O158" s="2">
        <f t="shared" si="19"/>
        <v>1</v>
      </c>
      <c r="P158">
        <f>VLOOKUP(A158,NpByCase!$A$2:$G$158,2,FALSE)</f>
        <v>1564319.3</v>
      </c>
      <c r="Q158" s="4">
        <f>VLOOKUP(A158,NpByCase!$A$2:$G$158,3,FALSE)</f>
        <v>2898542.97</v>
      </c>
      <c r="R158" s="4">
        <f>VLOOKUP(A158,NpByCase!$A$2:$G$158,4,FALSE)</f>
        <v>3730291.61</v>
      </c>
      <c r="S158" s="4">
        <f>VLOOKUP(A158,NpByCase!$A$2:$G$158,5,FALSE)</f>
        <v>3519878.02</v>
      </c>
      <c r="T158" s="4">
        <f>VLOOKUP(A158,NpByCase!$A$2:$G$158,7,FALSE)</f>
        <v>2907339.34</v>
      </c>
      <c r="U158">
        <f>VLOOKUP(A158,NpByCase!$A$2:$I$158,8,FALSE)</f>
        <v>1968232.95</v>
      </c>
      <c r="V158">
        <f>VLOOKUP(A158,NpByCase!$A$2:$I$158,9,FALSE)</f>
        <v>1969993.59</v>
      </c>
    </row>
  </sheetData>
  <sortState xmlns:xlrd2="http://schemas.microsoft.com/office/spreadsheetml/2017/richdata2" ref="A2:T158">
    <sortCondition ref="A1:A158"/>
  </sortState>
  <phoneticPr fontId="1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0D8C-08A2-47BE-A556-1836FE41B92A}">
  <dimension ref="A1:I158"/>
  <sheetViews>
    <sheetView workbookViewId="0">
      <selection activeCell="H1" sqref="H1:I1"/>
    </sheetView>
  </sheetViews>
  <sheetFormatPr defaultRowHeight="15" x14ac:dyDescent="0.25"/>
  <cols>
    <col min="1" max="1" width="34.85546875" customWidth="1"/>
  </cols>
  <sheetData>
    <row r="1" spans="1:9" x14ac:dyDescent="0.25">
      <c r="A1" t="s">
        <v>27</v>
      </c>
      <c r="B1" t="s">
        <v>28</v>
      </c>
      <c r="C1" t="s">
        <v>29</v>
      </c>
      <c r="D1" t="s">
        <v>329</v>
      </c>
      <c r="E1" t="s">
        <v>330</v>
      </c>
      <c r="F1" t="s">
        <v>331</v>
      </c>
      <c r="G1" t="s">
        <v>332</v>
      </c>
      <c r="H1" t="s">
        <v>452</v>
      </c>
      <c r="I1" t="s">
        <v>453</v>
      </c>
    </row>
    <row r="2" spans="1:9" x14ac:dyDescent="0.25">
      <c r="A2" t="s">
        <v>165</v>
      </c>
      <c r="B2">
        <v>1615271.43</v>
      </c>
      <c r="C2">
        <v>3181804.42</v>
      </c>
      <c r="D2">
        <f>VLOOKUP(A2,Rawtrainig!$A$2:$F$37,3,FALSE)</f>
        <v>4133632.63</v>
      </c>
      <c r="E2">
        <f>VLOOKUP(A2,Rawtrainig!$A$2:$F$37,4,FALSE)</f>
        <v>4061328.75</v>
      </c>
      <c r="F2">
        <f>VLOOKUP(A2,Rawtrainig!$A$2:$F$37,5,FALSE)</f>
        <v>3181804.42</v>
      </c>
      <c r="G2">
        <f>VLOOKUP(A2,Rawtrainig!$A$2:$F$37,6,FALSE)</f>
        <v>2988836.06</v>
      </c>
      <c r="H2">
        <f>VLOOKUP(A2,Rawtrainig!$A$2:$H$37,7,FALSE)</f>
        <v>2230929.1800000002</v>
      </c>
      <c r="I2">
        <f>VLOOKUP(A2,Rawtrainig!$A$2:$H$37,8,FALSE)</f>
        <v>2162205.96</v>
      </c>
    </row>
    <row r="3" spans="1:9" x14ac:dyDescent="0.25">
      <c r="A3" t="s">
        <v>166</v>
      </c>
      <c r="B3">
        <v>1573051.18</v>
      </c>
      <c r="C3">
        <v>3020224.81</v>
      </c>
      <c r="D3" t="e">
        <f>VLOOKUP(A3,Rawtrainig!$A$2:$F$37,3,FALSE)</f>
        <v>#N/A</v>
      </c>
      <c r="E3" t="e">
        <f>VLOOKUP(A3,Rawtrainig!$A$2:$F$37,4,FALSE)</f>
        <v>#N/A</v>
      </c>
      <c r="F3" t="e">
        <f>VLOOKUP(A3,Rawtrainig!$A$2:$F$37,5,FALSE)</f>
        <v>#N/A</v>
      </c>
      <c r="G3" t="e">
        <f>VLOOKUP(A3,Rawtrainig!$A$2:$F$37,6,FALSE)</f>
        <v>#N/A</v>
      </c>
      <c r="H3" t="e">
        <f>VLOOKUP(A3,Rawtrainig!$A$2:$H$37,7,FALSE)</f>
        <v>#N/A</v>
      </c>
      <c r="I3" t="e">
        <f>VLOOKUP(A3,Rawtrainig!$A$2:$H$37,8,FALSE)</f>
        <v>#N/A</v>
      </c>
    </row>
    <row r="4" spans="1:9" x14ac:dyDescent="0.25">
      <c r="A4" t="s">
        <v>167</v>
      </c>
      <c r="B4">
        <v>1519455.08</v>
      </c>
      <c r="C4">
        <v>3116484.97</v>
      </c>
      <c r="D4" t="e">
        <f>VLOOKUP(A4,Rawtrainig!$A$2:$F$37,3,FALSE)</f>
        <v>#N/A</v>
      </c>
      <c r="E4" t="e">
        <f>VLOOKUP(A4,Rawtrainig!$A$2:$F$37,4,FALSE)</f>
        <v>#N/A</v>
      </c>
      <c r="F4" t="e">
        <f>VLOOKUP(A4,Rawtrainig!$A$2:$F$37,5,FALSE)</f>
        <v>#N/A</v>
      </c>
      <c r="G4" t="e">
        <f>VLOOKUP(A4,Rawtrainig!$A$2:$F$37,6,FALSE)</f>
        <v>#N/A</v>
      </c>
      <c r="H4" t="e">
        <f>VLOOKUP(A4,Rawtrainig!$A$2:$H$37,7,FALSE)</f>
        <v>#N/A</v>
      </c>
      <c r="I4" t="e">
        <f>VLOOKUP(A4,Rawtrainig!$A$2:$H$37,8,FALSE)</f>
        <v>#N/A</v>
      </c>
    </row>
    <row r="5" spans="1:9" x14ac:dyDescent="0.25">
      <c r="A5" t="s">
        <v>168</v>
      </c>
      <c r="B5">
        <v>1589396.13</v>
      </c>
      <c r="C5">
        <v>3230832.73</v>
      </c>
      <c r="D5">
        <f>VLOOKUP(A5,Rawtrainig!$A$2:$F$37,3,FALSE)</f>
        <v>4148091.53</v>
      </c>
      <c r="E5">
        <f>VLOOKUP(A5,Rawtrainig!$A$2:$F$37,4,FALSE)</f>
        <v>4057822.47</v>
      </c>
      <c r="F5">
        <f>VLOOKUP(A5,Rawtrainig!$A$2:$F$37,5,FALSE)</f>
        <v>3230832.73</v>
      </c>
      <c r="G5">
        <f>VLOOKUP(A5,Rawtrainig!$A$2:$F$37,6,FALSE)</f>
        <v>3083685.2</v>
      </c>
      <c r="H5">
        <f>VLOOKUP(A5,Rawtrainig!$A$2:$H$37,7,FALSE)</f>
        <v>2263343.7000000002</v>
      </c>
      <c r="I5">
        <f>VLOOKUP(A5,Rawtrainig!$A$2:$H$37,8,FALSE)</f>
        <v>2154910.08</v>
      </c>
    </row>
    <row r="6" spans="1:9" x14ac:dyDescent="0.25">
      <c r="A6" t="s">
        <v>169</v>
      </c>
      <c r="B6">
        <v>1602990.27</v>
      </c>
      <c r="C6">
        <v>3088442.14</v>
      </c>
      <c r="D6" t="e">
        <f>VLOOKUP(A6,Rawtrainig!$A$2:$F$37,3,FALSE)</f>
        <v>#N/A</v>
      </c>
      <c r="E6" t="e">
        <f>VLOOKUP(A6,Rawtrainig!$A$2:$F$37,4,FALSE)</f>
        <v>#N/A</v>
      </c>
      <c r="F6" t="e">
        <f>VLOOKUP(A6,Rawtrainig!$A$2:$F$37,5,FALSE)</f>
        <v>#N/A</v>
      </c>
      <c r="G6" t="e">
        <f>VLOOKUP(A6,Rawtrainig!$A$2:$F$37,6,FALSE)</f>
        <v>#N/A</v>
      </c>
      <c r="H6" t="e">
        <f>VLOOKUP(A6,Rawtrainig!$A$2:$H$37,7,FALSE)</f>
        <v>#N/A</v>
      </c>
      <c r="I6" t="e">
        <f>VLOOKUP(A6,Rawtrainig!$A$2:$H$37,8,FALSE)</f>
        <v>#N/A</v>
      </c>
    </row>
    <row r="7" spans="1:9" x14ac:dyDescent="0.25">
      <c r="A7" t="s">
        <v>170</v>
      </c>
      <c r="B7">
        <v>1642245.37</v>
      </c>
      <c r="C7">
        <v>3238686.54</v>
      </c>
      <c r="D7" t="e">
        <f>VLOOKUP(A7,Rawtrainig!$A$2:$F$37,3,FALSE)</f>
        <v>#N/A</v>
      </c>
      <c r="E7" t="e">
        <f>VLOOKUP(A7,Rawtrainig!$A$2:$F$37,4,FALSE)</f>
        <v>#N/A</v>
      </c>
      <c r="F7" t="e">
        <f>VLOOKUP(A7,Rawtrainig!$A$2:$F$37,5,FALSE)</f>
        <v>#N/A</v>
      </c>
      <c r="G7" t="e">
        <f>VLOOKUP(A7,Rawtrainig!$A$2:$F$37,6,FALSE)</f>
        <v>#N/A</v>
      </c>
      <c r="H7" t="e">
        <f>VLOOKUP(A7,Rawtrainig!$A$2:$H$37,7,FALSE)</f>
        <v>#N/A</v>
      </c>
      <c r="I7" t="e">
        <f>VLOOKUP(A7,Rawtrainig!$A$2:$H$37,8,FALSE)</f>
        <v>#N/A</v>
      </c>
    </row>
    <row r="8" spans="1:9" x14ac:dyDescent="0.25">
      <c r="A8" t="s">
        <v>171</v>
      </c>
      <c r="B8">
        <v>1645848.91</v>
      </c>
      <c r="C8">
        <v>3130282.63</v>
      </c>
      <c r="D8" t="e">
        <f>VLOOKUP(A8,Rawtrainig!$A$2:$F$37,3,FALSE)</f>
        <v>#N/A</v>
      </c>
      <c r="E8" t="e">
        <f>VLOOKUP(A8,Rawtrainig!$A$2:$F$37,4,FALSE)</f>
        <v>#N/A</v>
      </c>
      <c r="F8" t="e">
        <f>VLOOKUP(A8,Rawtrainig!$A$2:$F$37,5,FALSE)</f>
        <v>#N/A</v>
      </c>
      <c r="G8" t="e">
        <f>VLOOKUP(A8,Rawtrainig!$A$2:$F$37,6,FALSE)</f>
        <v>#N/A</v>
      </c>
      <c r="H8" t="e">
        <f>VLOOKUP(A8,Rawtrainig!$A$2:$H$37,7,FALSE)</f>
        <v>#N/A</v>
      </c>
      <c r="I8" t="e">
        <f>VLOOKUP(A8,Rawtrainig!$A$2:$H$37,8,FALSE)</f>
        <v>#N/A</v>
      </c>
    </row>
    <row r="9" spans="1:9" x14ac:dyDescent="0.25">
      <c r="A9" t="s">
        <v>172</v>
      </c>
      <c r="B9">
        <v>1410968.46</v>
      </c>
      <c r="C9">
        <v>2743601.48</v>
      </c>
      <c r="D9">
        <f>VLOOKUP(A9,Rawtrainig!$A$2:$F$37,3,FALSE)</f>
        <v>3697610.93</v>
      </c>
      <c r="E9">
        <f>VLOOKUP(A9,Rawtrainig!$A$2:$F$37,4,FALSE)</f>
        <v>3586220.53</v>
      </c>
      <c r="F9">
        <f>VLOOKUP(A9,Rawtrainig!$A$2:$F$37,5,FALSE)</f>
        <v>2743601.48</v>
      </c>
      <c r="G9">
        <f>VLOOKUP(A9,Rawtrainig!$A$2:$F$37,6,FALSE)</f>
        <v>2719535.97</v>
      </c>
      <c r="H9">
        <f>VLOOKUP(A9,Rawtrainig!$A$2:$H$37,7,FALSE)</f>
        <v>1924222.74</v>
      </c>
      <c r="I9">
        <f>VLOOKUP(A9,Rawtrainig!$A$2:$H$37,8,FALSE)</f>
        <v>1941354.99</v>
      </c>
    </row>
    <row r="10" spans="1:9" x14ac:dyDescent="0.25">
      <c r="A10" t="s">
        <v>173</v>
      </c>
      <c r="B10">
        <v>1485976.5</v>
      </c>
      <c r="C10">
        <v>3062474.85</v>
      </c>
      <c r="D10" t="e">
        <f>VLOOKUP(A10,Rawtrainig!$A$2:$F$37,3,FALSE)</f>
        <v>#N/A</v>
      </c>
      <c r="E10" t="e">
        <f>VLOOKUP(A10,Rawtrainig!$A$2:$F$37,4,FALSE)</f>
        <v>#N/A</v>
      </c>
      <c r="F10" t="e">
        <f>VLOOKUP(A10,Rawtrainig!$A$2:$F$37,5,FALSE)</f>
        <v>#N/A</v>
      </c>
      <c r="G10" t="e">
        <f>VLOOKUP(A10,Rawtrainig!$A$2:$F$37,6,FALSE)</f>
        <v>#N/A</v>
      </c>
      <c r="H10" t="e">
        <f>VLOOKUP(A10,Rawtrainig!$A$2:$H$37,7,FALSE)</f>
        <v>#N/A</v>
      </c>
      <c r="I10" t="e">
        <f>VLOOKUP(A10,Rawtrainig!$A$2:$H$37,8,FALSE)</f>
        <v>#N/A</v>
      </c>
    </row>
    <row r="11" spans="1:9" x14ac:dyDescent="0.25">
      <c r="A11" t="s">
        <v>174</v>
      </c>
      <c r="B11">
        <v>1609357.45</v>
      </c>
      <c r="C11">
        <v>3178110.06</v>
      </c>
      <c r="D11" t="e">
        <f>VLOOKUP(A11,Rawtrainig!$A$2:$F$37,3,FALSE)</f>
        <v>#N/A</v>
      </c>
      <c r="E11" t="e">
        <f>VLOOKUP(A11,Rawtrainig!$A$2:$F$37,4,FALSE)</f>
        <v>#N/A</v>
      </c>
      <c r="F11" t="e">
        <f>VLOOKUP(A11,Rawtrainig!$A$2:$F$37,5,FALSE)</f>
        <v>#N/A</v>
      </c>
      <c r="G11" t="e">
        <f>VLOOKUP(A11,Rawtrainig!$A$2:$F$37,6,FALSE)</f>
        <v>#N/A</v>
      </c>
      <c r="H11" t="e">
        <f>VLOOKUP(A11,Rawtrainig!$A$2:$H$37,7,FALSE)</f>
        <v>#N/A</v>
      </c>
      <c r="I11" t="e">
        <f>VLOOKUP(A11,Rawtrainig!$A$2:$H$37,8,FALSE)</f>
        <v>#N/A</v>
      </c>
    </row>
    <row r="12" spans="1:9" x14ac:dyDescent="0.25">
      <c r="A12" t="s">
        <v>175</v>
      </c>
      <c r="B12">
        <v>1674711.61</v>
      </c>
      <c r="C12">
        <v>3341752.16</v>
      </c>
      <c r="D12" t="e">
        <f>VLOOKUP(A12,Rawtrainig!$A$2:$F$37,3,FALSE)</f>
        <v>#N/A</v>
      </c>
      <c r="E12" t="e">
        <f>VLOOKUP(A12,Rawtrainig!$A$2:$F$37,4,FALSE)</f>
        <v>#N/A</v>
      </c>
      <c r="F12" t="e">
        <f>VLOOKUP(A12,Rawtrainig!$A$2:$F$37,5,FALSE)</f>
        <v>#N/A</v>
      </c>
      <c r="G12" t="e">
        <f>VLOOKUP(A12,Rawtrainig!$A$2:$F$37,6,FALSE)</f>
        <v>#N/A</v>
      </c>
      <c r="H12" t="e">
        <f>VLOOKUP(A12,Rawtrainig!$A$2:$H$37,7,FALSE)</f>
        <v>#N/A</v>
      </c>
      <c r="I12" t="e">
        <f>VLOOKUP(A12,Rawtrainig!$A$2:$H$37,8,FALSE)</f>
        <v>#N/A</v>
      </c>
    </row>
    <row r="13" spans="1:9" x14ac:dyDescent="0.25">
      <c r="A13" t="s">
        <v>176</v>
      </c>
      <c r="B13">
        <v>1440754.91</v>
      </c>
      <c r="C13">
        <v>2912446.98</v>
      </c>
      <c r="D13">
        <f>VLOOKUP(A13,Rawtrainig!$A$2:$F$37,3,FALSE)</f>
        <v>3889947.77</v>
      </c>
      <c r="E13">
        <f>VLOOKUP(A13,Rawtrainig!$A$2:$F$37,4,FALSE)</f>
        <v>3751753.35</v>
      </c>
      <c r="F13">
        <f>VLOOKUP(A13,Rawtrainig!$A$2:$F$37,5,FALSE)</f>
        <v>2912446.98</v>
      </c>
      <c r="G13">
        <f>VLOOKUP(A13,Rawtrainig!$A$2:$F$37,6,FALSE)</f>
        <v>2857634.21</v>
      </c>
      <c r="H13">
        <f>VLOOKUP(A13,Rawtrainig!$A$2:$H$37,7,FALSE)</f>
        <v>1976706.42</v>
      </c>
      <c r="I13">
        <f>VLOOKUP(A13,Rawtrainig!$A$2:$H$37,8,FALSE)</f>
        <v>1951912.66</v>
      </c>
    </row>
    <row r="14" spans="1:9" x14ac:dyDescent="0.25">
      <c r="A14" t="s">
        <v>177</v>
      </c>
      <c r="B14">
        <v>1717039.42</v>
      </c>
      <c r="C14">
        <v>3332829.3</v>
      </c>
      <c r="D14">
        <f>VLOOKUP(A14,Rawtrainig!$A$2:$F$37,3,FALSE)</f>
        <v>4293276.66</v>
      </c>
      <c r="E14">
        <f>VLOOKUP(A14,Rawtrainig!$A$2:$F$37,4,FALSE)</f>
        <v>4221200.63</v>
      </c>
      <c r="F14">
        <f>VLOOKUP(A14,Rawtrainig!$A$2:$F$37,5,FALSE)</f>
        <v>3332829.3</v>
      </c>
      <c r="G14">
        <f>VLOOKUP(A14,Rawtrainig!$A$2:$F$37,6,FALSE)</f>
        <v>3133396.66</v>
      </c>
      <c r="H14">
        <f>VLOOKUP(A14,Rawtrainig!$A$2:$H$37,7,FALSE)</f>
        <v>2364185.58</v>
      </c>
      <c r="I14">
        <f>VLOOKUP(A14,Rawtrainig!$A$2:$H$37,8,FALSE)</f>
        <v>2270865.52</v>
      </c>
    </row>
    <row r="15" spans="1:9" x14ac:dyDescent="0.25">
      <c r="A15" t="s">
        <v>178</v>
      </c>
      <c r="B15">
        <v>1537619.02</v>
      </c>
      <c r="C15">
        <v>3149122.71</v>
      </c>
      <c r="D15" t="e">
        <f>VLOOKUP(A15,Rawtrainig!$A$2:$F$37,3,FALSE)</f>
        <v>#N/A</v>
      </c>
      <c r="E15" t="e">
        <f>VLOOKUP(A15,Rawtrainig!$A$2:$F$37,4,FALSE)</f>
        <v>#N/A</v>
      </c>
      <c r="F15" t="e">
        <f>VLOOKUP(A15,Rawtrainig!$A$2:$F$37,5,FALSE)</f>
        <v>#N/A</v>
      </c>
      <c r="G15" t="e">
        <f>VLOOKUP(A15,Rawtrainig!$A$2:$F$37,6,FALSE)</f>
        <v>#N/A</v>
      </c>
      <c r="H15" t="e">
        <f>VLOOKUP(A15,Rawtrainig!$A$2:$H$37,7,FALSE)</f>
        <v>#N/A</v>
      </c>
      <c r="I15" t="e">
        <f>VLOOKUP(A15,Rawtrainig!$A$2:$H$37,8,FALSE)</f>
        <v>#N/A</v>
      </c>
    </row>
    <row r="16" spans="1:9" x14ac:dyDescent="0.25">
      <c r="A16" t="s">
        <v>179</v>
      </c>
      <c r="B16">
        <v>1509613.16</v>
      </c>
      <c r="C16">
        <v>3116236.87</v>
      </c>
      <c r="D16" t="e">
        <f>VLOOKUP(A16,Rawtrainig!$A$2:$F$37,3,FALSE)</f>
        <v>#N/A</v>
      </c>
      <c r="E16" t="e">
        <f>VLOOKUP(A16,Rawtrainig!$A$2:$F$37,4,FALSE)</f>
        <v>#N/A</v>
      </c>
      <c r="F16" t="e">
        <f>VLOOKUP(A16,Rawtrainig!$A$2:$F$37,5,FALSE)</f>
        <v>#N/A</v>
      </c>
      <c r="G16" t="e">
        <f>VLOOKUP(A16,Rawtrainig!$A$2:$F$37,6,FALSE)</f>
        <v>#N/A</v>
      </c>
      <c r="H16" t="e">
        <f>VLOOKUP(A16,Rawtrainig!$A$2:$H$37,7,FALSE)</f>
        <v>#N/A</v>
      </c>
      <c r="I16" t="e">
        <f>VLOOKUP(A16,Rawtrainig!$A$2:$H$37,8,FALSE)</f>
        <v>#N/A</v>
      </c>
    </row>
    <row r="17" spans="1:9" x14ac:dyDescent="0.25">
      <c r="A17" t="s">
        <v>180</v>
      </c>
      <c r="B17">
        <v>1509613.16</v>
      </c>
      <c r="C17">
        <v>3116236.87</v>
      </c>
      <c r="D17" t="e">
        <f>VLOOKUP(A17,Rawtrainig!$A$2:$F$37,3,FALSE)</f>
        <v>#N/A</v>
      </c>
      <c r="E17" t="e">
        <f>VLOOKUP(A17,Rawtrainig!$A$2:$F$37,4,FALSE)</f>
        <v>#N/A</v>
      </c>
      <c r="F17" t="e">
        <f>VLOOKUP(A17,Rawtrainig!$A$2:$F$37,5,FALSE)</f>
        <v>#N/A</v>
      </c>
      <c r="G17" t="e">
        <f>VLOOKUP(A17,Rawtrainig!$A$2:$F$37,6,FALSE)</f>
        <v>#N/A</v>
      </c>
      <c r="H17" t="e">
        <f>VLOOKUP(A17,Rawtrainig!$A$2:$H$37,7,FALSE)</f>
        <v>#N/A</v>
      </c>
      <c r="I17" t="e">
        <f>VLOOKUP(A17,Rawtrainig!$A$2:$H$37,8,FALSE)</f>
        <v>#N/A</v>
      </c>
    </row>
    <row r="18" spans="1:9" x14ac:dyDescent="0.25">
      <c r="A18" t="s">
        <v>181</v>
      </c>
      <c r="B18">
        <v>1646606.2</v>
      </c>
      <c r="C18">
        <v>3198996.25</v>
      </c>
      <c r="D18" t="e">
        <f>VLOOKUP(A18,Rawtrainig!$A$2:$F$37,3,FALSE)</f>
        <v>#N/A</v>
      </c>
      <c r="E18" t="e">
        <f>VLOOKUP(A18,Rawtrainig!$A$2:$F$37,4,FALSE)</f>
        <v>#N/A</v>
      </c>
      <c r="F18" t="e">
        <f>VLOOKUP(A18,Rawtrainig!$A$2:$F$37,5,FALSE)</f>
        <v>#N/A</v>
      </c>
      <c r="G18" t="e">
        <f>VLOOKUP(A18,Rawtrainig!$A$2:$F$37,6,FALSE)</f>
        <v>#N/A</v>
      </c>
      <c r="H18" t="e">
        <f>VLOOKUP(A18,Rawtrainig!$A$2:$H$37,7,FALSE)</f>
        <v>#N/A</v>
      </c>
      <c r="I18" t="e">
        <f>VLOOKUP(A18,Rawtrainig!$A$2:$H$37,8,FALSE)</f>
        <v>#N/A</v>
      </c>
    </row>
    <row r="19" spans="1:9" x14ac:dyDescent="0.25">
      <c r="A19" t="s">
        <v>182</v>
      </c>
      <c r="B19">
        <v>1679445.63</v>
      </c>
      <c r="C19">
        <v>3441501.5</v>
      </c>
      <c r="D19">
        <f>VLOOKUP(A19,Rawtrainig!$A$2:$F$37,3,FALSE)</f>
        <v>4376879.5599999996</v>
      </c>
      <c r="E19">
        <f>VLOOKUP(A19,Rawtrainig!$A$2:$F$37,4,FALSE)</f>
        <v>4228900.79</v>
      </c>
      <c r="F19">
        <f>VLOOKUP(A19,Rawtrainig!$A$2:$F$37,5,FALSE)</f>
        <v>3441501.5</v>
      </c>
      <c r="G19">
        <f>VLOOKUP(A19,Rawtrainig!$A$2:$F$37,6,FALSE)</f>
        <v>3219526.48</v>
      </c>
      <c r="H19">
        <f>VLOOKUP(A19,Rawtrainig!$A$2:$H$37,7,FALSE)</f>
        <v>2328503.16</v>
      </c>
      <c r="I19">
        <f>VLOOKUP(A19,Rawtrainig!$A$2:$H$37,8,FALSE)</f>
        <v>2303828.39</v>
      </c>
    </row>
    <row r="20" spans="1:9" x14ac:dyDescent="0.25">
      <c r="A20" t="s">
        <v>183</v>
      </c>
      <c r="B20">
        <v>1679447.34</v>
      </c>
      <c r="C20">
        <v>3341750.7</v>
      </c>
      <c r="D20" t="e">
        <f>VLOOKUP(A20,Rawtrainig!$A$2:$F$37,3,FALSE)</f>
        <v>#N/A</v>
      </c>
      <c r="E20" t="e">
        <f>VLOOKUP(A20,Rawtrainig!$A$2:$F$37,4,FALSE)</f>
        <v>#N/A</v>
      </c>
      <c r="F20" t="e">
        <f>VLOOKUP(A20,Rawtrainig!$A$2:$F$37,5,FALSE)</f>
        <v>#N/A</v>
      </c>
      <c r="G20" t="e">
        <f>VLOOKUP(A20,Rawtrainig!$A$2:$F$37,6,FALSE)</f>
        <v>#N/A</v>
      </c>
      <c r="H20" t="e">
        <f>VLOOKUP(A20,Rawtrainig!$A$2:$H$37,7,FALSE)</f>
        <v>#N/A</v>
      </c>
      <c r="I20" t="e">
        <f>VLOOKUP(A20,Rawtrainig!$A$2:$H$37,8,FALSE)</f>
        <v>#N/A</v>
      </c>
    </row>
    <row r="21" spans="1:9" x14ac:dyDescent="0.25">
      <c r="A21" t="s">
        <v>184</v>
      </c>
      <c r="B21">
        <v>1699964.23</v>
      </c>
      <c r="C21">
        <v>3373140.3</v>
      </c>
      <c r="D21" t="e">
        <f>VLOOKUP(A21,Rawtrainig!$A$2:$F$37,3,FALSE)</f>
        <v>#N/A</v>
      </c>
      <c r="E21" t="e">
        <f>VLOOKUP(A21,Rawtrainig!$A$2:$F$37,4,FALSE)</f>
        <v>#N/A</v>
      </c>
      <c r="F21" t="e">
        <f>VLOOKUP(A21,Rawtrainig!$A$2:$F$37,5,FALSE)</f>
        <v>#N/A</v>
      </c>
      <c r="G21" t="e">
        <f>VLOOKUP(A21,Rawtrainig!$A$2:$F$37,6,FALSE)</f>
        <v>#N/A</v>
      </c>
      <c r="H21" t="e">
        <f>VLOOKUP(A21,Rawtrainig!$A$2:$H$37,7,FALSE)</f>
        <v>#N/A</v>
      </c>
      <c r="I21" t="e">
        <f>VLOOKUP(A21,Rawtrainig!$A$2:$H$37,8,FALSE)</f>
        <v>#N/A</v>
      </c>
    </row>
    <row r="22" spans="1:9" x14ac:dyDescent="0.25">
      <c r="A22" t="s">
        <v>236</v>
      </c>
      <c r="B22">
        <v>1656817.96</v>
      </c>
      <c r="C22">
        <v>3140918.89</v>
      </c>
      <c r="D22">
        <f>VLOOKUP(A22,Rawtrainig!$A$2:$F$37,3,FALSE)</f>
        <v>3811108.21</v>
      </c>
      <c r="E22">
        <f>VLOOKUP(A22,Rawtrainig!$A$2:$F$37,4,FALSE)</f>
        <v>3738908.6</v>
      </c>
      <c r="F22">
        <f>VLOOKUP(A22,Rawtrainig!$A$2:$F$37,5,FALSE)</f>
        <v>3140918.89</v>
      </c>
      <c r="G22">
        <f>VLOOKUP(A22,Rawtrainig!$A$2:$F$37,6,FALSE)</f>
        <v>3088680.39</v>
      </c>
      <c r="H22">
        <f>VLOOKUP(A22,Rawtrainig!$A$2:$H$37,7,FALSE)</f>
        <v>2174893.6800000002</v>
      </c>
      <c r="I22">
        <f>VLOOKUP(A22,Rawtrainig!$A$2:$H$37,8,FALSE)</f>
        <v>2137003.39</v>
      </c>
    </row>
    <row r="23" spans="1:9" x14ac:dyDescent="0.25">
      <c r="A23" t="s">
        <v>237</v>
      </c>
      <c r="B23">
        <v>1660033.98</v>
      </c>
      <c r="C23">
        <v>3162323.12</v>
      </c>
      <c r="D23" t="e">
        <f>VLOOKUP(A23,Rawtrainig!$A$2:$F$37,3,FALSE)</f>
        <v>#N/A</v>
      </c>
      <c r="E23" t="e">
        <f>VLOOKUP(A23,Rawtrainig!$A$2:$F$37,4,FALSE)</f>
        <v>#N/A</v>
      </c>
      <c r="F23" t="e">
        <f>VLOOKUP(A23,Rawtrainig!$A$2:$F$37,5,FALSE)</f>
        <v>#N/A</v>
      </c>
      <c r="G23" t="e">
        <f>VLOOKUP(A23,Rawtrainig!$A$2:$F$37,6,FALSE)</f>
        <v>#N/A</v>
      </c>
      <c r="H23" t="e">
        <f>VLOOKUP(A23,Rawtrainig!$A$2:$H$37,7,FALSE)</f>
        <v>#N/A</v>
      </c>
      <c r="I23" t="e">
        <f>VLOOKUP(A23,Rawtrainig!$A$2:$H$37,8,FALSE)</f>
        <v>#N/A</v>
      </c>
    </row>
    <row r="24" spans="1:9" x14ac:dyDescent="0.25">
      <c r="A24" t="s">
        <v>238</v>
      </c>
      <c r="B24">
        <v>1665702.47</v>
      </c>
      <c r="C24">
        <v>3107603.52</v>
      </c>
      <c r="D24" t="e">
        <f>VLOOKUP(A24,Rawtrainig!$A$2:$F$37,3,FALSE)</f>
        <v>#N/A</v>
      </c>
      <c r="E24" t="e">
        <f>VLOOKUP(A24,Rawtrainig!$A$2:$F$37,4,FALSE)</f>
        <v>#N/A</v>
      </c>
      <c r="F24" t="e">
        <f>VLOOKUP(A24,Rawtrainig!$A$2:$F$37,5,FALSE)</f>
        <v>#N/A</v>
      </c>
      <c r="G24" t="e">
        <f>VLOOKUP(A24,Rawtrainig!$A$2:$F$37,6,FALSE)</f>
        <v>#N/A</v>
      </c>
      <c r="H24" t="e">
        <f>VLOOKUP(A24,Rawtrainig!$A$2:$H$37,7,FALSE)</f>
        <v>#N/A</v>
      </c>
      <c r="I24" t="e">
        <f>VLOOKUP(A24,Rawtrainig!$A$2:$H$37,8,FALSE)</f>
        <v>#N/A</v>
      </c>
    </row>
    <row r="25" spans="1:9" x14ac:dyDescent="0.25">
      <c r="A25" t="s">
        <v>239</v>
      </c>
      <c r="B25">
        <v>1651107.62</v>
      </c>
      <c r="C25">
        <v>3169864.1</v>
      </c>
      <c r="D25">
        <f>VLOOKUP(A25,Rawtrainig!$A$2:$F$37,3,FALSE)</f>
        <v>4083390.9</v>
      </c>
      <c r="E25">
        <f>VLOOKUP(A25,Rawtrainig!$A$2:$F$37,4,FALSE)</f>
        <v>3830060.06</v>
      </c>
      <c r="F25">
        <f>VLOOKUP(A25,Rawtrainig!$A$2:$F$37,5,FALSE)</f>
        <v>3169864.1</v>
      </c>
      <c r="G25">
        <f>VLOOKUP(A25,Rawtrainig!$A$2:$F$37,6,FALSE)</f>
        <v>2988399.32</v>
      </c>
      <c r="H25">
        <f>VLOOKUP(A25,Rawtrainig!$A$2:$H$37,7,FALSE)</f>
        <v>2226165.5499999998</v>
      </c>
      <c r="I25">
        <f>VLOOKUP(A25,Rawtrainig!$A$2:$H$37,8,FALSE)</f>
        <v>2081282.22</v>
      </c>
    </row>
    <row r="26" spans="1:9" x14ac:dyDescent="0.25">
      <c r="A26" t="s">
        <v>240</v>
      </c>
      <c r="B26">
        <v>1676974.26</v>
      </c>
      <c r="C26">
        <v>3164512.27</v>
      </c>
      <c r="D26" t="e">
        <f>VLOOKUP(A26,Rawtrainig!$A$2:$F$37,3,FALSE)</f>
        <v>#N/A</v>
      </c>
      <c r="E26" t="e">
        <f>VLOOKUP(A26,Rawtrainig!$A$2:$F$37,4,FALSE)</f>
        <v>#N/A</v>
      </c>
      <c r="F26" t="e">
        <f>VLOOKUP(A26,Rawtrainig!$A$2:$F$37,5,FALSE)</f>
        <v>#N/A</v>
      </c>
      <c r="G26" t="e">
        <f>VLOOKUP(A26,Rawtrainig!$A$2:$F$37,6,FALSE)</f>
        <v>#N/A</v>
      </c>
      <c r="H26" t="e">
        <f>VLOOKUP(A26,Rawtrainig!$A$2:$H$37,7,FALSE)</f>
        <v>#N/A</v>
      </c>
      <c r="I26" t="e">
        <f>VLOOKUP(A26,Rawtrainig!$A$2:$H$37,8,FALSE)</f>
        <v>#N/A</v>
      </c>
    </row>
    <row r="27" spans="1:9" x14ac:dyDescent="0.25">
      <c r="A27" t="s">
        <v>241</v>
      </c>
      <c r="B27">
        <v>1681642.48</v>
      </c>
      <c r="C27">
        <v>3053456.21</v>
      </c>
      <c r="D27" t="e">
        <f>VLOOKUP(A27,Rawtrainig!$A$2:$F$37,3,FALSE)</f>
        <v>#N/A</v>
      </c>
      <c r="E27" t="e">
        <f>VLOOKUP(A27,Rawtrainig!$A$2:$F$37,4,FALSE)</f>
        <v>#N/A</v>
      </c>
      <c r="F27" t="e">
        <f>VLOOKUP(A27,Rawtrainig!$A$2:$F$37,5,FALSE)</f>
        <v>#N/A</v>
      </c>
      <c r="G27" t="e">
        <f>VLOOKUP(A27,Rawtrainig!$A$2:$F$37,6,FALSE)</f>
        <v>#N/A</v>
      </c>
      <c r="H27" t="e">
        <f>VLOOKUP(A27,Rawtrainig!$A$2:$H$37,7,FALSE)</f>
        <v>#N/A</v>
      </c>
      <c r="I27" t="e">
        <f>VLOOKUP(A27,Rawtrainig!$A$2:$H$37,8,FALSE)</f>
        <v>#N/A</v>
      </c>
    </row>
    <row r="28" spans="1:9" x14ac:dyDescent="0.25">
      <c r="A28" t="s">
        <v>242</v>
      </c>
      <c r="B28">
        <v>1682728.19</v>
      </c>
      <c r="C28">
        <v>3124155.13</v>
      </c>
      <c r="D28" t="e">
        <f>VLOOKUP(A28,Rawtrainig!$A$2:$F$37,3,FALSE)</f>
        <v>#N/A</v>
      </c>
      <c r="E28" t="e">
        <f>VLOOKUP(A28,Rawtrainig!$A$2:$F$37,4,FALSE)</f>
        <v>#N/A</v>
      </c>
      <c r="F28" t="e">
        <f>VLOOKUP(A28,Rawtrainig!$A$2:$F$37,5,FALSE)</f>
        <v>#N/A</v>
      </c>
      <c r="G28" t="e">
        <f>VLOOKUP(A28,Rawtrainig!$A$2:$F$37,6,FALSE)</f>
        <v>#N/A</v>
      </c>
      <c r="H28" t="e">
        <f>VLOOKUP(A28,Rawtrainig!$A$2:$H$37,7,FALSE)</f>
        <v>#N/A</v>
      </c>
      <c r="I28" t="e">
        <f>VLOOKUP(A28,Rawtrainig!$A$2:$H$37,8,FALSE)</f>
        <v>#N/A</v>
      </c>
    </row>
    <row r="29" spans="1:9" x14ac:dyDescent="0.25">
      <c r="A29" t="s">
        <v>243</v>
      </c>
      <c r="B29">
        <v>1679486.71</v>
      </c>
      <c r="C29">
        <v>3102261.85</v>
      </c>
      <c r="D29" t="e">
        <f>VLOOKUP(A29,Rawtrainig!$A$2:$F$37,3,FALSE)</f>
        <v>#N/A</v>
      </c>
      <c r="E29" t="e">
        <f>VLOOKUP(A29,Rawtrainig!$A$2:$F$37,4,FALSE)</f>
        <v>#N/A</v>
      </c>
      <c r="F29" t="e">
        <f>VLOOKUP(A29,Rawtrainig!$A$2:$F$37,5,FALSE)</f>
        <v>#N/A</v>
      </c>
      <c r="G29" t="e">
        <f>VLOOKUP(A29,Rawtrainig!$A$2:$F$37,6,FALSE)</f>
        <v>#N/A</v>
      </c>
      <c r="H29" t="e">
        <f>VLOOKUP(A29,Rawtrainig!$A$2:$H$37,7,FALSE)</f>
        <v>#N/A</v>
      </c>
      <c r="I29" t="e">
        <f>VLOOKUP(A29,Rawtrainig!$A$2:$H$37,8,FALSE)</f>
        <v>#N/A</v>
      </c>
    </row>
    <row r="30" spans="1:9" x14ac:dyDescent="0.25">
      <c r="A30" t="s">
        <v>244</v>
      </c>
      <c r="B30">
        <v>1699295.25</v>
      </c>
      <c r="C30">
        <v>3070675.97</v>
      </c>
      <c r="D30">
        <f>VLOOKUP(A30,Rawtrainig!$A$2:$F$37,3,FALSE)</f>
        <v>3969693.94</v>
      </c>
      <c r="E30">
        <f>VLOOKUP(A30,Rawtrainig!$A$2:$F$37,4,FALSE)</f>
        <v>3837059.65</v>
      </c>
      <c r="F30">
        <f>VLOOKUP(A30,Rawtrainig!$A$2:$F$37,5,FALSE)</f>
        <v>3070675.97</v>
      </c>
      <c r="G30">
        <f>VLOOKUP(A30,Rawtrainig!$A$2:$F$37,6,FALSE)</f>
        <v>3118698.7</v>
      </c>
      <c r="H30">
        <f>VLOOKUP(A30,Rawtrainig!$A$2:$H$37,7,FALSE)</f>
        <v>2154762.9700000002</v>
      </c>
      <c r="I30">
        <f>VLOOKUP(A30,Rawtrainig!$A$2:$H$37,8,FALSE)</f>
        <v>2260013.88</v>
      </c>
    </row>
    <row r="31" spans="1:9" x14ac:dyDescent="0.25">
      <c r="A31" t="s">
        <v>245</v>
      </c>
      <c r="B31">
        <v>1683675.92</v>
      </c>
      <c r="C31">
        <v>3132208.52</v>
      </c>
      <c r="D31" t="e">
        <f>VLOOKUP(A31,Rawtrainig!$A$2:$F$37,3,FALSE)</f>
        <v>#N/A</v>
      </c>
      <c r="E31" t="e">
        <f>VLOOKUP(A31,Rawtrainig!$A$2:$F$37,4,FALSE)</f>
        <v>#N/A</v>
      </c>
      <c r="F31" t="e">
        <f>VLOOKUP(A31,Rawtrainig!$A$2:$F$37,5,FALSE)</f>
        <v>#N/A</v>
      </c>
      <c r="G31" t="e">
        <f>VLOOKUP(A31,Rawtrainig!$A$2:$F$37,6,FALSE)</f>
        <v>#N/A</v>
      </c>
      <c r="H31" t="e">
        <f>VLOOKUP(A31,Rawtrainig!$A$2:$H$37,7,FALSE)</f>
        <v>#N/A</v>
      </c>
      <c r="I31" t="e">
        <f>VLOOKUP(A31,Rawtrainig!$A$2:$H$37,8,FALSE)</f>
        <v>#N/A</v>
      </c>
    </row>
    <row r="32" spans="1:9" x14ac:dyDescent="0.25">
      <c r="A32" t="s">
        <v>246</v>
      </c>
      <c r="B32">
        <v>1679904.34</v>
      </c>
      <c r="C32">
        <v>3154880.64</v>
      </c>
      <c r="D32" t="e">
        <f>VLOOKUP(A32,Rawtrainig!$A$2:$F$37,3,FALSE)</f>
        <v>#N/A</v>
      </c>
      <c r="E32" t="e">
        <f>VLOOKUP(A32,Rawtrainig!$A$2:$F$37,4,FALSE)</f>
        <v>#N/A</v>
      </c>
      <c r="F32" t="e">
        <f>VLOOKUP(A32,Rawtrainig!$A$2:$F$37,5,FALSE)</f>
        <v>#N/A</v>
      </c>
      <c r="G32" t="e">
        <f>VLOOKUP(A32,Rawtrainig!$A$2:$F$37,6,FALSE)</f>
        <v>#N/A</v>
      </c>
      <c r="H32" t="e">
        <f>VLOOKUP(A32,Rawtrainig!$A$2:$H$37,7,FALSE)</f>
        <v>#N/A</v>
      </c>
      <c r="I32" t="e">
        <f>VLOOKUP(A32,Rawtrainig!$A$2:$H$37,8,FALSE)</f>
        <v>#N/A</v>
      </c>
    </row>
    <row r="33" spans="1:9" x14ac:dyDescent="0.25">
      <c r="A33" t="s">
        <v>247</v>
      </c>
      <c r="B33">
        <v>1657077.98</v>
      </c>
      <c r="C33">
        <v>3249039.29</v>
      </c>
      <c r="D33">
        <f>VLOOKUP(A33,Rawtrainig!$A$2:$F$37,3,FALSE)</f>
        <v>3722802.56</v>
      </c>
      <c r="E33">
        <f>VLOOKUP(A33,Rawtrainig!$A$2:$F$37,4,FALSE)</f>
        <v>3755636.38</v>
      </c>
      <c r="F33">
        <f>VLOOKUP(A33,Rawtrainig!$A$2:$F$37,5,FALSE)</f>
        <v>3249039.29</v>
      </c>
      <c r="G33">
        <f>VLOOKUP(A33,Rawtrainig!$A$2:$F$37,6,FALSE)</f>
        <v>2962017.83</v>
      </c>
      <c r="H33">
        <f>VLOOKUP(A33,Rawtrainig!$A$2:$H$37,7,FALSE)</f>
        <v>2262301.4</v>
      </c>
      <c r="I33">
        <f>VLOOKUP(A33,Rawtrainig!$A$2:$H$37,8,FALSE)</f>
        <v>2142686.02</v>
      </c>
    </row>
    <row r="34" spans="1:9" x14ac:dyDescent="0.25">
      <c r="A34" t="s">
        <v>248</v>
      </c>
      <c r="B34">
        <v>1670269.66</v>
      </c>
      <c r="C34">
        <v>3115511.36</v>
      </c>
      <c r="D34" t="e">
        <f>VLOOKUP(A34,Rawtrainig!$A$2:$F$37,3,FALSE)</f>
        <v>#N/A</v>
      </c>
      <c r="E34" t="e">
        <f>VLOOKUP(A34,Rawtrainig!$A$2:$F$37,4,FALSE)</f>
        <v>#N/A</v>
      </c>
      <c r="F34" t="e">
        <f>VLOOKUP(A34,Rawtrainig!$A$2:$F$37,5,FALSE)</f>
        <v>#N/A</v>
      </c>
      <c r="G34" t="e">
        <f>VLOOKUP(A34,Rawtrainig!$A$2:$F$37,6,FALSE)</f>
        <v>#N/A</v>
      </c>
      <c r="H34" t="e">
        <f>VLOOKUP(A34,Rawtrainig!$A$2:$H$37,7,FALSE)</f>
        <v>#N/A</v>
      </c>
      <c r="I34" t="e">
        <f>VLOOKUP(A34,Rawtrainig!$A$2:$H$37,8,FALSE)</f>
        <v>#N/A</v>
      </c>
    </row>
    <row r="35" spans="1:9" x14ac:dyDescent="0.25">
      <c r="A35" t="s">
        <v>249</v>
      </c>
      <c r="B35">
        <v>1609683.64</v>
      </c>
      <c r="C35">
        <v>3058581.86</v>
      </c>
      <c r="D35">
        <f>VLOOKUP(A35,Rawtrainig!$A$2:$F$37,3,FALSE)</f>
        <v>3933714.81</v>
      </c>
      <c r="E35">
        <f>VLOOKUP(A35,Rawtrainig!$A$2:$F$37,4,FALSE)</f>
        <v>3798495.05</v>
      </c>
      <c r="F35">
        <f>VLOOKUP(A35,Rawtrainig!$A$2:$F$37,5,FALSE)</f>
        <v>3058581.86</v>
      </c>
      <c r="G35">
        <f>VLOOKUP(A35,Rawtrainig!$A$2:$F$37,6,FALSE)</f>
        <v>2887659.52</v>
      </c>
      <c r="H35">
        <f>VLOOKUP(A35,Rawtrainig!$A$2:$H$37,7,FALSE)</f>
        <v>2108083.0299999998</v>
      </c>
      <c r="I35">
        <f>VLOOKUP(A35,Rawtrainig!$A$2:$H$37,8,FALSE)</f>
        <v>2123939.5299999998</v>
      </c>
    </row>
    <row r="36" spans="1:9" x14ac:dyDescent="0.25">
      <c r="A36" t="s">
        <v>250</v>
      </c>
      <c r="B36">
        <v>1685960.95</v>
      </c>
      <c r="C36">
        <v>3187529.74</v>
      </c>
      <c r="D36" t="e">
        <f>VLOOKUP(A36,Rawtrainig!$A$2:$F$37,3,FALSE)</f>
        <v>#N/A</v>
      </c>
      <c r="E36" t="e">
        <f>VLOOKUP(A36,Rawtrainig!$A$2:$F$37,4,FALSE)</f>
        <v>#N/A</v>
      </c>
      <c r="F36" t="e">
        <f>VLOOKUP(A36,Rawtrainig!$A$2:$F$37,5,FALSE)</f>
        <v>#N/A</v>
      </c>
      <c r="G36" t="e">
        <f>VLOOKUP(A36,Rawtrainig!$A$2:$F$37,6,FALSE)</f>
        <v>#N/A</v>
      </c>
      <c r="H36" t="e">
        <f>VLOOKUP(A36,Rawtrainig!$A$2:$H$37,7,FALSE)</f>
        <v>#N/A</v>
      </c>
      <c r="I36" t="e">
        <f>VLOOKUP(A36,Rawtrainig!$A$2:$H$37,8,FALSE)</f>
        <v>#N/A</v>
      </c>
    </row>
    <row r="37" spans="1:9" x14ac:dyDescent="0.25">
      <c r="A37" t="s">
        <v>251</v>
      </c>
      <c r="B37">
        <v>1682616.24</v>
      </c>
      <c r="C37">
        <v>3085251.33</v>
      </c>
      <c r="D37" t="e">
        <f>VLOOKUP(A37,Rawtrainig!$A$2:$F$37,3,FALSE)</f>
        <v>#N/A</v>
      </c>
      <c r="E37" t="e">
        <f>VLOOKUP(A37,Rawtrainig!$A$2:$F$37,4,FALSE)</f>
        <v>#N/A</v>
      </c>
      <c r="F37" t="e">
        <f>VLOOKUP(A37,Rawtrainig!$A$2:$F$37,5,FALSE)</f>
        <v>#N/A</v>
      </c>
      <c r="G37" t="e">
        <f>VLOOKUP(A37,Rawtrainig!$A$2:$F$37,6,FALSE)</f>
        <v>#N/A</v>
      </c>
      <c r="H37" t="e">
        <f>VLOOKUP(A37,Rawtrainig!$A$2:$H$37,7,FALSE)</f>
        <v>#N/A</v>
      </c>
      <c r="I37" t="e">
        <f>VLOOKUP(A37,Rawtrainig!$A$2:$H$37,8,FALSE)</f>
        <v>#N/A</v>
      </c>
    </row>
    <row r="38" spans="1:9" x14ac:dyDescent="0.25">
      <c r="A38" t="s">
        <v>252</v>
      </c>
      <c r="B38">
        <v>1638279.57</v>
      </c>
      <c r="C38">
        <v>3142289.16</v>
      </c>
      <c r="D38" t="e">
        <f>VLOOKUP(A38,Rawtrainig!$A$2:$F$37,3,FALSE)</f>
        <v>#N/A</v>
      </c>
      <c r="E38" t="e">
        <f>VLOOKUP(A38,Rawtrainig!$A$2:$F$37,4,FALSE)</f>
        <v>#N/A</v>
      </c>
      <c r="F38" t="e">
        <f>VLOOKUP(A38,Rawtrainig!$A$2:$F$37,5,FALSE)</f>
        <v>#N/A</v>
      </c>
      <c r="G38" t="e">
        <f>VLOOKUP(A38,Rawtrainig!$A$2:$F$37,6,FALSE)</f>
        <v>#N/A</v>
      </c>
      <c r="H38" t="e">
        <f>VLOOKUP(A38,Rawtrainig!$A$2:$H$37,7,FALSE)</f>
        <v>#N/A</v>
      </c>
      <c r="I38" t="e">
        <f>VLOOKUP(A38,Rawtrainig!$A$2:$H$37,8,FALSE)</f>
        <v>#N/A</v>
      </c>
    </row>
    <row r="39" spans="1:9" x14ac:dyDescent="0.25">
      <c r="A39" t="s">
        <v>253</v>
      </c>
      <c r="B39">
        <v>1671760.15</v>
      </c>
      <c r="C39">
        <v>3071231.28</v>
      </c>
      <c r="D39" t="e">
        <f>VLOOKUP(A39,Rawtrainig!$A$2:$F$37,3,FALSE)</f>
        <v>#N/A</v>
      </c>
      <c r="E39" t="e">
        <f>VLOOKUP(A39,Rawtrainig!$A$2:$F$37,4,FALSE)</f>
        <v>#N/A</v>
      </c>
      <c r="F39" t="e">
        <f>VLOOKUP(A39,Rawtrainig!$A$2:$F$37,5,FALSE)</f>
        <v>#N/A</v>
      </c>
      <c r="G39" t="e">
        <f>VLOOKUP(A39,Rawtrainig!$A$2:$F$37,6,FALSE)</f>
        <v>#N/A</v>
      </c>
      <c r="H39" t="e">
        <f>VLOOKUP(A39,Rawtrainig!$A$2:$H$37,7,FALSE)</f>
        <v>#N/A</v>
      </c>
      <c r="I39" t="e">
        <f>VLOOKUP(A39,Rawtrainig!$A$2:$H$37,8,FALSE)</f>
        <v>#N/A</v>
      </c>
    </row>
    <row r="40" spans="1:9" x14ac:dyDescent="0.25">
      <c r="A40" t="s">
        <v>254</v>
      </c>
      <c r="B40">
        <v>1605941.53</v>
      </c>
      <c r="C40">
        <v>2984117.91</v>
      </c>
      <c r="D40" t="e">
        <f>VLOOKUP(A40,Rawtrainig!$A$2:$F$37,3,FALSE)</f>
        <v>#N/A</v>
      </c>
      <c r="E40" t="e">
        <f>VLOOKUP(A40,Rawtrainig!$A$2:$F$37,4,FALSE)</f>
        <v>#N/A</v>
      </c>
      <c r="F40" t="e">
        <f>VLOOKUP(A40,Rawtrainig!$A$2:$F$37,5,FALSE)</f>
        <v>#N/A</v>
      </c>
      <c r="G40" t="e">
        <f>VLOOKUP(A40,Rawtrainig!$A$2:$F$37,6,FALSE)</f>
        <v>#N/A</v>
      </c>
      <c r="H40" t="e">
        <f>VLOOKUP(A40,Rawtrainig!$A$2:$H$37,7,FALSE)</f>
        <v>#N/A</v>
      </c>
      <c r="I40" t="e">
        <f>VLOOKUP(A40,Rawtrainig!$A$2:$H$37,8,FALSE)</f>
        <v>#N/A</v>
      </c>
    </row>
    <row r="41" spans="1:9" x14ac:dyDescent="0.25">
      <c r="A41" t="s">
        <v>255</v>
      </c>
      <c r="B41">
        <v>1647714.83</v>
      </c>
      <c r="C41">
        <v>3204708.78</v>
      </c>
      <c r="D41" t="e">
        <f>VLOOKUP(A41,Rawtrainig!$A$2:$F$37,3,FALSE)</f>
        <v>#N/A</v>
      </c>
      <c r="E41" t="e">
        <f>VLOOKUP(A41,Rawtrainig!$A$2:$F$37,4,FALSE)</f>
        <v>#N/A</v>
      </c>
      <c r="F41" t="e">
        <f>VLOOKUP(A41,Rawtrainig!$A$2:$F$37,5,FALSE)</f>
        <v>#N/A</v>
      </c>
      <c r="G41" t="e">
        <f>VLOOKUP(A41,Rawtrainig!$A$2:$F$37,6,FALSE)</f>
        <v>#N/A</v>
      </c>
      <c r="H41" t="e">
        <f>VLOOKUP(A41,Rawtrainig!$A$2:$H$37,7,FALSE)</f>
        <v>#N/A</v>
      </c>
      <c r="I41" t="e">
        <f>VLOOKUP(A41,Rawtrainig!$A$2:$H$37,8,FALSE)</f>
        <v>#N/A</v>
      </c>
    </row>
    <row r="42" spans="1:9" x14ac:dyDescent="0.25">
      <c r="A42" t="s">
        <v>256</v>
      </c>
      <c r="B42">
        <v>1695829.78</v>
      </c>
      <c r="C42">
        <v>3183715.14</v>
      </c>
      <c r="D42" t="e">
        <f>VLOOKUP(A42,Rawtrainig!$A$2:$F$37,3,FALSE)</f>
        <v>#N/A</v>
      </c>
      <c r="E42" t="e">
        <f>VLOOKUP(A42,Rawtrainig!$A$2:$F$37,4,FALSE)</f>
        <v>#N/A</v>
      </c>
      <c r="F42" t="e">
        <f>VLOOKUP(A42,Rawtrainig!$A$2:$F$37,5,FALSE)</f>
        <v>#N/A</v>
      </c>
      <c r="G42" t="e">
        <f>VLOOKUP(A42,Rawtrainig!$A$2:$F$37,6,FALSE)</f>
        <v>#N/A</v>
      </c>
      <c r="H42" t="e">
        <f>VLOOKUP(A42,Rawtrainig!$A$2:$H$37,7,FALSE)</f>
        <v>#N/A</v>
      </c>
      <c r="I42" t="e">
        <f>VLOOKUP(A42,Rawtrainig!$A$2:$H$37,8,FALSE)</f>
        <v>#N/A</v>
      </c>
    </row>
    <row r="43" spans="1:9" x14ac:dyDescent="0.25">
      <c r="A43" t="s">
        <v>257</v>
      </c>
      <c r="B43">
        <v>1699043.71</v>
      </c>
      <c r="C43">
        <v>3112500.95</v>
      </c>
      <c r="D43" t="e">
        <f>VLOOKUP(A43,Rawtrainig!$A$2:$F$37,3,FALSE)</f>
        <v>#N/A</v>
      </c>
      <c r="E43" t="e">
        <f>VLOOKUP(A43,Rawtrainig!$A$2:$F$37,4,FALSE)</f>
        <v>#N/A</v>
      </c>
      <c r="F43" t="e">
        <f>VLOOKUP(A43,Rawtrainig!$A$2:$F$37,5,FALSE)</f>
        <v>#N/A</v>
      </c>
      <c r="G43" t="e">
        <f>VLOOKUP(A43,Rawtrainig!$A$2:$F$37,6,FALSE)</f>
        <v>#N/A</v>
      </c>
      <c r="H43" t="e">
        <f>VLOOKUP(A43,Rawtrainig!$A$2:$H$37,7,FALSE)</f>
        <v>#N/A</v>
      </c>
      <c r="I43" t="e">
        <f>VLOOKUP(A43,Rawtrainig!$A$2:$H$37,8,FALSE)</f>
        <v>#N/A</v>
      </c>
    </row>
    <row r="44" spans="1:9" x14ac:dyDescent="0.25">
      <c r="A44" t="s">
        <v>258</v>
      </c>
      <c r="B44">
        <v>1575071.35</v>
      </c>
      <c r="C44">
        <v>2899753.93</v>
      </c>
      <c r="D44">
        <f>VLOOKUP(A44,Rawtrainig!$A$2:$F$37,3,FALSE)</f>
        <v>3787032.02</v>
      </c>
      <c r="E44">
        <f>VLOOKUP(A44,Rawtrainig!$A$2:$F$37,4,FALSE)</f>
        <v>3845056.41</v>
      </c>
      <c r="F44">
        <f>VLOOKUP(A44,Rawtrainig!$A$2:$F$37,5,FALSE)</f>
        <v>2899753.93</v>
      </c>
      <c r="G44">
        <f>VLOOKUP(A44,Rawtrainig!$A$2:$F$37,6,FALSE)</f>
        <v>3010023.68</v>
      </c>
      <c r="H44">
        <f>VLOOKUP(A44,Rawtrainig!$A$2:$H$37,7,FALSE)</f>
        <v>2039313.73</v>
      </c>
      <c r="I44">
        <f>VLOOKUP(A44,Rawtrainig!$A$2:$H$37,8,FALSE)</f>
        <v>2120925.27</v>
      </c>
    </row>
    <row r="45" spans="1:9" x14ac:dyDescent="0.25">
      <c r="A45" t="s">
        <v>185</v>
      </c>
      <c r="B45">
        <v>1580416.66</v>
      </c>
      <c r="C45">
        <v>2753728.79</v>
      </c>
      <c r="D45">
        <f>VLOOKUP(A45,Rawtrainig!$A$2:$F$37,3,FALSE)</f>
        <v>3459387.62</v>
      </c>
      <c r="E45">
        <f>VLOOKUP(A45,Rawtrainig!$A$2:$F$37,4,FALSE)</f>
        <v>3303553</v>
      </c>
      <c r="F45">
        <f>VLOOKUP(A45,Rawtrainig!$A$2:$F$37,5,FALSE)</f>
        <v>2753728.79</v>
      </c>
      <c r="G45">
        <f>VLOOKUP(A45,Rawtrainig!$A$2:$F$37,6,FALSE)</f>
        <v>2679190.83</v>
      </c>
      <c r="H45">
        <f>VLOOKUP(A45,Rawtrainig!$A$2:$H$37,7,FALSE)</f>
        <v>2753728.79</v>
      </c>
      <c r="I45">
        <f>VLOOKUP(A45,Rawtrainig!$A$2:$H$37,8,FALSE)</f>
        <v>2679190.83</v>
      </c>
    </row>
    <row r="46" spans="1:9" x14ac:dyDescent="0.25">
      <c r="A46" t="s">
        <v>186</v>
      </c>
      <c r="B46">
        <v>1625171.11</v>
      </c>
      <c r="C46">
        <v>2912434.4</v>
      </c>
      <c r="D46" t="e">
        <f>VLOOKUP(A46,Rawtrainig!$A$2:$F$37,3,FALSE)</f>
        <v>#N/A</v>
      </c>
      <c r="E46" t="e">
        <f>VLOOKUP(A46,Rawtrainig!$A$2:$F$37,4,FALSE)</f>
        <v>#N/A</v>
      </c>
      <c r="F46" t="e">
        <f>VLOOKUP(A46,Rawtrainig!$A$2:$F$37,5,FALSE)</f>
        <v>#N/A</v>
      </c>
      <c r="G46" t="e">
        <f>VLOOKUP(A46,Rawtrainig!$A$2:$F$37,6,FALSE)</f>
        <v>#N/A</v>
      </c>
      <c r="H46" t="e">
        <f>VLOOKUP(A46,Rawtrainig!$A$2:$H$37,7,FALSE)</f>
        <v>#N/A</v>
      </c>
      <c r="I46" t="e">
        <f>VLOOKUP(A46,Rawtrainig!$A$2:$H$37,8,FALSE)</f>
        <v>#N/A</v>
      </c>
    </row>
    <row r="47" spans="1:9" x14ac:dyDescent="0.25">
      <c r="A47" t="s">
        <v>187</v>
      </c>
      <c r="B47">
        <v>1423985.09</v>
      </c>
      <c r="C47">
        <v>2643953.73</v>
      </c>
      <c r="D47" t="e">
        <f>VLOOKUP(A47,Rawtrainig!$A$2:$F$37,3,FALSE)</f>
        <v>#N/A</v>
      </c>
      <c r="E47" t="e">
        <f>VLOOKUP(A47,Rawtrainig!$A$2:$F$37,4,FALSE)</f>
        <v>#N/A</v>
      </c>
      <c r="F47" t="e">
        <f>VLOOKUP(A47,Rawtrainig!$A$2:$F$37,5,FALSE)</f>
        <v>#N/A</v>
      </c>
      <c r="G47" t="e">
        <f>VLOOKUP(A47,Rawtrainig!$A$2:$F$37,6,FALSE)</f>
        <v>#N/A</v>
      </c>
      <c r="H47" t="e">
        <f>VLOOKUP(A47,Rawtrainig!$A$2:$H$37,7,FALSE)</f>
        <v>#N/A</v>
      </c>
      <c r="I47" t="e">
        <f>VLOOKUP(A47,Rawtrainig!$A$2:$H$37,8,FALSE)</f>
        <v>#N/A</v>
      </c>
    </row>
    <row r="48" spans="1:9" x14ac:dyDescent="0.25">
      <c r="A48" t="s">
        <v>188</v>
      </c>
      <c r="B48">
        <v>1672381.48</v>
      </c>
      <c r="C48">
        <v>3052232.22</v>
      </c>
      <c r="D48" t="e">
        <f>VLOOKUP(A48,Rawtrainig!$A$2:$F$37,3,FALSE)</f>
        <v>#N/A</v>
      </c>
      <c r="E48" t="e">
        <f>VLOOKUP(A48,Rawtrainig!$A$2:$F$37,4,FALSE)</f>
        <v>#N/A</v>
      </c>
      <c r="F48" t="e">
        <f>VLOOKUP(A48,Rawtrainig!$A$2:$F$37,5,FALSE)</f>
        <v>#N/A</v>
      </c>
      <c r="G48" t="e">
        <f>VLOOKUP(A48,Rawtrainig!$A$2:$F$37,6,FALSE)</f>
        <v>#N/A</v>
      </c>
      <c r="H48" t="e">
        <f>VLOOKUP(A48,Rawtrainig!$A$2:$H$37,7,FALSE)</f>
        <v>#N/A</v>
      </c>
      <c r="I48" t="e">
        <f>VLOOKUP(A48,Rawtrainig!$A$2:$H$37,8,FALSE)</f>
        <v>#N/A</v>
      </c>
    </row>
    <row r="49" spans="1:9" x14ac:dyDescent="0.25">
      <c r="A49" t="s">
        <v>189</v>
      </c>
      <c r="B49">
        <v>1588005.08</v>
      </c>
      <c r="C49">
        <v>2827501.83</v>
      </c>
      <c r="D49" t="e">
        <f>VLOOKUP(A49,Rawtrainig!$A$2:$F$37,3,FALSE)</f>
        <v>#N/A</v>
      </c>
      <c r="E49" t="e">
        <f>VLOOKUP(A49,Rawtrainig!$A$2:$F$37,4,FALSE)</f>
        <v>#N/A</v>
      </c>
      <c r="F49" t="e">
        <f>VLOOKUP(A49,Rawtrainig!$A$2:$F$37,5,FALSE)</f>
        <v>#N/A</v>
      </c>
      <c r="G49" t="e">
        <f>VLOOKUP(A49,Rawtrainig!$A$2:$F$37,6,FALSE)</f>
        <v>#N/A</v>
      </c>
      <c r="H49" t="e">
        <f>VLOOKUP(A49,Rawtrainig!$A$2:$H$37,7,FALSE)</f>
        <v>#N/A</v>
      </c>
      <c r="I49" t="e">
        <f>VLOOKUP(A49,Rawtrainig!$A$2:$H$37,8,FALSE)</f>
        <v>#N/A</v>
      </c>
    </row>
    <row r="50" spans="1:9" x14ac:dyDescent="0.25">
      <c r="A50" t="s">
        <v>190</v>
      </c>
      <c r="B50">
        <v>1649340.61</v>
      </c>
      <c r="C50">
        <v>2927328.56</v>
      </c>
      <c r="D50" t="e">
        <f>VLOOKUP(A50,Rawtrainig!$A$2:$F$37,3,FALSE)</f>
        <v>#N/A</v>
      </c>
      <c r="E50" t="e">
        <f>VLOOKUP(A50,Rawtrainig!$A$2:$F$37,4,FALSE)</f>
        <v>#N/A</v>
      </c>
      <c r="F50" t="e">
        <f>VLOOKUP(A50,Rawtrainig!$A$2:$F$37,5,FALSE)</f>
        <v>#N/A</v>
      </c>
      <c r="G50" t="e">
        <f>VLOOKUP(A50,Rawtrainig!$A$2:$F$37,6,FALSE)</f>
        <v>#N/A</v>
      </c>
      <c r="H50" t="e">
        <f>VLOOKUP(A50,Rawtrainig!$A$2:$H$37,7,FALSE)</f>
        <v>#N/A</v>
      </c>
      <c r="I50" t="e">
        <f>VLOOKUP(A50,Rawtrainig!$A$2:$H$37,8,FALSE)</f>
        <v>#N/A</v>
      </c>
    </row>
    <row r="51" spans="1:9" x14ac:dyDescent="0.25">
      <c r="A51" t="s">
        <v>191</v>
      </c>
      <c r="B51">
        <v>1661811.97</v>
      </c>
      <c r="C51">
        <v>3103997.48</v>
      </c>
      <c r="D51">
        <f>VLOOKUP(A51,Rawtrainig!$A$2:$F$37,3,FALSE)</f>
        <v>3800954.33</v>
      </c>
      <c r="E51">
        <f>VLOOKUP(A51,Rawtrainig!$A$2:$F$37,4,FALSE)</f>
        <v>3655887.63</v>
      </c>
      <c r="F51">
        <f>VLOOKUP(A51,Rawtrainig!$A$2:$F$37,5,FALSE)</f>
        <v>3103997.48</v>
      </c>
      <c r="G51">
        <f>VLOOKUP(A51,Rawtrainig!$A$2:$F$37,6,FALSE)</f>
        <v>3044748.52</v>
      </c>
      <c r="H51">
        <f>VLOOKUP(A51,Rawtrainig!$A$2:$H$37,7,FALSE)</f>
        <v>2146468.12</v>
      </c>
      <c r="I51">
        <f>VLOOKUP(A51,Rawtrainig!$A$2:$H$37,8,FALSE)</f>
        <v>2128650.2799999998</v>
      </c>
    </row>
    <row r="52" spans="1:9" x14ac:dyDescent="0.25">
      <c r="A52" t="s">
        <v>192</v>
      </c>
      <c r="B52">
        <v>1667494.54</v>
      </c>
      <c r="C52">
        <v>2975084.99</v>
      </c>
      <c r="D52" t="e">
        <f>VLOOKUP(A52,Rawtrainig!$A$2:$F$37,3,FALSE)</f>
        <v>#N/A</v>
      </c>
      <c r="E52" t="e">
        <f>VLOOKUP(A52,Rawtrainig!$A$2:$F$37,4,FALSE)</f>
        <v>#N/A</v>
      </c>
      <c r="F52" t="e">
        <f>VLOOKUP(A52,Rawtrainig!$A$2:$F$37,5,FALSE)</f>
        <v>#N/A</v>
      </c>
      <c r="G52" t="e">
        <f>VLOOKUP(A52,Rawtrainig!$A$2:$F$37,6,FALSE)</f>
        <v>#N/A</v>
      </c>
      <c r="H52" t="e">
        <f>VLOOKUP(A52,Rawtrainig!$A$2:$H$37,7,FALSE)</f>
        <v>#N/A</v>
      </c>
      <c r="I52" t="e">
        <f>VLOOKUP(A52,Rawtrainig!$A$2:$H$37,8,FALSE)</f>
        <v>#N/A</v>
      </c>
    </row>
    <row r="53" spans="1:9" x14ac:dyDescent="0.25">
      <c r="A53" t="s">
        <v>193</v>
      </c>
      <c r="B53">
        <v>1562687.93</v>
      </c>
      <c r="C53">
        <v>2890091.54</v>
      </c>
      <c r="D53" t="e">
        <f>VLOOKUP(A53,Rawtrainig!$A$2:$F$37,3,FALSE)</f>
        <v>#N/A</v>
      </c>
      <c r="E53" t="e">
        <f>VLOOKUP(A53,Rawtrainig!$A$2:$F$37,4,FALSE)</f>
        <v>#N/A</v>
      </c>
      <c r="F53" t="e">
        <f>VLOOKUP(A53,Rawtrainig!$A$2:$F$37,5,FALSE)</f>
        <v>#N/A</v>
      </c>
      <c r="G53" t="e">
        <f>VLOOKUP(A53,Rawtrainig!$A$2:$F$37,6,FALSE)</f>
        <v>#N/A</v>
      </c>
      <c r="H53" t="e">
        <f>VLOOKUP(A53,Rawtrainig!$A$2:$H$37,7,FALSE)</f>
        <v>#N/A</v>
      </c>
      <c r="I53" t="e">
        <f>VLOOKUP(A53,Rawtrainig!$A$2:$H$37,8,FALSE)</f>
        <v>#N/A</v>
      </c>
    </row>
    <row r="54" spans="1:9" x14ac:dyDescent="0.25">
      <c r="A54" t="s">
        <v>194</v>
      </c>
      <c r="B54">
        <v>1442206.87</v>
      </c>
      <c r="C54">
        <v>2772820.39</v>
      </c>
      <c r="D54" t="e">
        <f>VLOOKUP(A54,Rawtrainig!$A$2:$F$37,3,FALSE)</f>
        <v>#N/A</v>
      </c>
      <c r="E54" t="e">
        <f>VLOOKUP(A54,Rawtrainig!$A$2:$F$37,4,FALSE)</f>
        <v>#N/A</v>
      </c>
      <c r="F54" t="e">
        <f>VLOOKUP(A54,Rawtrainig!$A$2:$F$37,5,FALSE)</f>
        <v>#N/A</v>
      </c>
      <c r="G54" t="e">
        <f>VLOOKUP(A54,Rawtrainig!$A$2:$F$37,6,FALSE)</f>
        <v>#N/A</v>
      </c>
      <c r="H54" t="e">
        <f>VLOOKUP(A54,Rawtrainig!$A$2:$H$37,7,FALSE)</f>
        <v>#N/A</v>
      </c>
      <c r="I54" t="e">
        <f>VLOOKUP(A54,Rawtrainig!$A$2:$H$37,8,FALSE)</f>
        <v>#N/A</v>
      </c>
    </row>
    <row r="55" spans="1:9" x14ac:dyDescent="0.25">
      <c r="A55" t="s">
        <v>195</v>
      </c>
      <c r="B55">
        <v>1662774.75</v>
      </c>
      <c r="C55">
        <v>2974777.35</v>
      </c>
      <c r="D55" t="e">
        <f>VLOOKUP(A55,Rawtrainig!$A$2:$F$37,3,FALSE)</f>
        <v>#N/A</v>
      </c>
      <c r="E55" t="e">
        <f>VLOOKUP(A55,Rawtrainig!$A$2:$F$37,4,FALSE)</f>
        <v>#N/A</v>
      </c>
      <c r="F55" t="e">
        <f>VLOOKUP(A55,Rawtrainig!$A$2:$F$37,5,FALSE)</f>
        <v>#N/A</v>
      </c>
      <c r="G55" t="e">
        <f>VLOOKUP(A55,Rawtrainig!$A$2:$F$37,6,FALSE)</f>
        <v>#N/A</v>
      </c>
      <c r="H55" t="e">
        <f>VLOOKUP(A55,Rawtrainig!$A$2:$H$37,7,FALSE)</f>
        <v>#N/A</v>
      </c>
      <c r="I55" t="e">
        <f>VLOOKUP(A55,Rawtrainig!$A$2:$H$37,8,FALSE)</f>
        <v>#N/A</v>
      </c>
    </row>
    <row r="56" spans="1:9" x14ac:dyDescent="0.25">
      <c r="A56" t="s">
        <v>196</v>
      </c>
      <c r="B56">
        <v>1577109.06</v>
      </c>
      <c r="C56">
        <v>2984059.91</v>
      </c>
      <c r="D56" t="e">
        <f>VLOOKUP(A56,Rawtrainig!$A$2:$F$37,3,FALSE)</f>
        <v>#N/A</v>
      </c>
      <c r="E56" t="e">
        <f>VLOOKUP(A56,Rawtrainig!$A$2:$F$37,4,FALSE)</f>
        <v>#N/A</v>
      </c>
      <c r="F56" t="e">
        <f>VLOOKUP(A56,Rawtrainig!$A$2:$F$37,5,FALSE)</f>
        <v>#N/A</v>
      </c>
      <c r="G56" t="e">
        <f>VLOOKUP(A56,Rawtrainig!$A$2:$F$37,6,FALSE)</f>
        <v>#N/A</v>
      </c>
      <c r="H56" t="e">
        <f>VLOOKUP(A56,Rawtrainig!$A$2:$H$37,7,FALSE)</f>
        <v>#N/A</v>
      </c>
      <c r="I56" t="e">
        <f>VLOOKUP(A56,Rawtrainig!$A$2:$H$37,8,FALSE)</f>
        <v>#N/A</v>
      </c>
    </row>
    <row r="57" spans="1:9" x14ac:dyDescent="0.25">
      <c r="A57" t="s">
        <v>197</v>
      </c>
      <c r="B57">
        <v>1536819.51</v>
      </c>
      <c r="C57">
        <v>2727349.87</v>
      </c>
      <c r="D57" t="e">
        <f>VLOOKUP(A57,Rawtrainig!$A$2:$F$37,3,FALSE)</f>
        <v>#N/A</v>
      </c>
      <c r="E57" t="e">
        <f>VLOOKUP(A57,Rawtrainig!$A$2:$F$37,4,FALSE)</f>
        <v>#N/A</v>
      </c>
      <c r="F57" t="e">
        <f>VLOOKUP(A57,Rawtrainig!$A$2:$F$37,5,FALSE)</f>
        <v>#N/A</v>
      </c>
      <c r="G57" t="e">
        <f>VLOOKUP(A57,Rawtrainig!$A$2:$F$37,6,FALSE)</f>
        <v>#N/A</v>
      </c>
      <c r="H57" t="e">
        <f>VLOOKUP(A57,Rawtrainig!$A$2:$H$37,7,FALSE)</f>
        <v>#N/A</v>
      </c>
      <c r="I57" t="e">
        <f>VLOOKUP(A57,Rawtrainig!$A$2:$H$37,8,FALSE)</f>
        <v>#N/A</v>
      </c>
    </row>
    <row r="58" spans="1:9" x14ac:dyDescent="0.25">
      <c r="A58" t="s">
        <v>198</v>
      </c>
      <c r="B58">
        <v>1667109.71</v>
      </c>
      <c r="C58">
        <v>2960015.38</v>
      </c>
      <c r="D58" t="e">
        <f>VLOOKUP(A58,Rawtrainig!$A$2:$F$37,3,FALSE)</f>
        <v>#N/A</v>
      </c>
      <c r="E58" t="e">
        <f>VLOOKUP(A58,Rawtrainig!$A$2:$F$37,4,FALSE)</f>
        <v>#N/A</v>
      </c>
      <c r="F58" t="e">
        <f>VLOOKUP(A58,Rawtrainig!$A$2:$F$37,5,FALSE)</f>
        <v>#N/A</v>
      </c>
      <c r="G58" t="e">
        <f>VLOOKUP(A58,Rawtrainig!$A$2:$F$37,6,FALSE)</f>
        <v>#N/A</v>
      </c>
      <c r="H58" t="e">
        <f>VLOOKUP(A58,Rawtrainig!$A$2:$H$37,7,FALSE)</f>
        <v>#N/A</v>
      </c>
      <c r="I58" t="e">
        <f>VLOOKUP(A58,Rawtrainig!$A$2:$H$37,8,FALSE)</f>
        <v>#N/A</v>
      </c>
    </row>
    <row r="59" spans="1:9" x14ac:dyDescent="0.25">
      <c r="A59" t="s">
        <v>199</v>
      </c>
      <c r="B59">
        <v>1486177.93</v>
      </c>
      <c r="C59">
        <v>2795924.82</v>
      </c>
      <c r="D59" t="e">
        <f>VLOOKUP(A59,Rawtrainig!$A$2:$F$37,3,FALSE)</f>
        <v>#N/A</v>
      </c>
      <c r="E59" t="e">
        <f>VLOOKUP(A59,Rawtrainig!$A$2:$F$37,4,FALSE)</f>
        <v>#N/A</v>
      </c>
      <c r="F59" t="e">
        <f>VLOOKUP(A59,Rawtrainig!$A$2:$F$37,5,FALSE)</f>
        <v>#N/A</v>
      </c>
      <c r="G59" t="e">
        <f>VLOOKUP(A59,Rawtrainig!$A$2:$F$37,6,FALSE)</f>
        <v>#N/A</v>
      </c>
      <c r="H59" t="e">
        <f>VLOOKUP(A59,Rawtrainig!$A$2:$H$37,7,FALSE)</f>
        <v>#N/A</v>
      </c>
      <c r="I59" t="e">
        <f>VLOOKUP(A59,Rawtrainig!$A$2:$H$37,8,FALSE)</f>
        <v>#N/A</v>
      </c>
    </row>
    <row r="60" spans="1:9" x14ac:dyDescent="0.25">
      <c r="A60" t="s">
        <v>200</v>
      </c>
      <c r="B60">
        <v>1458649.39</v>
      </c>
      <c r="C60">
        <v>2713894.01</v>
      </c>
      <c r="D60" t="e">
        <f>VLOOKUP(A60,Rawtrainig!$A$2:$F$37,3,FALSE)</f>
        <v>#N/A</v>
      </c>
      <c r="E60" t="e">
        <f>VLOOKUP(A60,Rawtrainig!$A$2:$F$37,4,FALSE)</f>
        <v>#N/A</v>
      </c>
      <c r="F60" t="e">
        <f>VLOOKUP(A60,Rawtrainig!$A$2:$F$37,5,FALSE)</f>
        <v>#N/A</v>
      </c>
      <c r="G60" t="e">
        <f>VLOOKUP(A60,Rawtrainig!$A$2:$F$37,6,FALSE)</f>
        <v>#N/A</v>
      </c>
      <c r="H60" t="e">
        <f>VLOOKUP(A60,Rawtrainig!$A$2:$H$37,7,FALSE)</f>
        <v>#N/A</v>
      </c>
      <c r="I60" t="e">
        <f>VLOOKUP(A60,Rawtrainig!$A$2:$H$37,8,FALSE)</f>
        <v>#N/A</v>
      </c>
    </row>
    <row r="61" spans="1:9" x14ac:dyDescent="0.25">
      <c r="A61" t="s">
        <v>201</v>
      </c>
      <c r="B61">
        <v>1435275.5</v>
      </c>
      <c r="C61">
        <v>2692829.52</v>
      </c>
      <c r="D61" t="e">
        <f>VLOOKUP(A61,Rawtrainig!$A$2:$F$37,3,FALSE)</f>
        <v>#N/A</v>
      </c>
      <c r="E61" t="e">
        <f>VLOOKUP(A61,Rawtrainig!$A$2:$F$37,4,FALSE)</f>
        <v>#N/A</v>
      </c>
      <c r="F61" t="e">
        <f>VLOOKUP(A61,Rawtrainig!$A$2:$F$37,5,FALSE)</f>
        <v>#N/A</v>
      </c>
      <c r="G61" t="e">
        <f>VLOOKUP(A61,Rawtrainig!$A$2:$F$37,6,FALSE)</f>
        <v>#N/A</v>
      </c>
      <c r="H61" t="e">
        <f>VLOOKUP(A61,Rawtrainig!$A$2:$H$37,7,FALSE)</f>
        <v>#N/A</v>
      </c>
      <c r="I61" t="e">
        <f>VLOOKUP(A61,Rawtrainig!$A$2:$H$37,8,FALSE)</f>
        <v>#N/A</v>
      </c>
    </row>
    <row r="62" spans="1:9" x14ac:dyDescent="0.25">
      <c r="A62" t="s">
        <v>202</v>
      </c>
      <c r="B62">
        <v>1413060.57</v>
      </c>
      <c r="C62">
        <v>2653891.59</v>
      </c>
      <c r="D62" t="e">
        <f>VLOOKUP(A62,Rawtrainig!$A$2:$F$37,3,FALSE)</f>
        <v>#N/A</v>
      </c>
      <c r="E62" t="e">
        <f>VLOOKUP(A62,Rawtrainig!$A$2:$F$37,4,FALSE)</f>
        <v>#N/A</v>
      </c>
      <c r="F62" t="e">
        <f>VLOOKUP(A62,Rawtrainig!$A$2:$F$37,5,FALSE)</f>
        <v>#N/A</v>
      </c>
      <c r="G62" t="e">
        <f>VLOOKUP(A62,Rawtrainig!$A$2:$F$37,6,FALSE)</f>
        <v>#N/A</v>
      </c>
      <c r="H62" t="e">
        <f>VLOOKUP(A62,Rawtrainig!$A$2:$H$37,7,FALSE)</f>
        <v>#N/A</v>
      </c>
      <c r="I62" t="e">
        <f>VLOOKUP(A62,Rawtrainig!$A$2:$H$37,8,FALSE)</f>
        <v>#N/A</v>
      </c>
    </row>
    <row r="63" spans="1:9" x14ac:dyDescent="0.25">
      <c r="A63" t="s">
        <v>203</v>
      </c>
      <c r="B63">
        <v>1699478.6</v>
      </c>
      <c r="C63">
        <v>2977599.09</v>
      </c>
      <c r="D63">
        <f>VLOOKUP(A63,Rawtrainig!$A$2:$F$37,3,FALSE)</f>
        <v>3756922.87</v>
      </c>
      <c r="E63">
        <f>VLOOKUP(A63,Rawtrainig!$A$2:$F$37,4,FALSE)</f>
        <v>3623255</v>
      </c>
      <c r="F63">
        <f>VLOOKUP(A63,Rawtrainig!$A$2:$F$37,5,FALSE)</f>
        <v>2977599.09</v>
      </c>
      <c r="G63">
        <f>VLOOKUP(A63,Rawtrainig!$A$2:$F$37,6,FALSE)</f>
        <v>2935500.44</v>
      </c>
      <c r="H63">
        <f>VLOOKUP(A63,Rawtrainig!$A$2:$H$37,7,FALSE)</f>
        <v>2078636.99</v>
      </c>
      <c r="I63">
        <f>VLOOKUP(A63,Rawtrainig!$A$2:$H$37,8,FALSE)</f>
        <v>2071127.11</v>
      </c>
    </row>
    <row r="64" spans="1:9" x14ac:dyDescent="0.25">
      <c r="A64" t="s">
        <v>204</v>
      </c>
      <c r="B64">
        <v>1601422.54</v>
      </c>
      <c r="C64">
        <v>3010727.68</v>
      </c>
      <c r="D64" t="e">
        <f>VLOOKUP(A64,Rawtrainig!$A$2:$F$37,3,FALSE)</f>
        <v>#N/A</v>
      </c>
      <c r="E64" t="e">
        <f>VLOOKUP(A64,Rawtrainig!$A$2:$F$37,4,FALSE)</f>
        <v>#N/A</v>
      </c>
      <c r="F64" t="e">
        <f>VLOOKUP(A64,Rawtrainig!$A$2:$F$37,5,FALSE)</f>
        <v>#N/A</v>
      </c>
      <c r="G64" t="e">
        <f>VLOOKUP(A64,Rawtrainig!$A$2:$F$37,6,FALSE)</f>
        <v>#N/A</v>
      </c>
      <c r="H64" t="e">
        <f>VLOOKUP(A64,Rawtrainig!$A$2:$H$37,7,FALSE)</f>
        <v>#N/A</v>
      </c>
      <c r="I64" t="e">
        <f>VLOOKUP(A64,Rawtrainig!$A$2:$H$37,8,FALSE)</f>
        <v>#N/A</v>
      </c>
    </row>
    <row r="65" spans="1:9" x14ac:dyDescent="0.25">
      <c r="A65" t="s">
        <v>205</v>
      </c>
      <c r="B65">
        <v>1553879.84</v>
      </c>
      <c r="C65">
        <v>2927529.03</v>
      </c>
      <c r="D65" t="e">
        <f>VLOOKUP(A65,Rawtrainig!$A$2:$F$37,3,FALSE)</f>
        <v>#N/A</v>
      </c>
      <c r="E65" t="e">
        <f>VLOOKUP(A65,Rawtrainig!$A$2:$F$37,4,FALSE)</f>
        <v>#N/A</v>
      </c>
      <c r="F65" t="e">
        <f>VLOOKUP(A65,Rawtrainig!$A$2:$F$37,5,FALSE)</f>
        <v>#N/A</v>
      </c>
      <c r="G65" t="e">
        <f>VLOOKUP(A65,Rawtrainig!$A$2:$F$37,6,FALSE)</f>
        <v>#N/A</v>
      </c>
      <c r="H65" t="e">
        <f>VLOOKUP(A65,Rawtrainig!$A$2:$H$37,7,FALSE)</f>
        <v>#N/A</v>
      </c>
      <c r="I65" t="e">
        <f>VLOOKUP(A65,Rawtrainig!$A$2:$H$37,8,FALSE)</f>
        <v>#N/A</v>
      </c>
    </row>
    <row r="66" spans="1:9" x14ac:dyDescent="0.25">
      <c r="A66" t="s">
        <v>206</v>
      </c>
      <c r="B66">
        <v>1603096.81</v>
      </c>
      <c r="C66">
        <v>3054348.51</v>
      </c>
      <c r="D66">
        <f>VLOOKUP(A66,Rawtrainig!$A$2:$F$37,3,FALSE)</f>
        <v>3769562.5</v>
      </c>
      <c r="E66">
        <f>VLOOKUP(A66,Rawtrainig!$A$2:$F$37,4,FALSE)</f>
        <v>3659355.14</v>
      </c>
      <c r="F66">
        <f>VLOOKUP(A66,Rawtrainig!$A$2:$F$37,5,FALSE)</f>
        <v>3054348.51</v>
      </c>
      <c r="G66">
        <f>VLOOKUP(A66,Rawtrainig!$A$2:$F$37,6,FALSE)</f>
        <v>2915128.53</v>
      </c>
      <c r="H66">
        <f>VLOOKUP(A66,Rawtrainig!$A$2:$H$37,7,FALSE)</f>
        <v>2053076.9</v>
      </c>
      <c r="I66">
        <f>VLOOKUP(A66,Rawtrainig!$A$2:$H$37,8,FALSE)</f>
        <v>2013093.35</v>
      </c>
    </row>
    <row r="67" spans="1:9" x14ac:dyDescent="0.25">
      <c r="A67" t="s">
        <v>207</v>
      </c>
      <c r="B67">
        <v>1445768.52</v>
      </c>
      <c r="C67">
        <v>2694180.71</v>
      </c>
      <c r="D67" t="e">
        <f>VLOOKUP(A67,Rawtrainig!$A$2:$F$37,3,FALSE)</f>
        <v>#N/A</v>
      </c>
      <c r="E67" t="e">
        <f>VLOOKUP(A67,Rawtrainig!$A$2:$F$37,4,FALSE)</f>
        <v>#N/A</v>
      </c>
      <c r="F67" t="e">
        <f>VLOOKUP(A67,Rawtrainig!$A$2:$F$37,5,FALSE)</f>
        <v>#N/A</v>
      </c>
      <c r="G67" t="e">
        <f>VLOOKUP(A67,Rawtrainig!$A$2:$F$37,6,FALSE)</f>
        <v>#N/A</v>
      </c>
      <c r="H67" t="e">
        <f>VLOOKUP(A67,Rawtrainig!$A$2:$H$37,7,FALSE)</f>
        <v>#N/A</v>
      </c>
      <c r="I67" t="e">
        <f>VLOOKUP(A67,Rawtrainig!$A$2:$H$37,8,FALSE)</f>
        <v>#N/A</v>
      </c>
    </row>
    <row r="68" spans="1:9" x14ac:dyDescent="0.25">
      <c r="A68" t="s">
        <v>208</v>
      </c>
      <c r="B68">
        <v>1600664.15</v>
      </c>
      <c r="C68">
        <v>2907061.82</v>
      </c>
      <c r="D68" t="e">
        <f>VLOOKUP(A68,Rawtrainig!$A$2:$F$37,3,FALSE)</f>
        <v>#N/A</v>
      </c>
      <c r="E68" t="e">
        <f>VLOOKUP(A68,Rawtrainig!$A$2:$F$37,4,FALSE)</f>
        <v>#N/A</v>
      </c>
      <c r="F68" t="e">
        <f>VLOOKUP(A68,Rawtrainig!$A$2:$F$37,5,FALSE)</f>
        <v>#N/A</v>
      </c>
      <c r="G68" t="e">
        <f>VLOOKUP(A68,Rawtrainig!$A$2:$F$37,6,FALSE)</f>
        <v>#N/A</v>
      </c>
      <c r="H68" t="e">
        <f>VLOOKUP(A68,Rawtrainig!$A$2:$H$37,7,FALSE)</f>
        <v>#N/A</v>
      </c>
      <c r="I68" t="e">
        <f>VLOOKUP(A68,Rawtrainig!$A$2:$H$37,8,FALSE)</f>
        <v>#N/A</v>
      </c>
    </row>
    <row r="69" spans="1:9" x14ac:dyDescent="0.25">
      <c r="A69" t="s">
        <v>209</v>
      </c>
      <c r="B69">
        <v>1400423.89</v>
      </c>
      <c r="C69">
        <v>2675061.81</v>
      </c>
      <c r="D69">
        <f>VLOOKUP(A69,Rawtrainig!$A$2:$F$37,3,FALSE)</f>
        <v>3374511.52</v>
      </c>
      <c r="E69">
        <f>VLOOKUP(A69,Rawtrainig!$A$2:$F$37,4,FALSE)</f>
        <v>3241272.37</v>
      </c>
      <c r="F69">
        <f>VLOOKUP(A69,Rawtrainig!$A$2:$F$37,5,FALSE)</f>
        <v>2675061.81</v>
      </c>
      <c r="G69">
        <f>VLOOKUP(A69,Rawtrainig!$A$2:$F$37,6,FALSE)</f>
        <v>2588025.5299999998</v>
      </c>
      <c r="H69">
        <f>VLOOKUP(A69,Rawtrainig!$A$2:$H$37,7,FALSE)</f>
        <v>1796461.25</v>
      </c>
      <c r="I69">
        <f>VLOOKUP(A69,Rawtrainig!$A$2:$H$37,8,FALSE)</f>
        <v>1789202.54</v>
      </c>
    </row>
    <row r="70" spans="1:9" x14ac:dyDescent="0.25">
      <c r="A70" t="s">
        <v>210</v>
      </c>
      <c r="B70">
        <v>1588945.59</v>
      </c>
      <c r="C70">
        <v>2995477.83</v>
      </c>
      <c r="D70" t="e">
        <f>VLOOKUP(A70,Rawtrainig!$A$2:$F$37,3,FALSE)</f>
        <v>#N/A</v>
      </c>
      <c r="E70" t="e">
        <f>VLOOKUP(A70,Rawtrainig!$A$2:$F$37,4,FALSE)</f>
        <v>#N/A</v>
      </c>
      <c r="F70" t="e">
        <f>VLOOKUP(A70,Rawtrainig!$A$2:$F$37,5,FALSE)</f>
        <v>#N/A</v>
      </c>
      <c r="G70" t="e">
        <f>VLOOKUP(A70,Rawtrainig!$A$2:$F$37,6,FALSE)</f>
        <v>#N/A</v>
      </c>
      <c r="H70" t="e">
        <f>VLOOKUP(A70,Rawtrainig!$A$2:$H$37,7,FALSE)</f>
        <v>#N/A</v>
      </c>
      <c r="I70" t="e">
        <f>VLOOKUP(A70,Rawtrainig!$A$2:$H$37,8,FALSE)</f>
        <v>#N/A</v>
      </c>
    </row>
    <row r="71" spans="1:9" x14ac:dyDescent="0.25">
      <c r="A71" t="s">
        <v>211</v>
      </c>
      <c r="B71">
        <v>1400736.14</v>
      </c>
      <c r="C71">
        <v>2584660.2000000002</v>
      </c>
      <c r="D71">
        <f>VLOOKUP(A71,Rawtrainig!$A$2:$F$37,3,FALSE)</f>
        <v>3308511.71</v>
      </c>
      <c r="E71">
        <f>VLOOKUP(A71,Rawtrainig!$A$2:$F$37,4,FALSE)</f>
        <v>3206423.87</v>
      </c>
      <c r="F71">
        <f>VLOOKUP(A71,Rawtrainig!$A$2:$F$37,5,FALSE)</f>
        <v>2584660.2000000002</v>
      </c>
      <c r="G71">
        <f>VLOOKUP(A71,Rawtrainig!$A$2:$F$37,6,FALSE)</f>
        <v>2533657.0099999998</v>
      </c>
      <c r="H71">
        <f>VLOOKUP(A71,Rawtrainig!$A$2:$H$37,7,FALSE)</f>
        <v>1764974.73</v>
      </c>
      <c r="I71">
        <f>VLOOKUP(A71,Rawtrainig!$A$2:$H$37,8,FALSE)</f>
        <v>1777575.2</v>
      </c>
    </row>
    <row r="72" spans="1:9" x14ac:dyDescent="0.25">
      <c r="A72" t="s">
        <v>212</v>
      </c>
      <c r="B72">
        <v>1582605.45</v>
      </c>
      <c r="C72">
        <v>2901787.83</v>
      </c>
      <c r="D72" t="e">
        <f>VLOOKUP(A72,Rawtrainig!$A$2:$F$37,3,FALSE)</f>
        <v>#N/A</v>
      </c>
      <c r="E72" t="e">
        <f>VLOOKUP(A72,Rawtrainig!$A$2:$F$37,4,FALSE)</f>
        <v>#N/A</v>
      </c>
      <c r="F72" t="e">
        <f>VLOOKUP(A72,Rawtrainig!$A$2:$F$37,5,FALSE)</f>
        <v>#N/A</v>
      </c>
      <c r="G72" t="e">
        <f>VLOOKUP(A72,Rawtrainig!$A$2:$F$37,6,FALSE)</f>
        <v>#N/A</v>
      </c>
      <c r="H72" t="e">
        <f>VLOOKUP(A72,Rawtrainig!$A$2:$H$37,7,FALSE)</f>
        <v>#N/A</v>
      </c>
      <c r="I72" t="e">
        <f>VLOOKUP(A72,Rawtrainig!$A$2:$H$37,8,FALSE)</f>
        <v>#N/A</v>
      </c>
    </row>
    <row r="73" spans="1:9" x14ac:dyDescent="0.25">
      <c r="A73" t="s">
        <v>213</v>
      </c>
      <c r="B73">
        <v>1493922.33</v>
      </c>
      <c r="C73">
        <v>2856831.37</v>
      </c>
      <c r="D73" t="e">
        <f>VLOOKUP(A73,Rawtrainig!$A$2:$F$37,3,FALSE)</f>
        <v>#N/A</v>
      </c>
      <c r="E73" t="e">
        <f>VLOOKUP(A73,Rawtrainig!$A$2:$F$37,4,FALSE)</f>
        <v>#N/A</v>
      </c>
      <c r="F73" t="e">
        <f>VLOOKUP(A73,Rawtrainig!$A$2:$F$37,5,FALSE)</f>
        <v>#N/A</v>
      </c>
      <c r="G73" t="e">
        <f>VLOOKUP(A73,Rawtrainig!$A$2:$F$37,6,FALSE)</f>
        <v>#N/A</v>
      </c>
      <c r="H73" t="e">
        <f>VLOOKUP(A73,Rawtrainig!$A$2:$H$37,7,FALSE)</f>
        <v>#N/A</v>
      </c>
      <c r="I73" t="e">
        <f>VLOOKUP(A73,Rawtrainig!$A$2:$H$37,8,FALSE)</f>
        <v>#N/A</v>
      </c>
    </row>
    <row r="74" spans="1:9" x14ac:dyDescent="0.25">
      <c r="A74" t="s">
        <v>214</v>
      </c>
      <c r="B74">
        <v>1414338.37</v>
      </c>
      <c r="C74">
        <v>2632254.44</v>
      </c>
      <c r="D74" t="e">
        <f>VLOOKUP(A74,Rawtrainig!$A$2:$F$37,3,FALSE)</f>
        <v>#N/A</v>
      </c>
      <c r="E74" t="e">
        <f>VLOOKUP(A74,Rawtrainig!$A$2:$F$37,4,FALSE)</f>
        <v>#N/A</v>
      </c>
      <c r="F74" t="e">
        <f>VLOOKUP(A74,Rawtrainig!$A$2:$F$37,5,FALSE)</f>
        <v>#N/A</v>
      </c>
      <c r="G74" t="e">
        <f>VLOOKUP(A74,Rawtrainig!$A$2:$F$37,6,FALSE)</f>
        <v>#N/A</v>
      </c>
      <c r="H74" t="e">
        <f>VLOOKUP(A74,Rawtrainig!$A$2:$H$37,7,FALSE)</f>
        <v>#N/A</v>
      </c>
      <c r="I74" t="e">
        <f>VLOOKUP(A74,Rawtrainig!$A$2:$H$37,8,FALSE)</f>
        <v>#N/A</v>
      </c>
    </row>
    <row r="75" spans="1:9" x14ac:dyDescent="0.25">
      <c r="A75" t="s">
        <v>215</v>
      </c>
      <c r="B75">
        <v>1559324.72</v>
      </c>
      <c r="C75">
        <v>2910456.49</v>
      </c>
      <c r="D75" t="e">
        <f>VLOOKUP(A75,Rawtrainig!$A$2:$F$37,3,FALSE)</f>
        <v>#N/A</v>
      </c>
      <c r="E75" t="e">
        <f>VLOOKUP(A75,Rawtrainig!$A$2:$F$37,4,FALSE)</f>
        <v>#N/A</v>
      </c>
      <c r="F75" t="e">
        <f>VLOOKUP(A75,Rawtrainig!$A$2:$F$37,5,FALSE)</f>
        <v>#N/A</v>
      </c>
      <c r="G75" t="e">
        <f>VLOOKUP(A75,Rawtrainig!$A$2:$F$37,6,FALSE)</f>
        <v>#N/A</v>
      </c>
      <c r="H75" t="e">
        <f>VLOOKUP(A75,Rawtrainig!$A$2:$H$37,7,FALSE)</f>
        <v>#N/A</v>
      </c>
      <c r="I75" t="e">
        <f>VLOOKUP(A75,Rawtrainig!$A$2:$H$37,8,FALSE)</f>
        <v>#N/A</v>
      </c>
    </row>
    <row r="76" spans="1:9" x14ac:dyDescent="0.25">
      <c r="A76" t="s">
        <v>216</v>
      </c>
      <c r="B76">
        <v>1664684.26</v>
      </c>
      <c r="C76">
        <v>3017552.57</v>
      </c>
      <c r="D76" t="e">
        <f>VLOOKUP(A76,Rawtrainig!$A$2:$F$37,3,FALSE)</f>
        <v>#N/A</v>
      </c>
      <c r="E76" t="e">
        <f>VLOOKUP(A76,Rawtrainig!$A$2:$F$37,4,FALSE)</f>
        <v>#N/A</v>
      </c>
      <c r="F76" t="e">
        <f>VLOOKUP(A76,Rawtrainig!$A$2:$F$37,5,FALSE)</f>
        <v>#N/A</v>
      </c>
      <c r="G76" t="e">
        <f>VLOOKUP(A76,Rawtrainig!$A$2:$F$37,6,FALSE)</f>
        <v>#N/A</v>
      </c>
      <c r="H76" t="e">
        <f>VLOOKUP(A76,Rawtrainig!$A$2:$H$37,7,FALSE)</f>
        <v>#N/A</v>
      </c>
      <c r="I76" t="e">
        <f>VLOOKUP(A76,Rawtrainig!$A$2:$H$37,8,FALSE)</f>
        <v>#N/A</v>
      </c>
    </row>
    <row r="77" spans="1:9" x14ac:dyDescent="0.25">
      <c r="A77" t="s">
        <v>259</v>
      </c>
      <c r="B77">
        <v>1649681.71</v>
      </c>
      <c r="C77">
        <v>2785727.42</v>
      </c>
      <c r="D77" t="e">
        <f>VLOOKUP(A77,Rawtrainig!$A$2:$F$37,3,FALSE)</f>
        <v>#N/A</v>
      </c>
      <c r="E77" t="e">
        <f>VLOOKUP(A77,Rawtrainig!$A$2:$F$37,4,FALSE)</f>
        <v>#N/A</v>
      </c>
      <c r="F77" t="e">
        <f>VLOOKUP(A77,Rawtrainig!$A$2:$F$37,5,FALSE)</f>
        <v>#N/A</v>
      </c>
      <c r="G77" t="e">
        <f>VLOOKUP(A77,Rawtrainig!$A$2:$F$37,6,FALSE)</f>
        <v>#N/A</v>
      </c>
      <c r="H77" t="e">
        <f>VLOOKUP(A77,Rawtrainig!$A$2:$H$37,7,FALSE)</f>
        <v>#N/A</v>
      </c>
      <c r="I77" t="e">
        <f>VLOOKUP(A77,Rawtrainig!$A$2:$H$37,8,FALSE)</f>
        <v>#N/A</v>
      </c>
    </row>
    <row r="78" spans="1:9" x14ac:dyDescent="0.25">
      <c r="A78" t="s">
        <v>260</v>
      </c>
      <c r="B78">
        <v>1585293.12</v>
      </c>
      <c r="C78">
        <v>2709175.23</v>
      </c>
      <c r="D78" t="e">
        <f>VLOOKUP(A78,Rawtrainig!$A$2:$F$37,3,FALSE)</f>
        <v>#N/A</v>
      </c>
      <c r="E78" t="e">
        <f>VLOOKUP(A78,Rawtrainig!$A$2:$F$37,4,FALSE)</f>
        <v>#N/A</v>
      </c>
      <c r="F78" t="e">
        <f>VLOOKUP(A78,Rawtrainig!$A$2:$F$37,5,FALSE)</f>
        <v>#N/A</v>
      </c>
      <c r="G78" t="e">
        <f>VLOOKUP(A78,Rawtrainig!$A$2:$F$37,6,FALSE)</f>
        <v>#N/A</v>
      </c>
      <c r="H78" t="e">
        <f>VLOOKUP(A78,Rawtrainig!$A$2:$H$37,7,FALSE)</f>
        <v>#N/A</v>
      </c>
      <c r="I78" t="e">
        <f>VLOOKUP(A78,Rawtrainig!$A$2:$H$37,8,FALSE)</f>
        <v>#N/A</v>
      </c>
    </row>
    <row r="79" spans="1:9" x14ac:dyDescent="0.25">
      <c r="A79" t="s">
        <v>261</v>
      </c>
      <c r="B79">
        <v>1615278.62</v>
      </c>
      <c r="C79">
        <v>2750957.09</v>
      </c>
      <c r="D79" t="e">
        <f>VLOOKUP(A79,Rawtrainig!$A$2:$F$37,3,FALSE)</f>
        <v>#N/A</v>
      </c>
      <c r="E79" t="e">
        <f>VLOOKUP(A79,Rawtrainig!$A$2:$F$37,4,FALSE)</f>
        <v>#N/A</v>
      </c>
      <c r="F79" t="e">
        <f>VLOOKUP(A79,Rawtrainig!$A$2:$F$37,5,FALSE)</f>
        <v>#N/A</v>
      </c>
      <c r="G79" t="e">
        <f>VLOOKUP(A79,Rawtrainig!$A$2:$F$37,6,FALSE)</f>
        <v>#N/A</v>
      </c>
      <c r="H79" t="e">
        <f>VLOOKUP(A79,Rawtrainig!$A$2:$H$37,7,FALSE)</f>
        <v>#N/A</v>
      </c>
      <c r="I79" t="e">
        <f>VLOOKUP(A79,Rawtrainig!$A$2:$H$37,8,FALSE)</f>
        <v>#N/A</v>
      </c>
    </row>
    <row r="80" spans="1:9" x14ac:dyDescent="0.25">
      <c r="A80" t="s">
        <v>262</v>
      </c>
      <c r="B80">
        <v>1654257.12</v>
      </c>
      <c r="C80">
        <v>2686437.23</v>
      </c>
      <c r="D80" t="e">
        <f>VLOOKUP(A80,Rawtrainig!$A$2:$F$37,3,FALSE)</f>
        <v>#N/A</v>
      </c>
      <c r="E80" t="e">
        <f>VLOOKUP(A80,Rawtrainig!$A$2:$F$37,4,FALSE)</f>
        <v>#N/A</v>
      </c>
      <c r="F80" t="e">
        <f>VLOOKUP(A80,Rawtrainig!$A$2:$F$37,5,FALSE)</f>
        <v>#N/A</v>
      </c>
      <c r="G80" t="e">
        <f>VLOOKUP(A80,Rawtrainig!$A$2:$F$37,6,FALSE)</f>
        <v>#N/A</v>
      </c>
      <c r="H80" t="e">
        <f>VLOOKUP(A80,Rawtrainig!$A$2:$H$37,7,FALSE)</f>
        <v>#N/A</v>
      </c>
      <c r="I80" t="e">
        <f>VLOOKUP(A80,Rawtrainig!$A$2:$H$37,8,FALSE)</f>
        <v>#N/A</v>
      </c>
    </row>
    <row r="81" spans="1:9" x14ac:dyDescent="0.25">
      <c r="A81" t="s">
        <v>263</v>
      </c>
      <c r="B81">
        <v>1574632.14</v>
      </c>
      <c r="C81">
        <v>2670723.79</v>
      </c>
      <c r="D81" t="e">
        <f>VLOOKUP(A81,Rawtrainig!$A$2:$F$37,3,FALSE)</f>
        <v>#N/A</v>
      </c>
      <c r="E81" t="e">
        <f>VLOOKUP(A81,Rawtrainig!$A$2:$F$37,4,FALSE)</f>
        <v>#N/A</v>
      </c>
      <c r="F81" t="e">
        <f>VLOOKUP(A81,Rawtrainig!$A$2:$F$37,5,FALSE)</f>
        <v>#N/A</v>
      </c>
      <c r="G81" t="e">
        <f>VLOOKUP(A81,Rawtrainig!$A$2:$F$37,6,FALSE)</f>
        <v>#N/A</v>
      </c>
      <c r="H81" t="e">
        <f>VLOOKUP(A81,Rawtrainig!$A$2:$H$37,7,FALSE)</f>
        <v>#N/A</v>
      </c>
      <c r="I81" t="e">
        <f>VLOOKUP(A81,Rawtrainig!$A$2:$H$37,8,FALSE)</f>
        <v>#N/A</v>
      </c>
    </row>
    <row r="82" spans="1:9" x14ac:dyDescent="0.25">
      <c r="A82" t="s">
        <v>264</v>
      </c>
      <c r="B82">
        <v>1553610.19</v>
      </c>
      <c r="C82">
        <v>2629437.15</v>
      </c>
      <c r="D82">
        <f>VLOOKUP(A82,Rawtrainig!$A$2:$F$37,3,FALSE)</f>
        <v>3366602.06</v>
      </c>
      <c r="E82">
        <f>VLOOKUP(A82,Rawtrainig!$A$2:$F$37,4,FALSE)</f>
        <v>3197696.22</v>
      </c>
      <c r="F82">
        <f>VLOOKUP(A82,Rawtrainig!$A$2:$F$37,5,FALSE)</f>
        <v>2629437.15</v>
      </c>
      <c r="G82">
        <f>VLOOKUP(A82,Rawtrainig!$A$2:$F$37,6,FALSE)</f>
        <v>2657407.52</v>
      </c>
      <c r="H82">
        <f>VLOOKUP(A82,Rawtrainig!$A$2:$H$37,7,FALSE)</f>
        <v>1813003.53</v>
      </c>
      <c r="I82">
        <f>VLOOKUP(A82,Rawtrainig!$A$2:$H$37,8,FALSE)</f>
        <v>1835278.27</v>
      </c>
    </row>
    <row r="83" spans="1:9" x14ac:dyDescent="0.25">
      <c r="A83" t="s">
        <v>265</v>
      </c>
      <c r="B83">
        <v>1615561.64</v>
      </c>
      <c r="C83">
        <v>2639942.96</v>
      </c>
      <c r="D83">
        <f>VLOOKUP(A83,Rawtrainig!$A$2:$F$37,3,FALSE)</f>
        <v>3307855.69</v>
      </c>
      <c r="E83">
        <f>VLOOKUP(A83,Rawtrainig!$A$2:$F$37,4,FALSE)</f>
        <v>3165451.79</v>
      </c>
      <c r="F83">
        <f>VLOOKUP(A83,Rawtrainig!$A$2:$F$37,5,FALSE)</f>
        <v>2639942.96</v>
      </c>
      <c r="G83">
        <f>VLOOKUP(A83,Rawtrainig!$A$2:$F$37,6,FALSE)</f>
        <v>2552619.1800000002</v>
      </c>
      <c r="H83">
        <f>VLOOKUP(A83,Rawtrainig!$A$2:$H$37,7,FALSE)</f>
        <v>1922712.25</v>
      </c>
      <c r="I83">
        <f>VLOOKUP(A83,Rawtrainig!$A$2:$H$37,8,FALSE)</f>
        <v>1876498.49</v>
      </c>
    </row>
    <row r="84" spans="1:9" x14ac:dyDescent="0.25">
      <c r="A84" t="s">
        <v>266</v>
      </c>
      <c r="B84">
        <v>1690132.12</v>
      </c>
      <c r="C84">
        <v>2872372.06</v>
      </c>
      <c r="D84" t="e">
        <f>VLOOKUP(A84,Rawtrainig!$A$2:$F$37,3,FALSE)</f>
        <v>#N/A</v>
      </c>
      <c r="E84" t="e">
        <f>VLOOKUP(A84,Rawtrainig!$A$2:$F$37,4,FALSE)</f>
        <v>#N/A</v>
      </c>
      <c r="F84" t="e">
        <f>VLOOKUP(A84,Rawtrainig!$A$2:$F$37,5,FALSE)</f>
        <v>#N/A</v>
      </c>
      <c r="G84" t="e">
        <f>VLOOKUP(A84,Rawtrainig!$A$2:$F$37,6,FALSE)</f>
        <v>#N/A</v>
      </c>
      <c r="H84" t="e">
        <f>VLOOKUP(A84,Rawtrainig!$A$2:$H$37,7,FALSE)</f>
        <v>#N/A</v>
      </c>
      <c r="I84" t="e">
        <f>VLOOKUP(A84,Rawtrainig!$A$2:$H$37,8,FALSE)</f>
        <v>#N/A</v>
      </c>
    </row>
    <row r="85" spans="1:9" x14ac:dyDescent="0.25">
      <c r="A85" t="s">
        <v>267</v>
      </c>
      <c r="B85">
        <v>1657114.12</v>
      </c>
      <c r="C85">
        <v>2782795.4</v>
      </c>
      <c r="D85" t="e">
        <f>VLOOKUP(A85,Rawtrainig!$A$2:$F$37,3,FALSE)</f>
        <v>#N/A</v>
      </c>
      <c r="E85" t="e">
        <f>VLOOKUP(A85,Rawtrainig!$A$2:$F$37,4,FALSE)</f>
        <v>#N/A</v>
      </c>
      <c r="F85" t="e">
        <f>VLOOKUP(A85,Rawtrainig!$A$2:$F$37,5,FALSE)</f>
        <v>#N/A</v>
      </c>
      <c r="G85" t="e">
        <f>VLOOKUP(A85,Rawtrainig!$A$2:$F$37,6,FALSE)</f>
        <v>#N/A</v>
      </c>
      <c r="H85" t="e">
        <f>VLOOKUP(A85,Rawtrainig!$A$2:$H$37,7,FALSE)</f>
        <v>#N/A</v>
      </c>
      <c r="I85" t="e">
        <f>VLOOKUP(A85,Rawtrainig!$A$2:$H$37,8,FALSE)</f>
        <v>#N/A</v>
      </c>
    </row>
    <row r="86" spans="1:9" x14ac:dyDescent="0.25">
      <c r="A86" t="s">
        <v>268</v>
      </c>
      <c r="B86">
        <v>1557889.54</v>
      </c>
      <c r="C86">
        <v>2639075.41</v>
      </c>
      <c r="D86" t="e">
        <f>VLOOKUP(A86,Rawtrainig!$A$2:$F$37,3,FALSE)</f>
        <v>#N/A</v>
      </c>
      <c r="E86" t="e">
        <f>VLOOKUP(A86,Rawtrainig!$A$2:$F$37,4,FALSE)</f>
        <v>#N/A</v>
      </c>
      <c r="F86" t="e">
        <f>VLOOKUP(A86,Rawtrainig!$A$2:$F$37,5,FALSE)</f>
        <v>#N/A</v>
      </c>
      <c r="G86" t="e">
        <f>VLOOKUP(A86,Rawtrainig!$A$2:$F$37,6,FALSE)</f>
        <v>#N/A</v>
      </c>
      <c r="H86" t="e">
        <f>VLOOKUP(A86,Rawtrainig!$A$2:$H$37,7,FALSE)</f>
        <v>#N/A</v>
      </c>
      <c r="I86" t="e">
        <f>VLOOKUP(A86,Rawtrainig!$A$2:$H$37,8,FALSE)</f>
        <v>#N/A</v>
      </c>
    </row>
    <row r="87" spans="1:9" x14ac:dyDescent="0.25">
      <c r="A87" t="s">
        <v>269</v>
      </c>
      <c r="B87">
        <v>1560429.48</v>
      </c>
      <c r="C87">
        <v>2680717.37</v>
      </c>
      <c r="D87" s="1">
        <v>3396738.72</v>
      </c>
      <c r="E87" s="1">
        <v>3396738.72</v>
      </c>
      <c r="F87" s="1">
        <v>3396738.72</v>
      </c>
      <c r="G87" s="1">
        <v>3396738.72</v>
      </c>
      <c r="H87" t="e">
        <f>VLOOKUP(A87,Rawtrainig!$A$2:$H$37,7,FALSE)</f>
        <v>#N/A</v>
      </c>
      <c r="I87" t="e">
        <f>VLOOKUP(A87,Rawtrainig!$A$2:$H$37,8,FALSE)</f>
        <v>#N/A</v>
      </c>
    </row>
    <row r="88" spans="1:9" x14ac:dyDescent="0.25">
      <c r="A88" t="s">
        <v>270</v>
      </c>
      <c r="B88">
        <v>1660384.54</v>
      </c>
      <c r="C88">
        <v>2693900.5</v>
      </c>
      <c r="D88" t="e">
        <f>VLOOKUP(A88,Rawtrainig!$A$2:$F$37,3,FALSE)</f>
        <v>#N/A</v>
      </c>
      <c r="E88" t="e">
        <f>VLOOKUP(A88,Rawtrainig!$A$2:$F$37,4,FALSE)</f>
        <v>#N/A</v>
      </c>
      <c r="F88" t="e">
        <f>VLOOKUP(A88,Rawtrainig!$A$2:$F$37,5,FALSE)</f>
        <v>#N/A</v>
      </c>
      <c r="G88" t="e">
        <f>VLOOKUP(A88,Rawtrainig!$A$2:$F$37,6,FALSE)</f>
        <v>#N/A</v>
      </c>
      <c r="H88" t="e">
        <f>VLOOKUP(A88,Rawtrainig!$A$2:$H$37,7,FALSE)</f>
        <v>#N/A</v>
      </c>
      <c r="I88" t="e">
        <f>VLOOKUP(A88,Rawtrainig!$A$2:$H$37,8,FALSE)</f>
        <v>#N/A</v>
      </c>
    </row>
    <row r="89" spans="1:9" x14ac:dyDescent="0.25">
      <c r="A89" t="s">
        <v>271</v>
      </c>
      <c r="B89">
        <v>1649190.23</v>
      </c>
      <c r="C89">
        <v>2763278.2</v>
      </c>
      <c r="D89" t="e">
        <f>VLOOKUP(A89,Rawtrainig!$A$2:$F$37,3,FALSE)</f>
        <v>#N/A</v>
      </c>
      <c r="E89" t="e">
        <f>VLOOKUP(A89,Rawtrainig!$A$2:$F$37,4,FALSE)</f>
        <v>#N/A</v>
      </c>
      <c r="F89" t="e">
        <f>VLOOKUP(A89,Rawtrainig!$A$2:$F$37,5,FALSE)</f>
        <v>#N/A</v>
      </c>
      <c r="G89" t="e">
        <f>VLOOKUP(A89,Rawtrainig!$A$2:$F$37,6,FALSE)</f>
        <v>#N/A</v>
      </c>
      <c r="H89" t="e">
        <f>VLOOKUP(A89,Rawtrainig!$A$2:$H$37,7,FALSE)</f>
        <v>#N/A</v>
      </c>
      <c r="I89" t="e">
        <f>VLOOKUP(A89,Rawtrainig!$A$2:$H$37,8,FALSE)</f>
        <v>#N/A</v>
      </c>
    </row>
    <row r="90" spans="1:9" x14ac:dyDescent="0.25">
      <c r="A90" t="s">
        <v>272</v>
      </c>
      <c r="B90">
        <v>1605618.99</v>
      </c>
      <c r="C90">
        <v>2804115.38</v>
      </c>
      <c r="D90" t="e">
        <f>VLOOKUP(A90,Rawtrainig!$A$2:$F$37,3,FALSE)</f>
        <v>#N/A</v>
      </c>
      <c r="E90" t="e">
        <f>VLOOKUP(A90,Rawtrainig!$A$2:$F$37,4,FALSE)</f>
        <v>#N/A</v>
      </c>
      <c r="F90" t="e">
        <f>VLOOKUP(A90,Rawtrainig!$A$2:$F$37,5,FALSE)</f>
        <v>#N/A</v>
      </c>
      <c r="G90" t="e">
        <f>VLOOKUP(A90,Rawtrainig!$A$2:$F$37,6,FALSE)</f>
        <v>#N/A</v>
      </c>
      <c r="H90" t="e">
        <f>VLOOKUP(A90,Rawtrainig!$A$2:$H$37,7,FALSE)</f>
        <v>#N/A</v>
      </c>
      <c r="I90" t="e">
        <f>VLOOKUP(A90,Rawtrainig!$A$2:$H$37,8,FALSE)</f>
        <v>#N/A</v>
      </c>
    </row>
    <row r="91" spans="1:9" x14ac:dyDescent="0.25">
      <c r="A91" t="s">
        <v>273</v>
      </c>
      <c r="B91">
        <v>1583111.13</v>
      </c>
      <c r="C91">
        <v>2772572.15</v>
      </c>
      <c r="D91" t="e">
        <f>VLOOKUP(A91,Rawtrainig!$A$2:$F$37,3,FALSE)</f>
        <v>#N/A</v>
      </c>
      <c r="E91" t="e">
        <f>VLOOKUP(A91,Rawtrainig!$A$2:$F$37,4,FALSE)</f>
        <v>#N/A</v>
      </c>
      <c r="F91" t="e">
        <f>VLOOKUP(A91,Rawtrainig!$A$2:$F$37,5,FALSE)</f>
        <v>#N/A</v>
      </c>
      <c r="G91" t="e">
        <f>VLOOKUP(A91,Rawtrainig!$A$2:$F$37,6,FALSE)</f>
        <v>#N/A</v>
      </c>
      <c r="H91" t="e">
        <f>VLOOKUP(A91,Rawtrainig!$A$2:$H$37,7,FALSE)</f>
        <v>#N/A</v>
      </c>
      <c r="I91" t="e">
        <f>VLOOKUP(A91,Rawtrainig!$A$2:$H$37,8,FALSE)</f>
        <v>#N/A</v>
      </c>
    </row>
    <row r="92" spans="1:9" x14ac:dyDescent="0.25">
      <c r="A92" t="s">
        <v>274</v>
      </c>
      <c r="B92">
        <v>1637177.03</v>
      </c>
      <c r="C92">
        <v>2665904.12</v>
      </c>
      <c r="D92" t="e">
        <f>VLOOKUP(A92,Rawtrainig!$A$2:$F$37,3,FALSE)</f>
        <v>#N/A</v>
      </c>
      <c r="E92" t="e">
        <f>VLOOKUP(A92,Rawtrainig!$A$2:$F$37,4,FALSE)</f>
        <v>#N/A</v>
      </c>
      <c r="F92" t="e">
        <f>VLOOKUP(A92,Rawtrainig!$A$2:$F$37,5,FALSE)</f>
        <v>#N/A</v>
      </c>
      <c r="G92" t="e">
        <f>VLOOKUP(A92,Rawtrainig!$A$2:$F$37,6,FALSE)</f>
        <v>#N/A</v>
      </c>
      <c r="H92" t="e">
        <f>VLOOKUP(A92,Rawtrainig!$A$2:$H$37,7,FALSE)</f>
        <v>#N/A</v>
      </c>
      <c r="I92" t="e">
        <f>VLOOKUP(A92,Rawtrainig!$A$2:$H$37,8,FALSE)</f>
        <v>#N/A</v>
      </c>
    </row>
    <row r="93" spans="1:9" x14ac:dyDescent="0.25">
      <c r="A93" t="s">
        <v>275</v>
      </c>
      <c r="B93">
        <v>1648993.78</v>
      </c>
      <c r="C93">
        <v>2872844.86</v>
      </c>
      <c r="D93" t="e">
        <f>VLOOKUP(A93,Rawtrainig!$A$2:$F$37,3,FALSE)</f>
        <v>#N/A</v>
      </c>
      <c r="E93" t="e">
        <f>VLOOKUP(A93,Rawtrainig!$A$2:$F$37,4,FALSE)</f>
        <v>#N/A</v>
      </c>
      <c r="F93" t="e">
        <f>VLOOKUP(A93,Rawtrainig!$A$2:$F$37,5,FALSE)</f>
        <v>#N/A</v>
      </c>
      <c r="G93" t="e">
        <f>VLOOKUP(A93,Rawtrainig!$A$2:$F$37,6,FALSE)</f>
        <v>#N/A</v>
      </c>
      <c r="H93" t="e">
        <f>VLOOKUP(A93,Rawtrainig!$A$2:$H$37,7,FALSE)</f>
        <v>#N/A</v>
      </c>
      <c r="I93" t="e">
        <f>VLOOKUP(A93,Rawtrainig!$A$2:$H$37,8,FALSE)</f>
        <v>#N/A</v>
      </c>
    </row>
    <row r="94" spans="1:9" x14ac:dyDescent="0.25">
      <c r="A94" t="s">
        <v>276</v>
      </c>
      <c r="B94">
        <v>1676469.83</v>
      </c>
      <c r="C94">
        <v>2927627.28</v>
      </c>
      <c r="D94">
        <f>VLOOKUP(A94,Rawtrainig!$A$2:$F$37,3,FALSE)</f>
        <v>3367848.55</v>
      </c>
      <c r="E94">
        <f>VLOOKUP(A94,Rawtrainig!$A$2:$F$37,4,FALSE)</f>
        <v>3376806.29</v>
      </c>
      <c r="F94">
        <f>VLOOKUP(A94,Rawtrainig!$A$2:$F$37,5,FALSE)</f>
        <v>2927627.28</v>
      </c>
      <c r="G94">
        <f>VLOOKUP(A94,Rawtrainig!$A$2:$F$37,6,FALSE)</f>
        <v>2841815.95</v>
      </c>
      <c r="H94">
        <f>VLOOKUP(A94,Rawtrainig!$A$2:$H$37,7,FALSE)</f>
        <v>2039391.25</v>
      </c>
      <c r="I94">
        <f>VLOOKUP(A94,Rawtrainig!$A$2:$H$37,8,FALSE)</f>
        <v>2094333.93</v>
      </c>
    </row>
    <row r="95" spans="1:9" x14ac:dyDescent="0.25">
      <c r="A95" t="s">
        <v>277</v>
      </c>
      <c r="B95">
        <v>1548842.79</v>
      </c>
      <c r="C95">
        <v>2766789.42</v>
      </c>
      <c r="D95">
        <f>VLOOKUP(A95,Rawtrainig!$A$2:$F$37,3,FALSE)</f>
        <v>3289115.63</v>
      </c>
      <c r="E95">
        <f>VLOOKUP(A95,Rawtrainig!$A$2:$F$37,4,FALSE)</f>
        <v>3305527.15</v>
      </c>
      <c r="F95">
        <f>VLOOKUP(A95,Rawtrainig!$A$2:$F$37,5,FALSE)</f>
        <v>2766789.42</v>
      </c>
      <c r="G95">
        <f>VLOOKUP(A95,Rawtrainig!$A$2:$F$37,6,FALSE)</f>
        <v>2646450.46</v>
      </c>
      <c r="H95">
        <f>VLOOKUP(A95,Rawtrainig!$A$2:$H$37,7,FALSE)</f>
        <v>1925374.43</v>
      </c>
      <c r="I95">
        <f>VLOOKUP(A95,Rawtrainig!$A$2:$H$37,8,FALSE)</f>
        <v>1808964.39</v>
      </c>
    </row>
    <row r="96" spans="1:9" x14ac:dyDescent="0.25">
      <c r="A96" t="s">
        <v>278</v>
      </c>
      <c r="B96">
        <v>1639133.12</v>
      </c>
      <c r="C96">
        <v>2896631.3</v>
      </c>
      <c r="D96">
        <f>VLOOKUP(A96,Rawtrainig!$A$2:$F$37,3,FALSE)</f>
        <v>3297844.25</v>
      </c>
      <c r="E96">
        <f>VLOOKUP(A96,Rawtrainig!$A$2:$F$37,4,FALSE)</f>
        <v>3325678.89</v>
      </c>
      <c r="F96">
        <f>VLOOKUP(A96,Rawtrainig!$A$2:$F$37,5,FALSE)</f>
        <v>2896631.3</v>
      </c>
      <c r="G96">
        <f>VLOOKUP(A96,Rawtrainig!$A$2:$F$37,6,FALSE)</f>
        <v>2733003.46</v>
      </c>
      <c r="H96">
        <f>VLOOKUP(A96,Rawtrainig!$A$2:$H$37,7,FALSE)</f>
        <v>2047228.05</v>
      </c>
      <c r="I96">
        <f>VLOOKUP(A96,Rawtrainig!$A$2:$H$37,8,FALSE)</f>
        <v>1913152.87</v>
      </c>
    </row>
    <row r="97" spans="1:9" x14ac:dyDescent="0.25">
      <c r="A97" t="s">
        <v>279</v>
      </c>
      <c r="B97">
        <v>1667978.12</v>
      </c>
      <c r="C97">
        <v>2839387.38</v>
      </c>
      <c r="D97" t="e">
        <f>VLOOKUP(A97,Rawtrainig!$A$2:$F$37,3,FALSE)</f>
        <v>#N/A</v>
      </c>
      <c r="E97" t="e">
        <f>VLOOKUP(A97,Rawtrainig!$A$2:$F$37,4,FALSE)</f>
        <v>#N/A</v>
      </c>
      <c r="F97" t="e">
        <f>VLOOKUP(A97,Rawtrainig!$A$2:$F$37,5,FALSE)</f>
        <v>#N/A</v>
      </c>
      <c r="G97" t="e">
        <f>VLOOKUP(A97,Rawtrainig!$A$2:$F$37,6,FALSE)</f>
        <v>#N/A</v>
      </c>
      <c r="H97" t="e">
        <f>VLOOKUP(A97,Rawtrainig!$A$2:$H$37,7,FALSE)</f>
        <v>#N/A</v>
      </c>
      <c r="I97" t="e">
        <f>VLOOKUP(A97,Rawtrainig!$A$2:$H$37,8,FALSE)</f>
        <v>#N/A</v>
      </c>
    </row>
    <row r="98" spans="1:9" x14ac:dyDescent="0.25">
      <c r="A98" t="s">
        <v>280</v>
      </c>
      <c r="B98">
        <v>1607974.06</v>
      </c>
      <c r="C98">
        <v>2764146.31</v>
      </c>
      <c r="D98" t="e">
        <f>VLOOKUP(A98,Rawtrainig!$A$2:$F$37,3,FALSE)</f>
        <v>#N/A</v>
      </c>
      <c r="E98" t="e">
        <f>VLOOKUP(A98,Rawtrainig!$A$2:$F$37,4,FALSE)</f>
        <v>#N/A</v>
      </c>
      <c r="F98" t="e">
        <f>VLOOKUP(A98,Rawtrainig!$A$2:$F$37,5,FALSE)</f>
        <v>#N/A</v>
      </c>
      <c r="G98" t="e">
        <f>VLOOKUP(A98,Rawtrainig!$A$2:$F$37,6,FALSE)</f>
        <v>#N/A</v>
      </c>
      <c r="H98" t="e">
        <f>VLOOKUP(A98,Rawtrainig!$A$2:$H$37,7,FALSE)</f>
        <v>#N/A</v>
      </c>
      <c r="I98" t="e">
        <f>VLOOKUP(A98,Rawtrainig!$A$2:$H$37,8,FALSE)</f>
        <v>#N/A</v>
      </c>
    </row>
    <row r="99" spans="1:9" x14ac:dyDescent="0.25">
      <c r="A99" t="s">
        <v>281</v>
      </c>
      <c r="B99">
        <v>1581566.34</v>
      </c>
      <c r="C99">
        <v>2674262.2400000002</v>
      </c>
      <c r="D99" t="e">
        <f>VLOOKUP(A99,Rawtrainig!$A$2:$F$37,3,FALSE)</f>
        <v>#N/A</v>
      </c>
      <c r="E99" t="e">
        <f>VLOOKUP(A99,Rawtrainig!$A$2:$F$37,4,FALSE)</f>
        <v>#N/A</v>
      </c>
      <c r="F99" t="e">
        <f>VLOOKUP(A99,Rawtrainig!$A$2:$F$37,5,FALSE)</f>
        <v>#N/A</v>
      </c>
      <c r="G99" t="e">
        <f>VLOOKUP(A99,Rawtrainig!$A$2:$F$37,6,FALSE)</f>
        <v>#N/A</v>
      </c>
      <c r="H99" t="e">
        <f>VLOOKUP(A99,Rawtrainig!$A$2:$H$37,7,FALSE)</f>
        <v>#N/A</v>
      </c>
      <c r="I99" t="e">
        <f>VLOOKUP(A99,Rawtrainig!$A$2:$H$37,8,FALSE)</f>
        <v>#N/A</v>
      </c>
    </row>
    <row r="100" spans="1:9" x14ac:dyDescent="0.25">
      <c r="A100" t="s">
        <v>282</v>
      </c>
      <c r="B100">
        <v>1615850.87</v>
      </c>
      <c r="C100">
        <v>2756453.13</v>
      </c>
      <c r="D100" t="e">
        <f>VLOOKUP(A100,Rawtrainig!$A$2:$F$37,3,FALSE)</f>
        <v>#N/A</v>
      </c>
      <c r="E100" t="e">
        <f>VLOOKUP(A100,Rawtrainig!$A$2:$F$37,4,FALSE)</f>
        <v>#N/A</v>
      </c>
      <c r="F100" t="e">
        <f>VLOOKUP(A100,Rawtrainig!$A$2:$F$37,5,FALSE)</f>
        <v>#N/A</v>
      </c>
      <c r="G100" t="e">
        <f>VLOOKUP(A100,Rawtrainig!$A$2:$F$37,6,FALSE)</f>
        <v>#N/A</v>
      </c>
      <c r="H100" t="e">
        <f>VLOOKUP(A100,Rawtrainig!$A$2:$H$37,7,FALSE)</f>
        <v>#N/A</v>
      </c>
      <c r="I100" t="e">
        <f>VLOOKUP(A100,Rawtrainig!$A$2:$H$37,8,FALSE)</f>
        <v>#N/A</v>
      </c>
    </row>
    <row r="101" spans="1:9" x14ac:dyDescent="0.25">
      <c r="A101" t="s">
        <v>283</v>
      </c>
      <c r="B101">
        <v>1552562.51</v>
      </c>
      <c r="C101">
        <v>2701311.51</v>
      </c>
      <c r="D101" t="e">
        <f>VLOOKUP(A101,Rawtrainig!$A$2:$F$37,3,FALSE)</f>
        <v>#N/A</v>
      </c>
      <c r="E101" t="e">
        <f>VLOOKUP(A101,Rawtrainig!$A$2:$F$37,4,FALSE)</f>
        <v>#N/A</v>
      </c>
      <c r="F101" t="e">
        <f>VLOOKUP(A101,Rawtrainig!$A$2:$F$37,5,FALSE)</f>
        <v>#N/A</v>
      </c>
      <c r="G101" t="e">
        <f>VLOOKUP(A101,Rawtrainig!$A$2:$F$37,6,FALSE)</f>
        <v>#N/A</v>
      </c>
      <c r="H101" t="e">
        <f>VLOOKUP(A101,Rawtrainig!$A$2:$H$37,7,FALSE)</f>
        <v>#N/A</v>
      </c>
      <c r="I101" t="e">
        <f>VLOOKUP(A101,Rawtrainig!$A$2:$H$37,8,FALSE)</f>
        <v>#N/A</v>
      </c>
    </row>
    <row r="102" spans="1:9" x14ac:dyDescent="0.25">
      <c r="A102" t="s">
        <v>284</v>
      </c>
      <c r="B102">
        <v>1575038.69</v>
      </c>
      <c r="C102">
        <v>2672362.46</v>
      </c>
      <c r="D102" t="e">
        <f>VLOOKUP(A102,Rawtrainig!$A$2:$F$37,3,FALSE)</f>
        <v>#N/A</v>
      </c>
      <c r="E102" t="e">
        <f>VLOOKUP(A102,Rawtrainig!$A$2:$F$37,4,FALSE)</f>
        <v>#N/A</v>
      </c>
      <c r="F102" t="e">
        <f>VLOOKUP(A102,Rawtrainig!$A$2:$F$37,5,FALSE)</f>
        <v>#N/A</v>
      </c>
      <c r="G102" t="e">
        <f>VLOOKUP(A102,Rawtrainig!$A$2:$F$37,6,FALSE)</f>
        <v>#N/A</v>
      </c>
      <c r="H102" t="e">
        <f>VLOOKUP(A102,Rawtrainig!$A$2:$H$37,7,FALSE)</f>
        <v>#N/A</v>
      </c>
      <c r="I102" t="e">
        <f>VLOOKUP(A102,Rawtrainig!$A$2:$H$37,8,FALSE)</f>
        <v>#N/A</v>
      </c>
    </row>
    <row r="103" spans="1:9" x14ac:dyDescent="0.25">
      <c r="A103" t="s">
        <v>285</v>
      </c>
      <c r="B103">
        <v>1691678.83</v>
      </c>
      <c r="C103">
        <v>2888510.09</v>
      </c>
      <c r="D103">
        <f>VLOOKUP(A103,Rawtrainig!$A$2:$F$37,3,FALSE)</f>
        <v>3437616.65</v>
      </c>
      <c r="E103">
        <f>VLOOKUP(A103,Rawtrainig!$A$2:$F$37,4,FALSE)</f>
        <v>3415961.81</v>
      </c>
      <c r="F103">
        <f>VLOOKUP(A103,Rawtrainig!$A$2:$F$37,5,FALSE)</f>
        <v>2888510.09</v>
      </c>
      <c r="G103">
        <f>VLOOKUP(A103,Rawtrainig!$A$2:$F$37,6,FALSE)</f>
        <v>2844356.3</v>
      </c>
      <c r="H103">
        <f>VLOOKUP(A103,Rawtrainig!$A$2:$H$37,7,FALSE)</f>
        <v>2013524.32</v>
      </c>
      <c r="I103">
        <f>VLOOKUP(A103,Rawtrainig!$A$2:$H$37,8,FALSE)</f>
        <v>2013457.05</v>
      </c>
    </row>
    <row r="104" spans="1:9" x14ac:dyDescent="0.25">
      <c r="A104" t="s">
        <v>286</v>
      </c>
      <c r="B104">
        <v>1571103.01</v>
      </c>
      <c r="C104">
        <v>2680762.4700000002</v>
      </c>
      <c r="D104" t="e">
        <f>VLOOKUP(A104,Rawtrainig!$A$2:$F$37,3,FALSE)</f>
        <v>#N/A</v>
      </c>
      <c r="E104" t="e">
        <f>VLOOKUP(A104,Rawtrainig!$A$2:$F$37,4,FALSE)</f>
        <v>#N/A</v>
      </c>
      <c r="F104" t="e">
        <f>VLOOKUP(A104,Rawtrainig!$A$2:$F$37,5,FALSE)</f>
        <v>#N/A</v>
      </c>
      <c r="G104" t="e">
        <f>VLOOKUP(A104,Rawtrainig!$A$2:$F$37,6,FALSE)</f>
        <v>#N/A</v>
      </c>
      <c r="H104" t="e">
        <f>VLOOKUP(A104,Rawtrainig!$A$2:$H$37,7,FALSE)</f>
        <v>#N/A</v>
      </c>
      <c r="I104" t="e">
        <f>VLOOKUP(A104,Rawtrainig!$A$2:$H$37,8,FALSE)</f>
        <v>#N/A</v>
      </c>
    </row>
    <row r="105" spans="1:9" x14ac:dyDescent="0.25">
      <c r="A105" t="s">
        <v>287</v>
      </c>
      <c r="B105">
        <v>1641451.74</v>
      </c>
      <c r="C105">
        <v>2671240.54</v>
      </c>
      <c r="D105" t="e">
        <f>VLOOKUP(A105,Rawtrainig!$A$2:$F$37,3,FALSE)</f>
        <v>#N/A</v>
      </c>
      <c r="E105" t="e">
        <f>VLOOKUP(A105,Rawtrainig!$A$2:$F$37,4,FALSE)</f>
        <v>#N/A</v>
      </c>
      <c r="F105" t="e">
        <f>VLOOKUP(A105,Rawtrainig!$A$2:$F$37,5,FALSE)</f>
        <v>#N/A</v>
      </c>
      <c r="G105" t="e">
        <f>VLOOKUP(A105,Rawtrainig!$A$2:$F$37,6,FALSE)</f>
        <v>#N/A</v>
      </c>
      <c r="H105" t="e">
        <f>VLOOKUP(A105,Rawtrainig!$A$2:$H$37,7,FALSE)</f>
        <v>#N/A</v>
      </c>
      <c r="I105" t="e">
        <f>VLOOKUP(A105,Rawtrainig!$A$2:$H$37,8,FALSE)</f>
        <v>#N/A</v>
      </c>
    </row>
    <row r="106" spans="1:9" x14ac:dyDescent="0.25">
      <c r="A106" t="s">
        <v>288</v>
      </c>
      <c r="B106">
        <v>1678705.7</v>
      </c>
      <c r="C106">
        <v>2842050.42</v>
      </c>
      <c r="D106" t="e">
        <f>VLOOKUP(A106,Rawtrainig!$A$2:$F$37,3,FALSE)</f>
        <v>#N/A</v>
      </c>
      <c r="E106" t="e">
        <f>VLOOKUP(A106,Rawtrainig!$A$2:$F$37,4,FALSE)</f>
        <v>#N/A</v>
      </c>
      <c r="F106" t="e">
        <f>VLOOKUP(A106,Rawtrainig!$A$2:$F$37,5,FALSE)</f>
        <v>#N/A</v>
      </c>
      <c r="G106" t="e">
        <f>VLOOKUP(A106,Rawtrainig!$A$2:$F$37,6,FALSE)</f>
        <v>#N/A</v>
      </c>
      <c r="H106" t="e">
        <f>VLOOKUP(A106,Rawtrainig!$A$2:$H$37,7,FALSE)</f>
        <v>#N/A</v>
      </c>
      <c r="I106" t="e">
        <f>VLOOKUP(A106,Rawtrainig!$A$2:$H$37,8,FALSE)</f>
        <v>#N/A</v>
      </c>
    </row>
    <row r="107" spans="1:9" x14ac:dyDescent="0.25">
      <c r="A107" t="s">
        <v>217</v>
      </c>
      <c r="B107">
        <v>1541920.07</v>
      </c>
      <c r="C107">
        <v>3033424.4</v>
      </c>
      <c r="D107" t="e">
        <f>VLOOKUP(A107,Rawtrainig!$A$2:$F$37,3,FALSE)</f>
        <v>#N/A</v>
      </c>
      <c r="E107" t="e">
        <f>VLOOKUP(A107,Rawtrainig!$A$2:$F$37,4,FALSE)</f>
        <v>#N/A</v>
      </c>
      <c r="F107" t="e">
        <f>VLOOKUP(A107,Rawtrainig!$A$2:$F$37,5,FALSE)</f>
        <v>#N/A</v>
      </c>
      <c r="G107" t="e">
        <f>VLOOKUP(A107,Rawtrainig!$A$2:$F$37,6,FALSE)</f>
        <v>#N/A</v>
      </c>
      <c r="H107" t="e">
        <f>VLOOKUP(A107,Rawtrainig!$A$2:$H$37,7,FALSE)</f>
        <v>#N/A</v>
      </c>
      <c r="I107" t="e">
        <f>VLOOKUP(A107,Rawtrainig!$A$2:$H$37,8,FALSE)</f>
        <v>#N/A</v>
      </c>
    </row>
    <row r="108" spans="1:9" x14ac:dyDescent="0.25">
      <c r="A108" t="s">
        <v>218</v>
      </c>
      <c r="B108">
        <v>1529107.48</v>
      </c>
      <c r="C108">
        <v>3164212.39</v>
      </c>
      <c r="D108">
        <f>VLOOKUP(A108,Rawtrainig!$A$2:$F$37,3,FALSE)</f>
        <v>3916473.48</v>
      </c>
      <c r="E108">
        <f>VLOOKUP(A108,Rawtrainig!$A$2:$F$37,4,FALSE)</f>
        <v>3739401.67</v>
      </c>
      <c r="F108">
        <f>VLOOKUP(A108,Rawtrainig!$A$2:$F$37,5,FALSE)</f>
        <v>3164212.39</v>
      </c>
      <c r="G108">
        <f>VLOOKUP(A108,Rawtrainig!$A$2:$F$37,6,FALSE)</f>
        <v>3011037.29</v>
      </c>
      <c r="H108">
        <f>VLOOKUP(A108,Rawtrainig!$A$2:$H$37,7,FALSE)</f>
        <v>2074886.83</v>
      </c>
      <c r="I108">
        <f>VLOOKUP(A108,Rawtrainig!$A$2:$H$37,8,FALSE)</f>
        <v>2035052.14</v>
      </c>
    </row>
    <row r="109" spans="1:9" x14ac:dyDescent="0.25">
      <c r="A109" t="s">
        <v>219</v>
      </c>
      <c r="B109">
        <v>1687634.06</v>
      </c>
      <c r="C109">
        <v>3172375.58</v>
      </c>
      <c r="D109" t="e">
        <f>VLOOKUP(A109,Rawtrainig!$A$2:$F$37,3,FALSE)</f>
        <v>#N/A</v>
      </c>
      <c r="E109" t="e">
        <f>VLOOKUP(A109,Rawtrainig!$A$2:$F$37,4,FALSE)</f>
        <v>#N/A</v>
      </c>
      <c r="F109" t="e">
        <f>VLOOKUP(A109,Rawtrainig!$A$2:$F$37,5,FALSE)</f>
        <v>#N/A</v>
      </c>
      <c r="G109" t="e">
        <f>VLOOKUP(A109,Rawtrainig!$A$2:$F$37,6,FALSE)</f>
        <v>#N/A</v>
      </c>
      <c r="H109" t="e">
        <f>VLOOKUP(A109,Rawtrainig!$A$2:$H$37,7,FALSE)</f>
        <v>#N/A</v>
      </c>
      <c r="I109" t="e">
        <f>VLOOKUP(A109,Rawtrainig!$A$2:$H$37,8,FALSE)</f>
        <v>#N/A</v>
      </c>
    </row>
    <row r="110" spans="1:9" x14ac:dyDescent="0.25">
      <c r="A110" t="s">
        <v>220</v>
      </c>
      <c r="B110">
        <v>1571605.02</v>
      </c>
      <c r="C110">
        <v>3101188.76</v>
      </c>
      <c r="D110" t="e">
        <f>VLOOKUP(A110,Rawtrainig!$A$2:$F$37,3,FALSE)</f>
        <v>#N/A</v>
      </c>
      <c r="E110" t="e">
        <f>VLOOKUP(A110,Rawtrainig!$A$2:$F$37,4,FALSE)</f>
        <v>#N/A</v>
      </c>
      <c r="F110" t="e">
        <f>VLOOKUP(A110,Rawtrainig!$A$2:$F$37,5,FALSE)</f>
        <v>#N/A</v>
      </c>
      <c r="G110" t="e">
        <f>VLOOKUP(A110,Rawtrainig!$A$2:$F$37,6,FALSE)</f>
        <v>#N/A</v>
      </c>
      <c r="H110" t="e">
        <f>VLOOKUP(A110,Rawtrainig!$A$2:$H$37,7,FALSE)</f>
        <v>#N/A</v>
      </c>
      <c r="I110" t="e">
        <f>VLOOKUP(A110,Rawtrainig!$A$2:$H$37,8,FALSE)</f>
        <v>#N/A</v>
      </c>
    </row>
    <row r="111" spans="1:9" x14ac:dyDescent="0.25">
      <c r="A111" t="s">
        <v>221</v>
      </c>
      <c r="B111">
        <v>1408522.19</v>
      </c>
      <c r="C111">
        <v>2854854.24</v>
      </c>
      <c r="D111">
        <f>VLOOKUP(A111,Rawtrainig!$A$2:$F$37,3,FALSE)</f>
        <v>3591021.94</v>
      </c>
      <c r="E111">
        <f>VLOOKUP(A111,Rawtrainig!$A$2:$F$37,4,FALSE)</f>
        <v>3488106.09</v>
      </c>
      <c r="F111">
        <f>VLOOKUP(A111,Rawtrainig!$A$2:$F$37,5,FALSE)</f>
        <v>2854854.24</v>
      </c>
      <c r="G111">
        <f>VLOOKUP(A111,Rawtrainig!$A$2:$F$37,6,FALSE)</f>
        <v>2734531.7</v>
      </c>
      <c r="H111">
        <f>VLOOKUP(A111,Rawtrainig!$A$2:$H$37,7,FALSE)</f>
        <v>1912869.33</v>
      </c>
      <c r="I111">
        <f>VLOOKUP(A111,Rawtrainig!$A$2:$H$37,8,FALSE)</f>
        <v>1877972.84</v>
      </c>
    </row>
    <row r="112" spans="1:9" x14ac:dyDescent="0.25">
      <c r="A112" t="s">
        <v>222</v>
      </c>
      <c r="B112">
        <v>1470372.59</v>
      </c>
      <c r="C112">
        <v>2902467.8</v>
      </c>
      <c r="D112" t="e">
        <f>VLOOKUP(A112,Rawtrainig!$A$2:$F$37,3,FALSE)</f>
        <v>#N/A</v>
      </c>
      <c r="E112" t="e">
        <f>VLOOKUP(A112,Rawtrainig!$A$2:$F$37,4,FALSE)</f>
        <v>#N/A</v>
      </c>
      <c r="F112" t="e">
        <f>VLOOKUP(A112,Rawtrainig!$A$2:$F$37,5,FALSE)</f>
        <v>#N/A</v>
      </c>
      <c r="G112" t="e">
        <f>VLOOKUP(A112,Rawtrainig!$A$2:$F$37,6,FALSE)</f>
        <v>#N/A</v>
      </c>
      <c r="H112" t="e">
        <f>VLOOKUP(A112,Rawtrainig!$A$2:$H$37,7,FALSE)</f>
        <v>#N/A</v>
      </c>
      <c r="I112" t="e">
        <f>VLOOKUP(A112,Rawtrainig!$A$2:$H$37,8,FALSE)</f>
        <v>#N/A</v>
      </c>
    </row>
    <row r="113" spans="1:9" x14ac:dyDescent="0.25">
      <c r="A113" t="s">
        <v>223</v>
      </c>
      <c r="B113">
        <v>1573683.92</v>
      </c>
      <c r="C113">
        <v>2997101.68</v>
      </c>
      <c r="D113" t="e">
        <f>VLOOKUP(A113,Rawtrainig!$A$2:$F$37,3,FALSE)</f>
        <v>#N/A</v>
      </c>
      <c r="E113" t="e">
        <f>VLOOKUP(A113,Rawtrainig!$A$2:$F$37,4,FALSE)</f>
        <v>#N/A</v>
      </c>
      <c r="F113" t="e">
        <f>VLOOKUP(A113,Rawtrainig!$A$2:$F$37,5,FALSE)</f>
        <v>#N/A</v>
      </c>
      <c r="G113" t="e">
        <f>VLOOKUP(A113,Rawtrainig!$A$2:$F$37,6,FALSE)</f>
        <v>#N/A</v>
      </c>
      <c r="H113" t="e">
        <f>VLOOKUP(A113,Rawtrainig!$A$2:$H$37,7,FALSE)</f>
        <v>#N/A</v>
      </c>
      <c r="I113" t="e">
        <f>VLOOKUP(A113,Rawtrainig!$A$2:$H$37,8,FALSE)</f>
        <v>#N/A</v>
      </c>
    </row>
    <row r="114" spans="1:9" x14ac:dyDescent="0.25">
      <c r="A114" t="s">
        <v>224</v>
      </c>
      <c r="B114">
        <v>1576082.41</v>
      </c>
      <c r="C114">
        <v>3106462.89</v>
      </c>
      <c r="D114" t="e">
        <f>VLOOKUP(A114,Rawtrainig!$A$2:$F$37,3,FALSE)</f>
        <v>#N/A</v>
      </c>
      <c r="E114" t="e">
        <f>VLOOKUP(A114,Rawtrainig!$A$2:$F$37,4,FALSE)</f>
        <v>#N/A</v>
      </c>
      <c r="F114" t="e">
        <f>VLOOKUP(A114,Rawtrainig!$A$2:$F$37,5,FALSE)</f>
        <v>#N/A</v>
      </c>
      <c r="G114" t="e">
        <f>VLOOKUP(A114,Rawtrainig!$A$2:$F$37,6,FALSE)</f>
        <v>#N/A</v>
      </c>
      <c r="H114" t="e">
        <f>VLOOKUP(A114,Rawtrainig!$A$2:$H$37,7,FALSE)</f>
        <v>#N/A</v>
      </c>
      <c r="I114" t="e">
        <f>VLOOKUP(A114,Rawtrainig!$A$2:$H$37,8,FALSE)</f>
        <v>#N/A</v>
      </c>
    </row>
    <row r="115" spans="1:9" x14ac:dyDescent="0.25">
      <c r="A115" t="s">
        <v>225</v>
      </c>
      <c r="B115">
        <v>1489679.52</v>
      </c>
      <c r="C115">
        <v>2983323.82</v>
      </c>
      <c r="D115" t="e">
        <f>VLOOKUP(A115,Rawtrainig!$A$2:$F$37,3,FALSE)</f>
        <v>#N/A</v>
      </c>
      <c r="E115" t="e">
        <f>VLOOKUP(A115,Rawtrainig!$A$2:$F$37,4,FALSE)</f>
        <v>#N/A</v>
      </c>
      <c r="F115" t="e">
        <f>VLOOKUP(A115,Rawtrainig!$A$2:$F$37,5,FALSE)</f>
        <v>#N/A</v>
      </c>
      <c r="G115" t="e">
        <f>VLOOKUP(A115,Rawtrainig!$A$2:$F$37,6,FALSE)</f>
        <v>#N/A</v>
      </c>
      <c r="H115" t="e">
        <f>VLOOKUP(A115,Rawtrainig!$A$2:$H$37,7,FALSE)</f>
        <v>#N/A</v>
      </c>
      <c r="I115" t="e">
        <f>VLOOKUP(A115,Rawtrainig!$A$2:$H$37,8,FALSE)</f>
        <v>#N/A</v>
      </c>
    </row>
    <row r="116" spans="1:9" x14ac:dyDescent="0.25">
      <c r="A116" t="s">
        <v>226</v>
      </c>
      <c r="B116">
        <v>1409428.42</v>
      </c>
      <c r="C116">
        <v>2853165.23</v>
      </c>
      <c r="D116" t="e">
        <f>VLOOKUP(A116,Rawtrainig!$A$2:$F$37,3,FALSE)</f>
        <v>#N/A</v>
      </c>
      <c r="E116" t="e">
        <f>VLOOKUP(A116,Rawtrainig!$A$2:$F$37,4,FALSE)</f>
        <v>#N/A</v>
      </c>
      <c r="F116" t="e">
        <f>VLOOKUP(A116,Rawtrainig!$A$2:$F$37,5,FALSE)</f>
        <v>#N/A</v>
      </c>
      <c r="G116" t="e">
        <f>VLOOKUP(A116,Rawtrainig!$A$2:$F$37,6,FALSE)</f>
        <v>#N/A</v>
      </c>
      <c r="H116" t="e">
        <f>VLOOKUP(A116,Rawtrainig!$A$2:$H$37,7,FALSE)</f>
        <v>#N/A</v>
      </c>
      <c r="I116" t="e">
        <f>VLOOKUP(A116,Rawtrainig!$A$2:$H$37,8,FALSE)</f>
        <v>#N/A</v>
      </c>
    </row>
    <row r="117" spans="1:9" x14ac:dyDescent="0.25">
      <c r="A117" t="s">
        <v>227</v>
      </c>
      <c r="B117">
        <v>1451064.07</v>
      </c>
      <c r="C117">
        <v>2936086.83</v>
      </c>
      <c r="D117" t="e">
        <f>VLOOKUP(A117,Rawtrainig!$A$2:$F$37,3,FALSE)</f>
        <v>#N/A</v>
      </c>
      <c r="E117" t="e">
        <f>VLOOKUP(A117,Rawtrainig!$A$2:$F$37,4,FALSE)</f>
        <v>#N/A</v>
      </c>
      <c r="F117" t="e">
        <f>VLOOKUP(A117,Rawtrainig!$A$2:$F$37,5,FALSE)</f>
        <v>#N/A</v>
      </c>
      <c r="G117" t="e">
        <f>VLOOKUP(A117,Rawtrainig!$A$2:$F$37,6,FALSE)</f>
        <v>#N/A</v>
      </c>
      <c r="H117" t="e">
        <f>VLOOKUP(A117,Rawtrainig!$A$2:$H$37,7,FALSE)</f>
        <v>#N/A</v>
      </c>
      <c r="I117" t="e">
        <f>VLOOKUP(A117,Rawtrainig!$A$2:$H$37,8,FALSE)</f>
        <v>#N/A</v>
      </c>
    </row>
    <row r="118" spans="1:9" x14ac:dyDescent="0.25">
      <c r="A118" t="s">
        <v>228</v>
      </c>
      <c r="B118">
        <v>1611317.17</v>
      </c>
      <c r="C118">
        <v>3143905.2799999998</v>
      </c>
      <c r="D118" t="e">
        <f>VLOOKUP(A118,Rawtrainig!$A$2:$F$37,3,FALSE)</f>
        <v>#N/A</v>
      </c>
      <c r="E118" t="e">
        <f>VLOOKUP(A118,Rawtrainig!$A$2:$F$37,4,FALSE)</f>
        <v>#N/A</v>
      </c>
      <c r="F118" t="e">
        <f>VLOOKUP(A118,Rawtrainig!$A$2:$F$37,5,FALSE)</f>
        <v>#N/A</v>
      </c>
      <c r="G118" t="e">
        <f>VLOOKUP(A118,Rawtrainig!$A$2:$F$37,6,FALSE)</f>
        <v>#N/A</v>
      </c>
      <c r="H118" t="e">
        <f>VLOOKUP(A118,Rawtrainig!$A$2:$H$37,7,FALSE)</f>
        <v>#N/A</v>
      </c>
      <c r="I118" t="e">
        <f>VLOOKUP(A118,Rawtrainig!$A$2:$H$37,8,FALSE)</f>
        <v>#N/A</v>
      </c>
    </row>
    <row r="119" spans="1:9" x14ac:dyDescent="0.25">
      <c r="A119" t="s">
        <v>229</v>
      </c>
      <c r="B119">
        <v>1510134.92</v>
      </c>
      <c r="C119">
        <v>2839984.44</v>
      </c>
      <c r="D119">
        <f>VLOOKUP(A119,Rawtrainig!$A$2:$F$37,3,FALSE)</f>
        <v>3503849.5</v>
      </c>
      <c r="E119">
        <f>VLOOKUP(A119,Rawtrainig!$A$2:$F$37,4,FALSE)</f>
        <v>3437421.92</v>
      </c>
      <c r="F119">
        <f>VLOOKUP(A119,Rawtrainig!$A$2:$F$37,5,FALSE)</f>
        <v>2839984.44</v>
      </c>
      <c r="G119">
        <f>VLOOKUP(A119,Rawtrainig!$A$2:$F$37,6,FALSE)</f>
        <v>2753590.43</v>
      </c>
      <c r="H119">
        <f>VLOOKUP(A119,Rawtrainig!$A$2:$H$37,7,FALSE)</f>
        <v>2004532.92</v>
      </c>
      <c r="I119">
        <f>VLOOKUP(A119,Rawtrainig!$A$2:$H$37,8,FALSE)</f>
        <v>1942236.51</v>
      </c>
    </row>
    <row r="120" spans="1:9" x14ac:dyDescent="0.25">
      <c r="A120" t="s">
        <v>230</v>
      </c>
      <c r="B120">
        <v>1639020.89</v>
      </c>
      <c r="C120">
        <v>3179006.6</v>
      </c>
      <c r="D120" t="e">
        <f>VLOOKUP(A120,Rawtrainig!$A$2:$F$37,3,FALSE)</f>
        <v>#N/A</v>
      </c>
      <c r="E120" t="e">
        <f>VLOOKUP(A120,Rawtrainig!$A$2:$F$37,4,FALSE)</f>
        <v>#N/A</v>
      </c>
      <c r="F120" t="e">
        <f>VLOOKUP(A120,Rawtrainig!$A$2:$F$37,5,FALSE)</f>
        <v>#N/A</v>
      </c>
      <c r="G120" t="e">
        <f>VLOOKUP(A120,Rawtrainig!$A$2:$F$37,6,FALSE)</f>
        <v>#N/A</v>
      </c>
      <c r="H120" t="e">
        <f>VLOOKUP(A120,Rawtrainig!$A$2:$H$37,7,FALSE)</f>
        <v>#N/A</v>
      </c>
      <c r="I120" t="e">
        <f>VLOOKUP(A120,Rawtrainig!$A$2:$H$37,8,FALSE)</f>
        <v>#N/A</v>
      </c>
    </row>
    <row r="121" spans="1:9" x14ac:dyDescent="0.25">
      <c r="A121" t="s">
        <v>231</v>
      </c>
      <c r="B121">
        <v>1645828.77</v>
      </c>
      <c r="C121">
        <v>3265818.97</v>
      </c>
      <c r="D121">
        <f>VLOOKUP(A121,Rawtrainig!$A$2:$F$37,3,FALSE)</f>
        <v>3961501.19</v>
      </c>
      <c r="E121">
        <f>VLOOKUP(A121,Rawtrainig!$A$2:$F$37,4,FALSE)</f>
        <v>3859127.78</v>
      </c>
      <c r="F121">
        <f>VLOOKUP(A121,Rawtrainig!$A$2:$F$37,5,FALSE)</f>
        <v>3265818.97</v>
      </c>
      <c r="G121">
        <f>VLOOKUP(A121,Rawtrainig!$A$2:$F$37,6,FALSE)</f>
        <v>3119893.93</v>
      </c>
      <c r="H121">
        <f>VLOOKUP(A121,Rawtrainig!$A$2:$H$37,7,FALSE)</f>
        <v>2205411.09</v>
      </c>
      <c r="I121">
        <f>VLOOKUP(A121,Rawtrainig!$A$2:$H$37,8,FALSE)</f>
        <v>2160043.33</v>
      </c>
    </row>
    <row r="122" spans="1:9" x14ac:dyDescent="0.25">
      <c r="A122" t="s">
        <v>232</v>
      </c>
      <c r="B122">
        <v>1636962.42</v>
      </c>
      <c r="C122">
        <v>3218704.18</v>
      </c>
      <c r="D122" t="e">
        <f>VLOOKUP(A122,Rawtrainig!$A$2:$F$37,3,FALSE)</f>
        <v>#N/A</v>
      </c>
      <c r="E122" t="e">
        <f>VLOOKUP(A122,Rawtrainig!$A$2:$F$37,4,FALSE)</f>
        <v>#N/A</v>
      </c>
      <c r="F122" t="e">
        <f>VLOOKUP(A122,Rawtrainig!$A$2:$F$37,5,FALSE)</f>
        <v>#N/A</v>
      </c>
      <c r="G122" t="e">
        <f>VLOOKUP(A122,Rawtrainig!$A$2:$F$37,6,FALSE)</f>
        <v>#N/A</v>
      </c>
      <c r="H122" t="e">
        <f>VLOOKUP(A122,Rawtrainig!$A$2:$H$37,7,FALSE)</f>
        <v>#N/A</v>
      </c>
      <c r="I122" t="e">
        <f>VLOOKUP(A122,Rawtrainig!$A$2:$H$37,8,FALSE)</f>
        <v>#N/A</v>
      </c>
    </row>
    <row r="123" spans="1:9" x14ac:dyDescent="0.25">
      <c r="A123" t="s">
        <v>233</v>
      </c>
      <c r="B123">
        <v>1543750.57</v>
      </c>
      <c r="C123">
        <v>3047800.38</v>
      </c>
      <c r="D123" t="e">
        <f>VLOOKUP(A123,Rawtrainig!$A$2:$F$37,3,FALSE)</f>
        <v>#N/A</v>
      </c>
      <c r="E123" t="e">
        <f>VLOOKUP(A123,Rawtrainig!$A$2:$F$37,4,FALSE)</f>
        <v>#N/A</v>
      </c>
      <c r="F123" t="e">
        <f>VLOOKUP(A123,Rawtrainig!$A$2:$F$37,5,FALSE)</f>
        <v>#N/A</v>
      </c>
      <c r="G123" t="e">
        <f>VLOOKUP(A123,Rawtrainig!$A$2:$F$37,6,FALSE)</f>
        <v>#N/A</v>
      </c>
      <c r="H123" t="e">
        <f>VLOOKUP(A123,Rawtrainig!$A$2:$H$37,7,FALSE)</f>
        <v>#N/A</v>
      </c>
      <c r="I123" t="e">
        <f>VLOOKUP(A123,Rawtrainig!$A$2:$H$37,8,FALSE)</f>
        <v>#N/A</v>
      </c>
    </row>
    <row r="124" spans="1:9" x14ac:dyDescent="0.25">
      <c r="A124" t="s">
        <v>234</v>
      </c>
      <c r="B124">
        <v>1693652.5</v>
      </c>
      <c r="C124">
        <v>3220647.38</v>
      </c>
      <c r="D124">
        <f>VLOOKUP(A124,Rawtrainig!$A$2:$F$37,3,FALSE)</f>
        <v>3947426.3</v>
      </c>
      <c r="E124">
        <f>VLOOKUP(A124,Rawtrainig!$A$2:$F$37,4,FALSE)</f>
        <v>3723963.01</v>
      </c>
      <c r="F124">
        <f>VLOOKUP(A124,Rawtrainig!$A$2:$F$37,5,FALSE)</f>
        <v>3220647.38</v>
      </c>
      <c r="G124">
        <f>VLOOKUP(A124,Rawtrainig!$A$2:$F$37,6,FALSE)</f>
        <v>3123610.48</v>
      </c>
      <c r="H124">
        <f>VLOOKUP(A124,Rawtrainig!$A$2:$H$37,7,FALSE)</f>
        <v>2244098.7400000002</v>
      </c>
      <c r="I124">
        <f>VLOOKUP(A124,Rawtrainig!$A$2:$H$37,8,FALSE)</f>
        <v>2200690.12</v>
      </c>
    </row>
    <row r="125" spans="1:9" x14ac:dyDescent="0.25">
      <c r="A125" t="s">
        <v>235</v>
      </c>
      <c r="B125">
        <v>1418289.55</v>
      </c>
      <c r="C125">
        <v>2791804.15</v>
      </c>
      <c r="D125">
        <f>VLOOKUP(A125,Rawtrainig!$A$2:$F$37,3,FALSE)</f>
        <v>3531554.92</v>
      </c>
      <c r="E125">
        <f>VLOOKUP(A125,Rawtrainig!$A$2:$F$37,4,FALSE)</f>
        <v>3419175.81</v>
      </c>
      <c r="F125">
        <f>VLOOKUP(A125,Rawtrainig!$A$2:$F$37,5,FALSE)</f>
        <v>2791804.15</v>
      </c>
      <c r="G125">
        <f>VLOOKUP(A125,Rawtrainig!$A$2:$F$37,6,FALSE)</f>
        <v>2701618.55</v>
      </c>
      <c r="H125">
        <f>VLOOKUP(A125,Rawtrainig!$A$2:$H$37,7,FALSE)</f>
        <v>1908027.65</v>
      </c>
      <c r="I125">
        <f>VLOOKUP(A125,Rawtrainig!$A$2:$H$37,8,FALSE)</f>
        <v>1879854.52</v>
      </c>
    </row>
    <row r="126" spans="1:9" x14ac:dyDescent="0.25">
      <c r="A126" t="s">
        <v>289</v>
      </c>
      <c r="B126">
        <v>1564319.3</v>
      </c>
      <c r="C126">
        <v>2898542.97</v>
      </c>
      <c r="D126">
        <f>VLOOKUP(A126,Rawtrainig!$A$2:$F$37,3,FALSE)</f>
        <v>3730291.61</v>
      </c>
      <c r="E126">
        <f>VLOOKUP(A126,Rawtrainig!$A$2:$F$37,4,FALSE)</f>
        <v>3519878.02</v>
      </c>
      <c r="F126">
        <f>VLOOKUP(A126,Rawtrainig!$A$2:$F$37,5,FALSE)</f>
        <v>2898542.97</v>
      </c>
      <c r="G126">
        <f>VLOOKUP(A126,Rawtrainig!$A$2:$F$37,6,FALSE)</f>
        <v>2907339.34</v>
      </c>
      <c r="H126">
        <f>VLOOKUP(A126,Rawtrainig!$A$2:$H$37,7,FALSE)</f>
        <v>1968232.95</v>
      </c>
      <c r="I126">
        <f>VLOOKUP(A126,Rawtrainig!$A$2:$H$37,8,FALSE)</f>
        <v>1969993.59</v>
      </c>
    </row>
    <row r="127" spans="1:9" x14ac:dyDescent="0.25">
      <c r="A127" t="s">
        <v>290</v>
      </c>
      <c r="B127">
        <v>1652599.33</v>
      </c>
      <c r="C127">
        <v>2999965.05</v>
      </c>
      <c r="D127" t="e">
        <f>VLOOKUP(A127,Rawtrainig!$A$2:$F$37,3,FALSE)</f>
        <v>#N/A</v>
      </c>
      <c r="E127" t="e">
        <f>VLOOKUP(A127,Rawtrainig!$A$2:$F$37,4,FALSE)</f>
        <v>#N/A</v>
      </c>
      <c r="F127" t="e">
        <f>VLOOKUP(A127,Rawtrainig!$A$2:$F$37,5,FALSE)</f>
        <v>#N/A</v>
      </c>
      <c r="G127" t="e">
        <f>VLOOKUP(A127,Rawtrainig!$A$2:$F$37,6,FALSE)</f>
        <v>#N/A</v>
      </c>
      <c r="H127" t="e">
        <f>VLOOKUP(A127,Rawtrainig!$A$2:$H$37,7,FALSE)</f>
        <v>#N/A</v>
      </c>
      <c r="I127" t="e">
        <f>VLOOKUP(A127,Rawtrainig!$A$2:$H$37,8,FALSE)</f>
        <v>#N/A</v>
      </c>
    </row>
    <row r="128" spans="1:9" x14ac:dyDescent="0.25">
      <c r="A128" t="s">
        <v>291</v>
      </c>
      <c r="B128">
        <v>1614029.5</v>
      </c>
      <c r="C128">
        <v>3045896.73</v>
      </c>
      <c r="D128" t="e">
        <f>VLOOKUP(A128,Rawtrainig!$A$2:$F$37,3,FALSE)</f>
        <v>#N/A</v>
      </c>
      <c r="E128" t="e">
        <f>VLOOKUP(A128,Rawtrainig!$A$2:$F$37,4,FALSE)</f>
        <v>#N/A</v>
      </c>
      <c r="F128" t="e">
        <f>VLOOKUP(A128,Rawtrainig!$A$2:$F$37,5,FALSE)</f>
        <v>#N/A</v>
      </c>
      <c r="G128" t="e">
        <f>VLOOKUP(A128,Rawtrainig!$A$2:$F$37,6,FALSE)</f>
        <v>#N/A</v>
      </c>
      <c r="H128" t="e">
        <f>VLOOKUP(A128,Rawtrainig!$A$2:$H$37,7,FALSE)</f>
        <v>#N/A</v>
      </c>
      <c r="I128" t="e">
        <f>VLOOKUP(A128,Rawtrainig!$A$2:$H$37,8,FALSE)</f>
        <v>#N/A</v>
      </c>
    </row>
    <row r="129" spans="1:9" x14ac:dyDescent="0.25">
      <c r="A129" t="s">
        <v>292</v>
      </c>
      <c r="B129">
        <v>1589744.95</v>
      </c>
      <c r="C129">
        <v>3012179.91</v>
      </c>
      <c r="D129" t="e">
        <f>VLOOKUP(A129,Rawtrainig!$A$2:$F$37,3,FALSE)</f>
        <v>#N/A</v>
      </c>
      <c r="E129" t="e">
        <f>VLOOKUP(A129,Rawtrainig!$A$2:$F$37,4,FALSE)</f>
        <v>#N/A</v>
      </c>
      <c r="F129" t="e">
        <f>VLOOKUP(A129,Rawtrainig!$A$2:$F$37,5,FALSE)</f>
        <v>#N/A</v>
      </c>
      <c r="G129" t="e">
        <f>VLOOKUP(A129,Rawtrainig!$A$2:$F$37,6,FALSE)</f>
        <v>#N/A</v>
      </c>
      <c r="H129" t="e">
        <f>VLOOKUP(A129,Rawtrainig!$A$2:$H$37,7,FALSE)</f>
        <v>#N/A</v>
      </c>
      <c r="I129" t="e">
        <f>VLOOKUP(A129,Rawtrainig!$A$2:$H$37,8,FALSE)</f>
        <v>#N/A</v>
      </c>
    </row>
    <row r="130" spans="1:9" x14ac:dyDescent="0.25">
      <c r="A130" t="s">
        <v>293</v>
      </c>
      <c r="B130">
        <v>1617393.28</v>
      </c>
      <c r="C130">
        <v>3126680.74</v>
      </c>
      <c r="D130" t="e">
        <f>VLOOKUP(A130,Rawtrainig!$A$2:$F$37,3,FALSE)</f>
        <v>#N/A</v>
      </c>
      <c r="E130" t="e">
        <f>VLOOKUP(A130,Rawtrainig!$A$2:$F$37,4,FALSE)</f>
        <v>#N/A</v>
      </c>
      <c r="F130" t="e">
        <f>VLOOKUP(A130,Rawtrainig!$A$2:$F$37,5,FALSE)</f>
        <v>#N/A</v>
      </c>
      <c r="G130" t="e">
        <f>VLOOKUP(A130,Rawtrainig!$A$2:$F$37,6,FALSE)</f>
        <v>#N/A</v>
      </c>
      <c r="H130" t="e">
        <f>VLOOKUP(A130,Rawtrainig!$A$2:$H$37,7,FALSE)</f>
        <v>#N/A</v>
      </c>
      <c r="I130" t="e">
        <f>VLOOKUP(A130,Rawtrainig!$A$2:$H$37,8,FALSE)</f>
        <v>#N/A</v>
      </c>
    </row>
    <row r="131" spans="1:9" x14ac:dyDescent="0.25">
      <c r="A131" t="s">
        <v>294</v>
      </c>
      <c r="B131">
        <v>1565473.12</v>
      </c>
      <c r="C131">
        <v>2975869.34</v>
      </c>
      <c r="D131" t="e">
        <f>VLOOKUP(A131,Rawtrainig!$A$2:$F$37,3,FALSE)</f>
        <v>#N/A</v>
      </c>
      <c r="E131" t="e">
        <f>VLOOKUP(A131,Rawtrainig!$A$2:$F$37,4,FALSE)</f>
        <v>#N/A</v>
      </c>
      <c r="F131" t="e">
        <f>VLOOKUP(A131,Rawtrainig!$A$2:$F$37,5,FALSE)</f>
        <v>#N/A</v>
      </c>
      <c r="G131" t="e">
        <f>VLOOKUP(A131,Rawtrainig!$A$2:$F$37,6,FALSE)</f>
        <v>#N/A</v>
      </c>
      <c r="H131" t="e">
        <f>VLOOKUP(A131,Rawtrainig!$A$2:$H$37,7,FALSE)</f>
        <v>#N/A</v>
      </c>
      <c r="I131" t="e">
        <f>VLOOKUP(A131,Rawtrainig!$A$2:$H$37,8,FALSE)</f>
        <v>#N/A</v>
      </c>
    </row>
    <row r="132" spans="1:9" x14ac:dyDescent="0.25">
      <c r="A132" t="s">
        <v>295</v>
      </c>
      <c r="B132">
        <v>1598333.74</v>
      </c>
      <c r="C132">
        <v>2876991.74</v>
      </c>
      <c r="D132" t="e">
        <f>VLOOKUP(A132,Rawtrainig!$A$2:$F$37,3,FALSE)</f>
        <v>#N/A</v>
      </c>
      <c r="E132" t="e">
        <f>VLOOKUP(A132,Rawtrainig!$A$2:$F$37,4,FALSE)</f>
        <v>#N/A</v>
      </c>
      <c r="F132" t="e">
        <f>VLOOKUP(A132,Rawtrainig!$A$2:$F$37,5,FALSE)</f>
        <v>#N/A</v>
      </c>
      <c r="G132" t="e">
        <f>VLOOKUP(A132,Rawtrainig!$A$2:$F$37,6,FALSE)</f>
        <v>#N/A</v>
      </c>
      <c r="H132" t="e">
        <f>VLOOKUP(A132,Rawtrainig!$A$2:$H$37,7,FALSE)</f>
        <v>#N/A</v>
      </c>
      <c r="I132" t="e">
        <f>VLOOKUP(A132,Rawtrainig!$A$2:$H$37,8,FALSE)</f>
        <v>#N/A</v>
      </c>
    </row>
    <row r="133" spans="1:9" x14ac:dyDescent="0.25">
      <c r="A133" t="s">
        <v>296</v>
      </c>
      <c r="B133">
        <v>1646102.39</v>
      </c>
      <c r="C133">
        <v>2960972.8</v>
      </c>
      <c r="D133" t="e">
        <f>VLOOKUP(A133,Rawtrainig!$A$2:$F$37,3,FALSE)</f>
        <v>#N/A</v>
      </c>
      <c r="E133" t="e">
        <f>VLOOKUP(A133,Rawtrainig!$A$2:$F$37,4,FALSE)</f>
        <v>#N/A</v>
      </c>
      <c r="F133" t="e">
        <f>VLOOKUP(A133,Rawtrainig!$A$2:$F$37,5,FALSE)</f>
        <v>#N/A</v>
      </c>
      <c r="G133" t="e">
        <f>VLOOKUP(A133,Rawtrainig!$A$2:$F$37,6,FALSE)</f>
        <v>#N/A</v>
      </c>
      <c r="H133" t="e">
        <f>VLOOKUP(A133,Rawtrainig!$A$2:$H$37,7,FALSE)</f>
        <v>#N/A</v>
      </c>
      <c r="I133" t="e">
        <f>VLOOKUP(A133,Rawtrainig!$A$2:$H$37,8,FALSE)</f>
        <v>#N/A</v>
      </c>
    </row>
    <row r="134" spans="1:9" x14ac:dyDescent="0.25">
      <c r="A134" t="s">
        <v>297</v>
      </c>
      <c r="B134">
        <v>1693620.48</v>
      </c>
      <c r="C134">
        <v>3069522.14</v>
      </c>
      <c r="D134" t="e">
        <f>VLOOKUP(A134,Rawtrainig!$A$2:$F$37,3,FALSE)</f>
        <v>#N/A</v>
      </c>
      <c r="E134" t="e">
        <f>VLOOKUP(A134,Rawtrainig!$A$2:$F$37,4,FALSE)</f>
        <v>#N/A</v>
      </c>
      <c r="F134" t="e">
        <f>VLOOKUP(A134,Rawtrainig!$A$2:$F$37,5,FALSE)</f>
        <v>#N/A</v>
      </c>
      <c r="G134" t="e">
        <f>VLOOKUP(A134,Rawtrainig!$A$2:$F$37,6,FALSE)</f>
        <v>#N/A</v>
      </c>
      <c r="H134" t="e">
        <f>VLOOKUP(A134,Rawtrainig!$A$2:$H$37,7,FALSE)</f>
        <v>#N/A</v>
      </c>
      <c r="I134" t="e">
        <f>VLOOKUP(A134,Rawtrainig!$A$2:$H$37,8,FALSE)</f>
        <v>#N/A</v>
      </c>
    </row>
    <row r="135" spans="1:9" x14ac:dyDescent="0.25">
      <c r="A135" t="s">
        <v>298</v>
      </c>
      <c r="B135">
        <v>1635916.52</v>
      </c>
      <c r="C135">
        <v>3006950.62</v>
      </c>
      <c r="D135" t="e">
        <f>VLOOKUP(A135,Rawtrainig!$A$2:$F$37,3,FALSE)</f>
        <v>#N/A</v>
      </c>
      <c r="E135" t="e">
        <f>VLOOKUP(A135,Rawtrainig!$A$2:$F$37,4,FALSE)</f>
        <v>#N/A</v>
      </c>
      <c r="F135" t="e">
        <f>VLOOKUP(A135,Rawtrainig!$A$2:$F$37,5,FALSE)</f>
        <v>#N/A</v>
      </c>
      <c r="G135" t="e">
        <f>VLOOKUP(A135,Rawtrainig!$A$2:$F$37,6,FALSE)</f>
        <v>#N/A</v>
      </c>
      <c r="H135" t="e">
        <f>VLOOKUP(A135,Rawtrainig!$A$2:$H$37,7,FALSE)</f>
        <v>#N/A</v>
      </c>
      <c r="I135" t="e">
        <f>VLOOKUP(A135,Rawtrainig!$A$2:$H$37,8,FALSE)</f>
        <v>#N/A</v>
      </c>
    </row>
    <row r="136" spans="1:9" x14ac:dyDescent="0.25">
      <c r="A136" t="s">
        <v>299</v>
      </c>
      <c r="B136">
        <v>1610832.98</v>
      </c>
      <c r="C136">
        <v>3016317.95</v>
      </c>
      <c r="D136" t="e">
        <f>VLOOKUP(A136,Rawtrainig!$A$2:$F$37,3,FALSE)</f>
        <v>#N/A</v>
      </c>
      <c r="E136" t="e">
        <f>VLOOKUP(A136,Rawtrainig!$A$2:$F$37,4,FALSE)</f>
        <v>#N/A</v>
      </c>
      <c r="F136" t="e">
        <f>VLOOKUP(A136,Rawtrainig!$A$2:$F$37,5,FALSE)</f>
        <v>#N/A</v>
      </c>
      <c r="G136" t="e">
        <f>VLOOKUP(A136,Rawtrainig!$A$2:$F$37,6,FALSE)</f>
        <v>#N/A</v>
      </c>
      <c r="H136" t="e">
        <f>VLOOKUP(A136,Rawtrainig!$A$2:$H$37,7,FALSE)</f>
        <v>#N/A</v>
      </c>
      <c r="I136" t="e">
        <f>VLOOKUP(A136,Rawtrainig!$A$2:$H$37,8,FALSE)</f>
        <v>#N/A</v>
      </c>
    </row>
    <row r="137" spans="1:9" x14ac:dyDescent="0.25">
      <c r="A137" t="s">
        <v>300</v>
      </c>
      <c r="B137">
        <v>1567024.38</v>
      </c>
      <c r="C137">
        <v>2810620.99</v>
      </c>
      <c r="D137">
        <f>VLOOKUP(A137,Rawtrainig!$A$2:$F$37,3,FALSE)</f>
        <v>3536114.18</v>
      </c>
      <c r="E137">
        <f>VLOOKUP(A137,Rawtrainig!$A$2:$F$37,4,FALSE)</f>
        <v>3522305.57</v>
      </c>
      <c r="F137">
        <f>VLOOKUP(A137,Rawtrainig!$A$2:$F$37,5,FALSE)</f>
        <v>2810620.99</v>
      </c>
      <c r="G137">
        <f>VLOOKUP(A137,Rawtrainig!$A$2:$F$37,6,FALSE)</f>
        <v>2840422.97</v>
      </c>
      <c r="H137">
        <f>VLOOKUP(A137,Rawtrainig!$A$2:$H$37,7,FALSE)</f>
        <v>1998748.14</v>
      </c>
      <c r="I137">
        <f>VLOOKUP(A137,Rawtrainig!$A$2:$H$37,8,FALSE)</f>
        <v>1943653.51</v>
      </c>
    </row>
    <row r="138" spans="1:9" x14ac:dyDescent="0.25">
      <c r="A138" t="s">
        <v>301</v>
      </c>
      <c r="B138">
        <v>1609609.49</v>
      </c>
      <c r="C138">
        <v>3014555.82</v>
      </c>
      <c r="D138" t="e">
        <f>VLOOKUP(A138,Rawtrainig!$A$2:$F$37,3,FALSE)</f>
        <v>#N/A</v>
      </c>
      <c r="E138" t="e">
        <f>VLOOKUP(A138,Rawtrainig!$A$2:$F$37,4,FALSE)</f>
        <v>#N/A</v>
      </c>
      <c r="F138" t="e">
        <f>VLOOKUP(A138,Rawtrainig!$A$2:$F$37,5,FALSE)</f>
        <v>#N/A</v>
      </c>
      <c r="G138" t="e">
        <f>VLOOKUP(A138,Rawtrainig!$A$2:$F$37,6,FALSE)</f>
        <v>#N/A</v>
      </c>
      <c r="H138" t="e">
        <f>VLOOKUP(A138,Rawtrainig!$A$2:$H$37,7,FALSE)</f>
        <v>#N/A</v>
      </c>
      <c r="I138" t="e">
        <f>VLOOKUP(A138,Rawtrainig!$A$2:$H$37,8,FALSE)</f>
        <v>#N/A</v>
      </c>
    </row>
    <row r="139" spans="1:9" x14ac:dyDescent="0.25">
      <c r="A139" t="s">
        <v>302</v>
      </c>
      <c r="B139">
        <v>1622341.5</v>
      </c>
      <c r="C139">
        <v>3014740.86</v>
      </c>
      <c r="D139" t="e">
        <f>VLOOKUP(A139,Rawtrainig!$A$2:$F$37,3,FALSE)</f>
        <v>#N/A</v>
      </c>
      <c r="E139" t="e">
        <f>VLOOKUP(A139,Rawtrainig!$A$2:$F$37,4,FALSE)</f>
        <v>#N/A</v>
      </c>
      <c r="F139" t="e">
        <f>VLOOKUP(A139,Rawtrainig!$A$2:$F$37,5,FALSE)</f>
        <v>#N/A</v>
      </c>
      <c r="G139" t="e">
        <f>VLOOKUP(A139,Rawtrainig!$A$2:$F$37,6,FALSE)</f>
        <v>#N/A</v>
      </c>
      <c r="H139" t="e">
        <f>VLOOKUP(A139,Rawtrainig!$A$2:$H$37,7,FALSE)</f>
        <v>#N/A</v>
      </c>
      <c r="I139" t="e">
        <f>VLOOKUP(A139,Rawtrainig!$A$2:$H$37,8,FALSE)</f>
        <v>#N/A</v>
      </c>
    </row>
    <row r="140" spans="1:9" x14ac:dyDescent="0.25">
      <c r="A140" t="s">
        <v>303</v>
      </c>
      <c r="B140">
        <v>1690724.89</v>
      </c>
      <c r="C140">
        <v>3113635.16</v>
      </c>
      <c r="D140" t="e">
        <f>VLOOKUP(A140,Rawtrainig!$A$2:$F$37,3,FALSE)</f>
        <v>#N/A</v>
      </c>
      <c r="E140" t="e">
        <f>VLOOKUP(A140,Rawtrainig!$A$2:$F$37,4,FALSE)</f>
        <v>#N/A</v>
      </c>
      <c r="F140" t="e">
        <f>VLOOKUP(A140,Rawtrainig!$A$2:$F$37,5,FALSE)</f>
        <v>#N/A</v>
      </c>
      <c r="G140" t="e">
        <f>VLOOKUP(A140,Rawtrainig!$A$2:$F$37,6,FALSE)</f>
        <v>#N/A</v>
      </c>
      <c r="H140" t="e">
        <f>VLOOKUP(A140,Rawtrainig!$A$2:$H$37,7,FALSE)</f>
        <v>#N/A</v>
      </c>
      <c r="I140" t="e">
        <f>VLOOKUP(A140,Rawtrainig!$A$2:$H$37,8,FALSE)</f>
        <v>#N/A</v>
      </c>
    </row>
    <row r="141" spans="1:9" x14ac:dyDescent="0.25">
      <c r="A141" t="s">
        <v>304</v>
      </c>
      <c r="B141">
        <v>1597159.87</v>
      </c>
      <c r="C141">
        <v>2894199.23</v>
      </c>
      <c r="D141" t="e">
        <f>VLOOKUP(A141,Rawtrainig!$A$2:$F$37,3,FALSE)</f>
        <v>#N/A</v>
      </c>
      <c r="E141" t="e">
        <f>VLOOKUP(A141,Rawtrainig!$A$2:$F$37,4,FALSE)</f>
        <v>#N/A</v>
      </c>
      <c r="F141" t="e">
        <f>VLOOKUP(A141,Rawtrainig!$A$2:$F$37,5,FALSE)</f>
        <v>#N/A</v>
      </c>
      <c r="G141" t="e">
        <f>VLOOKUP(A141,Rawtrainig!$A$2:$F$37,6,FALSE)</f>
        <v>#N/A</v>
      </c>
      <c r="H141" t="e">
        <f>VLOOKUP(A141,Rawtrainig!$A$2:$H$37,7,FALSE)</f>
        <v>#N/A</v>
      </c>
      <c r="I141" t="e">
        <f>VLOOKUP(A141,Rawtrainig!$A$2:$H$37,8,FALSE)</f>
        <v>#N/A</v>
      </c>
    </row>
    <row r="142" spans="1:9" x14ac:dyDescent="0.25">
      <c r="A142" t="s">
        <v>305</v>
      </c>
      <c r="B142">
        <v>1598205.64</v>
      </c>
      <c r="C142">
        <v>3003273.86</v>
      </c>
      <c r="D142" t="e">
        <f>VLOOKUP(A142,Rawtrainig!$A$2:$F$37,3,FALSE)</f>
        <v>#N/A</v>
      </c>
      <c r="E142" t="e">
        <f>VLOOKUP(A142,Rawtrainig!$A$2:$F$37,4,FALSE)</f>
        <v>#N/A</v>
      </c>
      <c r="F142" t="e">
        <f>VLOOKUP(A142,Rawtrainig!$A$2:$F$37,5,FALSE)</f>
        <v>#N/A</v>
      </c>
      <c r="G142" t="e">
        <f>VLOOKUP(A142,Rawtrainig!$A$2:$F$37,6,FALSE)</f>
        <v>#N/A</v>
      </c>
      <c r="H142" t="e">
        <f>VLOOKUP(A142,Rawtrainig!$A$2:$H$37,7,FALSE)</f>
        <v>#N/A</v>
      </c>
      <c r="I142" t="e">
        <f>VLOOKUP(A142,Rawtrainig!$A$2:$H$37,8,FALSE)</f>
        <v>#N/A</v>
      </c>
    </row>
    <row r="143" spans="1:9" x14ac:dyDescent="0.25">
      <c r="A143" t="s">
        <v>306</v>
      </c>
      <c r="B143">
        <v>1662754.08</v>
      </c>
      <c r="C143">
        <v>3104791.75</v>
      </c>
      <c r="D143" t="e">
        <f>VLOOKUP(A143,Rawtrainig!$A$2:$F$37,3,FALSE)</f>
        <v>#N/A</v>
      </c>
      <c r="E143" t="e">
        <f>VLOOKUP(A143,Rawtrainig!$A$2:$F$37,4,FALSE)</f>
        <v>#N/A</v>
      </c>
      <c r="F143" t="e">
        <f>VLOOKUP(A143,Rawtrainig!$A$2:$F$37,5,FALSE)</f>
        <v>#N/A</v>
      </c>
      <c r="G143" t="e">
        <f>VLOOKUP(A143,Rawtrainig!$A$2:$F$37,6,FALSE)</f>
        <v>#N/A</v>
      </c>
      <c r="H143" t="e">
        <f>VLOOKUP(A143,Rawtrainig!$A$2:$H$37,7,FALSE)</f>
        <v>#N/A</v>
      </c>
      <c r="I143" t="e">
        <f>VLOOKUP(A143,Rawtrainig!$A$2:$H$37,8,FALSE)</f>
        <v>#N/A</v>
      </c>
    </row>
    <row r="144" spans="1:9" x14ac:dyDescent="0.25">
      <c r="A144" t="s">
        <v>307</v>
      </c>
      <c r="B144">
        <v>1570707.95</v>
      </c>
      <c r="C144">
        <v>2969335.27</v>
      </c>
      <c r="D144" t="e">
        <f>VLOOKUP(A144,Rawtrainig!$A$2:$F$37,3,FALSE)</f>
        <v>#N/A</v>
      </c>
      <c r="E144" t="e">
        <f>VLOOKUP(A144,Rawtrainig!$A$2:$F$37,4,FALSE)</f>
        <v>#N/A</v>
      </c>
      <c r="F144" t="e">
        <f>VLOOKUP(A144,Rawtrainig!$A$2:$F$37,5,FALSE)</f>
        <v>#N/A</v>
      </c>
      <c r="G144" t="e">
        <f>VLOOKUP(A144,Rawtrainig!$A$2:$F$37,6,FALSE)</f>
        <v>#N/A</v>
      </c>
      <c r="H144" t="e">
        <f>VLOOKUP(A144,Rawtrainig!$A$2:$H$37,7,FALSE)</f>
        <v>#N/A</v>
      </c>
      <c r="I144" t="e">
        <f>VLOOKUP(A144,Rawtrainig!$A$2:$H$37,8,FALSE)</f>
        <v>#N/A</v>
      </c>
    </row>
    <row r="145" spans="1:9" x14ac:dyDescent="0.25">
      <c r="A145" t="s">
        <v>308</v>
      </c>
      <c r="B145">
        <v>1648068.2</v>
      </c>
      <c r="C145">
        <v>2881175.41</v>
      </c>
      <c r="D145">
        <f>VLOOKUP(A145,Rawtrainig!$A$2:$F$37,3,FALSE)</f>
        <v>3545914.36</v>
      </c>
      <c r="E145">
        <f>VLOOKUP(A145,Rawtrainig!$A$2:$F$37,4,FALSE)</f>
        <v>3434587.24</v>
      </c>
      <c r="F145">
        <f>VLOOKUP(A145,Rawtrainig!$A$2:$F$37,5,FALSE)</f>
        <v>2881175.41</v>
      </c>
      <c r="G145">
        <f>VLOOKUP(A145,Rawtrainig!$A$2:$F$37,6,FALSE)</f>
        <v>2812633.51</v>
      </c>
      <c r="H145">
        <f>VLOOKUP(A145,Rawtrainig!$A$2:$H$37,7,FALSE)</f>
        <v>2881175.41</v>
      </c>
      <c r="I145">
        <f>VLOOKUP(A145,Rawtrainig!$A$2:$H$37,8,FALSE)</f>
        <v>2041114.27</v>
      </c>
    </row>
    <row r="146" spans="1:9" x14ac:dyDescent="0.25">
      <c r="A146" t="s">
        <v>309</v>
      </c>
      <c r="B146">
        <v>1643618.25</v>
      </c>
      <c r="C146">
        <v>3038064.37</v>
      </c>
      <c r="D146" t="e">
        <f>VLOOKUP(A146,Rawtrainig!$A$2:$F$37,3,FALSE)</f>
        <v>#N/A</v>
      </c>
      <c r="E146" t="e">
        <f>VLOOKUP(A146,Rawtrainig!$A$2:$F$37,4,FALSE)</f>
        <v>#N/A</v>
      </c>
      <c r="F146" t="e">
        <f>VLOOKUP(A146,Rawtrainig!$A$2:$F$37,5,FALSE)</f>
        <v>#N/A</v>
      </c>
      <c r="G146" t="e">
        <f>VLOOKUP(A146,Rawtrainig!$A$2:$F$37,6,FALSE)</f>
        <v>#N/A</v>
      </c>
      <c r="H146" t="e">
        <f>VLOOKUP(A146,Rawtrainig!$A$2:$H$37,7,FALSE)</f>
        <v>#N/A</v>
      </c>
      <c r="I146" t="e">
        <f>VLOOKUP(A146,Rawtrainig!$A$2:$H$37,8,FALSE)</f>
        <v>#N/A</v>
      </c>
    </row>
    <row r="147" spans="1:9" x14ac:dyDescent="0.25">
      <c r="A147" t="s">
        <v>310</v>
      </c>
      <c r="B147">
        <v>1694096.69</v>
      </c>
      <c r="C147">
        <v>2973814.41</v>
      </c>
      <c r="D147">
        <f>VLOOKUP(A147,Rawtrainig!$A$2:$F$37,3,FALSE)</f>
        <v>3690661.05</v>
      </c>
      <c r="E147">
        <f>VLOOKUP(A147,Rawtrainig!$A$2:$F$37,4,FALSE)</f>
        <v>3533553.87</v>
      </c>
      <c r="F147">
        <f>VLOOKUP(A147,Rawtrainig!$A$2:$F$37,5,FALSE)</f>
        <v>2973814.41</v>
      </c>
      <c r="G147">
        <f>VLOOKUP(A147,Rawtrainig!$A$2:$F$37,6,FALSE)</f>
        <v>2849723.7</v>
      </c>
      <c r="H147">
        <f>VLOOKUP(A147,Rawtrainig!$A$2:$H$37,7,FALSE)</f>
        <v>2114317.37</v>
      </c>
      <c r="I147">
        <f>VLOOKUP(A147,Rawtrainig!$A$2:$H$37,8,FALSE)</f>
        <v>2070037.8</v>
      </c>
    </row>
    <row r="148" spans="1:9" x14ac:dyDescent="0.25">
      <c r="A148" t="s">
        <v>311</v>
      </c>
      <c r="B148">
        <v>1667960.89</v>
      </c>
      <c r="C148">
        <v>3081406.22</v>
      </c>
      <c r="D148" t="e">
        <f>VLOOKUP(A148,Rawtrainig!$A$2:$F$37,3,FALSE)</f>
        <v>#N/A</v>
      </c>
      <c r="E148" t="e">
        <f>VLOOKUP(A148,Rawtrainig!$A$2:$F$37,4,FALSE)</f>
        <v>#N/A</v>
      </c>
      <c r="F148" t="e">
        <f>VLOOKUP(A148,Rawtrainig!$A$2:$F$37,5,FALSE)</f>
        <v>#N/A</v>
      </c>
      <c r="G148" t="e">
        <f>VLOOKUP(A148,Rawtrainig!$A$2:$F$37,6,FALSE)</f>
        <v>#N/A</v>
      </c>
      <c r="H148" t="e">
        <f>VLOOKUP(A148,Rawtrainig!$A$2:$H$37,7,FALSE)</f>
        <v>#N/A</v>
      </c>
      <c r="I148" t="e">
        <f>VLOOKUP(A148,Rawtrainig!$A$2:$H$37,8,FALSE)</f>
        <v>#N/A</v>
      </c>
    </row>
    <row r="149" spans="1:9" x14ac:dyDescent="0.25">
      <c r="A149" t="s">
        <v>312</v>
      </c>
      <c r="B149">
        <v>1612897.01</v>
      </c>
      <c r="C149">
        <v>2975509.84</v>
      </c>
      <c r="D149" t="e">
        <f>VLOOKUP(A149,Rawtrainig!$A$2:$F$37,3,FALSE)</f>
        <v>#N/A</v>
      </c>
      <c r="E149" t="e">
        <f>VLOOKUP(A149,Rawtrainig!$A$2:$F$37,4,FALSE)</f>
        <v>#N/A</v>
      </c>
      <c r="F149" t="e">
        <f>VLOOKUP(A149,Rawtrainig!$A$2:$F$37,5,FALSE)</f>
        <v>#N/A</v>
      </c>
      <c r="G149" t="e">
        <f>VLOOKUP(A149,Rawtrainig!$A$2:$F$37,6,FALSE)</f>
        <v>#N/A</v>
      </c>
      <c r="H149" t="e">
        <f>VLOOKUP(A149,Rawtrainig!$A$2:$H$37,7,FALSE)</f>
        <v>#N/A</v>
      </c>
      <c r="I149" t="e">
        <f>VLOOKUP(A149,Rawtrainig!$A$2:$H$37,8,FALSE)</f>
        <v>#N/A</v>
      </c>
    </row>
    <row r="150" spans="1:9" x14ac:dyDescent="0.25">
      <c r="A150" t="s">
        <v>313</v>
      </c>
      <c r="B150">
        <v>1614928.15</v>
      </c>
      <c r="C150">
        <v>3203116.33</v>
      </c>
      <c r="D150">
        <f>VLOOKUP(A150,Rawtrainig!$A$2:$F$37,3,FALSE)</f>
        <v>3796612.54</v>
      </c>
      <c r="E150">
        <f>VLOOKUP(A150,Rawtrainig!$A$2:$F$37,4,FALSE)</f>
        <v>3766849.65</v>
      </c>
      <c r="F150">
        <f>VLOOKUP(A150,Rawtrainig!$A$2:$F$37,5,FALSE)</f>
        <v>3203116.33</v>
      </c>
      <c r="G150">
        <f>VLOOKUP(A150,Rawtrainig!$A$2:$F$37,6,FALSE)</f>
        <v>3120952.3</v>
      </c>
      <c r="H150">
        <f>VLOOKUP(A150,Rawtrainig!$A$2:$H$37,7,FALSE)</f>
        <v>2156582.1</v>
      </c>
      <c r="I150">
        <f>VLOOKUP(A150,Rawtrainig!$A$2:$H$37,8,FALSE)</f>
        <v>2111755.4</v>
      </c>
    </row>
    <row r="151" spans="1:9" x14ac:dyDescent="0.25">
      <c r="A151" t="s">
        <v>314</v>
      </c>
      <c r="B151">
        <v>1645319.65</v>
      </c>
      <c r="C151">
        <v>3000089.25</v>
      </c>
      <c r="D151">
        <f>VLOOKUP(A151,Rawtrainig!$A$2:$F$37,3,FALSE)</f>
        <v>3679979.41</v>
      </c>
      <c r="E151">
        <f>VLOOKUP(A151,Rawtrainig!$A$2:$F$37,4,FALSE)</f>
        <v>3555173.26</v>
      </c>
      <c r="F151">
        <f>VLOOKUP(A151,Rawtrainig!$A$2:$F$37,5,FALSE)</f>
        <v>3000089.25</v>
      </c>
      <c r="G151">
        <f>VLOOKUP(A151,Rawtrainig!$A$2:$F$37,6,FALSE)</f>
        <v>2962820</v>
      </c>
      <c r="H151">
        <f>VLOOKUP(A151,Rawtrainig!$A$2:$H$37,7,FALSE)</f>
        <v>2030042.33</v>
      </c>
      <c r="I151">
        <f>VLOOKUP(A151,Rawtrainig!$A$2:$H$37,8,FALSE)</f>
        <v>2065269.75</v>
      </c>
    </row>
    <row r="152" spans="1:9" x14ac:dyDescent="0.25">
      <c r="A152" t="s">
        <v>315</v>
      </c>
      <c r="B152">
        <v>1652197.12</v>
      </c>
      <c r="C152">
        <v>3075609.18</v>
      </c>
      <c r="D152" t="e">
        <f>VLOOKUP(A152,Rawtrainig!$A$2:$F$37,3,FALSE)</f>
        <v>#N/A</v>
      </c>
      <c r="E152" t="e">
        <f>VLOOKUP(A152,Rawtrainig!$A$2:$F$37,4,FALSE)</f>
        <v>#N/A</v>
      </c>
      <c r="F152" t="e">
        <f>VLOOKUP(A152,Rawtrainig!$A$2:$F$37,5,FALSE)</f>
        <v>#N/A</v>
      </c>
      <c r="G152" t="e">
        <f>VLOOKUP(A152,Rawtrainig!$A$2:$F$37,6,FALSE)</f>
        <v>#N/A</v>
      </c>
      <c r="H152" t="e">
        <f>VLOOKUP(A152,Rawtrainig!$A$2:$H$37,7,FALSE)</f>
        <v>#N/A</v>
      </c>
      <c r="I152" t="e">
        <f>VLOOKUP(A152,Rawtrainig!$A$2:$H$37,8,FALSE)</f>
        <v>#N/A</v>
      </c>
    </row>
    <row r="153" spans="1:9" x14ac:dyDescent="0.25">
      <c r="A153" t="s">
        <v>316</v>
      </c>
      <c r="B153">
        <v>1605589.93</v>
      </c>
      <c r="C153">
        <v>3015713.75</v>
      </c>
      <c r="D153" t="e">
        <f>VLOOKUP(A153,Rawtrainig!$A$2:$F$37,3,FALSE)</f>
        <v>#N/A</v>
      </c>
      <c r="E153" t="e">
        <f>VLOOKUP(A153,Rawtrainig!$A$2:$F$37,4,FALSE)</f>
        <v>#N/A</v>
      </c>
      <c r="F153" t="e">
        <f>VLOOKUP(A153,Rawtrainig!$A$2:$F$37,5,FALSE)</f>
        <v>#N/A</v>
      </c>
      <c r="G153" t="e">
        <f>VLOOKUP(A153,Rawtrainig!$A$2:$F$37,6,FALSE)</f>
        <v>#N/A</v>
      </c>
      <c r="H153" t="e">
        <f>VLOOKUP(A153,Rawtrainig!$A$2:$H$37,7,FALSE)</f>
        <v>#N/A</v>
      </c>
      <c r="I153" t="e">
        <f>VLOOKUP(A153,Rawtrainig!$A$2:$H$37,8,FALSE)</f>
        <v>#N/A</v>
      </c>
    </row>
    <row r="154" spans="1:9" x14ac:dyDescent="0.25">
      <c r="A154" t="s">
        <v>317</v>
      </c>
      <c r="B154">
        <v>1593740.1</v>
      </c>
      <c r="C154">
        <v>2925231.81</v>
      </c>
      <c r="D154" t="e">
        <f>VLOOKUP(A154,Rawtrainig!$A$2:$F$37,3,FALSE)</f>
        <v>#N/A</v>
      </c>
      <c r="E154" t="e">
        <f>VLOOKUP(A154,Rawtrainig!$A$2:$F$37,4,FALSE)</f>
        <v>#N/A</v>
      </c>
      <c r="F154" t="e">
        <f>VLOOKUP(A154,Rawtrainig!$A$2:$F$37,5,FALSE)</f>
        <v>#N/A</v>
      </c>
      <c r="G154" t="e">
        <f>VLOOKUP(A154,Rawtrainig!$A$2:$F$37,6,FALSE)</f>
        <v>#N/A</v>
      </c>
      <c r="H154" t="e">
        <f>VLOOKUP(A154,Rawtrainig!$A$2:$H$37,7,FALSE)</f>
        <v>#N/A</v>
      </c>
      <c r="I154" t="e">
        <f>VLOOKUP(A154,Rawtrainig!$A$2:$H$37,8,FALSE)</f>
        <v>#N/A</v>
      </c>
    </row>
    <row r="155" spans="1:9" x14ac:dyDescent="0.25">
      <c r="A155" t="s">
        <v>318</v>
      </c>
      <c r="B155">
        <v>1682797.97</v>
      </c>
      <c r="C155">
        <v>3183135.69</v>
      </c>
      <c r="D155" t="e">
        <f>VLOOKUP(A155,Rawtrainig!$A$2:$F$37,3,FALSE)</f>
        <v>#N/A</v>
      </c>
      <c r="E155" t="e">
        <f>VLOOKUP(A155,Rawtrainig!$A$2:$F$37,4,FALSE)</f>
        <v>#N/A</v>
      </c>
      <c r="F155" t="e">
        <f>VLOOKUP(A155,Rawtrainig!$A$2:$F$37,5,FALSE)</f>
        <v>#N/A</v>
      </c>
      <c r="G155" t="e">
        <f>VLOOKUP(A155,Rawtrainig!$A$2:$F$37,6,FALSE)</f>
        <v>#N/A</v>
      </c>
      <c r="H155" t="e">
        <f>VLOOKUP(A155,Rawtrainig!$A$2:$H$37,7,FALSE)</f>
        <v>#N/A</v>
      </c>
      <c r="I155" t="e">
        <f>VLOOKUP(A155,Rawtrainig!$A$2:$H$37,8,FALSE)</f>
        <v>#N/A</v>
      </c>
    </row>
    <row r="156" spans="1:9" x14ac:dyDescent="0.25">
      <c r="A156" t="s">
        <v>319</v>
      </c>
      <c r="B156">
        <v>1588910.72</v>
      </c>
      <c r="C156">
        <v>2982970.25</v>
      </c>
      <c r="D156" t="e">
        <f>VLOOKUP(A156,Rawtrainig!$A$2:$F$37,3,FALSE)</f>
        <v>#N/A</v>
      </c>
      <c r="E156" t="e">
        <f>VLOOKUP(A156,Rawtrainig!$A$2:$F$37,4,FALSE)</f>
        <v>#N/A</v>
      </c>
      <c r="F156" t="e">
        <f>VLOOKUP(A156,Rawtrainig!$A$2:$F$37,5,FALSE)</f>
        <v>#N/A</v>
      </c>
      <c r="G156" t="e">
        <f>VLOOKUP(A156,Rawtrainig!$A$2:$F$37,6,FALSE)</f>
        <v>#N/A</v>
      </c>
      <c r="H156" t="e">
        <f>VLOOKUP(A156,Rawtrainig!$A$2:$H$37,7,FALSE)</f>
        <v>#N/A</v>
      </c>
      <c r="I156" t="e">
        <f>VLOOKUP(A156,Rawtrainig!$A$2:$H$37,8,FALSE)</f>
        <v>#N/A</v>
      </c>
    </row>
    <row r="157" spans="1:9" x14ac:dyDescent="0.25">
      <c r="A157" t="s">
        <v>320</v>
      </c>
      <c r="B157">
        <v>1666225.76</v>
      </c>
      <c r="C157">
        <v>3066890.49</v>
      </c>
      <c r="D157" t="e">
        <f>VLOOKUP(A157,Rawtrainig!$A$2:$F$37,3,FALSE)</f>
        <v>#N/A</v>
      </c>
      <c r="E157" t="e">
        <f>VLOOKUP(A157,Rawtrainig!$A$2:$F$37,4,FALSE)</f>
        <v>#N/A</v>
      </c>
      <c r="F157" t="e">
        <f>VLOOKUP(A157,Rawtrainig!$A$2:$F$37,5,FALSE)</f>
        <v>#N/A</v>
      </c>
      <c r="G157" t="e">
        <f>VLOOKUP(A157,Rawtrainig!$A$2:$F$37,6,FALSE)</f>
        <v>#N/A</v>
      </c>
      <c r="H157" t="e">
        <f>VLOOKUP(A157,Rawtrainig!$A$2:$H$37,7,FALSE)</f>
        <v>#N/A</v>
      </c>
      <c r="I157" t="e">
        <f>VLOOKUP(A157,Rawtrainig!$A$2:$H$37,8,FALSE)</f>
        <v>#N/A</v>
      </c>
    </row>
    <row r="158" spans="1:9" x14ac:dyDescent="0.25">
      <c r="A158" t="s">
        <v>321</v>
      </c>
      <c r="B158">
        <v>1633267.51</v>
      </c>
      <c r="C158">
        <v>3057537.24</v>
      </c>
      <c r="D158" t="e">
        <f>VLOOKUP(A158,Rawtrainig!$A$2:$F$37,3,FALSE)</f>
        <v>#N/A</v>
      </c>
      <c r="E158" t="e">
        <f>VLOOKUP(A158,Rawtrainig!$A$2:$F$37,4,FALSE)</f>
        <v>#N/A</v>
      </c>
      <c r="F158" t="e">
        <f>VLOOKUP(A158,Rawtrainig!$A$2:$F$37,5,FALSE)</f>
        <v>#N/A</v>
      </c>
      <c r="G158" t="e">
        <f>VLOOKUP(A158,Rawtrainig!$A$2:$F$37,6,FALSE)</f>
        <v>#N/A</v>
      </c>
      <c r="H158" t="e">
        <f>VLOOKUP(A158,Rawtrainig!$A$2:$H$37,7,FALSE)</f>
        <v>#N/A</v>
      </c>
      <c r="I158" t="e">
        <f>VLOOKUP(A158,Rawtrainig!$A$2:$H$37,8,FALSE)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6E66-6BD3-46C0-9672-99251386FA07}">
  <dimension ref="A1:H37"/>
  <sheetViews>
    <sheetView workbookViewId="0">
      <selection activeCell="G1" sqref="G1:H1"/>
    </sheetView>
  </sheetViews>
  <sheetFormatPr defaultRowHeight="15" x14ac:dyDescent="0.25"/>
  <cols>
    <col min="1" max="1" width="18.7109375" customWidth="1"/>
    <col min="2" max="2" width="65.140625" customWidth="1"/>
    <col min="3" max="3" width="15.7109375" customWidth="1"/>
    <col min="4" max="4" width="17.42578125" customWidth="1"/>
    <col min="5" max="5" width="14.7109375" customWidth="1"/>
    <col min="6" max="6" width="17.42578125" customWidth="1"/>
    <col min="7" max="7" width="11.5703125" customWidth="1"/>
  </cols>
  <sheetData>
    <row r="1" spans="1:8" x14ac:dyDescent="0.25">
      <c r="B1" t="s">
        <v>363</v>
      </c>
      <c r="C1" t="s">
        <v>329</v>
      </c>
      <c r="D1" t="s">
        <v>330</v>
      </c>
      <c r="E1" t="s">
        <v>331</v>
      </c>
      <c r="F1" t="s">
        <v>332</v>
      </c>
      <c r="G1" t="s">
        <v>452</v>
      </c>
      <c r="H1" t="s">
        <v>453</v>
      </c>
    </row>
    <row r="2" spans="1:8" x14ac:dyDescent="0.25">
      <c r="A2" t="str">
        <f>MID(B2,15,7)</f>
        <v>400_175</v>
      </c>
      <c r="B2" t="s">
        <v>325</v>
      </c>
      <c r="C2">
        <v>3503849.5</v>
      </c>
      <c r="D2">
        <v>3437421.92</v>
      </c>
      <c r="E2">
        <v>2839984.44</v>
      </c>
      <c r="F2">
        <v>2753590.43</v>
      </c>
      <c r="G2">
        <f>VLOOKUP(Rawtrainig!A2,Sheet1!$A$8:$C$43,2,FALSE)</f>
        <v>2004532.92</v>
      </c>
      <c r="H2">
        <f>VLOOKUP(Rawtrainig!A2,Sheet1!$A$8:$C$43,3,FALSE)</f>
        <v>1942236.51</v>
      </c>
    </row>
    <row r="3" spans="1:8" x14ac:dyDescent="0.25">
      <c r="A3" t="str">
        <f t="shared" ref="A3:A31" si="0">MID(B3,15,7)</f>
        <v>400_279</v>
      </c>
      <c r="B3" t="s">
        <v>328</v>
      </c>
      <c r="C3">
        <v>3531554.92</v>
      </c>
      <c r="D3">
        <v>3419175.81</v>
      </c>
      <c r="E3">
        <v>2791804.15</v>
      </c>
      <c r="F3">
        <v>2701618.55</v>
      </c>
      <c r="G3">
        <f>VLOOKUP(Rawtrainig!A3,Sheet1!$A$8:$C$43,2,FALSE)</f>
        <v>1908027.65</v>
      </c>
      <c r="H3">
        <f>VLOOKUP(Rawtrainig!A3,Sheet1!$A$8:$C$43,3,FALSE)</f>
        <v>1879854.52</v>
      </c>
    </row>
    <row r="4" spans="1:8" x14ac:dyDescent="0.25">
      <c r="A4" t="str">
        <f t="shared" si="0"/>
        <v>400_076</v>
      </c>
      <c r="B4" t="s">
        <v>324</v>
      </c>
      <c r="C4">
        <v>3591021.94</v>
      </c>
      <c r="D4">
        <v>3488106.09</v>
      </c>
      <c r="E4">
        <v>2854854.24</v>
      </c>
      <c r="F4">
        <v>2734531.7</v>
      </c>
      <c r="G4">
        <f>VLOOKUP(Rawtrainig!A4,Sheet1!$A$8:$C$43,2,FALSE)</f>
        <v>1912869.33</v>
      </c>
      <c r="H4">
        <f>VLOOKUP(Rawtrainig!A4,Sheet1!$A$8:$C$43,3,FALSE)</f>
        <v>1877972.84</v>
      </c>
    </row>
    <row r="5" spans="1:8" x14ac:dyDescent="0.25">
      <c r="A5" t="str">
        <f t="shared" si="0"/>
        <v>400_045</v>
      </c>
      <c r="B5" t="s">
        <v>323</v>
      </c>
      <c r="C5">
        <v>3916473.48</v>
      </c>
      <c r="D5">
        <v>3739401.67</v>
      </c>
      <c r="E5">
        <v>3164212.39</v>
      </c>
      <c r="F5">
        <v>3011037.29</v>
      </c>
      <c r="G5">
        <f>VLOOKUP(Rawtrainig!A5,Sheet1!$A$8:$C$43,2,FALSE)</f>
        <v>2074886.83</v>
      </c>
      <c r="H5">
        <f>VLOOKUP(Rawtrainig!A5,Sheet1!$A$8:$C$43,3,FALSE)</f>
        <v>2035052.14</v>
      </c>
    </row>
    <row r="6" spans="1:8" x14ac:dyDescent="0.25">
      <c r="A6" t="str">
        <f t="shared" si="0"/>
        <v>400_257</v>
      </c>
      <c r="B6" t="s">
        <v>327</v>
      </c>
      <c r="C6">
        <v>3947426.3</v>
      </c>
      <c r="D6">
        <v>3723963.01</v>
      </c>
      <c r="E6">
        <v>3220647.38</v>
      </c>
      <c r="F6">
        <v>3123610.48</v>
      </c>
      <c r="G6">
        <f>VLOOKUP(Rawtrainig!A6,Sheet1!$A$8:$C$43,2,FALSE)</f>
        <v>2244098.7400000002</v>
      </c>
      <c r="H6">
        <f>VLOOKUP(Rawtrainig!A6,Sheet1!$A$8:$C$43,3,FALSE)</f>
        <v>2200690.12</v>
      </c>
    </row>
    <row r="7" spans="1:8" x14ac:dyDescent="0.25">
      <c r="A7" t="str">
        <f t="shared" si="0"/>
        <v>400_200</v>
      </c>
      <c r="B7" t="s">
        <v>326</v>
      </c>
      <c r="C7">
        <v>3961501.19</v>
      </c>
      <c r="D7">
        <v>3859127.78</v>
      </c>
      <c r="E7">
        <v>3265818.97</v>
      </c>
      <c r="F7">
        <v>3119893.93</v>
      </c>
      <c r="G7">
        <f>VLOOKUP(Rawtrainig!A7,Sheet1!$A$8:$C$43,2,FALSE)</f>
        <v>2205411.09</v>
      </c>
      <c r="H7">
        <f>VLOOKUP(Rawtrainig!A7,Sheet1!$A$8:$C$43,3,FALSE)</f>
        <v>2160043.33</v>
      </c>
    </row>
    <row r="8" spans="1:8" x14ac:dyDescent="0.25">
      <c r="A8" t="str">
        <f>_xlfn.CONCAT(MID(B8,15,7),"_TRANZ")</f>
        <v>400_182_TRANZ</v>
      </c>
      <c r="B8" t="s">
        <v>337</v>
      </c>
      <c r="C8">
        <v>3536114.18</v>
      </c>
      <c r="D8">
        <v>3522305.57</v>
      </c>
      <c r="E8">
        <v>2810620.99</v>
      </c>
      <c r="F8">
        <v>2840422.97</v>
      </c>
      <c r="G8">
        <f>VLOOKUP(Rawtrainig!A8,Sheet1!$A$8:$C$43,2,FALSE)</f>
        <v>1998748.14</v>
      </c>
      <c r="H8">
        <f>VLOOKUP(Rawtrainig!A8,Sheet1!$A$8:$C$43,3,FALSE)</f>
        <v>1943653.51</v>
      </c>
    </row>
    <row r="9" spans="1:8" x14ac:dyDescent="0.25">
      <c r="A9" t="str">
        <f t="shared" ref="A9:A13" si="1">_xlfn.CONCAT(MID(B9,15,7),"_TRANZ")</f>
        <v>400_125_TRANZ</v>
      </c>
      <c r="B9" t="s">
        <v>336</v>
      </c>
      <c r="C9">
        <v>3545914.36</v>
      </c>
      <c r="D9">
        <v>3434587.24</v>
      </c>
      <c r="E9">
        <v>2881175.41</v>
      </c>
      <c r="F9">
        <v>2812633.51</v>
      </c>
      <c r="G9">
        <f>VLOOKUP(Rawtrainig!A9,Sheet1!$A$8:$C$43,2,FALSE)</f>
        <v>2881175.41</v>
      </c>
      <c r="H9">
        <f>VLOOKUP(Rawtrainig!A9,Sheet1!$A$8:$C$43,3,FALSE)</f>
        <v>2041114.27</v>
      </c>
    </row>
    <row r="10" spans="1:8" x14ac:dyDescent="0.25">
      <c r="A10" t="str">
        <f t="shared" si="1"/>
        <v>400_099_TRANZ</v>
      </c>
      <c r="B10" t="s">
        <v>333</v>
      </c>
      <c r="C10">
        <v>3679979.41</v>
      </c>
      <c r="D10">
        <v>3555173.26</v>
      </c>
      <c r="E10">
        <v>3000089.25</v>
      </c>
      <c r="F10">
        <v>2962820</v>
      </c>
      <c r="G10">
        <f>VLOOKUP(Rawtrainig!A10,Sheet1!$A$8:$C$43,2,FALSE)</f>
        <v>2030042.33</v>
      </c>
      <c r="H10">
        <f>VLOOKUP(Rawtrainig!A10,Sheet1!$A$8:$C$43,3,FALSE)</f>
        <v>2065269.75</v>
      </c>
    </row>
    <row r="11" spans="1:8" x14ac:dyDescent="0.25">
      <c r="A11" t="str">
        <f t="shared" si="1"/>
        <v>400_116_TRANZ</v>
      </c>
      <c r="B11" t="s">
        <v>335</v>
      </c>
      <c r="C11">
        <v>3690661.05</v>
      </c>
      <c r="D11">
        <v>3533553.87</v>
      </c>
      <c r="E11">
        <v>2973814.41</v>
      </c>
      <c r="F11">
        <v>2849723.7</v>
      </c>
      <c r="G11">
        <f>VLOOKUP(Rawtrainig!A11,Sheet1!$A$8:$C$43,2,FALSE)</f>
        <v>2114317.37</v>
      </c>
      <c r="H11">
        <f>VLOOKUP(Rawtrainig!A11,Sheet1!$A$8:$C$43,3,FALSE)</f>
        <v>2070037.8</v>
      </c>
    </row>
    <row r="12" spans="1:8" x14ac:dyDescent="0.25">
      <c r="A12" t="str">
        <f t="shared" si="1"/>
        <v>400_300_TRANZ</v>
      </c>
      <c r="B12" t="s">
        <v>338</v>
      </c>
      <c r="C12">
        <v>3730291.61</v>
      </c>
      <c r="D12">
        <v>3519878.02</v>
      </c>
      <c r="E12">
        <v>2898542.97</v>
      </c>
      <c r="F12">
        <v>2907339.34</v>
      </c>
      <c r="G12">
        <f>VLOOKUP(Rawtrainig!A12,Sheet1!$A$8:$C$43,2,FALSE)</f>
        <v>1968232.95</v>
      </c>
      <c r="H12">
        <f>VLOOKUP(Rawtrainig!A12,Sheet1!$A$8:$C$43,3,FALSE)</f>
        <v>1969993.59</v>
      </c>
    </row>
    <row r="13" spans="1:8" x14ac:dyDescent="0.25">
      <c r="A13" t="str">
        <f t="shared" si="1"/>
        <v>400_103_TRANZ</v>
      </c>
      <c r="B13" t="s">
        <v>334</v>
      </c>
      <c r="C13">
        <v>3796612.54</v>
      </c>
      <c r="D13">
        <v>3766849.65</v>
      </c>
      <c r="E13">
        <v>3203116.33</v>
      </c>
      <c r="F13">
        <v>3120952.3</v>
      </c>
      <c r="G13">
        <f>VLOOKUP(Rawtrainig!A13,Sheet1!$A$8:$C$43,2,FALSE)</f>
        <v>2156582.1</v>
      </c>
      <c r="H13">
        <f>VLOOKUP(Rawtrainig!A13,Sheet1!$A$8:$C$43,3,FALSE)</f>
        <v>2111755.4</v>
      </c>
    </row>
    <row r="14" spans="1:8" x14ac:dyDescent="0.25">
      <c r="A14" t="str">
        <f>MID(B14,15,7)</f>
        <v>300_000</v>
      </c>
      <c r="B14" t="s">
        <v>339</v>
      </c>
      <c r="C14">
        <v>3459387.62</v>
      </c>
      <c r="D14">
        <v>3303553</v>
      </c>
      <c r="E14">
        <v>2753728.79</v>
      </c>
      <c r="F14">
        <v>2679190.83</v>
      </c>
      <c r="G14">
        <f>VLOOKUP(Rawtrainig!A14,Sheet1!$A$8:$C$43,2,FALSE)</f>
        <v>2753728.79</v>
      </c>
      <c r="H14">
        <f>VLOOKUP(Rawtrainig!A14,Sheet1!$A$8:$C$43,3,FALSE)</f>
        <v>2679190.83</v>
      </c>
    </row>
    <row r="15" spans="1:8" x14ac:dyDescent="0.25">
      <c r="A15" t="str">
        <f t="shared" si="0"/>
        <v>300_050</v>
      </c>
      <c r="B15" t="s">
        <v>340</v>
      </c>
      <c r="C15">
        <v>3800954.33</v>
      </c>
      <c r="D15">
        <v>3655887.63</v>
      </c>
      <c r="E15">
        <v>3103997.48</v>
      </c>
      <c r="F15">
        <v>3044748.52</v>
      </c>
      <c r="G15">
        <f>VLOOKUP(Rawtrainig!A15,Sheet1!$A$8:$C$43,2,FALSE)</f>
        <v>2146468.12</v>
      </c>
      <c r="H15">
        <f>VLOOKUP(Rawtrainig!A15,Sheet1!$A$8:$C$43,3,FALSE)</f>
        <v>2128650.2799999998</v>
      </c>
    </row>
    <row r="16" spans="1:8" x14ac:dyDescent="0.25">
      <c r="A16" t="str">
        <f t="shared" si="0"/>
        <v>300_204</v>
      </c>
      <c r="B16" t="s">
        <v>341</v>
      </c>
      <c r="C16">
        <v>3756922.87</v>
      </c>
      <c r="D16">
        <v>3623255</v>
      </c>
      <c r="E16">
        <v>2977599.09</v>
      </c>
      <c r="F16">
        <v>2935500.44</v>
      </c>
      <c r="G16">
        <f>VLOOKUP(Rawtrainig!A16,Sheet1!$A$8:$C$43,2,FALSE)</f>
        <v>2078636.99</v>
      </c>
      <c r="H16">
        <f>VLOOKUP(Rawtrainig!A16,Sheet1!$A$8:$C$43,3,FALSE)</f>
        <v>2071127.11</v>
      </c>
    </row>
    <row r="17" spans="1:8" x14ac:dyDescent="0.25">
      <c r="A17" t="str">
        <f t="shared" si="0"/>
        <v>300_223</v>
      </c>
      <c r="B17" t="s">
        <v>342</v>
      </c>
      <c r="C17">
        <v>3769562.5</v>
      </c>
      <c r="D17">
        <v>3659355.14</v>
      </c>
      <c r="E17">
        <v>3054348.51</v>
      </c>
      <c r="F17">
        <v>2915128.53</v>
      </c>
      <c r="G17">
        <f>VLOOKUP(Rawtrainig!A17,Sheet1!$A$8:$C$43,2,FALSE)</f>
        <v>2053076.9</v>
      </c>
      <c r="H17">
        <f>VLOOKUP(Rawtrainig!A17,Sheet1!$A$8:$C$43,3,FALSE)</f>
        <v>2013093.35</v>
      </c>
    </row>
    <row r="18" spans="1:8" x14ac:dyDescent="0.25">
      <c r="A18" t="str">
        <f t="shared" si="0"/>
        <v>300_241</v>
      </c>
      <c r="B18" t="s">
        <v>343</v>
      </c>
      <c r="C18">
        <v>3374511.52</v>
      </c>
      <c r="D18">
        <v>3241272.37</v>
      </c>
      <c r="E18">
        <v>2675061.81</v>
      </c>
      <c r="F18">
        <v>2588025.5299999998</v>
      </c>
      <c r="G18">
        <f>VLOOKUP(Rawtrainig!A18,Sheet1!$A$8:$C$43,2,FALSE)</f>
        <v>1796461.25</v>
      </c>
      <c r="H18">
        <f>VLOOKUP(Rawtrainig!A18,Sheet1!$A$8:$C$43,3,FALSE)</f>
        <v>1789202.54</v>
      </c>
    </row>
    <row r="19" spans="1:8" x14ac:dyDescent="0.25">
      <c r="A19" t="str">
        <f t="shared" si="0"/>
        <v>300_252</v>
      </c>
      <c r="B19" t="s">
        <v>344</v>
      </c>
      <c r="C19">
        <v>3308511.71</v>
      </c>
      <c r="D19">
        <v>3206423.87</v>
      </c>
      <c r="E19">
        <v>2584660.2000000002</v>
      </c>
      <c r="F19">
        <v>2533657.0099999998</v>
      </c>
      <c r="G19">
        <f>VLOOKUP(Rawtrainig!A19,Sheet1!$A$8:$C$43,2,FALSE)</f>
        <v>1764974.73</v>
      </c>
      <c r="H19">
        <f>VLOOKUP(Rawtrainig!A19,Sheet1!$A$8:$C$43,3,FALSE)</f>
        <v>1777575.2</v>
      </c>
    </row>
    <row r="20" spans="1:8" x14ac:dyDescent="0.25">
      <c r="A20" t="str">
        <f>_xlfn.CONCAT(MID(B20,15,7),"_TRANZ")</f>
        <v>300_012_TRANZ</v>
      </c>
      <c r="B20" t="s">
        <v>345</v>
      </c>
      <c r="C20">
        <v>3437616.65</v>
      </c>
      <c r="D20">
        <v>3415961.81</v>
      </c>
      <c r="E20">
        <v>2888510.09</v>
      </c>
      <c r="F20">
        <v>2844356.3</v>
      </c>
      <c r="G20">
        <f>VLOOKUP(Rawtrainig!A20,Sheet1!$A$8:$C$43,2,FALSE)</f>
        <v>2013524.32</v>
      </c>
      <c r="H20">
        <f>VLOOKUP(Rawtrainig!A20,Sheet1!$A$8:$C$43,3,FALSE)</f>
        <v>2013457.05</v>
      </c>
    </row>
    <row r="21" spans="1:8" x14ac:dyDescent="0.25">
      <c r="A21" t="str">
        <f t="shared" ref="A21:A25" si="2">_xlfn.CONCAT(MID(B21,15,7),"_TRANZ")</f>
        <v>300_049_TRANZ</v>
      </c>
      <c r="B21" t="s">
        <v>346</v>
      </c>
      <c r="C21">
        <v>3297844.25</v>
      </c>
      <c r="D21">
        <v>3325678.89</v>
      </c>
      <c r="E21">
        <v>2896631.3</v>
      </c>
      <c r="F21">
        <v>2733003.46</v>
      </c>
      <c r="G21">
        <f>VLOOKUP(Rawtrainig!A21,Sheet1!$A$8:$C$43,2,FALSE)</f>
        <v>2047228.05</v>
      </c>
      <c r="H21">
        <f>VLOOKUP(Rawtrainig!A21,Sheet1!$A$8:$C$43,3,FALSE)</f>
        <v>1913152.87</v>
      </c>
    </row>
    <row r="22" spans="1:8" x14ac:dyDescent="0.25">
      <c r="A22" t="str">
        <f t="shared" si="2"/>
        <v>300_054_TRANZ</v>
      </c>
      <c r="B22" t="s">
        <v>347</v>
      </c>
      <c r="C22">
        <v>3289115.63</v>
      </c>
      <c r="D22">
        <v>3305527.15</v>
      </c>
      <c r="E22">
        <v>2766789.42</v>
      </c>
      <c r="F22">
        <v>2646450.46</v>
      </c>
      <c r="G22">
        <f>VLOOKUP(Rawtrainig!A22,Sheet1!$A$8:$C$43,2,FALSE)</f>
        <v>1925374.43</v>
      </c>
      <c r="H22">
        <f>VLOOKUP(Rawtrainig!A22,Sheet1!$A$8:$C$43,3,FALSE)</f>
        <v>1808964.39</v>
      </c>
    </row>
    <row r="23" spans="1:8" x14ac:dyDescent="0.25">
      <c r="A23" t="str">
        <f t="shared" si="2"/>
        <v>300_055_TRANZ</v>
      </c>
      <c r="B23" t="s">
        <v>348</v>
      </c>
      <c r="C23">
        <v>3367848.55</v>
      </c>
      <c r="D23">
        <v>3376806.29</v>
      </c>
      <c r="E23">
        <v>2927627.28</v>
      </c>
      <c r="F23">
        <v>2841815.95</v>
      </c>
      <c r="G23">
        <f>VLOOKUP(Rawtrainig!A23,Sheet1!$A$8:$C$43,2,FALSE)</f>
        <v>2039391.25</v>
      </c>
      <c r="H23">
        <f>VLOOKUP(Rawtrainig!A23,Sheet1!$A$8:$C$43,3,FALSE)</f>
        <v>2094333.93</v>
      </c>
    </row>
    <row r="24" spans="1:8" x14ac:dyDescent="0.25">
      <c r="A24" t="str">
        <f t="shared" si="2"/>
        <v>300_112_TRANZ</v>
      </c>
      <c r="B24" t="s">
        <v>349</v>
      </c>
      <c r="C24">
        <v>3307855.69</v>
      </c>
      <c r="D24">
        <v>3165451.79</v>
      </c>
      <c r="E24">
        <v>2639942.96</v>
      </c>
      <c r="F24">
        <v>2552619.1800000002</v>
      </c>
      <c r="G24">
        <f>VLOOKUP(Rawtrainig!A24,Sheet1!$A$8:$C$43,2,FALSE)</f>
        <v>1922712.25</v>
      </c>
      <c r="H24">
        <f>VLOOKUP(Rawtrainig!A24,Sheet1!$A$8:$C$43,3,FALSE)</f>
        <v>1876498.49</v>
      </c>
    </row>
    <row r="25" spans="1:8" x14ac:dyDescent="0.25">
      <c r="A25" t="str">
        <f t="shared" si="2"/>
        <v>300_113_TRANZ</v>
      </c>
      <c r="B25" t="s">
        <v>350</v>
      </c>
      <c r="C25">
        <v>3366602.06</v>
      </c>
      <c r="D25">
        <v>3197696.22</v>
      </c>
      <c r="E25">
        <v>2629437.15</v>
      </c>
      <c r="F25">
        <v>2657407.52</v>
      </c>
      <c r="G25">
        <f>VLOOKUP(Rawtrainig!A25,Sheet1!$A$8:$C$43,2,FALSE)</f>
        <v>1813003.53</v>
      </c>
      <c r="H25">
        <f>VLOOKUP(Rawtrainig!A25,Sheet1!$A$8:$C$43,3,FALSE)</f>
        <v>1835278.27</v>
      </c>
    </row>
    <row r="26" spans="1:8" x14ac:dyDescent="0.25">
      <c r="A26" t="str">
        <f>MID(B26,15,7)</f>
        <v>100_032</v>
      </c>
      <c r="B26" t="s">
        <v>351</v>
      </c>
      <c r="C26">
        <v>4133632.63</v>
      </c>
      <c r="D26">
        <v>4061328.75</v>
      </c>
      <c r="E26">
        <v>3181804.42</v>
      </c>
      <c r="F26">
        <v>2988836.06</v>
      </c>
      <c r="G26">
        <f>VLOOKUP(Rawtrainig!A26,Sheet1!$A$8:$C$43,2,FALSE)</f>
        <v>2230929.1800000002</v>
      </c>
      <c r="H26">
        <f>VLOOKUP(Rawtrainig!A26,Sheet1!$A$8:$C$43,3,FALSE)</f>
        <v>2162205.96</v>
      </c>
    </row>
    <row r="27" spans="1:8" x14ac:dyDescent="0.25">
      <c r="A27" t="str">
        <f t="shared" si="0"/>
        <v>100_071</v>
      </c>
      <c r="B27" t="s">
        <v>352</v>
      </c>
      <c r="C27">
        <v>4148091.53</v>
      </c>
      <c r="D27">
        <v>4057822.47</v>
      </c>
      <c r="E27">
        <v>3230832.73</v>
      </c>
      <c r="F27">
        <v>3083685.2</v>
      </c>
      <c r="G27">
        <f>VLOOKUP(Rawtrainig!A27,Sheet1!$A$8:$C$43,2,FALSE)</f>
        <v>2263343.7000000002</v>
      </c>
      <c r="H27">
        <f>VLOOKUP(Rawtrainig!A27,Sheet1!$A$8:$C$43,3,FALSE)</f>
        <v>2154910.08</v>
      </c>
    </row>
    <row r="28" spans="1:8" x14ac:dyDescent="0.25">
      <c r="A28" t="str">
        <f t="shared" si="0"/>
        <v>100_094</v>
      </c>
      <c r="B28" t="s">
        <v>353</v>
      </c>
      <c r="C28">
        <v>3697610.93</v>
      </c>
      <c r="D28">
        <v>3586220.53</v>
      </c>
      <c r="E28">
        <v>2743601.48</v>
      </c>
      <c r="F28">
        <v>2719535.97</v>
      </c>
      <c r="G28">
        <f>VLOOKUP(Rawtrainig!A28,Sheet1!$A$8:$C$43,2,FALSE)</f>
        <v>1924222.74</v>
      </c>
      <c r="H28">
        <f>VLOOKUP(Rawtrainig!A28,Sheet1!$A$8:$C$43,3,FALSE)</f>
        <v>1941354.99</v>
      </c>
    </row>
    <row r="29" spans="1:8" x14ac:dyDescent="0.25">
      <c r="A29" t="str">
        <f t="shared" si="0"/>
        <v>100_123</v>
      </c>
      <c r="B29" t="s">
        <v>354</v>
      </c>
      <c r="C29">
        <v>3889947.77</v>
      </c>
      <c r="D29">
        <v>3751753.35</v>
      </c>
      <c r="E29">
        <v>2912446.98</v>
      </c>
      <c r="F29">
        <v>2857634.21</v>
      </c>
      <c r="G29">
        <f>VLOOKUP(Rawtrainig!A29,Sheet1!$A$8:$C$43,2,FALSE)</f>
        <v>1976706.42</v>
      </c>
      <c r="H29">
        <f>VLOOKUP(Rawtrainig!A29,Sheet1!$A$8:$C$43,3,FALSE)</f>
        <v>1951912.66</v>
      </c>
    </row>
    <row r="30" spans="1:8" x14ac:dyDescent="0.25">
      <c r="A30" t="str">
        <f t="shared" si="0"/>
        <v>100_134</v>
      </c>
      <c r="B30" t="s">
        <v>355</v>
      </c>
      <c r="C30">
        <v>4293276.66</v>
      </c>
      <c r="D30">
        <v>4221200.63</v>
      </c>
      <c r="E30">
        <v>3332829.3</v>
      </c>
      <c r="F30">
        <v>3133396.66</v>
      </c>
      <c r="G30">
        <f>VLOOKUP(Rawtrainig!A30,Sheet1!$A$8:$C$43,2,FALSE)</f>
        <v>2364185.58</v>
      </c>
      <c r="H30">
        <f>VLOOKUP(Rawtrainig!A30,Sheet1!$A$8:$C$43,3,FALSE)</f>
        <v>2270865.52</v>
      </c>
    </row>
    <row r="31" spans="1:8" x14ac:dyDescent="0.25">
      <c r="A31" t="str">
        <f t="shared" si="0"/>
        <v>100_213</v>
      </c>
      <c r="B31" t="s">
        <v>356</v>
      </c>
      <c r="C31">
        <v>4376879.5599999996</v>
      </c>
      <c r="D31">
        <v>4228900.79</v>
      </c>
      <c r="E31">
        <v>3441501.5</v>
      </c>
      <c r="F31">
        <v>3219526.48</v>
      </c>
      <c r="G31">
        <f>VLOOKUP(Rawtrainig!A31,Sheet1!$A$8:$C$43,2,FALSE)</f>
        <v>2328503.16</v>
      </c>
      <c r="H31">
        <f>VLOOKUP(Rawtrainig!A31,Sheet1!$A$8:$C$43,3,FALSE)</f>
        <v>2303828.39</v>
      </c>
    </row>
    <row r="32" spans="1:8" x14ac:dyDescent="0.25">
      <c r="A32" t="str">
        <f>_xlfn.CONCAT(MID(B32,15,7),"_TRANZ")</f>
        <v>100_003_TRANZ</v>
      </c>
      <c r="B32" t="s">
        <v>357</v>
      </c>
      <c r="C32">
        <v>3787032.02</v>
      </c>
      <c r="D32">
        <v>3845056.41</v>
      </c>
      <c r="E32">
        <v>2899753.93</v>
      </c>
      <c r="F32">
        <v>3010023.68</v>
      </c>
      <c r="G32">
        <f>VLOOKUP(Rawtrainig!A32,Sheet1!$A$8:$C$43,2,FALSE)</f>
        <v>2039313.73</v>
      </c>
      <c r="H32">
        <f>VLOOKUP(Rawtrainig!A32,Sheet1!$A$8:$C$43,3,FALSE)</f>
        <v>2120925.27</v>
      </c>
    </row>
    <row r="33" spans="1:8" x14ac:dyDescent="0.25">
      <c r="A33" t="str">
        <f t="shared" ref="A33:A37" si="3">_xlfn.CONCAT(MID(B33,15,7),"_TRANZ")</f>
        <v>100_093_TRANZ</v>
      </c>
      <c r="B33" t="s">
        <v>358</v>
      </c>
      <c r="C33">
        <v>3933714.81</v>
      </c>
      <c r="D33">
        <v>3798495.05</v>
      </c>
      <c r="E33">
        <v>3058581.86</v>
      </c>
      <c r="F33">
        <v>2887659.52</v>
      </c>
      <c r="G33">
        <f>VLOOKUP(Rawtrainig!A33,Sheet1!$A$8:$C$43,2,FALSE)</f>
        <v>2108083.0299999998</v>
      </c>
      <c r="H33">
        <f>VLOOKUP(Rawtrainig!A33,Sheet1!$A$8:$C$43,3,FALSE)</f>
        <v>2123939.5299999998</v>
      </c>
    </row>
    <row r="34" spans="1:8" x14ac:dyDescent="0.25">
      <c r="A34" t="str">
        <f t="shared" si="3"/>
        <v>100_126_TRANZ</v>
      </c>
      <c r="B34" t="s">
        <v>359</v>
      </c>
      <c r="C34">
        <v>3722802.56</v>
      </c>
      <c r="D34">
        <v>3755636.38</v>
      </c>
      <c r="E34">
        <v>3249039.29</v>
      </c>
      <c r="F34">
        <v>2962017.83</v>
      </c>
      <c r="G34">
        <f>VLOOKUP(Rawtrainig!A34,Sheet1!$A$8:$C$43,2,FALSE)</f>
        <v>2262301.4</v>
      </c>
      <c r="H34">
        <f>VLOOKUP(Rawtrainig!A34,Sheet1!$A$8:$C$43,3,FALSE)</f>
        <v>2142686.02</v>
      </c>
    </row>
    <row r="35" spans="1:8" x14ac:dyDescent="0.25">
      <c r="A35" t="str">
        <f t="shared" si="3"/>
        <v>100_172_TRANZ</v>
      </c>
      <c r="B35" t="s">
        <v>360</v>
      </c>
      <c r="C35">
        <v>3969693.94</v>
      </c>
      <c r="D35">
        <v>3837059.65</v>
      </c>
      <c r="E35">
        <v>3070675.97</v>
      </c>
      <c r="F35">
        <v>3118698.7</v>
      </c>
      <c r="G35">
        <f>VLOOKUP(Rawtrainig!A35,Sheet1!$A$8:$C$43,2,FALSE)</f>
        <v>2154762.9700000002</v>
      </c>
      <c r="H35">
        <f>VLOOKUP(Rawtrainig!A35,Sheet1!$A$8:$C$43,3,FALSE)</f>
        <v>2260013.88</v>
      </c>
    </row>
    <row r="36" spans="1:8" x14ac:dyDescent="0.25">
      <c r="A36" t="str">
        <f t="shared" si="3"/>
        <v>100_206_TRANZ</v>
      </c>
      <c r="B36" t="s">
        <v>361</v>
      </c>
      <c r="C36">
        <v>4083390.9</v>
      </c>
      <c r="D36">
        <v>3830060.06</v>
      </c>
      <c r="E36">
        <v>3169864.1</v>
      </c>
      <c r="F36">
        <v>2988399.32</v>
      </c>
      <c r="G36">
        <f>VLOOKUP(Rawtrainig!A36,Sheet1!$A$8:$C$43,2,FALSE)</f>
        <v>2226165.5499999998</v>
      </c>
      <c r="H36">
        <f>VLOOKUP(Rawtrainig!A36,Sheet1!$A$8:$C$43,3,FALSE)</f>
        <v>2081282.22</v>
      </c>
    </row>
    <row r="37" spans="1:8" x14ac:dyDescent="0.25">
      <c r="A37" t="str">
        <f t="shared" si="3"/>
        <v>100_237_TRANZ</v>
      </c>
      <c r="B37" t="s">
        <v>362</v>
      </c>
      <c r="C37">
        <v>3811108.21</v>
      </c>
      <c r="D37">
        <v>3738908.6</v>
      </c>
      <c r="E37">
        <v>3140918.89</v>
      </c>
      <c r="F37">
        <v>3088680.39</v>
      </c>
      <c r="G37">
        <f>VLOOKUP(Rawtrainig!A37,Sheet1!$A$8:$C$43,2,FALSE)</f>
        <v>2174893.6800000002</v>
      </c>
      <c r="H37">
        <f>VLOOKUP(Rawtrainig!A37,Sheet1!$A$8:$C$43,3,FALSE)</f>
        <v>2137003.39</v>
      </c>
    </row>
  </sheetData>
  <autoFilter ref="B1:F10" xr:uid="{53EC6E66-6BD3-46C0-9672-99251386FA07}">
    <sortState xmlns:xlrd2="http://schemas.microsoft.com/office/spreadsheetml/2017/richdata2" ref="B2:F34">
      <sortCondition ref="C1:C1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3D88-A6DC-4160-ADA6-25D77FBD3833}">
  <dimension ref="A1:BX43"/>
  <sheetViews>
    <sheetView topLeftCell="A9" workbookViewId="0">
      <selection activeCell="A8" sqref="A8:A43"/>
    </sheetView>
  </sheetViews>
  <sheetFormatPr defaultRowHeight="15" x14ac:dyDescent="0.25"/>
  <cols>
    <col min="1" max="1" width="57.85546875" customWidth="1"/>
    <col min="2" max="2" width="15.42578125" customWidth="1"/>
    <col min="3" max="3" width="17.5703125" customWidth="1"/>
  </cols>
  <sheetData>
    <row r="1" spans="1:76" x14ac:dyDescent="0.25">
      <c r="A1" t="s">
        <v>376</v>
      </c>
      <c r="B1" t="s">
        <v>377</v>
      </c>
      <c r="C1" t="s">
        <v>27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398</v>
      </c>
      <c r="X1" t="s">
        <v>399</v>
      </c>
      <c r="Y1" t="s">
        <v>400</v>
      </c>
      <c r="Z1" t="s">
        <v>401</v>
      </c>
      <c r="AA1" t="s">
        <v>402</v>
      </c>
      <c r="AB1" t="s">
        <v>403</v>
      </c>
      <c r="AC1" t="s">
        <v>404</v>
      </c>
      <c r="AD1" t="s">
        <v>405</v>
      </c>
      <c r="AE1" t="s">
        <v>406</v>
      </c>
      <c r="AF1" t="s">
        <v>407</v>
      </c>
      <c r="AG1" t="s">
        <v>408</v>
      </c>
      <c r="AH1" t="s">
        <v>409</v>
      </c>
      <c r="AI1" t="s">
        <v>410</v>
      </c>
      <c r="AJ1" t="s">
        <v>411</v>
      </c>
      <c r="AK1" t="s">
        <v>412</v>
      </c>
      <c r="AL1" t="s">
        <v>413</v>
      </c>
      <c r="AM1" t="s">
        <v>414</v>
      </c>
      <c r="AN1" t="s">
        <v>415</v>
      </c>
      <c r="AO1" t="s">
        <v>416</v>
      </c>
      <c r="AP1" t="s">
        <v>417</v>
      </c>
      <c r="AQ1" t="s">
        <v>418</v>
      </c>
      <c r="AR1" t="s">
        <v>419</v>
      </c>
      <c r="AS1" t="s">
        <v>420</v>
      </c>
      <c r="AT1" t="s">
        <v>421</v>
      </c>
      <c r="AU1" t="s">
        <v>422</v>
      </c>
      <c r="AV1" t="s">
        <v>423</v>
      </c>
      <c r="AW1" t="s">
        <v>424</v>
      </c>
      <c r="AX1" t="s">
        <v>425</v>
      </c>
      <c r="AY1" t="s">
        <v>426</v>
      </c>
      <c r="AZ1" t="s">
        <v>427</v>
      </c>
      <c r="BA1" t="s">
        <v>428</v>
      </c>
      <c r="BB1" t="s">
        <v>429</v>
      </c>
      <c r="BC1" t="s">
        <v>430</v>
      </c>
      <c r="BD1" t="s">
        <v>431</v>
      </c>
      <c r="BE1" t="s">
        <v>432</v>
      </c>
      <c r="BF1" t="s">
        <v>433</v>
      </c>
      <c r="BG1" t="s">
        <v>434</v>
      </c>
      <c r="BH1" t="s">
        <v>435</v>
      </c>
      <c r="BI1" t="s">
        <v>436</v>
      </c>
      <c r="BJ1" t="s">
        <v>437</v>
      </c>
      <c r="BK1" t="s">
        <v>438</v>
      </c>
      <c r="BL1" t="s">
        <v>439</v>
      </c>
      <c r="BM1" t="s">
        <v>440</v>
      </c>
      <c r="BN1" t="s">
        <v>441</v>
      </c>
      <c r="BO1" t="s">
        <v>442</v>
      </c>
      <c r="BP1" t="s">
        <v>443</v>
      </c>
      <c r="BQ1" t="s">
        <v>444</v>
      </c>
      <c r="BR1" t="s">
        <v>445</v>
      </c>
      <c r="BS1" t="s">
        <v>446</v>
      </c>
      <c r="BT1" t="s">
        <v>447</v>
      </c>
      <c r="BU1" t="s">
        <v>448</v>
      </c>
      <c r="BV1" t="s">
        <v>449</v>
      </c>
      <c r="BW1" t="s">
        <v>450</v>
      </c>
      <c r="BX1" t="s">
        <v>451</v>
      </c>
    </row>
    <row r="2" spans="1:76" x14ac:dyDescent="0.25">
      <c r="A2" t="s">
        <v>391</v>
      </c>
      <c r="B2">
        <v>1085</v>
      </c>
      <c r="C2" s="14">
        <v>52201</v>
      </c>
      <c r="D2">
        <v>30</v>
      </c>
      <c r="E2" s="15">
        <v>2030042.33</v>
      </c>
      <c r="F2" s="15">
        <v>2065269.75</v>
      </c>
      <c r="G2" s="15">
        <v>2156582.1</v>
      </c>
      <c r="H2" s="15">
        <v>2111755.4</v>
      </c>
      <c r="I2" s="15">
        <v>2114317.37</v>
      </c>
      <c r="J2" s="15">
        <v>2070037.8</v>
      </c>
      <c r="K2" s="15">
        <v>2881175.41</v>
      </c>
      <c r="L2" s="15">
        <v>2041114.27</v>
      </c>
      <c r="M2" s="15">
        <v>1998748.14</v>
      </c>
      <c r="N2" s="15">
        <v>1943653.51</v>
      </c>
      <c r="O2" s="15">
        <v>1968232.95</v>
      </c>
      <c r="P2" s="15">
        <v>1969993.59</v>
      </c>
      <c r="Q2" s="15">
        <v>2074886.83</v>
      </c>
      <c r="R2" s="15">
        <v>2035052.14</v>
      </c>
      <c r="S2" s="15">
        <v>1912869.33</v>
      </c>
      <c r="T2" s="15">
        <v>1877972.84</v>
      </c>
      <c r="U2" s="15">
        <v>2004532.92</v>
      </c>
      <c r="V2" s="15">
        <v>1942236.51</v>
      </c>
      <c r="W2" s="15">
        <v>2205411.09</v>
      </c>
      <c r="X2" s="15">
        <v>2160043.33</v>
      </c>
      <c r="Y2" s="15">
        <v>2244098.7400000002</v>
      </c>
      <c r="Z2" s="15">
        <v>2200690.12</v>
      </c>
      <c r="AA2" s="15">
        <v>1908027.65</v>
      </c>
      <c r="AB2" s="15">
        <v>1879854.52</v>
      </c>
      <c r="AC2" s="15">
        <v>2013524.32</v>
      </c>
      <c r="AD2" s="15">
        <v>2013457.05</v>
      </c>
      <c r="AE2" s="15">
        <v>2047228.05</v>
      </c>
      <c r="AF2" s="15">
        <v>1913152.87</v>
      </c>
      <c r="AG2" s="15">
        <v>1925374.43</v>
      </c>
      <c r="AH2" s="15">
        <v>1808964.39</v>
      </c>
      <c r="AI2" s="15">
        <v>2039391.25</v>
      </c>
      <c r="AJ2" s="15">
        <v>2094333.93</v>
      </c>
      <c r="AK2" s="15">
        <v>1922712.25</v>
      </c>
      <c r="AL2" s="15">
        <v>1876498.49</v>
      </c>
      <c r="AM2" s="15">
        <v>1813003.53</v>
      </c>
      <c r="AN2" s="15">
        <v>1835278.27</v>
      </c>
      <c r="AO2" s="15">
        <v>2753728.79</v>
      </c>
      <c r="AP2" s="15">
        <v>2679190.83</v>
      </c>
      <c r="AQ2" s="15">
        <v>2146468.12</v>
      </c>
      <c r="AR2" s="15">
        <v>2128650.2799999998</v>
      </c>
      <c r="AS2" s="15">
        <v>2078636.99</v>
      </c>
      <c r="AT2" s="15">
        <v>2071127.11</v>
      </c>
      <c r="AU2" s="15">
        <v>2053076.9</v>
      </c>
      <c r="AV2" s="15">
        <v>2013093.35</v>
      </c>
      <c r="AW2" s="15">
        <v>1796461.25</v>
      </c>
      <c r="AX2" s="15">
        <v>1789202.54</v>
      </c>
      <c r="AY2" s="15">
        <v>1764974.73</v>
      </c>
      <c r="AZ2" s="15">
        <v>1777575.2</v>
      </c>
      <c r="BA2" s="15">
        <v>2039313.73</v>
      </c>
      <c r="BB2" s="15">
        <v>2120925.27</v>
      </c>
      <c r="BC2" s="15">
        <v>2108083.0299999998</v>
      </c>
      <c r="BD2" s="15">
        <v>2123939.5299999998</v>
      </c>
      <c r="BE2" s="15">
        <v>2262301.4</v>
      </c>
      <c r="BF2" s="15">
        <v>2142686.02</v>
      </c>
      <c r="BG2" s="15">
        <v>2154762.9700000002</v>
      </c>
      <c r="BH2" s="15">
        <v>2260013.88</v>
      </c>
      <c r="BI2" s="15">
        <v>2226165.5499999998</v>
      </c>
      <c r="BJ2" s="15">
        <v>2081282.22</v>
      </c>
      <c r="BK2" s="15">
        <v>2174893.6800000002</v>
      </c>
      <c r="BL2" s="15">
        <v>2137003.39</v>
      </c>
      <c r="BM2" s="15">
        <v>2230929.1800000002</v>
      </c>
      <c r="BN2" s="15">
        <v>2162205.96</v>
      </c>
      <c r="BO2" s="15">
        <v>2263343.7000000002</v>
      </c>
      <c r="BP2" s="15">
        <v>2154910.08</v>
      </c>
      <c r="BQ2" s="15">
        <v>1924222.74</v>
      </c>
      <c r="BR2" s="15">
        <v>1941354.99</v>
      </c>
      <c r="BS2" s="15">
        <v>1976706.42</v>
      </c>
      <c r="BT2" s="15">
        <v>1951912.66</v>
      </c>
      <c r="BU2" s="15">
        <v>2364185.58</v>
      </c>
      <c r="BV2" s="15">
        <v>2270865.52</v>
      </c>
      <c r="BW2" s="15">
        <v>2328503.16</v>
      </c>
      <c r="BX2" s="15">
        <v>2303828.39</v>
      </c>
    </row>
    <row r="4" spans="1:76" x14ac:dyDescent="0.25">
      <c r="A4" t="s">
        <v>376</v>
      </c>
      <c r="B4" t="s">
        <v>391</v>
      </c>
    </row>
    <row r="5" spans="1:76" x14ac:dyDescent="0.25">
      <c r="A5" t="s">
        <v>377</v>
      </c>
      <c r="B5">
        <v>1085</v>
      </c>
    </row>
    <row r="6" spans="1:76" x14ac:dyDescent="0.25">
      <c r="A6" t="s">
        <v>27</v>
      </c>
      <c r="B6">
        <v>52201</v>
      </c>
    </row>
    <row r="7" spans="1:76" x14ac:dyDescent="0.25">
      <c r="A7" t="s">
        <v>378</v>
      </c>
      <c r="B7">
        <v>30</v>
      </c>
    </row>
    <row r="8" spans="1:76" x14ac:dyDescent="0.25">
      <c r="A8" t="s">
        <v>314</v>
      </c>
      <c r="B8">
        <v>2030042.33</v>
      </c>
      <c r="C8">
        <v>2065269.75</v>
      </c>
    </row>
    <row r="9" spans="1:76" x14ac:dyDescent="0.25">
      <c r="A9" t="s">
        <v>313</v>
      </c>
      <c r="B9">
        <v>2156582.1</v>
      </c>
      <c r="C9">
        <v>2111755.4</v>
      </c>
    </row>
    <row r="10" spans="1:76" x14ac:dyDescent="0.25">
      <c r="A10" t="s">
        <v>310</v>
      </c>
      <c r="B10">
        <v>2114317.37</v>
      </c>
      <c r="C10">
        <v>2070037.8</v>
      </c>
    </row>
    <row r="11" spans="1:76" x14ac:dyDescent="0.25">
      <c r="A11" t="s">
        <v>308</v>
      </c>
      <c r="B11">
        <v>2881175.41</v>
      </c>
      <c r="C11">
        <v>2041114.27</v>
      </c>
    </row>
    <row r="12" spans="1:76" x14ac:dyDescent="0.25">
      <c r="A12" t="s">
        <v>300</v>
      </c>
      <c r="B12">
        <v>1998748.14</v>
      </c>
      <c r="C12">
        <v>1943653.51</v>
      </c>
    </row>
    <row r="13" spans="1:76" x14ac:dyDescent="0.25">
      <c r="A13" t="s">
        <v>289</v>
      </c>
      <c r="B13">
        <v>1968232.95</v>
      </c>
      <c r="C13">
        <v>1969993.59</v>
      </c>
    </row>
    <row r="14" spans="1:76" x14ac:dyDescent="0.25">
      <c r="A14" t="s">
        <v>218</v>
      </c>
      <c r="B14">
        <v>2074886.83</v>
      </c>
      <c r="C14">
        <v>2035052.14</v>
      </c>
    </row>
    <row r="15" spans="1:76" x14ac:dyDescent="0.25">
      <c r="A15" t="s">
        <v>221</v>
      </c>
      <c r="B15">
        <v>1912869.33</v>
      </c>
      <c r="C15">
        <v>1877972.84</v>
      </c>
    </row>
    <row r="16" spans="1:76" x14ac:dyDescent="0.25">
      <c r="A16" t="s">
        <v>229</v>
      </c>
      <c r="B16">
        <v>2004532.92</v>
      </c>
      <c r="C16">
        <v>1942236.51</v>
      </c>
    </row>
    <row r="17" spans="1:3" x14ac:dyDescent="0.25">
      <c r="A17" t="s">
        <v>231</v>
      </c>
      <c r="B17">
        <v>2205411.09</v>
      </c>
      <c r="C17">
        <v>2160043.33</v>
      </c>
    </row>
    <row r="18" spans="1:3" x14ac:dyDescent="0.25">
      <c r="A18" t="s">
        <v>234</v>
      </c>
      <c r="B18">
        <v>2244098.7400000002</v>
      </c>
      <c r="C18">
        <v>2200690.12</v>
      </c>
    </row>
    <row r="19" spans="1:3" x14ac:dyDescent="0.25">
      <c r="A19" t="s">
        <v>235</v>
      </c>
      <c r="B19">
        <v>1908027.65</v>
      </c>
      <c r="C19">
        <v>1879854.52</v>
      </c>
    </row>
    <row r="20" spans="1:3" x14ac:dyDescent="0.25">
      <c r="A20" t="s">
        <v>285</v>
      </c>
      <c r="B20">
        <v>2013524.32</v>
      </c>
      <c r="C20">
        <v>2013457.05</v>
      </c>
    </row>
    <row r="21" spans="1:3" x14ac:dyDescent="0.25">
      <c r="A21" t="s">
        <v>278</v>
      </c>
      <c r="B21">
        <v>2047228.05</v>
      </c>
      <c r="C21">
        <v>1913152.87</v>
      </c>
    </row>
    <row r="22" spans="1:3" x14ac:dyDescent="0.25">
      <c r="A22" t="s">
        <v>277</v>
      </c>
      <c r="B22">
        <v>1925374.43</v>
      </c>
      <c r="C22">
        <v>1808964.39</v>
      </c>
    </row>
    <row r="23" spans="1:3" x14ac:dyDescent="0.25">
      <c r="A23" t="s">
        <v>276</v>
      </c>
      <c r="B23">
        <v>2039391.25</v>
      </c>
      <c r="C23">
        <v>2094333.93</v>
      </c>
    </row>
    <row r="24" spans="1:3" x14ac:dyDescent="0.25">
      <c r="A24" t="s">
        <v>265</v>
      </c>
      <c r="B24">
        <v>1922712.25</v>
      </c>
      <c r="C24">
        <v>1876498.49</v>
      </c>
    </row>
    <row r="25" spans="1:3" x14ac:dyDescent="0.25">
      <c r="A25" t="s">
        <v>264</v>
      </c>
      <c r="B25">
        <v>1813003.53</v>
      </c>
      <c r="C25">
        <v>1835278.27</v>
      </c>
    </row>
    <row r="26" spans="1:3" x14ac:dyDescent="0.25">
      <c r="A26" t="s">
        <v>185</v>
      </c>
      <c r="B26">
        <v>2753728.79</v>
      </c>
      <c r="C26">
        <v>2679190.83</v>
      </c>
    </row>
    <row r="27" spans="1:3" x14ac:dyDescent="0.25">
      <c r="A27" t="s">
        <v>191</v>
      </c>
      <c r="B27">
        <v>2146468.12</v>
      </c>
      <c r="C27">
        <v>2128650.2799999998</v>
      </c>
    </row>
    <row r="28" spans="1:3" x14ac:dyDescent="0.25">
      <c r="A28" t="s">
        <v>203</v>
      </c>
      <c r="B28">
        <v>2078636.99</v>
      </c>
      <c r="C28">
        <v>2071127.11</v>
      </c>
    </row>
    <row r="29" spans="1:3" x14ac:dyDescent="0.25">
      <c r="A29" t="s">
        <v>206</v>
      </c>
      <c r="B29">
        <v>2053076.9</v>
      </c>
      <c r="C29">
        <v>2013093.35</v>
      </c>
    </row>
    <row r="30" spans="1:3" x14ac:dyDescent="0.25">
      <c r="A30" t="s">
        <v>209</v>
      </c>
      <c r="B30">
        <v>1796461.25</v>
      </c>
      <c r="C30">
        <v>1789202.54</v>
      </c>
    </row>
    <row r="31" spans="1:3" x14ac:dyDescent="0.25">
      <c r="A31" t="s">
        <v>211</v>
      </c>
      <c r="B31">
        <v>1764974.73</v>
      </c>
      <c r="C31">
        <v>1777575.2</v>
      </c>
    </row>
    <row r="32" spans="1:3" x14ac:dyDescent="0.25">
      <c r="A32" t="s">
        <v>258</v>
      </c>
      <c r="B32">
        <v>2039313.73</v>
      </c>
      <c r="C32">
        <v>2120925.27</v>
      </c>
    </row>
    <row r="33" spans="1:3" x14ac:dyDescent="0.25">
      <c r="A33" t="s">
        <v>249</v>
      </c>
      <c r="B33">
        <v>2108083.0299999998</v>
      </c>
      <c r="C33">
        <v>2123939.5299999998</v>
      </c>
    </row>
    <row r="34" spans="1:3" x14ac:dyDescent="0.25">
      <c r="A34" t="s">
        <v>247</v>
      </c>
      <c r="B34">
        <v>2262301.4</v>
      </c>
      <c r="C34">
        <v>2142686.02</v>
      </c>
    </row>
    <row r="35" spans="1:3" x14ac:dyDescent="0.25">
      <c r="A35" t="s">
        <v>244</v>
      </c>
      <c r="B35">
        <v>2154762.9700000002</v>
      </c>
      <c r="C35">
        <v>2260013.88</v>
      </c>
    </row>
    <row r="36" spans="1:3" x14ac:dyDescent="0.25">
      <c r="A36" t="s">
        <v>239</v>
      </c>
      <c r="B36">
        <v>2226165.5499999998</v>
      </c>
      <c r="C36">
        <v>2081282.22</v>
      </c>
    </row>
    <row r="37" spans="1:3" x14ac:dyDescent="0.25">
      <c r="A37" t="s">
        <v>236</v>
      </c>
      <c r="B37">
        <v>2174893.6800000002</v>
      </c>
      <c r="C37">
        <v>2137003.39</v>
      </c>
    </row>
    <row r="38" spans="1:3" x14ac:dyDescent="0.25">
      <c r="A38" t="s">
        <v>165</v>
      </c>
      <c r="B38">
        <v>2230929.1800000002</v>
      </c>
      <c r="C38">
        <v>2162205.96</v>
      </c>
    </row>
    <row r="39" spans="1:3" x14ac:dyDescent="0.25">
      <c r="A39" t="s">
        <v>168</v>
      </c>
      <c r="B39">
        <v>2263343.7000000002</v>
      </c>
      <c r="C39">
        <v>2154910.08</v>
      </c>
    </row>
    <row r="40" spans="1:3" x14ac:dyDescent="0.25">
      <c r="A40" t="s">
        <v>172</v>
      </c>
      <c r="B40">
        <v>1924222.74</v>
      </c>
      <c r="C40">
        <v>1941354.99</v>
      </c>
    </row>
    <row r="41" spans="1:3" x14ac:dyDescent="0.25">
      <c r="A41" t="s">
        <v>176</v>
      </c>
      <c r="B41">
        <v>1976706.42</v>
      </c>
      <c r="C41">
        <v>1951912.66</v>
      </c>
    </row>
    <row r="42" spans="1:3" x14ac:dyDescent="0.25">
      <c r="A42" t="s">
        <v>177</v>
      </c>
      <c r="B42">
        <v>2364185.58</v>
      </c>
      <c r="C42">
        <v>2270865.52</v>
      </c>
    </row>
    <row r="43" spans="1:3" x14ac:dyDescent="0.25">
      <c r="A43" t="s">
        <v>182</v>
      </c>
      <c r="B43">
        <v>2328503.16</v>
      </c>
      <c r="C43">
        <v>2303828.39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TotalData</vt:lpstr>
      <vt:lpstr>Training</vt:lpstr>
      <vt:lpstr>Predict (3)</vt:lpstr>
      <vt:lpstr>Predict (2)</vt:lpstr>
      <vt:lpstr>Predict</vt:lpstr>
      <vt:lpstr>NpByCase</vt:lpstr>
      <vt:lpstr>Rawtrainig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2015-06-05T18:17:20Z</dcterms:created>
  <dcterms:modified xsi:type="dcterms:W3CDTF">2023-10-02T18:06:08Z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2023-09-25T19:14:30Z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6f1b9c1b-08c6-4379-a54d-3f51e5beca8c</vt:lpwstr>
  </property>
  <property fmtid="{D5CDD505-2E9C-101B-9397-08002B2CF9AE}" pid="8" name="MSIP_Label_228ef38c-4357-49c8-b2ae-c9cdaf411188_ContentBits">
    <vt:lpwstr>1</vt:lpwstr>
  </property>
</Properties>
</file>