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69" documentId="13_ncr:1_{ADF947BF-DC70-A041-8195-95A24DAAB920}" xr6:coauthVersionLast="47" xr6:coauthVersionMax="47" xr10:uidLastSave="{92C77E3D-E580-45CD-9F49-92A46E6ECFCE}"/>
  <bookViews>
    <workbookView xWindow="-24870" yWindow="630" windowWidth="23205" windowHeight="13035" tabRatio="535" firstSheet="12" activeTab="15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2" l="1"/>
  <c r="AE12" i="20"/>
  <c r="AE8" i="20"/>
  <c r="H10" i="23"/>
  <c r="AC12" i="20"/>
  <c r="AC8" i="20"/>
  <c r="AA8" i="20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2" i="20"/>
  <c r="Y12" i="20"/>
  <c r="Y8" i="20"/>
  <c r="W12" i="20"/>
  <c r="W8" i="20"/>
  <c r="U16" i="20"/>
  <c r="U12" i="20"/>
  <c r="U8" i="20"/>
  <c r="F18" i="21"/>
  <c r="S12" i="20"/>
  <c r="S8" i="20"/>
  <c r="AE16" i="20" l="1"/>
  <c r="AC16" i="20"/>
  <c r="AA16" i="20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<sst xmlns="http://schemas.openxmlformats.org/spreadsheetml/2006/main" count="702" uniqueCount="195">
  <si>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</si>
  <si>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</si>
  <si>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</si>
  <si>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</si>
  <si>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</si>
  <si>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</si>
  <si>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</si>
  <si>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</si>
  <si>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</si>
  <si>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</si>
  <si>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</si>
  <si>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</si>
  <si>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</si>
  <si>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</si>
  <si>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</si>
  <si>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</si>
  <si>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</si>
  <si>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</si>
  <si>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</si>
  <si>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</si>
  <si>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</si>
  <si>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</si>
  <si>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</si>
  <si>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</si>
  <si>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</si>
  <si>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</si>
  <si>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</si>
  <si>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</si>
  <si>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</si>
  <si>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</si>
  <si>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</si>
  <si>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</si>
  <si>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</si>
  <si>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</si>
  <si>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</si>
  <si>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</si>
  <si>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</si>
  <si>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</si>
  <si>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</si>
  <si>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</si>
  <si>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</si>
  <si>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</si>
  <si>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</si>
  <si>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</si>
  <si>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</si>
  <si>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</si>
  <si>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</si>
  <si>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</si>
  <si>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</si>
  <si>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</si>
  <si>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</si>
  <si>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</si>
  <si>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</si>
  <si>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</si>
  <si>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</si>
  <si>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</si>
  <si>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</si>
  <si>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</si>
  <si>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</si>
  <si>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</si>
  <si>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</si>
  <si>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</si>
  <si>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</si>
  <si>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</si>
  <si>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</si>
  <si>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</si>
  <si>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</si>
  <si>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</si>
  <si>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</si>
  <si>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</si>
  <si>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</si>
  <si>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</si>
  <si>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</si>
  <si>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</si>
  <si>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</si>
  <si>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</si>
  <si>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</si>
  <si>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</si>
  <si>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</si>
  <si>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</si>
  <si>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</si>
  <si>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</si>
  <si>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</si>
  <si>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</si>
  <si>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</si>
  <si>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</si>
  <si>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</si>
  <si>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</si>
  <si>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</si>
  <si>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</si>
  <si>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</si>
  <si>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</si>
  <si>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</si>
  <si>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</si>
  <si>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</si>
  <si>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</si>
  <si>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</si>
  <si>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</si>
  <si>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</si>
  <si>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</si>
  <si>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</si>
  <si>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</si>
  <si>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</si>
  <si>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</si>
  <si>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</si>
  <si>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</si>
  <si>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</si>
  <si>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</si>
  <si>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</si>
  <si>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</si>
  <si>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</si>
  <si>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</si>
  <si>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</si>
  <si>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</si>
  <si>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</si>
  <si>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</si>
  <si>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</si>
  <si>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</si>
  <si>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</si>
  <si>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</si>
  <si>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</si>
  <si>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</si>
  <si>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</si>
  <si>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</si>
  <si>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</si>
  <si>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</si>
  <si>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</si>
  <si>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</si>
  <si>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</si>
  <si>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</si>
  <si>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</si>
  <si>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</si>
  <si>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</si>
  <si>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</si>
  <si>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</si>
  <si>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</si>
  <si>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</si>
  <si>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</si>
  <si>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</si>
  <si>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</si>
  <si>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</si>
  <si>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</si>
  <si>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</si>
  <si>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</si>
  <si>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</si>
  <si>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</si>
  <si>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</si>
  <si>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</si>
  <si>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</si>
  <si>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</si>
  <si>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</si>
  <si>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</si>
  <si>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</si>
  <si>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</si>
  <si>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</si>
  <si>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</si>
  <si>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</si>
  <si>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</si>
  <si>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</si>
  <si>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</si>
  <si>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</si>
  <si>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</si>
  <si>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</si>
  <si>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</si>
  <si>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</si>
  <si>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</si>
  <si>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</si>
  <si>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</si>
  <si>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</si>
  <si>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</si>
  <si>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</si>
  <si>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</si>
  <si>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</si>
  <si>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</si>
  <si>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</si>
  <si>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</si>
  <si>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</si>
  <si>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</si>
  <si>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</si>
  <si>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</si>
  <si>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</si>
  <si>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</si>
  <si>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</si>
  <si>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</si>
  <si>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</si>
  <si>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</si>
  <si>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</si>
  <si>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</si>
  <si>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</si>
  <si>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</si>
  <si>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</si>
  <si>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Alquiler Agosto</t>
  </si>
  <si>
    <t>Alquiler Septiembre</t>
  </si>
  <si>
    <t>Expensas Agosto</t>
  </si>
  <si>
    <t>Expensas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</si>
</sst>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32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5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/>
    </xf>
    <xf numFmtId="165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5" fontId="0" fillId="5" borderId="10" xfId="0" applyNumberFormat="1" applyFill="1" applyBorder="1"/>
    <xf numFmtId="165" fontId="0" fillId="5" borderId="10" xfId="1" applyNumberFormat="1" applyFont="1" applyFill="1" applyBorder="1"/>
    <xf numFmtId="165" fontId="12" fillId="5" borderId="10" xfId="1" applyNumberFormat="1" applyFont="1" applyFill="1" applyBorder="1"/>
    <xf numFmtId="165" fontId="13" fillId="0" borderId="0" xfId="1" applyNumberFormat="1" applyFont="1"/>
    <xf numFmtId="0" fontId="13" fillId="0" borderId="0" xfId="0" applyFont="1"/>
    <xf numFmtId="165" fontId="13" fillId="0" borderId="0" xfId="1" applyNumberFormat="1" applyFont="1" applyFill="1"/>
    <xf numFmtId="166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5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5" t="s">
        <v>8</v>
      </c>
      <c r="C2" s="116"/>
      <c r="D2" s="117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8" t="s">
        <v>38</v>
      </c>
      <c r="C4" s="119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0" t="s">
        <v>26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3" t="s">
        <v>14</v>
      </c>
      <c r="B19" s="124"/>
      <c r="C19" s="124"/>
      <c r="D19" s="125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5" t="s">
        <v>43</v>
      </c>
      <c r="C2" s="116"/>
      <c r="D2" s="117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8" t="s">
        <v>44</v>
      </c>
      <c r="C4" s="119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0" t="s">
        <v>26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3" t="s">
        <v>47</v>
      </c>
      <c r="B19" s="124"/>
      <c r="C19" s="124"/>
      <c r="D19" s="125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5" t="s">
        <v>51</v>
      </c>
      <c r="C2" s="116"/>
      <c r="D2" s="117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8" t="s">
        <v>44</v>
      </c>
      <c r="C4" s="119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0" t="s">
        <v>129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3" t="s">
        <v>54</v>
      </c>
      <c r="B19" s="124"/>
      <c r="C19" s="124"/>
      <c r="D19" s="125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5" t="s">
        <v>59</v>
      </c>
      <c r="C2" s="116"/>
      <c r="D2" s="117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8" t="s">
        <v>60</v>
      </c>
      <c r="C4" s="119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0" t="s">
        <v>26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3" t="s">
        <v>14</v>
      </c>
      <c r="B19" s="124"/>
      <c r="C19" s="124"/>
      <c r="D19" s="125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5" t="s">
        <v>65</v>
      </c>
      <c r="C2" s="116"/>
      <c r="D2" s="117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8" t="s">
        <v>66</v>
      </c>
      <c r="C4" s="119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0" t="s">
        <v>26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3" t="s">
        <v>14</v>
      </c>
      <c r="B19" s="124"/>
      <c r="C19" s="124"/>
      <c r="D19" s="125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E16"/>
  <sheetViews>
    <sheetView workbookViewId="0">
      <pane xSplit="5" topLeftCell="X1" activePane="topRight" state="frozen"/>
      <selection pane="topRight" activeCell="AE7" sqref="AE7"/>
    </sheetView>
  </sheetViews>
  <sheetFormatPr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28" width="12.375" style="64" customWidth="1"/>
    <col min="29" max="29" width="13.5" style="64" customWidth="1"/>
    <col min="30" max="30" width="12.375" style="64" customWidth="1"/>
    <col min="31" max="31" width="13.5" style="64" customWidth="1"/>
    <col min="32" max="16384" width="10.875" style="64"/>
  </cols>
  <sheetData>
    <row r="1" spans="1:31" ht="24.95" customHeight="1" x14ac:dyDescent="0.25">
      <c r="F1" s="128" t="s">
        <v>144</v>
      </c>
      <c r="G1" s="127"/>
      <c r="H1" s="126">
        <v>45170</v>
      </c>
      <c r="I1" s="127"/>
      <c r="J1" s="126">
        <v>45200</v>
      </c>
      <c r="K1" s="127"/>
      <c r="L1" s="126">
        <v>45231</v>
      </c>
      <c r="M1" s="127"/>
      <c r="N1" s="126">
        <v>45261</v>
      </c>
      <c r="O1" s="127"/>
      <c r="P1" s="126">
        <v>45292</v>
      </c>
      <c r="Q1" s="127"/>
      <c r="R1" s="126">
        <v>45323</v>
      </c>
      <c r="S1" s="127"/>
      <c r="T1" s="126">
        <v>45352</v>
      </c>
      <c r="U1" s="127"/>
      <c r="V1" s="126">
        <v>45383</v>
      </c>
      <c r="W1" s="127"/>
      <c r="X1" s="126">
        <v>45413</v>
      </c>
      <c r="Y1" s="127"/>
      <c r="Z1" s="126">
        <v>45444</v>
      </c>
      <c r="AA1" s="127"/>
      <c r="AB1" s="126">
        <v>45474</v>
      </c>
      <c r="AC1" s="127"/>
      <c r="AD1" s="126">
        <v>45505</v>
      </c>
      <c r="AE1" s="127"/>
    </row>
    <row r="2" spans="1:31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  <c r="AD2" s="79" t="s">
        <v>148</v>
      </c>
      <c r="AE2" s="80" t="s">
        <v>147</v>
      </c>
    </row>
    <row r="3" spans="1:31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>
        <v>31667.119999999999</v>
      </c>
      <c r="AD3" s="81"/>
      <c r="AE3" s="82">
        <v>27078.12</v>
      </c>
    </row>
    <row r="4" spans="1:31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>
        <v>31666.57</v>
      </c>
      <c r="AD4" s="83"/>
      <c r="AE4" s="84">
        <v>27077.57</v>
      </c>
    </row>
    <row r="5" spans="1:31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>
        <v>31667.05</v>
      </c>
      <c r="AD5" s="83"/>
      <c r="AE5" s="84">
        <v>27078.05</v>
      </c>
    </row>
    <row r="6" spans="1:31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>
        <v>162253.71</v>
      </c>
      <c r="AD6" s="83"/>
      <c r="AE6" s="84">
        <v>134230.71</v>
      </c>
    </row>
    <row r="7" spans="1:31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  <c r="AB7" s="85"/>
      <c r="AC7" s="86">
        <v>147561.76999999999</v>
      </c>
      <c r="AD7" s="85"/>
      <c r="AE7" s="86">
        <v>122061.77</v>
      </c>
    </row>
    <row r="8" spans="1:31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 t="s">
        <v>150</v>
      </c>
      <c r="AA8" s="88">
        <f>SUM(Z3:AA7)</f>
        <v>347570.22000000003</v>
      </c>
      <c r="AB8" s="87" t="s">
        <v>150</v>
      </c>
      <c r="AC8" s="88">
        <f>SUM(AB3:AC7)</f>
        <v>404816.22</v>
      </c>
      <c r="AD8" s="87" t="s">
        <v>150</v>
      </c>
      <c r="AE8" s="88">
        <f>SUM(AD3:AE7)</f>
        <v>337526.22000000003</v>
      </c>
    </row>
    <row r="9" spans="1:31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  <c r="AB9" s="81"/>
      <c r="AC9" s="82">
        <v>59150.03</v>
      </c>
      <c r="AD9" s="81"/>
      <c r="AE9" s="82">
        <v>63700.03</v>
      </c>
    </row>
    <row r="10" spans="1:31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  <c r="AB10" s="83"/>
      <c r="AC10" s="84">
        <v>62400.18</v>
      </c>
      <c r="AD10" s="83"/>
      <c r="AE10" s="84">
        <v>67200.179999999993</v>
      </c>
    </row>
    <row r="11" spans="1:31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  <c r="AB11" s="85"/>
      <c r="AC11" s="86">
        <v>59670.21</v>
      </c>
      <c r="AD11" s="85"/>
      <c r="AE11" s="86">
        <v>64260.21</v>
      </c>
    </row>
    <row r="12" spans="1:31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 t="s">
        <v>150</v>
      </c>
      <c r="AA12" s="88">
        <f>SUM(AA9:AA11)</f>
        <v>167280.41999999998</v>
      </c>
      <c r="AB12" s="87" t="s">
        <v>150</v>
      </c>
      <c r="AC12" s="88">
        <f>SUM(AC9:AC11)</f>
        <v>181220.41999999998</v>
      </c>
      <c r="AD12" s="87" t="s">
        <v>150</v>
      </c>
      <c r="AE12" s="88">
        <f>SUM(AE9:AE11)</f>
        <v>195160.41999999998</v>
      </c>
    </row>
    <row r="13" spans="1:31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 t="s">
        <v>150</v>
      </c>
      <c r="AA13" s="93">
        <v>198080.11</v>
      </c>
      <c r="AB13" s="89" t="s">
        <v>150</v>
      </c>
      <c r="AC13" s="93">
        <v>123800.11</v>
      </c>
      <c r="AD13" s="89" t="s">
        <v>150</v>
      </c>
      <c r="AE13" s="93">
        <v>154750.10999999999</v>
      </c>
    </row>
    <row r="14" spans="1:31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 t="s">
        <v>150</v>
      </c>
      <c r="AA14" s="93">
        <v>76800.11</v>
      </c>
      <c r="AB14" s="89" t="s">
        <v>150</v>
      </c>
      <c r="AC14" s="93">
        <v>76800.11</v>
      </c>
      <c r="AD14" s="89" t="s">
        <v>150</v>
      </c>
      <c r="AE14" s="93">
        <v>76000.11</v>
      </c>
    </row>
    <row r="15" spans="1:31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 t="s">
        <v>150</v>
      </c>
      <c r="AA15" s="90">
        <v>150000.01999999999</v>
      </c>
      <c r="AB15" s="89" t="s">
        <v>150</v>
      </c>
      <c r="AC15" s="90">
        <v>150000.01999999999</v>
      </c>
      <c r="AD15" s="89"/>
      <c r="AE15" s="90">
        <v>210000.02</v>
      </c>
    </row>
    <row r="16" spans="1:31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  <c r="AC16" s="92">
        <f>AC15+AC14+AC13+AC12+AC8</f>
        <v>936636.87999999989</v>
      </c>
      <c r="AE16" s="92">
        <f>AE15+AE14+AE13+AE12+AE8</f>
        <v>973436.87999999989</v>
      </c>
    </row>
  </sheetData>
  <mergeCells count="13">
    <mergeCell ref="AD1:AE1"/>
    <mergeCell ref="AB1:AC1"/>
    <mergeCell ref="Z1:AA1"/>
    <mergeCell ref="X1:Y1"/>
    <mergeCell ref="V1:W1"/>
    <mergeCell ref="T1:U1"/>
    <mergeCell ref="R1:S1"/>
    <mergeCell ref="P1:Q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9"/>
  <sheetViews>
    <sheetView tabSelected="1" workbookViewId="0">
      <selection activeCell="C11" sqref="C11"/>
    </sheetView>
  </sheetViews>
  <sheetFormatPr defaultColWidth="11" defaultRowHeight="18" x14ac:dyDescent="0.25"/>
  <cols>
    <col min="1" max="1" width="22.75" style="108" customWidth="1"/>
    <col min="2" max="2" width="3.375" style="109" customWidth="1"/>
    <col min="3" max="3" width="14.5" style="108" customWidth="1"/>
    <col min="4" max="16384" width="11" style="108"/>
  </cols>
  <sheetData>
    <row r="2" spans="1:3" s="110" customFormat="1" x14ac:dyDescent="0.25">
      <c r="A2" s="129" t="s">
        <v>191</v>
      </c>
      <c r="B2" s="130" t="s">
        <v>176</v>
      </c>
      <c r="C2" s="131">
        <v>267000</v>
      </c>
    </row>
    <row r="3" spans="1:3" s="110" customFormat="1" x14ac:dyDescent="0.25">
      <c r="A3" s="129" t="s">
        <v>192</v>
      </c>
      <c r="B3" s="130" t="s">
        <v>176</v>
      </c>
      <c r="C3" s="131">
        <v>267000</v>
      </c>
    </row>
    <row r="4" spans="1:3" s="110" customFormat="1" x14ac:dyDescent="0.25">
      <c r="A4" s="129" t="s">
        <v>193</v>
      </c>
      <c r="B4" s="130" t="s">
        <v>176</v>
      </c>
      <c r="C4" s="131">
        <v>147561.76999999999</v>
      </c>
    </row>
    <row r="5" spans="1:3" s="110" customFormat="1" x14ac:dyDescent="0.25">
      <c r="A5" s="129" t="s">
        <v>194</v>
      </c>
      <c r="B5" s="130" t="s">
        <v>176</v>
      </c>
      <c r="C5" s="131">
        <v>122061.77</v>
      </c>
    </row>
    <row r="6" spans="1:3" s="110" customFormat="1" x14ac:dyDescent="0.25">
      <c r="A6" s="129" t="s">
        <v>26</v>
      </c>
      <c r="B6" s="130" t="s">
        <v>176</v>
      </c>
      <c r="C6" s="131">
        <v>6024</v>
      </c>
    </row>
    <row r="7" spans="1:3" s="110" customFormat="1" x14ac:dyDescent="0.25">
      <c r="A7" s="129" t="s">
        <v>177</v>
      </c>
      <c r="B7" s="130" t="s">
        <v>176</v>
      </c>
      <c r="C7" s="131">
        <v>6801</v>
      </c>
    </row>
    <row r="8" spans="1:3" x14ac:dyDescent="0.25">
      <c r="A8" s="129" t="s">
        <v>178</v>
      </c>
      <c r="B8" s="130" t="s">
        <v>176</v>
      </c>
      <c r="C8" s="131">
        <v>26676</v>
      </c>
    </row>
    <row r="9" spans="1:3" x14ac:dyDescent="0.25">
      <c r="A9" s="110" t="s">
        <v>164</v>
      </c>
      <c r="B9" s="111" t="s">
        <v>176</v>
      </c>
      <c r="C9" s="112">
        <f>SUM(C2:C8)</f>
        <v>843124.54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10" workbookViewId="0">
      <selection activeCell="C23" sqref="C23"/>
    </sheetView>
  </sheetViews>
  <sheetFormatPr defaultColWidth="11" defaultRowHeight="15.75" x14ac:dyDescent="0.25"/>
  <cols>
    <col min="2" max="2" width="13" style="99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  <c r="J3" s="65" t="s">
        <v>186</v>
      </c>
    </row>
    <row r="4" spans="2:17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J6" s="65" t="s">
        <v>186</v>
      </c>
      <c r="N6" s="100"/>
      <c r="O6" s="100"/>
      <c r="P6" s="100"/>
      <c r="Q6" s="100"/>
    </row>
    <row r="7" spans="2:17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J8" s="65" t="s">
        <v>186</v>
      </c>
      <c r="N8" s="100"/>
      <c r="O8" s="100"/>
      <c r="P8" s="100"/>
      <c r="Q8" s="100"/>
    </row>
    <row r="9" spans="2:17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45536</v>
      </c>
      <c r="N11" s="100"/>
      <c r="O11" s="100"/>
      <c r="P11" s="100"/>
      <c r="Q11" s="100"/>
    </row>
    <row r="12" spans="2:17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45536</v>
      </c>
      <c r="N15" s="100"/>
      <c r="O15" s="100"/>
      <c r="P15" s="100"/>
      <c r="Q15" s="100"/>
    </row>
    <row r="16" spans="2:17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J16" s="65" t="s">
        <v>186</v>
      </c>
      <c r="N16" s="100"/>
      <c r="O16" s="100"/>
      <c r="P16" s="100"/>
      <c r="Q16" s="100"/>
    </row>
    <row r="17" spans="2:1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5">
      <c r="B22" s="99" t="s">
        <v>167</v>
      </c>
      <c r="C22" s="106">
        <f>F7</f>
        <v>267000</v>
      </c>
    </row>
    <row r="23" spans="2:17" x14ac:dyDescent="0.25">
      <c r="B23" s="99" t="s">
        <v>174</v>
      </c>
      <c r="C23" s="106">
        <f>+Expensas!Y7</f>
        <v>81897.77</v>
      </c>
    </row>
    <row r="24" spans="2:17" x14ac:dyDescent="0.25">
      <c r="B24" s="99" t="s">
        <v>15</v>
      </c>
      <c r="C24" s="106">
        <v>783.84</v>
      </c>
    </row>
    <row r="25" spans="2:17" x14ac:dyDescent="0.25">
      <c r="B25" s="99" t="s">
        <v>14</v>
      </c>
      <c r="C25" s="106">
        <v>15649.9</v>
      </c>
    </row>
    <row r="26" spans="2:17" x14ac:dyDescent="0.25">
      <c r="B26" s="99" t="s">
        <v>175</v>
      </c>
      <c r="C26" s="106">
        <v>21866.68</v>
      </c>
    </row>
    <row r="27" spans="2:17" x14ac:dyDescent="0.25">
      <c r="B27" s="99" t="s">
        <v>164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11" x14ac:dyDescent="0.25">
      <c r="B1" s="98"/>
      <c r="C1" s="65"/>
      <c r="D1" s="65"/>
      <c r="E1" s="65"/>
      <c r="F1" s="100"/>
      <c r="G1" s="95"/>
    </row>
    <row r="2" spans="1:11" ht="30.95" customHeight="1" thickBot="1" x14ac:dyDescent="0.3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  <c r="H2" s="65" t="s">
        <v>80</v>
      </c>
      <c r="I2" s="65" t="s">
        <v>187</v>
      </c>
      <c r="J2" s="65" t="s">
        <v>190</v>
      </c>
    </row>
    <row r="3" spans="1:11" s="65" customFormat="1" ht="30.95" customHeight="1" x14ac:dyDescent="0.25">
      <c r="A3" s="65" t="s">
        <v>180</v>
      </c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  <c r="I3" s="114" t="s">
        <v>188</v>
      </c>
    </row>
    <row r="4" spans="1:11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  <c r="I4" s="114"/>
    </row>
    <row r="5" spans="1:11" s="65" customFormat="1" ht="30.95" customHeight="1" x14ac:dyDescent="0.25">
      <c r="A5" s="65" t="s">
        <v>179</v>
      </c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H5" s="65">
        <v>25000</v>
      </c>
      <c r="I5" s="114"/>
    </row>
    <row r="6" spans="1:11" s="65" customFormat="1" ht="30.95" customHeight="1" x14ac:dyDescent="0.25">
      <c r="A6" s="65" t="s">
        <v>179</v>
      </c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H6" s="65">
        <v>179000</v>
      </c>
      <c r="I6" s="114" t="s">
        <v>188</v>
      </c>
    </row>
    <row r="7" spans="1:11" s="65" customFormat="1" ht="30.95" customHeight="1" thickBot="1" x14ac:dyDescent="0.3">
      <c r="A7" s="65" t="s">
        <v>181</v>
      </c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  <c r="H7" s="65">
        <v>453229</v>
      </c>
      <c r="I7" s="114"/>
    </row>
    <row r="8" spans="1:11" s="65" customFormat="1" ht="30.95" customHeight="1" x14ac:dyDescent="0.25">
      <c r="A8" s="65" t="s">
        <v>182</v>
      </c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+F8+Expensas!Z9</f>
        <v>204600</v>
      </c>
      <c r="H8" s="113">
        <v>210000</v>
      </c>
      <c r="I8" s="114" t="s">
        <v>188</v>
      </c>
    </row>
    <row r="9" spans="1:11" s="65" customFormat="1" ht="30.95" customHeight="1" x14ac:dyDescent="0.25">
      <c r="A9" s="65" t="s">
        <v>183</v>
      </c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+F9+Expensas!Z10</f>
        <v>220600</v>
      </c>
      <c r="H9" s="113">
        <v>225400</v>
      </c>
      <c r="I9" s="114">
        <v>230200</v>
      </c>
      <c r="J9" s="65">
        <v>230200</v>
      </c>
    </row>
    <row r="10" spans="1:11" s="65" customFormat="1" ht="30.95" customHeight="1" thickBot="1" x14ac:dyDescent="0.3">
      <c r="A10" s="65" t="s">
        <v>184</v>
      </c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+F10+Expensas!Z11</f>
        <v>188080</v>
      </c>
      <c r="H10" s="113">
        <f>+F10+Expensas!AC11</f>
        <v>192670.21</v>
      </c>
      <c r="I10" s="114">
        <v>217330</v>
      </c>
      <c r="J10" s="65">
        <v>197260</v>
      </c>
      <c r="K10" s="94"/>
    </row>
    <row r="11" spans="1:11" s="65" customFormat="1" ht="30.95" customHeight="1" thickBot="1" x14ac:dyDescent="0.3">
      <c r="A11" s="65" t="s">
        <v>185</v>
      </c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  <c r="H11" s="65">
        <v>130000</v>
      </c>
      <c r="I11" s="114">
        <v>130000</v>
      </c>
      <c r="J11" s="65">
        <v>255200</v>
      </c>
    </row>
    <row r="12" spans="1:11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  <c r="I12" s="114">
        <v>100000</v>
      </c>
      <c r="J12" s="65">
        <v>100000</v>
      </c>
    </row>
    <row r="13" spans="1:11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/>
      <c r="G13" s="95"/>
      <c r="I13" s="114" t="s">
        <v>189</v>
      </c>
    </row>
    <row r="14" spans="1:11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  <c r="I14" s="114">
        <v>154286</v>
      </c>
    </row>
    <row r="15" spans="1:11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  <c r="I15" s="114">
        <v>150000</v>
      </c>
      <c r="J15" s="65">
        <v>294000</v>
      </c>
    </row>
    <row r="16" spans="1:11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114" t="s">
        <v>188</v>
      </c>
    </row>
    <row r="17" spans="2:9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  <c r="I17" s="114">
        <v>357703</v>
      </c>
    </row>
    <row r="18" spans="2:9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45546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5" t="s">
        <v>81</v>
      </c>
      <c r="C2" s="116"/>
      <c r="D2" s="117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8" t="s">
        <v>82</v>
      </c>
      <c r="C4" s="119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0" t="s">
        <v>26</v>
      </c>
      <c r="B13" s="121"/>
      <c r="C13" s="121"/>
      <c r="D13" s="122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3" t="s">
        <v>83</v>
      </c>
      <c r="B19" s="124"/>
      <c r="C19" s="124"/>
      <c r="D19" s="125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3" t="s">
        <v>100</v>
      </c>
      <c r="B26" s="124"/>
      <c r="C26" s="124"/>
      <c r="D26" s="125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5" t="s">
        <v>81</v>
      </c>
      <c r="C2" s="116"/>
      <c r="D2" s="117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8" t="s">
        <v>82</v>
      </c>
      <c r="C4" s="119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0" t="s">
        <v>26</v>
      </c>
      <c r="B13" s="121"/>
      <c r="C13" s="121"/>
      <c r="D13" s="122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3" t="s">
        <v>83</v>
      </c>
      <c r="B19" s="124"/>
      <c r="C19" s="124"/>
      <c r="D19" s="125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3" t="s">
        <v>100</v>
      </c>
      <c r="B26" s="124"/>
      <c r="C26" s="124"/>
      <c r="D26" s="125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5" t="s">
        <v>81</v>
      </c>
      <c r="C2" s="116"/>
      <c r="D2" s="117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18" t="s">
        <v>82</v>
      </c>
      <c r="C4" s="119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0" t="s">
        <v>99</v>
      </c>
      <c r="B13" s="121"/>
      <c r="C13" s="121"/>
      <c r="D13" s="122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3" t="s">
        <v>83</v>
      </c>
      <c r="B19" s="124"/>
      <c r="C19" s="124"/>
      <c r="D19" s="125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3" t="s">
        <v>100</v>
      </c>
      <c r="B26" s="124"/>
      <c r="C26" s="124"/>
      <c r="D26" s="125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5" t="s">
        <v>81</v>
      </c>
      <c r="C2" s="116"/>
      <c r="D2" s="117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18" t="s">
        <v>82</v>
      </c>
      <c r="C4" s="119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0" t="s">
        <v>99</v>
      </c>
      <c r="B13" s="121"/>
      <c r="C13" s="121"/>
      <c r="D13" s="122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3" t="s">
        <v>83</v>
      </c>
      <c r="B19" s="124"/>
      <c r="C19" s="124"/>
      <c r="D19" s="125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3" t="s">
        <v>100</v>
      </c>
      <c r="B26" s="124"/>
      <c r="C26" s="124"/>
      <c r="D26" s="125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5" t="s">
        <v>81</v>
      </c>
      <c r="C2" s="116"/>
      <c r="D2" s="117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18" t="s">
        <v>82</v>
      </c>
      <c r="C4" s="119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0" t="s">
        <v>99</v>
      </c>
      <c r="B13" s="121"/>
      <c r="C13" s="121"/>
      <c r="D13" s="122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3" t="s">
        <v>83</v>
      </c>
      <c r="B19" s="124"/>
      <c r="C19" s="124"/>
      <c r="D19" s="125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3" t="s">
        <v>100</v>
      </c>
      <c r="B26" s="124"/>
      <c r="C26" s="124"/>
      <c r="D26" s="125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5" t="s">
        <v>81</v>
      </c>
      <c r="C2" s="116"/>
      <c r="D2" s="117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8" t="s">
        <v>82</v>
      </c>
      <c r="C4" s="119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0" t="s">
        <v>99</v>
      </c>
      <c r="B13" s="121"/>
      <c r="C13" s="121"/>
      <c r="D13" s="122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3" t="s">
        <v>83</v>
      </c>
      <c r="B19" s="124"/>
      <c r="C19" s="124"/>
      <c r="D19" s="125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3" t="s">
        <v>100</v>
      </c>
      <c r="B26" s="124"/>
      <c r="C26" s="124"/>
      <c r="D26" s="125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5" t="s">
        <v>17</v>
      </c>
      <c r="C2" s="116"/>
      <c r="D2" s="117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8" t="s">
        <v>19</v>
      </c>
      <c r="C4" s="119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0" t="s">
        <v>26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3" t="s">
        <v>14</v>
      </c>
      <c r="B19" s="124"/>
      <c r="C19" s="124"/>
      <c r="D19" s="125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2024-09-11T18:10:05Z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