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AD96611C-0122-7B45-95DF-C4926F1EB43A}" xr6:coauthVersionLast="47" xr6:coauthVersionMax="47" xr10:uidLastSave="{00000000-0000-0000-0000-000000000000}"/>
  <bookViews>
    <workbookView xWindow="0" yWindow="500" windowWidth="15680" windowHeight="1610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" i="20" l="1"/>
  <c r="AE8" i="20"/>
  <c r="C3" i="22"/>
  <c r="C7" i="22" s="1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E16" i="20" l="1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<sst xmlns="http://schemas.openxmlformats.org/spreadsheetml/2006/main" count="692" uniqueCount="187">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</sst>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5" t="s">
        <v>8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38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5" t="s">
        <v>43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3" t="s">
        <v>47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5" t="s">
        <v>51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44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129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3" t="s">
        <v>54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5" t="s">
        <v>59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60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5" t="s">
        <v>65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66</v>
      </c>
      <c r="C4" s="119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3" t="s">
        <v>14</v>
      </c>
      <c r="B19" s="124"/>
      <c r="C19" s="124"/>
      <c r="D19" s="125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E16"/>
  <sheetViews>
    <sheetView tabSelected="1" workbookViewId="0">
      <pane xSplit="5" topLeftCell="Z1" activePane="topRight" state="frozen"/>
      <selection pane="topRight" activeCell="AD16" sqref="AD16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28" width="12.33203125" style="64" customWidth="1"/>
    <col min="29" max="29" width="13.5" style="64" customWidth="1"/>
    <col min="30" max="30" width="12.33203125" style="64" customWidth="1"/>
    <col min="31" max="31" width="13.5" style="64" customWidth="1"/>
    <col min="32" max="16384" width="10.83203125" style="64"/>
  </cols>
  <sheetData>
    <row r="1" spans="1:31" ht="25" customHeight="1" x14ac:dyDescent="0.2">
      <c r="F1" s="128" t="s">
        <v>144</v>
      </c>
      <c r="G1" s="127"/>
      <c r="H1" s="126">
        <v>45170</v>
      </c>
      <c r="I1" s="127"/>
      <c r="J1" s="126">
        <v>45200</v>
      </c>
      <c r="K1" s="127"/>
      <c r="L1" s="126">
        <v>45231</v>
      </c>
      <c r="M1" s="127"/>
      <c r="N1" s="126">
        <v>45261</v>
      </c>
      <c r="O1" s="127"/>
      <c r="P1" s="126">
        <v>45292</v>
      </c>
      <c r="Q1" s="127"/>
      <c r="R1" s="126">
        <v>45323</v>
      </c>
      <c r="S1" s="127"/>
      <c r="T1" s="126">
        <v>45352</v>
      </c>
      <c r="U1" s="127"/>
      <c r="V1" s="126">
        <v>45383</v>
      </c>
      <c r="W1" s="127"/>
      <c r="X1" s="126">
        <v>45413</v>
      </c>
      <c r="Y1" s="127"/>
      <c r="Z1" s="126">
        <v>45444</v>
      </c>
      <c r="AA1" s="127"/>
      <c r="AB1" s="126">
        <v>45474</v>
      </c>
      <c r="AC1" s="127"/>
      <c r="AD1" s="126">
        <v>45505</v>
      </c>
      <c r="AE1" s="127"/>
    </row>
    <row r="2" spans="1:31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</row>
    <row r="3" spans="1:31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35352.120000000003</v>
      </c>
    </row>
    <row r="4" spans="1:31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35351.57</v>
      </c>
    </row>
    <row r="5" spans="1:31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35352.050000000003</v>
      </c>
    </row>
    <row r="6" spans="1:31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164371.71</v>
      </c>
    </row>
    <row r="7" spans="1:31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149466.76999999999</v>
      </c>
    </row>
    <row r="8" spans="1:31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419894.22</v>
      </c>
    </row>
    <row r="9" spans="1:31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</row>
    <row r="10" spans="1:31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</row>
    <row r="11" spans="1:31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</row>
    <row r="12" spans="1:31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</row>
    <row r="13" spans="1:31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123800.11</v>
      </c>
    </row>
    <row r="14" spans="1:31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74000.11</v>
      </c>
    </row>
    <row r="15" spans="1:31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130000.02</v>
      </c>
    </row>
    <row r="16" spans="1:31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942854.87999999989</v>
      </c>
    </row>
  </sheetData>
  <mergeCells count="13">
    <mergeCell ref="AD1:AE1"/>
    <mergeCell ref="AB1:AC1"/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activeCell="A2" sqref="A2:C7"/>
    </sheetView>
  </sheetViews>
  <sheetFormatPr baseColWidth="10" defaultColWidth="11" defaultRowHeight="18" x14ac:dyDescent="0.2"/>
  <cols>
    <col min="1" max="1" width="13.6640625" style="108" customWidth="1"/>
    <col min="2" max="2" width="3.33203125" style="109" customWidth="1"/>
    <col min="3" max="3" width="14.5" style="108" customWidth="1"/>
    <col min="4" max="16384" width="11" style="108"/>
  </cols>
  <sheetData>
    <row r="2" spans="1:3" s="110" customFormat="1" x14ac:dyDescent="0.2">
      <c r="A2" s="110" t="s">
        <v>167</v>
      </c>
      <c r="B2" s="111" t="s">
        <v>176</v>
      </c>
      <c r="C2" s="112">
        <v>267000</v>
      </c>
    </row>
    <row r="3" spans="1:3" s="110" customFormat="1" x14ac:dyDescent="0.2">
      <c r="A3" s="110" t="s">
        <v>174</v>
      </c>
      <c r="B3" s="111" t="s">
        <v>176</v>
      </c>
      <c r="C3" s="112">
        <f>Expensas!AC7</f>
        <v>147561.76999999999</v>
      </c>
    </row>
    <row r="4" spans="1:3" s="110" customFormat="1" x14ac:dyDescent="0.2">
      <c r="A4" s="110" t="s">
        <v>26</v>
      </c>
      <c r="B4" s="111" t="s">
        <v>176</v>
      </c>
      <c r="C4" s="112">
        <v>3083</v>
      </c>
    </row>
    <row r="5" spans="1:3" s="110" customFormat="1" x14ac:dyDescent="0.2">
      <c r="A5" s="110" t="s">
        <v>177</v>
      </c>
      <c r="B5" s="111" t="s">
        <v>176</v>
      </c>
      <c r="C5" s="112">
        <v>12950</v>
      </c>
    </row>
    <row r="6" spans="1:3" s="110" customFormat="1" x14ac:dyDescent="0.2">
      <c r="A6" s="110" t="s">
        <v>178</v>
      </c>
      <c r="B6" s="111" t="s">
        <v>176</v>
      </c>
      <c r="C6" s="112">
        <v>22631</v>
      </c>
    </row>
    <row r="7" spans="1:3" s="110" customFormat="1" x14ac:dyDescent="0.2">
      <c r="A7" s="110" t="s">
        <v>164</v>
      </c>
      <c r="B7" s="111" t="s">
        <v>176</v>
      </c>
      <c r="C7" s="112">
        <f>SUM(C2:C6)</f>
        <v>453225.77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167</v>
      </c>
      <c r="C22" s="106">
        <f>F7</f>
        <v>267000</v>
      </c>
    </row>
    <row r="23" spans="2:17" x14ac:dyDescent="0.2">
      <c r="B23" s="99" t="s">
        <v>174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175</v>
      </c>
      <c r="C26" s="106">
        <v>21866.68</v>
      </c>
    </row>
    <row r="27" spans="2:17" x14ac:dyDescent="0.2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I18"/>
  <sheetViews>
    <sheetView showGridLines="0" topLeftCell="A4" workbookViewId="0">
      <selection activeCell="H12" sqref="H12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9" x14ac:dyDescent="0.2">
      <c r="B1" s="98"/>
      <c r="C1" s="65"/>
      <c r="D1" s="65"/>
      <c r="E1" s="65"/>
      <c r="F1" s="100"/>
      <c r="G1" s="95"/>
    </row>
    <row r="2" spans="1:9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</row>
    <row r="3" spans="1:9" s="65" customFormat="1" ht="31" customHeight="1" x14ac:dyDescent="0.2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1:9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</row>
    <row r="5" spans="1:9" s="65" customFormat="1" ht="31" customHeight="1" x14ac:dyDescent="0.2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</row>
    <row r="6" spans="1:9" s="65" customFormat="1" ht="31" customHeight="1" x14ac:dyDescent="0.2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</row>
    <row r="7" spans="1:9" s="65" customFormat="1" ht="31" customHeight="1" thickBot="1" x14ac:dyDescent="0.25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</row>
    <row r="8" spans="1:9" s="65" customFormat="1" ht="31" customHeight="1" x14ac:dyDescent="0.2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4">
        <v>210000</v>
      </c>
    </row>
    <row r="9" spans="1:9" s="65" customFormat="1" ht="31" customHeight="1" x14ac:dyDescent="0.2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4">
        <v>225400</v>
      </c>
      <c r="I9" s="113"/>
    </row>
    <row r="10" spans="1:9" s="65" customFormat="1" ht="31" customHeight="1" thickBot="1" x14ac:dyDescent="0.25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4">
        <f>+F10+Expensas!AC11</f>
        <v>192670.21</v>
      </c>
    </row>
    <row r="11" spans="1:9" s="65" customFormat="1" ht="31" customHeight="1" thickBot="1" x14ac:dyDescent="0.25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</row>
    <row r="12" spans="1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1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1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1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1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45522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0" t="s">
        <v>26</v>
      </c>
      <c r="B13" s="121"/>
      <c r="C13" s="121"/>
      <c r="D13" s="122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3" t="s">
        <v>83</v>
      </c>
      <c r="B19" s="124"/>
      <c r="C19" s="124"/>
      <c r="D19" s="125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3" t="s">
        <v>100</v>
      </c>
      <c r="B26" s="124"/>
      <c r="C26" s="124"/>
      <c r="D26" s="125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0" t="s">
        <v>26</v>
      </c>
      <c r="B13" s="121"/>
      <c r="C13" s="121"/>
      <c r="D13" s="122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3" t="s">
        <v>83</v>
      </c>
      <c r="B19" s="124"/>
      <c r="C19" s="124"/>
      <c r="D19" s="125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3" t="s">
        <v>100</v>
      </c>
      <c r="B26" s="124"/>
      <c r="C26" s="124"/>
      <c r="D26" s="125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5" t="s">
        <v>81</v>
      </c>
      <c r="C2" s="116"/>
      <c r="D2" s="117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0" t="s">
        <v>99</v>
      </c>
      <c r="B13" s="121"/>
      <c r="C13" s="121"/>
      <c r="D13" s="122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3" t="s">
        <v>83</v>
      </c>
      <c r="B19" s="124"/>
      <c r="C19" s="124"/>
      <c r="D19" s="125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3" t="s">
        <v>100</v>
      </c>
      <c r="B26" s="124"/>
      <c r="C26" s="124"/>
      <c r="D26" s="125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5" t="s">
        <v>81</v>
      </c>
      <c r="C2" s="116"/>
      <c r="D2" s="117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3" t="s">
        <v>100</v>
      </c>
      <c r="B26" s="124"/>
      <c r="C26" s="124"/>
      <c r="D26" s="125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5" t="s">
        <v>81</v>
      </c>
      <c r="C2" s="116"/>
      <c r="D2" s="117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0" t="s">
        <v>99</v>
      </c>
      <c r="B13" s="121"/>
      <c r="C13" s="121"/>
      <c r="D13" s="122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3" t="s">
        <v>83</v>
      </c>
      <c r="B19" s="124"/>
      <c r="C19" s="124"/>
      <c r="D19" s="125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3" t="s">
        <v>100</v>
      </c>
      <c r="B26" s="124"/>
      <c r="C26" s="124"/>
      <c r="D26" s="125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5" t="s">
        <v>81</v>
      </c>
      <c r="C2" s="116"/>
      <c r="D2" s="117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8" t="s">
        <v>82</v>
      </c>
      <c r="C4" s="119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0" t="s">
        <v>99</v>
      </c>
      <c r="B13" s="121"/>
      <c r="C13" s="121"/>
      <c r="D13" s="122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3" t="s">
        <v>83</v>
      </c>
      <c r="B19" s="124"/>
      <c r="C19" s="124"/>
      <c r="D19" s="125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3" t="s">
        <v>100</v>
      </c>
      <c r="B26" s="124"/>
      <c r="C26" s="124"/>
      <c r="D26" s="125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5" t="s">
        <v>17</v>
      </c>
      <c r="C2" s="116"/>
      <c r="D2" s="117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8" t="s">
        <v>19</v>
      </c>
      <c r="C4" s="119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0" t="s">
        <v>26</v>
      </c>
      <c r="B13" s="121"/>
      <c r="C13" s="121"/>
      <c r="D13" s="122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3" t="s">
        <v>14</v>
      </c>
      <c r="B19" s="124"/>
      <c r="C19" s="124"/>
      <c r="D19" s="125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2024-08-18T21:36:00Z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