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834" documentId="8_{8D630CC4-B490-46B6-889C-F031D25C47A6}" xr6:coauthVersionLast="47" xr6:coauthVersionMax="47" xr10:uidLastSave="{48EC64A9-4375-465F-91C3-D7BC7E98762E}"/>
  <bookViews>
    <workbookView xWindow="-28920" yWindow="-120" windowWidth="29040" windowHeight="15720" tabRatio="472" xr2:uid="{8274FCF7-7E4A-4353-B88C-F82DA0BC4235}"/>
  </bookViews>
  <sheets>
    <sheet name="Bco Galicia" sheetId="1" r:id="rId1"/>
    <sheet name="Sheet3" sheetId="3" r:id="rId2"/>
    <sheet name="Sheet2" sheetId="4" r:id="rId3"/>
  </sheets>
  <calcPr calcId="191029" iterateCount="25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 s="1"/>
  <c r="B21" i="3" s="1"/>
  <c r="B22" i="3" s="1"/>
  <c r="B22" i="1"/>
  <c r="B20" i="3"/>
  <c r="B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AD43" i="1"/>
  <c r="AD37" i="1"/>
  <c r="AD30" i="1"/>
  <c r="AD24" i="1"/>
  <c r="AD17" i="1"/>
  <c r="AB36" i="1"/>
  <c r="AA47" i="1" s="1"/>
  <c r="AB29" i="1"/>
  <c r="AB23" i="1"/>
  <c r="AB16" i="1"/>
  <c r="D16" i="3"/>
  <c r="A16" i="3"/>
  <c r="U47" i="1"/>
  <c r="W47" i="1"/>
  <c r="Y47" i="1"/>
  <c r="Z55" i="1"/>
  <c r="B55" i="1" s="1"/>
  <c r="Z49" i="1"/>
  <c r="B49" i="1" s="1"/>
  <c r="Z42" i="1"/>
  <c r="Z36" i="1"/>
  <c r="Z29" i="1"/>
  <c r="Z23" i="1"/>
  <c r="Z16" i="1"/>
  <c r="Y21" i="1" s="1"/>
  <c r="X27" i="1"/>
  <c r="X24" i="1"/>
  <c r="X17" i="1"/>
  <c r="X14" i="1"/>
  <c r="X11" i="1"/>
  <c r="Y34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2" i="1"/>
  <c r="B50" i="1"/>
  <c r="M73" i="1"/>
  <c r="K73" i="1"/>
  <c r="G73" i="1"/>
  <c r="E73" i="1"/>
  <c r="C73" i="1"/>
  <c r="AC47" i="1" l="1"/>
  <c r="AC34" i="1"/>
  <c r="AC21" i="1"/>
  <c r="AA34" i="1"/>
  <c r="AA21" i="1"/>
  <c r="W34" i="1"/>
  <c r="W21" i="1"/>
  <c r="V36" i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C21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L26" i="1"/>
  <c r="L19" i="1"/>
  <c r="H20" i="1"/>
  <c r="H17" i="1"/>
  <c r="H14" i="1"/>
  <c r="F12" i="1"/>
  <c r="B2" i="3"/>
  <c r="H26" i="1"/>
  <c r="H23" i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O73" i="1" l="1"/>
  <c r="B61" i="1"/>
  <c r="B59" i="1"/>
  <c r="B53" i="1"/>
  <c r="M60" i="1"/>
  <c r="K47" i="1"/>
  <c r="I73" i="1"/>
  <c r="B73" i="1" s="1"/>
  <c r="B64" i="1"/>
  <c r="G21" i="1"/>
  <c r="E47" i="1"/>
  <c r="E60" i="1"/>
  <c r="B51" i="1"/>
  <c r="E34" i="1"/>
  <c r="E21" i="1"/>
  <c r="O47" i="1"/>
  <c r="B47" i="1" s="1"/>
  <c r="O60" i="1"/>
  <c r="O34" i="1"/>
  <c r="G34" i="1"/>
  <c r="C47" i="1"/>
  <c r="I34" i="1"/>
  <c r="I60" i="1"/>
  <c r="K34" i="1"/>
  <c r="K60" i="1"/>
  <c r="B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A33B5EE6-B5B0-4AF5-A04D-11924DB538DA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69F4658A-1127-4F33-9CB2-440E745E62D3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<sst xmlns="http://schemas.openxmlformats.org/spreadsheetml/2006/main" count="45" uniqueCount="41">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</sst>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AD73"/>
  <sheetViews>
    <sheetView showGridLines="0" tabSelected="1" workbookViewId="0">
      <selection activeCell="B34" sqref="B34"/>
    </sheetView>
  </sheetViews>
  <sheetFormatPr defaultColWidth="9.140625" defaultRowHeight="15" x14ac:dyDescent="0.25"/>
  <cols>
    <col min="1" max="2" width="11.140625" customWidth="1"/>
    <col min="3" max="30" width="8.140625" style="1" customWidth="1"/>
  </cols>
  <sheetData>
    <row r="1" spans="1:30" ht="15.75" thickBot="1" x14ac:dyDescent="0.3">
      <c r="C1" s="36" t="s">
        <v>5</v>
      </c>
      <c r="D1" s="37"/>
      <c r="E1" s="36" t="s">
        <v>6</v>
      </c>
      <c r="F1" s="37"/>
      <c r="G1" s="36" t="s">
        <v>7</v>
      </c>
      <c r="H1" s="37"/>
      <c r="I1" s="36" t="s">
        <v>8</v>
      </c>
      <c r="J1" s="37"/>
      <c r="K1" s="36" t="s">
        <v>13</v>
      </c>
      <c r="L1" s="37"/>
      <c r="M1" s="36" t="s">
        <v>14</v>
      </c>
      <c r="N1" s="37"/>
      <c r="O1" s="36" t="s">
        <v>5</v>
      </c>
      <c r="P1" s="37"/>
      <c r="Q1" s="36" t="s">
        <v>16</v>
      </c>
      <c r="R1" s="37"/>
      <c r="S1" s="36" t="s">
        <v>23</v>
      </c>
      <c r="T1" s="37"/>
      <c r="U1" s="36" t="s">
        <v>24</v>
      </c>
      <c r="V1" s="37"/>
      <c r="W1" s="36" t="s">
        <v>34</v>
      </c>
      <c r="X1" s="37"/>
      <c r="Y1" s="36" t="s">
        <v>36</v>
      </c>
      <c r="Z1" s="37"/>
      <c r="AA1" s="36" t="s">
        <v>40</v>
      </c>
      <c r="AB1" s="37"/>
      <c r="AC1" s="36" t="s">
        <v>39</v>
      </c>
      <c r="AD1" s="37"/>
    </row>
    <row r="2" spans="1:30" x14ac:dyDescent="0.25">
      <c r="A2" s="17" t="s">
        <v>4</v>
      </c>
      <c r="B2" s="18"/>
      <c r="C2" s="40">
        <v>3</v>
      </c>
      <c r="D2" s="41"/>
      <c r="E2" s="40">
        <v>6</v>
      </c>
      <c r="F2" s="41"/>
      <c r="G2" s="40">
        <v>6</v>
      </c>
      <c r="H2" s="41"/>
      <c r="I2" s="40">
        <v>6</v>
      </c>
      <c r="J2" s="41"/>
      <c r="K2" s="40">
        <v>6</v>
      </c>
      <c r="L2" s="41"/>
      <c r="M2" s="40">
        <v>6</v>
      </c>
      <c r="N2" s="41"/>
      <c r="O2" s="40">
        <v>6</v>
      </c>
      <c r="P2" s="41"/>
      <c r="Q2" s="40">
        <v>6</v>
      </c>
      <c r="R2" s="41"/>
      <c r="S2" s="40">
        <v>3</v>
      </c>
      <c r="T2" s="41"/>
      <c r="U2" s="40">
        <v>6</v>
      </c>
      <c r="V2" s="41"/>
      <c r="W2" s="40">
        <v>3</v>
      </c>
      <c r="X2" s="41"/>
      <c r="Y2" s="40">
        <v>6</v>
      </c>
      <c r="Z2" s="41"/>
      <c r="AA2" s="40">
        <v>4</v>
      </c>
      <c r="AB2" s="41"/>
      <c r="AC2" s="40">
        <v>4</v>
      </c>
      <c r="AD2" s="41"/>
    </row>
    <row r="3" spans="1:30" x14ac:dyDescent="0.25">
      <c r="A3" s="19" t="s">
        <v>3</v>
      </c>
      <c r="B3" s="20"/>
      <c r="C3" s="40">
        <v>4</v>
      </c>
      <c r="D3" s="41"/>
      <c r="E3" s="40">
        <v>2</v>
      </c>
      <c r="F3" s="41"/>
      <c r="G3" s="40">
        <v>1</v>
      </c>
      <c r="H3" s="41"/>
      <c r="I3" s="40">
        <v>2</v>
      </c>
      <c r="J3" s="41"/>
      <c r="K3" s="40">
        <v>2</v>
      </c>
      <c r="L3" s="41"/>
      <c r="M3" s="40">
        <v>2</v>
      </c>
      <c r="N3" s="41"/>
      <c r="O3" s="40">
        <v>4</v>
      </c>
      <c r="P3" s="41"/>
      <c r="Q3" s="40">
        <v>2</v>
      </c>
      <c r="R3" s="41"/>
      <c r="S3" s="40">
        <v>4</v>
      </c>
      <c r="T3" s="41"/>
      <c r="U3" s="40">
        <v>2</v>
      </c>
      <c r="V3" s="41"/>
      <c r="W3" s="40">
        <v>4</v>
      </c>
      <c r="X3" s="41"/>
      <c r="Y3" s="40">
        <v>2</v>
      </c>
      <c r="Z3" s="41"/>
      <c r="AA3" s="40">
        <v>4</v>
      </c>
      <c r="AB3" s="41"/>
      <c r="AC3" s="40">
        <v>4</v>
      </c>
      <c r="AD3" s="41"/>
    </row>
    <row r="4" spans="1:30" x14ac:dyDescent="0.25">
      <c r="A4" s="19" t="s">
        <v>2</v>
      </c>
      <c r="B4" s="20"/>
      <c r="C4" s="42">
        <v>46501</v>
      </c>
      <c r="D4" s="43"/>
      <c r="E4" s="42">
        <v>47027</v>
      </c>
      <c r="F4" s="43"/>
      <c r="G4" s="42">
        <v>46174</v>
      </c>
      <c r="H4" s="43"/>
      <c r="I4" s="42">
        <v>47392</v>
      </c>
      <c r="J4" s="43"/>
      <c r="K4" s="42">
        <v>46702</v>
      </c>
      <c r="L4" s="43"/>
      <c r="M4" s="42">
        <v>46367</v>
      </c>
      <c r="N4" s="43"/>
      <c r="O4" s="42">
        <v>47500</v>
      </c>
      <c r="P4" s="43"/>
      <c r="Q4" s="42">
        <v>47510</v>
      </c>
      <c r="R4" s="43"/>
      <c r="S4" s="42">
        <v>46664</v>
      </c>
      <c r="T4" s="43"/>
      <c r="U4" s="42">
        <v>46424</v>
      </c>
      <c r="V4" s="43"/>
      <c r="W4" s="42">
        <v>46174</v>
      </c>
      <c r="X4" s="43"/>
      <c r="Y4" s="42">
        <v>47896</v>
      </c>
      <c r="Z4" s="43"/>
      <c r="AA4" s="42"/>
      <c r="AB4" s="43"/>
      <c r="AC4" s="42"/>
      <c r="AD4" s="43"/>
    </row>
    <row r="5" spans="1:30" x14ac:dyDescent="0.25">
      <c r="A5" s="19" t="s">
        <v>0</v>
      </c>
      <c r="B5" s="20"/>
      <c r="C5" s="40">
        <v>32</v>
      </c>
      <c r="D5" s="41"/>
      <c r="E5" s="40">
        <f>4*12</f>
        <v>48</v>
      </c>
      <c r="F5" s="41"/>
      <c r="G5" s="40"/>
      <c r="H5" s="41"/>
      <c r="I5" s="40">
        <v>60</v>
      </c>
      <c r="J5" s="41"/>
      <c r="K5" s="40">
        <v>24</v>
      </c>
      <c r="L5" s="41"/>
      <c r="M5" s="40">
        <v>24</v>
      </c>
      <c r="N5" s="41"/>
      <c r="O5" s="40">
        <v>60</v>
      </c>
      <c r="P5" s="41"/>
      <c r="Q5" s="40">
        <v>60</v>
      </c>
      <c r="R5" s="41"/>
      <c r="S5" s="40">
        <v>32</v>
      </c>
      <c r="T5" s="41"/>
      <c r="U5" s="40"/>
      <c r="V5" s="41"/>
      <c r="W5" s="40"/>
      <c r="X5" s="41"/>
      <c r="Y5" s="40"/>
      <c r="Z5" s="41"/>
      <c r="AA5" s="40"/>
      <c r="AB5" s="41"/>
      <c r="AC5" s="40"/>
      <c r="AD5" s="41"/>
    </row>
    <row r="6" spans="1:30" x14ac:dyDescent="0.25">
      <c r="A6" s="19" t="s">
        <v>1</v>
      </c>
      <c r="B6" s="20"/>
      <c r="C6" s="44">
        <v>7.0000000000000007E-2</v>
      </c>
      <c r="D6" s="45"/>
      <c r="E6" s="44">
        <v>7.8799999999999995E-2</v>
      </c>
      <c r="F6" s="45"/>
      <c r="G6" s="44">
        <v>7.4999999999999997E-3</v>
      </c>
      <c r="H6" s="45"/>
      <c r="I6" s="44">
        <v>6.8000000000000005E-2</v>
      </c>
      <c r="J6" s="45"/>
      <c r="K6" s="44">
        <v>0.08</v>
      </c>
      <c r="L6" s="45"/>
      <c r="M6" s="44">
        <v>0.06</v>
      </c>
      <c r="N6" s="45"/>
      <c r="O6" s="44">
        <v>0.08</v>
      </c>
      <c r="P6" s="45"/>
      <c r="Q6" s="44">
        <v>7.4999999999999997E-2</v>
      </c>
      <c r="R6" s="45"/>
      <c r="S6" s="44">
        <v>7.0000000000000007E-2</v>
      </c>
      <c r="T6" s="45"/>
      <c r="U6" s="44">
        <v>9.5000000000000001E-2</v>
      </c>
      <c r="V6" s="45"/>
      <c r="W6" s="44">
        <v>0.1095</v>
      </c>
      <c r="X6" s="45"/>
      <c r="Y6" s="44">
        <v>0.08</v>
      </c>
      <c r="Z6" s="45"/>
      <c r="AA6" s="44">
        <v>8.7499999999999994E-2</v>
      </c>
      <c r="AB6" s="45"/>
      <c r="AC6" s="44">
        <v>7.9000000000000001E-2</v>
      </c>
      <c r="AD6" s="45"/>
    </row>
    <row r="7" spans="1:30" ht="15.75" thickBot="1" x14ac:dyDescent="0.3">
      <c r="A7" s="21"/>
      <c r="B7" s="22"/>
      <c r="C7" s="38" t="s">
        <v>28</v>
      </c>
      <c r="D7" s="39"/>
      <c r="E7" s="38" t="s">
        <v>27</v>
      </c>
      <c r="F7" s="39"/>
      <c r="G7" s="38"/>
      <c r="H7" s="39"/>
      <c r="I7" s="38" t="s">
        <v>29</v>
      </c>
      <c r="J7" s="39"/>
      <c r="K7" s="38" t="s">
        <v>30</v>
      </c>
      <c r="L7" s="39"/>
      <c r="M7" s="38" t="s">
        <v>26</v>
      </c>
      <c r="N7" s="39"/>
      <c r="O7" s="38" t="s">
        <v>31</v>
      </c>
      <c r="P7" s="39"/>
      <c r="Q7" s="38" t="s">
        <v>32</v>
      </c>
      <c r="R7" s="39"/>
      <c r="S7" s="38" t="s">
        <v>25</v>
      </c>
      <c r="T7" s="39"/>
      <c r="U7" s="38" t="s">
        <v>33</v>
      </c>
      <c r="V7" s="39"/>
      <c r="W7" s="38" t="s">
        <v>35</v>
      </c>
      <c r="X7" s="39"/>
      <c r="Y7" s="38" t="s">
        <v>37</v>
      </c>
      <c r="Z7" s="39"/>
      <c r="AA7" s="38" t="s">
        <v>38</v>
      </c>
      <c r="AB7" s="39"/>
      <c r="AC7" s="38"/>
      <c r="AD7" s="39"/>
    </row>
    <row r="8" spans="1:30" s="31" customFormat="1" ht="19.5" customHeight="1" thickBot="1" x14ac:dyDescent="0.3">
      <c r="A8" s="29" t="s">
        <v>15</v>
      </c>
      <c r="B8" s="30">
        <f>SUM(C8:AD8)</f>
        <v>123898</v>
      </c>
      <c r="C8" s="46">
        <v>19000</v>
      </c>
      <c r="D8" s="47"/>
      <c r="E8" s="46">
        <v>20163</v>
      </c>
      <c r="F8" s="47"/>
      <c r="G8" s="46">
        <v>10000</v>
      </c>
      <c r="H8" s="47"/>
      <c r="I8" s="46">
        <v>18000</v>
      </c>
      <c r="J8" s="47"/>
      <c r="K8" s="46">
        <v>4000</v>
      </c>
      <c r="L8" s="47"/>
      <c r="M8" s="46">
        <v>4000</v>
      </c>
      <c r="N8" s="47"/>
      <c r="O8" s="46">
        <v>8000</v>
      </c>
      <c r="P8" s="47"/>
      <c r="Q8" s="46">
        <v>8000</v>
      </c>
      <c r="R8" s="47"/>
      <c r="S8" s="46">
        <v>4000</v>
      </c>
      <c r="T8" s="47"/>
      <c r="U8" s="46">
        <v>5000</v>
      </c>
      <c r="V8" s="47"/>
      <c r="W8" s="46">
        <v>935</v>
      </c>
      <c r="X8" s="47"/>
      <c r="Y8" s="46">
        <v>4000</v>
      </c>
      <c r="Z8" s="47"/>
      <c r="AA8" s="46">
        <v>11000</v>
      </c>
      <c r="AB8" s="47"/>
      <c r="AC8" s="46">
        <v>7800</v>
      </c>
      <c r="AD8" s="47"/>
    </row>
    <row r="9" spans="1:30" x14ac:dyDescent="0.25">
      <c r="A9" s="16">
        <v>45658</v>
      </c>
      <c r="B9" s="24">
        <f>+D9+F9+H9+J9+L9+N9+P9+R9+T9+V9+X9+Z9+AB9+AD9</f>
        <v>987</v>
      </c>
      <c r="C9" s="26"/>
      <c r="D9" s="34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</row>
    <row r="10" spans="1:30" x14ac:dyDescent="0.25">
      <c r="A10" s="9">
        <v>45689</v>
      </c>
      <c r="B10" s="12">
        <f t="shared" ref="B10:B46" si="0">+D10+F10+H10+J10+L10+N10+P10+R10+T10+V10+X10+Z10+AB10+AD10</f>
        <v>69.83</v>
      </c>
      <c r="C10" s="27"/>
      <c r="D10" s="13"/>
      <c r="E10" s="12"/>
      <c r="F10" s="13"/>
      <c r="G10" s="12"/>
      <c r="H10" s="35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</row>
    <row r="11" spans="1:30" x14ac:dyDescent="0.25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  <c r="AA11" s="12"/>
      <c r="AB11" s="13"/>
      <c r="AC11" s="12"/>
      <c r="AD11" s="13"/>
    </row>
    <row r="12" spans="1:30" x14ac:dyDescent="0.25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</row>
    <row r="13" spans="1:30" x14ac:dyDescent="0.25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</row>
    <row r="14" spans="1:30" x14ac:dyDescent="0.25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</row>
    <row r="15" spans="1:30" x14ac:dyDescent="0.25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</row>
    <row r="16" spans="1:30" x14ac:dyDescent="0.25">
      <c r="A16" s="9">
        <v>45870</v>
      </c>
      <c r="B16" s="12">
        <f t="shared" si="0"/>
        <v>708.125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240.62499999999997</v>
      </c>
      <c r="AC16" s="12"/>
      <c r="AD16" s="13"/>
    </row>
    <row r="17" spans="1:30" x14ac:dyDescent="0.25">
      <c r="A17" s="9">
        <v>45901</v>
      </c>
      <c r="B17" s="12">
        <f t="shared" si="0"/>
        <v>254.645625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+$AC$8*$AC$6/$AA$3</f>
        <v>154.05000000000001</v>
      </c>
    </row>
    <row r="18" spans="1:30" x14ac:dyDescent="0.25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</row>
    <row r="19" spans="1:30" x14ac:dyDescent="0.25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</row>
    <row r="20" spans="1:30" ht="15.75" thickBot="1" x14ac:dyDescent="0.3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</row>
    <row r="21" spans="1:30" s="8" customFormat="1" ht="15.75" thickBot="1" x14ac:dyDescent="0.3">
      <c r="A21" s="6" t="s">
        <v>9</v>
      </c>
      <c r="B21" s="7">
        <f>SUM(C21:AM21)</f>
        <v>7218.5112749999998</v>
      </c>
      <c r="C21" s="48">
        <f>SUM(D9:D20)</f>
        <v>1984.5</v>
      </c>
      <c r="D21" s="49"/>
      <c r="E21" s="48">
        <f>SUM(F9:F20)</f>
        <v>1588.8444</v>
      </c>
      <c r="F21" s="49"/>
      <c r="G21" s="48">
        <f>SUM(H9:H20)</f>
        <v>294.83</v>
      </c>
      <c r="H21" s="49"/>
      <c r="I21" s="48">
        <f>SUM(J9:J20)</f>
        <v>1224</v>
      </c>
      <c r="J21" s="49"/>
      <c r="K21" s="48">
        <f>SUM(L9:L20)</f>
        <v>320</v>
      </c>
      <c r="L21" s="49"/>
      <c r="M21" s="48">
        <f>SUM(N9:N20)</f>
        <v>240</v>
      </c>
      <c r="N21" s="49"/>
      <c r="O21" s="48">
        <f>SUM(P9:P20)</f>
        <v>160</v>
      </c>
      <c r="P21" s="49"/>
      <c r="Q21" s="48">
        <f>SUM(R9:R20)</f>
        <v>300</v>
      </c>
      <c r="R21" s="49"/>
      <c r="S21" s="48">
        <f>SUM(T9:T20)</f>
        <v>210</v>
      </c>
      <c r="T21" s="49"/>
      <c r="U21" s="48">
        <f>SUM(V9:V20)</f>
        <v>237.5</v>
      </c>
      <c r="V21" s="49"/>
      <c r="W21" s="48">
        <f>SUM(X9:X20)</f>
        <v>104.16187499999999</v>
      </c>
      <c r="X21" s="49"/>
      <c r="Y21" s="48">
        <f>SUM(Z9:Z20)</f>
        <v>160</v>
      </c>
      <c r="Z21" s="49"/>
      <c r="AA21" s="48">
        <f>SUM(AB9:AB20)</f>
        <v>240.62499999999997</v>
      </c>
      <c r="AB21" s="49"/>
      <c r="AC21" s="48">
        <f>SUM(AD9:AD20)</f>
        <v>154.05000000000001</v>
      </c>
      <c r="AD21" s="49"/>
    </row>
    <row r="22" spans="1:30" x14ac:dyDescent="0.25">
      <c r="A22" s="9">
        <v>46023</v>
      </c>
      <c r="B22" s="12">
        <f>+D22+F22+H22+J22+L22+N22+P22+R22+T22+V22+X22+Z22+AB22+AD22</f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</row>
    <row r="23" spans="1:30" x14ac:dyDescent="0.25">
      <c r="A23" s="9">
        <v>46054</v>
      </c>
      <c r="B23" s="12">
        <f t="shared" si="0"/>
        <v>758.42499999999995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240.62499999999997</v>
      </c>
      <c r="AC23" s="12"/>
      <c r="AD23" s="13"/>
    </row>
    <row r="24" spans="1:30" x14ac:dyDescent="0.25">
      <c r="A24" s="9">
        <v>46082</v>
      </c>
      <c r="B24" s="12">
        <f t="shared" si="0"/>
        <v>179.645625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+$AC$8*$AC$6/$AA$3</f>
        <v>154.05000000000001</v>
      </c>
    </row>
    <row r="25" spans="1:30" x14ac:dyDescent="0.25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</row>
    <row r="26" spans="1:30" x14ac:dyDescent="0.25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</row>
    <row r="27" spans="1:30" x14ac:dyDescent="0.25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</row>
    <row r="28" spans="1:30" x14ac:dyDescent="0.25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</row>
    <row r="29" spans="1:30" x14ac:dyDescent="0.25">
      <c r="A29" s="9">
        <v>46235</v>
      </c>
      <c r="B29" s="12">
        <f t="shared" si="0"/>
        <v>708.125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240.62499999999997</v>
      </c>
      <c r="AC29" s="12"/>
      <c r="AD29" s="13"/>
    </row>
    <row r="30" spans="1:30" x14ac:dyDescent="0.25">
      <c r="A30" s="9">
        <v>46266</v>
      </c>
      <c r="B30" s="12">
        <f t="shared" si="0"/>
        <v>154.05000000000001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+$AC$8*$AC$6/$AA$3</f>
        <v>154.05000000000001</v>
      </c>
    </row>
    <row r="31" spans="1:30" x14ac:dyDescent="0.25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</row>
    <row r="32" spans="1:30" x14ac:dyDescent="0.25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</row>
    <row r="33" spans="1:30" ht="15.75" thickBot="1" x14ac:dyDescent="0.3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</row>
    <row r="34" spans="1:30" s="8" customFormat="1" ht="15.75" thickBot="1" x14ac:dyDescent="0.3">
      <c r="A34" s="6" t="s">
        <v>10</v>
      </c>
      <c r="B34" s="7">
        <f>SUM(C34:AM34)</f>
        <v>7934.1856500000004</v>
      </c>
      <c r="C34" s="48">
        <f>SUM(D22:D33)</f>
        <v>1330.0000000000002</v>
      </c>
      <c r="D34" s="49"/>
      <c r="E34" s="48">
        <f>SUM(F22:F33)</f>
        <v>1588.8444</v>
      </c>
      <c r="F34" s="49"/>
      <c r="G34" s="48">
        <f>SUM(H22:H33)</f>
        <v>75.8</v>
      </c>
      <c r="H34" s="49"/>
      <c r="I34" s="48">
        <f>SUM(J22:J33)</f>
        <v>1224</v>
      </c>
      <c r="J34" s="49"/>
      <c r="K34" s="48">
        <f>SUM(L22:L33)</f>
        <v>320</v>
      </c>
      <c r="L34" s="49"/>
      <c r="M34" s="48">
        <f>SUM(N22:N33)</f>
        <v>240</v>
      </c>
      <c r="N34" s="49"/>
      <c r="O34" s="48">
        <f>SUM(P22:P33)</f>
        <v>640</v>
      </c>
      <c r="P34" s="49"/>
      <c r="Q34" s="48">
        <f>SUM(R22:R33)</f>
        <v>600</v>
      </c>
      <c r="R34" s="49"/>
      <c r="S34" s="48">
        <f>SUM(T22:T33)</f>
        <v>280</v>
      </c>
      <c r="T34" s="49"/>
      <c r="U34" s="48">
        <f>SUM(V22:V33)</f>
        <v>475</v>
      </c>
      <c r="V34" s="49"/>
      <c r="W34" s="48">
        <f>SUM(X22:X33)</f>
        <v>51.191249999999997</v>
      </c>
      <c r="X34" s="49"/>
      <c r="Y34" s="48">
        <f>SUM(Z22:Z33)</f>
        <v>320</v>
      </c>
      <c r="Z34" s="49"/>
      <c r="AA34" s="48">
        <f>SUM(AB22:AB33)</f>
        <v>481.24999999999994</v>
      </c>
      <c r="AB34" s="49"/>
      <c r="AC34" s="48">
        <f>SUM(AD22:AD33)</f>
        <v>308.10000000000002</v>
      </c>
      <c r="AD34" s="49"/>
    </row>
    <row r="35" spans="1:30" x14ac:dyDescent="0.25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</row>
    <row r="36" spans="1:30" x14ac:dyDescent="0.25">
      <c r="A36" s="9">
        <v>46419</v>
      </c>
      <c r="B36" s="12">
        <f t="shared" si="0"/>
        <v>708.125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240.62499999999997</v>
      </c>
      <c r="AC36" s="12"/>
      <c r="AD36" s="13"/>
    </row>
    <row r="37" spans="1:30" x14ac:dyDescent="0.25">
      <c r="A37" s="9">
        <v>46447</v>
      </c>
      <c r="B37" s="12">
        <f t="shared" si="0"/>
        <v>154.05000000000001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154.05000000000001</v>
      </c>
    </row>
    <row r="38" spans="1:30" x14ac:dyDescent="0.25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</row>
    <row r="39" spans="1:30" x14ac:dyDescent="0.25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</row>
    <row r="40" spans="1:30" x14ac:dyDescent="0.25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</row>
    <row r="41" spans="1:30" x14ac:dyDescent="0.25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</row>
    <row r="42" spans="1:30" x14ac:dyDescent="0.25">
      <c r="A42" s="9">
        <v>46600</v>
      </c>
      <c r="B42" s="12">
        <f t="shared" si="0"/>
        <v>230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</row>
    <row r="43" spans="1:30" x14ac:dyDescent="0.25">
      <c r="A43" s="9">
        <v>46631</v>
      </c>
      <c r="B43" s="12">
        <f t="shared" si="0"/>
        <v>154.05000000000001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154.05000000000001</v>
      </c>
    </row>
    <row r="44" spans="1:30" x14ac:dyDescent="0.25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</row>
    <row r="45" spans="1:30" x14ac:dyDescent="0.25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</row>
    <row r="46" spans="1:30" ht="15.75" thickBot="1" x14ac:dyDescent="0.3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</row>
    <row r="47" spans="1:30" s="8" customFormat="1" ht="15.75" thickBot="1" x14ac:dyDescent="0.3">
      <c r="A47" s="6" t="s">
        <v>11</v>
      </c>
      <c r="B47" s="7">
        <f>SUM(C47:Q47)</f>
        <v>4385.3444</v>
      </c>
      <c r="C47" s="48">
        <f>SUM(D35:D46)</f>
        <v>332.50000000000006</v>
      </c>
      <c r="D47" s="49"/>
      <c r="E47" s="48">
        <f>SUM(F35:F46)</f>
        <v>1588.8444</v>
      </c>
      <c r="F47" s="49"/>
      <c r="G47" s="48">
        <f>SUM(H35:H46)</f>
        <v>0</v>
      </c>
      <c r="H47" s="49"/>
      <c r="I47" s="48">
        <f>SUM(J35:J46)</f>
        <v>1224</v>
      </c>
      <c r="J47" s="49"/>
      <c r="K47" s="48">
        <f>SUM(L35:L46)</f>
        <v>0</v>
      </c>
      <c r="L47" s="49"/>
      <c r="M47" s="48">
        <f>SUM(N35:N46)</f>
        <v>0</v>
      </c>
      <c r="N47" s="49"/>
      <c r="O47" s="48">
        <f>SUM(P35:P46)</f>
        <v>640</v>
      </c>
      <c r="P47" s="49"/>
      <c r="Q47" s="48">
        <f>SUM(R35:R46)</f>
        <v>600</v>
      </c>
      <c r="R47" s="49"/>
      <c r="S47" s="48">
        <f>SUM(T35:T46)</f>
        <v>280</v>
      </c>
      <c r="T47" s="49"/>
      <c r="U47" s="48">
        <f t="shared" ref="U47" si="2">SUM(V35:V46)</f>
        <v>237.5</v>
      </c>
      <c r="V47" s="49"/>
      <c r="W47" s="48">
        <f t="shared" ref="W47" si="3">SUM(X35:X46)</f>
        <v>0</v>
      </c>
      <c r="X47" s="49"/>
      <c r="Y47" s="48">
        <f t="shared" ref="Y47" si="4">SUM(Z35:Z46)</f>
        <v>320</v>
      </c>
      <c r="Z47" s="49"/>
      <c r="AA47" s="48">
        <f t="shared" ref="AA47" si="5">SUM(AB35:AB46)</f>
        <v>240.62499999999997</v>
      </c>
      <c r="AB47" s="49"/>
      <c r="AC47" s="48">
        <f t="shared" ref="AC47" si="6">SUM(AD35:AD46)</f>
        <v>308.10000000000002</v>
      </c>
      <c r="AD47" s="49"/>
    </row>
    <row r="48" spans="1:30" x14ac:dyDescent="0.25">
      <c r="A48" s="9">
        <v>46753</v>
      </c>
      <c r="B48" s="12">
        <f t="shared" ref="B10:B72" si="7">+D48+F48+H48+J48+L48+N48+P48+R48+T48+V48+X48+Z48</f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</row>
    <row r="49" spans="1:30" x14ac:dyDescent="0.25">
      <c r="A49" s="9">
        <v>46784</v>
      </c>
      <c r="B49" s="12">
        <f t="shared" si="7"/>
        <v>160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</row>
    <row r="50" spans="1:30" x14ac:dyDescent="0.25">
      <c r="A50" s="9">
        <v>46813</v>
      </c>
      <c r="B50" s="12">
        <f t="shared" si="7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</row>
    <row r="51" spans="1:30" x14ac:dyDescent="0.25">
      <c r="A51" s="9">
        <v>46844</v>
      </c>
      <c r="B51" s="12">
        <f t="shared" si="7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</row>
    <row r="52" spans="1:30" x14ac:dyDescent="0.25">
      <c r="A52" s="9">
        <v>46874</v>
      </c>
      <c r="B52" s="12">
        <f t="shared" si="7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</row>
    <row r="53" spans="1:30" x14ac:dyDescent="0.25">
      <c r="A53" s="9">
        <v>46905</v>
      </c>
      <c r="B53" s="12">
        <f t="shared" si="7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</row>
    <row r="54" spans="1:30" x14ac:dyDescent="0.25">
      <c r="A54" s="9">
        <v>46935</v>
      </c>
      <c r="B54" s="12">
        <f t="shared" si="7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</row>
    <row r="55" spans="1:30" x14ac:dyDescent="0.25">
      <c r="A55" s="9">
        <v>46966</v>
      </c>
      <c r="B55" s="12">
        <f t="shared" si="7"/>
        <v>160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</row>
    <row r="56" spans="1:30" x14ac:dyDescent="0.25">
      <c r="A56" s="9">
        <v>46997</v>
      </c>
      <c r="B56" s="12">
        <f t="shared" si="7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</row>
    <row r="57" spans="1:30" x14ac:dyDescent="0.25">
      <c r="A57" s="9">
        <v>47027</v>
      </c>
      <c r="B57" s="12">
        <f t="shared" si="7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</row>
    <row r="58" spans="1:30" x14ac:dyDescent="0.25">
      <c r="A58" s="9">
        <v>47058</v>
      </c>
      <c r="B58" s="12">
        <f t="shared" si="7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</row>
    <row r="59" spans="1:30" ht="15.75" thickBot="1" x14ac:dyDescent="0.3">
      <c r="A59" s="9">
        <v>47088</v>
      </c>
      <c r="B59" s="12">
        <f t="shared" si="7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</row>
    <row r="60" spans="1:30" s="8" customFormat="1" ht="15.75" thickBot="1" x14ac:dyDescent="0.3">
      <c r="A60" s="6" t="s">
        <v>12</v>
      </c>
      <c r="B60" s="7">
        <f>SUM(C60:K60)</f>
        <v>2018.4222</v>
      </c>
      <c r="C60" s="48">
        <f>SUM(D48:D59)</f>
        <v>0</v>
      </c>
      <c r="D60" s="49"/>
      <c r="E60" s="48">
        <f>SUM(F48:F59)</f>
        <v>794.42219999999998</v>
      </c>
      <c r="F60" s="49"/>
      <c r="G60" s="48">
        <f>SUM(H48:H59)</f>
        <v>0</v>
      </c>
      <c r="H60" s="49"/>
      <c r="I60" s="48">
        <f>SUM(J48:J59)</f>
        <v>1224</v>
      </c>
      <c r="J60" s="49"/>
      <c r="K60" s="48">
        <f>SUM(L48:L59)</f>
        <v>0</v>
      </c>
      <c r="L60" s="49"/>
      <c r="M60" s="48">
        <f>SUM(N48:N59)</f>
        <v>0</v>
      </c>
      <c r="N60" s="49"/>
      <c r="O60" s="48">
        <f>SUM(P48:P59)</f>
        <v>640</v>
      </c>
      <c r="P60" s="49"/>
      <c r="Q60" s="48"/>
      <c r="R60" s="49"/>
      <c r="S60" s="48"/>
      <c r="T60" s="49"/>
      <c r="U60" s="48"/>
      <c r="V60" s="49"/>
      <c r="W60" s="48"/>
      <c r="X60" s="49"/>
      <c r="Y60" s="48"/>
      <c r="Z60" s="49"/>
      <c r="AA60" s="48"/>
      <c r="AB60" s="49"/>
      <c r="AC60" s="48"/>
      <c r="AD60" s="49"/>
    </row>
    <row r="61" spans="1:30" x14ac:dyDescent="0.25">
      <c r="A61" s="9">
        <v>47119</v>
      </c>
      <c r="B61" s="12">
        <f t="shared" si="7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</row>
    <row r="62" spans="1:30" x14ac:dyDescent="0.25">
      <c r="A62" s="9">
        <v>47150</v>
      </c>
      <c r="B62" s="12">
        <f t="shared" si="7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</row>
    <row r="63" spans="1:30" x14ac:dyDescent="0.25">
      <c r="A63" s="9">
        <v>47178</v>
      </c>
      <c r="B63" s="12">
        <f t="shared" si="7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</row>
    <row r="64" spans="1:30" x14ac:dyDescent="0.25">
      <c r="A64" s="9">
        <v>47209</v>
      </c>
      <c r="B64" s="12">
        <f t="shared" si="7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</row>
    <row r="65" spans="1:30" x14ac:dyDescent="0.25">
      <c r="A65" s="9">
        <v>47239</v>
      </c>
      <c r="B65" s="12">
        <f t="shared" si="7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</row>
    <row r="66" spans="1:30" x14ac:dyDescent="0.25">
      <c r="A66" s="9">
        <v>47270</v>
      </c>
      <c r="B66" s="12">
        <f t="shared" si="7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</row>
    <row r="67" spans="1:30" x14ac:dyDescent="0.25">
      <c r="A67" s="9">
        <v>47300</v>
      </c>
      <c r="B67" s="12">
        <f t="shared" si="7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</row>
    <row r="68" spans="1:30" x14ac:dyDescent="0.25">
      <c r="A68" s="9">
        <v>47331</v>
      </c>
      <c r="B68" s="12">
        <f t="shared" si="7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</row>
    <row r="69" spans="1:30" x14ac:dyDescent="0.25">
      <c r="A69" s="9">
        <v>47362</v>
      </c>
      <c r="B69" s="12">
        <f t="shared" si="7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</row>
    <row r="70" spans="1:30" x14ac:dyDescent="0.25">
      <c r="A70" s="9">
        <v>47392</v>
      </c>
      <c r="B70" s="12">
        <f t="shared" si="7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</row>
    <row r="71" spans="1:30" x14ac:dyDescent="0.25">
      <c r="A71" s="9">
        <v>47423</v>
      </c>
      <c r="B71" s="12">
        <f t="shared" si="7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</row>
    <row r="72" spans="1:30" ht="15.75" thickBot="1" x14ac:dyDescent="0.3">
      <c r="A72" s="9">
        <v>47453</v>
      </c>
      <c r="B72" s="12">
        <f t="shared" si="7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</row>
    <row r="73" spans="1:30" s="8" customFormat="1" ht="15.75" thickBot="1" x14ac:dyDescent="0.3">
      <c r="A73" s="6" t="s">
        <v>12</v>
      </c>
      <c r="B73" s="7">
        <f>SUM(C73:K73)</f>
        <v>612</v>
      </c>
      <c r="C73" s="48">
        <f>SUM(D61:D72)</f>
        <v>0</v>
      </c>
      <c r="D73" s="49"/>
      <c r="E73" s="48">
        <f>SUM(F61:F72)</f>
        <v>0</v>
      </c>
      <c r="F73" s="49"/>
      <c r="G73" s="48">
        <f>SUM(H61:H72)</f>
        <v>0</v>
      </c>
      <c r="H73" s="49"/>
      <c r="I73" s="48">
        <f>SUM(J61:J72)</f>
        <v>612</v>
      </c>
      <c r="J73" s="49"/>
      <c r="K73" s="48">
        <f>SUM(L61:L72)</f>
        <v>0</v>
      </c>
      <c r="L73" s="49"/>
      <c r="M73" s="48">
        <f>SUM(N61:N72)</f>
        <v>0</v>
      </c>
      <c r="N73" s="49"/>
      <c r="O73" s="48">
        <f>SUM(P61:P72)</f>
        <v>640</v>
      </c>
      <c r="P73" s="49"/>
      <c r="Q73" s="48"/>
      <c r="R73" s="49"/>
      <c r="S73" s="48"/>
      <c r="T73" s="49"/>
      <c r="U73" s="48"/>
      <c r="V73" s="49"/>
      <c r="W73" s="48"/>
      <c r="X73" s="49"/>
      <c r="Y73" s="48"/>
      <c r="Z73" s="49"/>
      <c r="AA73" s="48"/>
      <c r="AB73" s="49"/>
      <c r="AC73" s="48"/>
      <c r="AD73" s="49"/>
    </row>
  </sheetData>
  <mergeCells count="182"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zoomScale="130" zoomScaleNormal="130" workbookViewId="0">
      <selection activeCell="B22" sqref="B22"/>
    </sheetView>
  </sheetViews>
  <sheetFormatPr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17</v>
      </c>
      <c r="B5" s="51" t="s">
        <v>19</v>
      </c>
      <c r="C5" s="51"/>
      <c r="D5" s="51"/>
      <c r="E5" s="51"/>
    </row>
    <row r="6" spans="1:5" x14ac:dyDescent="0.25">
      <c r="B6" s="3">
        <v>0.04</v>
      </c>
      <c r="C6" s="3">
        <v>0.05</v>
      </c>
      <c r="D6" s="33">
        <v>6.25E-2</v>
      </c>
      <c r="E6" s="3">
        <v>0.08</v>
      </c>
    </row>
    <row r="7" spans="1:5" x14ac:dyDescent="0.25">
      <c r="A7" t="s">
        <v>18</v>
      </c>
      <c r="B7" s="50" t="s">
        <v>22</v>
      </c>
      <c r="C7" s="50"/>
      <c r="D7" s="50"/>
      <c r="E7" s="50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51" t="s">
        <v>19</v>
      </c>
      <c r="C11" s="51"/>
      <c r="D11" s="51"/>
      <c r="E11" s="51"/>
    </row>
    <row r="12" spans="1:5" x14ac:dyDescent="0.25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0" t="s">
        <v>21</v>
      </c>
      <c r="C13" s="50"/>
      <c r="D13" s="50"/>
      <c r="E13" s="50"/>
    </row>
    <row r="14" spans="1:5" x14ac:dyDescent="0.25">
      <c r="A14" t="s">
        <v>20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123898</v>
      </c>
    </row>
    <row r="21" spans="2:4" x14ac:dyDescent="0.25">
      <c r="B21" s="2">
        <f>+'Bco Galicia'!B34</f>
        <v>7934.1856500000004</v>
      </c>
    </row>
    <row r="22" spans="2:4" x14ac:dyDescent="0.25">
      <c r="B22" s="1">
        <f>+B21/B20</f>
        <v>6.4038044601204214E-2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defaultColWidth="9.140625" defaultRowHeight="15" x14ac:dyDescent="0.25"/>
  <cols>
    <col min="4" max="4" width="9.42578125" bestFit="1" customWidth="1"/>
  </cols>
  <sheetData>
    <row r="2" spans="1:8" x14ac:dyDescent="0.25">
      <c r="B2">
        <v>0.1095</v>
      </c>
      <c r="D2" s="32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Bco Galicia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2025-03-11T14:41:02Z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