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ADF947BF-DC70-A041-8195-95A24DAAB920}" xr6:coauthVersionLast="47" xr6:coauthVersionMax="47" xr10:uidLastSave="{00000000-0000-0000-0000-000000000000}"/>
  <bookViews>
    <workbookView xWindow="0" yWindow="500" windowWidth="15680" windowHeight="16100" tabRatio="535" firstSheet="12" activeTab="15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2" l="1"/>
  <c r="C7" i="22" s="1"/>
  <c r="H10" i="23"/>
  <c r="AC12" i="20"/>
  <c r="AC8" i="20"/>
  <c r="AA8" i="20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2" i="20"/>
  <c r="Y12" i="20"/>
  <c r="Y8" i="20"/>
  <c r="W12" i="20"/>
  <c r="W8" i="20"/>
  <c r="U16" i="20"/>
  <c r="U12" i="20"/>
  <c r="U8" i="20"/>
  <c r="F18" i="21"/>
  <c r="S12" i="20"/>
  <c r="S8" i="20"/>
  <c r="AC16" i="20" l="1"/>
  <c r="AA16" i="20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<sst xmlns="http://schemas.openxmlformats.org/spreadsheetml/2006/main" count="685" uniqueCount="187">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</sst>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mmm\ yy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30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4" fontId="0" fillId="5" borderId="10" xfId="0" applyNumberFormat="1" applyFill="1" applyBorder="1"/>
    <xf numFmtId="164" fontId="0" fillId="5" borderId="10" xfId="1" applyNumberFormat="1" applyFont="1" applyFill="1" applyBorder="1"/>
    <xf numFmtId="164" fontId="12" fillId="5" borderId="10" xfId="1" applyNumberFormat="1" applyFont="1" applyFill="1" applyBorder="1"/>
    <xf numFmtId="164" fontId="13" fillId="0" borderId="0" xfId="1" applyNumberFormat="1" applyFont="1"/>
    <xf numFmtId="0" fontId="13" fillId="0" borderId="0" xfId="0" applyFont="1"/>
    <xf numFmtId="164" fontId="13" fillId="0" borderId="0" xfId="1" applyNumberFormat="1" applyFont="1" applyFill="1"/>
    <xf numFmtId="165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4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44" fontId="0" fillId="0" borderId="0" xfId="3" applyFont="1"/>
    <xf numFmtId="4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4" fontId="0" fillId="0" borderId="17" xfId="0" applyNumberFormat="1" applyBorder="1" applyAlignment="1">
      <alignment vertical="center"/>
    </xf>
    <xf numFmtId="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6" x14ac:dyDescent="0.2"/>
  <cols>
    <col min="4" max="4" width="11.83203125" customWidth="1"/>
    <col min="5" max="5" width="12.33203125" customWidth="1"/>
    <col min="6" max="6" width="11.83203125" customWidth="1"/>
    <col min="7" max="7" width="12.33203125" customWidth="1"/>
    <col min="12" max="12" width="13.83203125" customWidth="1"/>
    <col min="13" max="13" width="13.1640625" customWidth="1"/>
    <col min="14" max="14" width="12.33203125" customWidth="1"/>
    <col min="15" max="15" width="12.1640625" customWidth="1"/>
    <col min="16" max="16" width="16.33203125" customWidth="1"/>
    <col min="17" max="17" width="19.6640625" customWidth="1"/>
  </cols>
  <sheetData>
    <row r="1" spans="1:17" x14ac:dyDescent="0.2">
      <c r="A1" t="s">
        <v>11</v>
      </c>
      <c r="B1">
        <v>56.09</v>
      </c>
      <c r="K1">
        <v>490.37</v>
      </c>
      <c r="L1" t="s">
        <v>118</v>
      </c>
    </row>
    <row r="2" spans="1:17" x14ac:dyDescent="0.2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13.1640625" style="45" customWidth="1"/>
    <col min="7" max="7" width="15.33203125" style="45" customWidth="1"/>
    <col min="8" max="8" width="17.5" style="45" customWidth="1"/>
    <col min="9" max="9" width="15.1640625" style="31" customWidth="1"/>
    <col min="10" max="10" width="16.1640625" style="31" customWidth="1"/>
    <col min="11" max="16384" width="42.1640625" style="31"/>
  </cols>
  <sheetData>
    <row r="2" spans="1:8" s="18" customFormat="1" ht="30" customHeight="1" x14ac:dyDescent="0.2">
      <c r="A2" s="17" t="s">
        <v>16</v>
      </c>
      <c r="B2" s="116" t="s">
        <v>8</v>
      </c>
      <c r="C2" s="117"/>
      <c r="D2" s="118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9" t="s">
        <v>38</v>
      </c>
      <c r="C4" s="120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1" t="s">
        <v>26</v>
      </c>
      <c r="B13" s="122"/>
      <c r="C13" s="122"/>
      <c r="D13" s="123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4" t="s">
        <v>14</v>
      </c>
      <c r="B19" s="125"/>
      <c r="C19" s="125"/>
      <c r="D19" s="126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17350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6" t="s">
        <v>43</v>
      </c>
      <c r="C2" s="117"/>
      <c r="D2" s="118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9" t="s">
        <v>44</v>
      </c>
      <c r="C4" s="120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1" t="s">
        <v>26</v>
      </c>
      <c r="B13" s="122"/>
      <c r="C13" s="122"/>
      <c r="D13" s="123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5"/>
      <c r="G16" s="45"/>
      <c r="H16" s="45"/>
    </row>
    <row r="17" spans="1:8" ht="31" customHeight="1" x14ac:dyDescent="0.25">
      <c r="A17" s="29" t="s">
        <v>46</v>
      </c>
      <c r="B17" s="30"/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4" t="s">
        <v>47</v>
      </c>
      <c r="B19" s="125"/>
      <c r="C19" s="125"/>
      <c r="D19" s="126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5"/>
      <c r="G23" s="45"/>
      <c r="H23" s="45"/>
    </row>
    <row r="24" spans="1:8" ht="31" customHeight="1" x14ac:dyDescent="0.25">
      <c r="A24" s="29" t="s">
        <v>46</v>
      </c>
      <c r="B24" s="30">
        <v>1222</v>
      </c>
      <c r="C24" s="23" t="s">
        <v>50</v>
      </c>
      <c r="D24" s="24"/>
    </row>
    <row r="26" spans="1:8" x14ac:dyDescent="0.25">
      <c r="A26" s="31">
        <v>3520</v>
      </c>
      <c r="B26" s="31" t="s">
        <v>15</v>
      </c>
      <c r="C26" s="31">
        <f>SUM(A26:A33)</f>
        <v>54367</v>
      </c>
    </row>
    <row r="27" spans="1:8" x14ac:dyDescent="0.25">
      <c r="A27" s="31">
        <v>2847</v>
      </c>
      <c r="B27" s="31" t="s">
        <v>14</v>
      </c>
    </row>
    <row r="28" spans="1:8" x14ac:dyDescent="0.25">
      <c r="A28" s="31">
        <v>16000</v>
      </c>
      <c r="B28" s="31" t="s">
        <v>78</v>
      </c>
    </row>
    <row r="29" spans="1:8" x14ac:dyDescent="0.25">
      <c r="A29" s="31">
        <v>16000</v>
      </c>
      <c r="B29" s="31" t="s">
        <v>79</v>
      </c>
    </row>
    <row r="30" spans="1:8" x14ac:dyDescent="0.2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8.83203125" style="31" customWidth="1"/>
    <col min="4" max="4" width="30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6" t="s">
        <v>51</v>
      </c>
      <c r="C2" s="117"/>
      <c r="D2" s="118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9" t="s">
        <v>44</v>
      </c>
      <c r="C4" s="120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1" t="s">
        <v>129</v>
      </c>
      <c r="B13" s="122"/>
      <c r="C13" s="122"/>
      <c r="D13" s="123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4" t="s">
        <v>54</v>
      </c>
      <c r="B19" s="125"/>
      <c r="C19" s="125"/>
      <c r="D19" s="126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6" t="s">
        <v>59</v>
      </c>
      <c r="C2" s="117"/>
      <c r="D2" s="118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9" t="s">
        <v>60</v>
      </c>
      <c r="C4" s="120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1" t="s">
        <v>26</v>
      </c>
      <c r="B13" s="122"/>
      <c r="C13" s="122"/>
      <c r="D13" s="123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4" t="s">
        <v>14</v>
      </c>
      <c r="B19" s="125"/>
      <c r="C19" s="125"/>
      <c r="D19" s="126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1" customHeight="1" x14ac:dyDescent="0.2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6" t="s">
        <v>65</v>
      </c>
      <c r="C2" s="117"/>
      <c r="D2" s="118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9" t="s">
        <v>66</v>
      </c>
      <c r="C4" s="120"/>
      <c r="D4" s="20" t="s">
        <v>67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1" t="s">
        <v>26</v>
      </c>
      <c r="B13" s="122"/>
      <c r="C13" s="122"/>
      <c r="D13" s="123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4" t="s">
        <v>14</v>
      </c>
      <c r="B19" s="125"/>
      <c r="C19" s="125"/>
      <c r="D19" s="126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1" customHeight="1" x14ac:dyDescent="0.2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E16"/>
  <sheetViews>
    <sheetView workbookViewId="0">
      <pane xSplit="5" topLeftCell="V1" activePane="topRight" state="frozen"/>
      <selection pane="topRight" activeCell="AC7" sqref="AC7"/>
    </sheetView>
  </sheetViews>
  <sheetFormatPr baseColWidth="10" defaultColWidth="10.83203125" defaultRowHeight="16" x14ac:dyDescent="0.2"/>
  <cols>
    <col min="1" max="1" width="17.83203125" style="64" customWidth="1"/>
    <col min="2" max="2" width="7.5" style="65" customWidth="1"/>
    <col min="3" max="3" width="13" style="65" customWidth="1"/>
    <col min="4" max="4" width="6.6640625" style="65" customWidth="1"/>
    <col min="5" max="5" width="6.1640625" style="65" customWidth="1"/>
    <col min="6" max="6" width="12.33203125" style="64" customWidth="1"/>
    <col min="7" max="7" width="13.5" style="64" customWidth="1"/>
    <col min="8" max="8" width="12.33203125" style="64" customWidth="1"/>
    <col min="9" max="9" width="13.5" style="64" customWidth="1"/>
    <col min="10" max="10" width="12.33203125" style="64" customWidth="1"/>
    <col min="11" max="11" width="13.5" style="64" customWidth="1"/>
    <col min="12" max="12" width="12.33203125" style="64" customWidth="1"/>
    <col min="13" max="13" width="13.5" style="64" customWidth="1"/>
    <col min="14" max="14" width="12.33203125" style="64" customWidth="1"/>
    <col min="15" max="15" width="13.5" style="64" customWidth="1"/>
    <col min="16" max="16" width="12.33203125" style="64" customWidth="1"/>
    <col min="17" max="17" width="13.5" style="64" customWidth="1"/>
    <col min="18" max="18" width="12.33203125" style="64" customWidth="1"/>
    <col min="19" max="19" width="13.5" style="64" customWidth="1"/>
    <col min="20" max="20" width="12.33203125" style="64" customWidth="1"/>
    <col min="21" max="21" width="13.5" style="64" customWidth="1"/>
    <col min="22" max="22" width="12.33203125" style="64" customWidth="1"/>
    <col min="23" max="23" width="13.5" style="64" customWidth="1"/>
    <col min="24" max="24" width="12.33203125" style="64" customWidth="1"/>
    <col min="25" max="25" width="13.5" style="64" customWidth="1"/>
    <col min="26" max="26" width="12.33203125" style="64" customWidth="1"/>
    <col min="27" max="27" width="13.5" style="64" customWidth="1"/>
    <col min="28" max="28" width="12.33203125" style="64" customWidth="1"/>
    <col min="29" max="29" width="13.5" style="64" customWidth="1"/>
    <col min="30" max="16384" width="10.83203125" style="64"/>
  </cols>
  <sheetData>
    <row r="1" spans="1:31" ht="25" customHeight="1" x14ac:dyDescent="0.2">
      <c r="F1" s="129" t="s">
        <v>144</v>
      </c>
      <c r="G1" s="128"/>
      <c r="H1" s="127">
        <v>45170</v>
      </c>
      <c r="I1" s="128"/>
      <c r="J1" s="127">
        <v>45200</v>
      </c>
      <c r="K1" s="128"/>
      <c r="L1" s="127">
        <v>45231</v>
      </c>
      <c r="M1" s="128"/>
      <c r="N1" s="127">
        <v>45261</v>
      </c>
      <c r="O1" s="128"/>
      <c r="P1" s="127">
        <v>45292</v>
      </c>
      <c r="Q1" s="128"/>
      <c r="R1" s="127">
        <v>45323</v>
      </c>
      <c r="S1" s="128"/>
      <c r="T1" s="127">
        <v>45352</v>
      </c>
      <c r="U1" s="128"/>
      <c r="V1" s="127">
        <v>45383</v>
      </c>
      <c r="W1" s="128"/>
      <c r="X1" s="127">
        <v>45413</v>
      </c>
      <c r="Y1" s="128"/>
      <c r="Z1" s="127">
        <v>45444</v>
      </c>
      <c r="AA1" s="128"/>
      <c r="AB1" s="127">
        <v>45474</v>
      </c>
      <c r="AC1" s="128"/>
    </row>
    <row r="2" spans="1:31" ht="25" customHeight="1" thickBot="1" x14ac:dyDescent="0.25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</row>
    <row r="3" spans="1:31" s="71" customFormat="1" ht="25" customHeight="1" x14ac:dyDescent="0.2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>
        <v>31667.119999999999</v>
      </c>
      <c r="AE3" s="113"/>
    </row>
    <row r="4" spans="1:31" ht="25" customHeight="1" x14ac:dyDescent="0.2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>
        <v>31666.57</v>
      </c>
    </row>
    <row r="5" spans="1:31" ht="25" customHeight="1" x14ac:dyDescent="0.2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>
        <v>31667.05</v>
      </c>
    </row>
    <row r="6" spans="1:31" ht="25" customHeight="1" x14ac:dyDescent="0.2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>
        <v>162253.71</v>
      </c>
    </row>
    <row r="7" spans="1:31" s="75" customFormat="1" ht="25" customHeight="1" thickBot="1" x14ac:dyDescent="0.25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  <c r="AB7" s="85"/>
      <c r="AC7" s="86">
        <v>147561.76999999999</v>
      </c>
    </row>
    <row r="8" spans="1:31" s="68" customFormat="1" ht="25" customHeight="1" thickBot="1" x14ac:dyDescent="0.25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 t="s">
        <v>150</v>
      </c>
      <c r="AA8" s="88">
        <f>SUM(Z3:AA7)</f>
        <v>347570.22000000003</v>
      </c>
      <c r="AB8" s="87" t="s">
        <v>150</v>
      </c>
      <c r="AC8" s="88">
        <f>SUM(AB3:AC7)</f>
        <v>404816.22</v>
      </c>
    </row>
    <row r="9" spans="1:31" s="71" customFormat="1" ht="25" customHeight="1" x14ac:dyDescent="0.2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  <c r="AB9" s="81"/>
      <c r="AC9" s="82">
        <v>59150.03</v>
      </c>
    </row>
    <row r="10" spans="1:31" ht="25" customHeight="1" x14ac:dyDescent="0.2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  <c r="AB10" s="83"/>
      <c r="AC10" s="84">
        <v>62400.18</v>
      </c>
    </row>
    <row r="11" spans="1:31" s="75" customFormat="1" ht="25" customHeight="1" thickBot="1" x14ac:dyDescent="0.25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  <c r="AB11" s="85"/>
      <c r="AC11" s="86">
        <v>59670.21</v>
      </c>
    </row>
    <row r="12" spans="1:31" s="68" customFormat="1" ht="25" customHeight="1" thickBot="1" x14ac:dyDescent="0.25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 t="s">
        <v>150</v>
      </c>
      <c r="AA12" s="88">
        <f>SUM(AA9:AA11)</f>
        <v>167280.41999999998</v>
      </c>
      <c r="AB12" s="87" t="s">
        <v>150</v>
      </c>
      <c r="AC12" s="88">
        <f>SUM(AC9:AC11)</f>
        <v>181220.41999999998</v>
      </c>
    </row>
    <row r="13" spans="1:31" s="78" customFormat="1" ht="25" customHeight="1" thickBot="1" x14ac:dyDescent="0.25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 t="s">
        <v>150</v>
      </c>
      <c r="AA13" s="93">
        <v>198080.11</v>
      </c>
      <c r="AB13" s="89" t="s">
        <v>150</v>
      </c>
      <c r="AC13" s="93">
        <v>123800.11</v>
      </c>
    </row>
    <row r="14" spans="1:31" s="78" customFormat="1" ht="25" customHeight="1" thickBot="1" x14ac:dyDescent="0.25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 t="s">
        <v>150</v>
      </c>
      <c r="AA14" s="93">
        <v>76800.11</v>
      </c>
      <c r="AB14" s="89" t="s">
        <v>150</v>
      </c>
      <c r="AC14" s="93">
        <v>76800.11</v>
      </c>
    </row>
    <row r="15" spans="1:31" s="78" customFormat="1" ht="25" customHeight="1" thickBot="1" x14ac:dyDescent="0.25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 t="s">
        <v>150</v>
      </c>
      <c r="AA15" s="90">
        <v>150000.01999999999</v>
      </c>
      <c r="AB15" s="89" t="s">
        <v>150</v>
      </c>
      <c r="AC15" s="90">
        <v>150000.01999999999</v>
      </c>
    </row>
    <row r="16" spans="1:31" x14ac:dyDescent="0.2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  <c r="AC16" s="92">
        <f>AC15+AC14+AC13+AC12+AC8</f>
        <v>936636.87999999989</v>
      </c>
    </row>
  </sheetData>
  <mergeCells count="12">
    <mergeCell ref="R1:S1"/>
    <mergeCell ref="P1:Q1"/>
    <mergeCell ref="F1:G1"/>
    <mergeCell ref="H1:I1"/>
    <mergeCell ref="J1:K1"/>
    <mergeCell ref="L1:M1"/>
    <mergeCell ref="N1:O1"/>
    <mergeCell ref="AB1:AC1"/>
    <mergeCell ref="Z1:AA1"/>
    <mergeCell ref="X1:Y1"/>
    <mergeCell ref="V1:W1"/>
    <mergeCell ref="T1:U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7"/>
  <sheetViews>
    <sheetView tabSelected="1" workbookViewId="0">
      <selection activeCell="A2" sqref="A2:C7"/>
    </sheetView>
  </sheetViews>
  <sheetFormatPr baseColWidth="10" defaultColWidth="11" defaultRowHeight="18" x14ac:dyDescent="0.2"/>
  <cols>
    <col min="1" max="1" width="13.6640625" style="108" customWidth="1"/>
    <col min="2" max="2" width="3.33203125" style="109" customWidth="1"/>
    <col min="3" max="3" width="14.5" style="108" customWidth="1"/>
    <col min="4" max="16384" width="11" style="108"/>
  </cols>
  <sheetData>
    <row r="2" spans="1:3" s="110" customFormat="1" x14ac:dyDescent="0.2">
      <c r="A2" s="110" t="s">
        <v>167</v>
      </c>
      <c r="B2" s="111" t="s">
        <v>176</v>
      </c>
      <c r="C2" s="112">
        <v>267000</v>
      </c>
    </row>
    <row r="3" spans="1:3" s="110" customFormat="1" x14ac:dyDescent="0.2">
      <c r="A3" s="110" t="s">
        <v>174</v>
      </c>
      <c r="B3" s="111" t="s">
        <v>176</v>
      </c>
      <c r="C3" s="112">
        <f>Expensas!AC7</f>
        <v>147561.76999999999</v>
      </c>
    </row>
    <row r="4" spans="1:3" s="110" customFormat="1" x14ac:dyDescent="0.2">
      <c r="A4" s="110" t="s">
        <v>26</v>
      </c>
      <c r="B4" s="111" t="s">
        <v>176</v>
      </c>
      <c r="C4" s="112">
        <v>3083</v>
      </c>
    </row>
    <row r="5" spans="1:3" s="110" customFormat="1" x14ac:dyDescent="0.2">
      <c r="A5" s="110" t="s">
        <v>177</v>
      </c>
      <c r="B5" s="111" t="s">
        <v>176</v>
      </c>
      <c r="C5" s="112">
        <v>12950</v>
      </c>
    </row>
    <row r="6" spans="1:3" s="110" customFormat="1" x14ac:dyDescent="0.2">
      <c r="A6" s="110" t="s">
        <v>178</v>
      </c>
      <c r="B6" s="111" t="s">
        <v>176</v>
      </c>
      <c r="C6" s="112">
        <v>22631</v>
      </c>
    </row>
    <row r="7" spans="1:3" s="110" customFormat="1" x14ac:dyDescent="0.2">
      <c r="A7" s="110" t="s">
        <v>164</v>
      </c>
      <c r="B7" s="111" t="s">
        <v>176</v>
      </c>
      <c r="C7" s="112">
        <f>SUM(C2:C6)</f>
        <v>453225.77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10" workbookViewId="0">
      <selection activeCell="C23" sqref="C23"/>
    </sheetView>
  </sheetViews>
  <sheetFormatPr baseColWidth="10" defaultColWidth="11" defaultRowHeight="16" x14ac:dyDescent="0.2"/>
  <cols>
    <col min="2" max="2" width="13" style="99" customWidth="1"/>
    <col min="3" max="3" width="15.5" customWidth="1"/>
    <col min="5" max="5" width="5.1640625" customWidth="1"/>
    <col min="6" max="6" width="13" style="2" bestFit="1" customWidth="1"/>
    <col min="7" max="7" width="10.83203125" style="1"/>
    <col min="8" max="8" width="16.6640625" customWidth="1"/>
    <col min="9" max="9" width="13.33203125" style="1" customWidth="1"/>
    <col min="10" max="10" width="15.33203125" customWidth="1"/>
    <col min="14" max="14" width="14.5" bestFit="1" customWidth="1"/>
    <col min="15" max="15" width="11.1640625" bestFit="1" customWidth="1"/>
    <col min="16" max="16" width="14.5" bestFit="1" customWidth="1"/>
    <col min="17" max="17" width="13.5" bestFit="1" customWidth="1"/>
  </cols>
  <sheetData>
    <row r="1" spans="2:17" x14ac:dyDescent="0.2">
      <c r="B1" s="98"/>
      <c r="C1" s="65"/>
      <c r="D1" s="65"/>
      <c r="E1" s="65"/>
      <c r="F1" s="100"/>
      <c r="G1" s="95"/>
      <c r="H1" s="65"/>
      <c r="I1" s="95"/>
    </row>
    <row r="2" spans="2:17" ht="31" customHeight="1" thickBot="1" x14ac:dyDescent="0.25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1" customHeight="1" x14ac:dyDescent="0.2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  <c r="J3" s="65" t="s">
        <v>186</v>
      </c>
    </row>
    <row r="4" spans="2:17" s="65" customFormat="1" ht="31" customHeight="1" x14ac:dyDescent="0.2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1" customHeight="1" x14ac:dyDescent="0.2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1" customHeight="1" x14ac:dyDescent="0.2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J6" s="65" t="s">
        <v>186</v>
      </c>
      <c r="N6" s="100"/>
      <c r="O6" s="100"/>
      <c r="P6" s="100"/>
      <c r="Q6" s="100"/>
    </row>
    <row r="7" spans="2:17" s="65" customFormat="1" ht="31" customHeight="1" thickBot="1" x14ac:dyDescent="0.25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1" customHeight="1" x14ac:dyDescent="0.2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J8" s="65" t="s">
        <v>186</v>
      </c>
      <c r="N8" s="100"/>
      <c r="O8" s="100"/>
      <c r="P8" s="100"/>
      <c r="Q8" s="100"/>
    </row>
    <row r="9" spans="2:17" s="65" customFormat="1" ht="31" customHeight="1" x14ac:dyDescent="0.2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1" customHeight="1" thickBot="1" x14ac:dyDescent="0.25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1" customHeight="1" thickBot="1" x14ac:dyDescent="0.25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45536</v>
      </c>
      <c r="N11" s="100"/>
      <c r="O11" s="100"/>
      <c r="P11" s="100"/>
      <c r="Q11" s="100"/>
    </row>
    <row r="12" spans="2:17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45536</v>
      </c>
      <c r="N15" s="100"/>
      <c r="O15" s="100"/>
      <c r="P15" s="100"/>
      <c r="Q15" s="100"/>
    </row>
    <row r="16" spans="2:17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J16" s="65" t="s">
        <v>186</v>
      </c>
      <c r="N16" s="100"/>
      <c r="O16" s="100"/>
      <c r="P16" s="100"/>
      <c r="Q16" s="100"/>
    </row>
    <row r="17" spans="2:17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1" customHeight="1" x14ac:dyDescent="0.2">
      <c r="B18" s="104" t="s">
        <v>164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">
      <c r="B22" s="99" t="s">
        <v>167</v>
      </c>
      <c r="C22" s="106">
        <f>F7</f>
        <v>267000</v>
      </c>
    </row>
    <row r="23" spans="2:17" x14ac:dyDescent="0.2">
      <c r="B23" s="99" t="s">
        <v>174</v>
      </c>
      <c r="C23" s="106">
        <f>+Expensas!Y7</f>
        <v>81897.77</v>
      </c>
    </row>
    <row r="24" spans="2:17" x14ac:dyDescent="0.2">
      <c r="B24" s="99" t="s">
        <v>15</v>
      </c>
      <c r="C24" s="106">
        <v>783.84</v>
      </c>
    </row>
    <row r="25" spans="2:17" x14ac:dyDescent="0.2">
      <c r="B25" s="99" t="s">
        <v>14</v>
      </c>
      <c r="C25" s="106">
        <v>15649.9</v>
      </c>
    </row>
    <row r="26" spans="2:17" x14ac:dyDescent="0.2">
      <c r="B26" s="99" t="s">
        <v>175</v>
      </c>
      <c r="C26" s="106">
        <v>21866.68</v>
      </c>
    </row>
    <row r="27" spans="2:17" x14ac:dyDescent="0.2">
      <c r="B27" s="99" t="s">
        <v>164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I18"/>
  <sheetViews>
    <sheetView showGridLines="0" topLeftCell="A4" workbookViewId="0">
      <selection activeCell="H12" sqref="H12"/>
    </sheetView>
  </sheetViews>
  <sheetFormatPr baseColWidth="10" defaultColWidth="11" defaultRowHeight="16" x14ac:dyDescent="0.2"/>
  <cols>
    <col min="2" max="2" width="13" style="99" customWidth="1"/>
    <col min="3" max="3" width="9" customWidth="1"/>
    <col min="5" max="5" width="5.1640625" customWidth="1"/>
    <col min="6" max="6" width="13" style="2" bestFit="1" customWidth="1"/>
    <col min="7" max="7" width="10.83203125" style="1"/>
  </cols>
  <sheetData>
    <row r="1" spans="1:9" x14ac:dyDescent="0.2">
      <c r="B1" s="98"/>
      <c r="C1" s="65"/>
      <c r="D1" s="65"/>
      <c r="E1" s="65"/>
      <c r="F1" s="100"/>
      <c r="G1" s="95"/>
    </row>
    <row r="2" spans="1:9" ht="31" customHeight="1" thickBot="1" x14ac:dyDescent="0.25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  <c r="H2" s="65" t="s">
        <v>80</v>
      </c>
    </row>
    <row r="3" spans="1:9" s="65" customFormat="1" ht="31" customHeight="1" x14ac:dyDescent="0.2">
      <c r="A3" s="65" t="s">
        <v>180</v>
      </c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</row>
    <row r="4" spans="1:9" s="65" customFormat="1" ht="31" customHeight="1" x14ac:dyDescent="0.2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</row>
    <row r="5" spans="1:9" s="65" customFormat="1" ht="31" customHeight="1" x14ac:dyDescent="0.2">
      <c r="A5" s="65" t="s">
        <v>179</v>
      </c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H5" s="65">
        <v>25000</v>
      </c>
    </row>
    <row r="6" spans="1:9" s="65" customFormat="1" ht="31" customHeight="1" x14ac:dyDescent="0.2">
      <c r="A6" s="65" t="s">
        <v>179</v>
      </c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H6" s="65">
        <v>179000</v>
      </c>
    </row>
    <row r="7" spans="1:9" s="65" customFormat="1" ht="31" customHeight="1" thickBot="1" x14ac:dyDescent="0.25">
      <c r="A7" s="65" t="s">
        <v>181</v>
      </c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</row>
    <row r="8" spans="1:9" s="65" customFormat="1" ht="31" customHeight="1" x14ac:dyDescent="0.2">
      <c r="A8" s="65" t="s">
        <v>182</v>
      </c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+F8+Expensas!Z9</f>
        <v>204600</v>
      </c>
      <c r="H8" s="115">
        <v>210000</v>
      </c>
    </row>
    <row r="9" spans="1:9" s="65" customFormat="1" ht="31" customHeight="1" x14ac:dyDescent="0.2">
      <c r="A9" s="65" t="s">
        <v>183</v>
      </c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+F9+Expensas!Z10</f>
        <v>220600</v>
      </c>
      <c r="H9" s="115">
        <v>225400</v>
      </c>
      <c r="I9" s="114"/>
    </row>
    <row r="10" spans="1:9" s="65" customFormat="1" ht="31" customHeight="1" thickBot="1" x14ac:dyDescent="0.25">
      <c r="A10" s="65" t="s">
        <v>184</v>
      </c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+F10+Expensas!Z11</f>
        <v>188080</v>
      </c>
      <c r="H10" s="115">
        <f>+F10+Expensas!AC11</f>
        <v>192670.21</v>
      </c>
    </row>
    <row r="11" spans="1:9" s="65" customFormat="1" ht="31" customHeight="1" thickBot="1" x14ac:dyDescent="0.25">
      <c r="A11" s="65" t="s">
        <v>185</v>
      </c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  <c r="H11" s="65">
        <v>130000</v>
      </c>
    </row>
    <row r="12" spans="1:9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</row>
    <row r="13" spans="1:9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/>
      <c r="G13" s="95"/>
    </row>
    <row r="14" spans="1:9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</row>
    <row r="15" spans="1:9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</row>
    <row r="16" spans="1:9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94"/>
    </row>
    <row r="17" spans="2:7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</row>
    <row r="18" spans="2:7" s="65" customFormat="1" ht="31" customHeight="1" x14ac:dyDescent="0.2">
      <c r="B18" s="104" t="s">
        <v>164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3203125" defaultRowHeight="20" customHeight="1" x14ac:dyDescent="0.2"/>
  <cols>
    <col min="1" max="1" width="17.6640625" style="8" customWidth="1"/>
    <col min="2" max="2" width="15.83203125" style="8" customWidth="1"/>
    <col min="3" max="3" width="17.1640625" style="8" customWidth="1"/>
    <col min="4" max="5" width="11" style="8" bestFit="1" customWidth="1"/>
    <col min="6" max="16384" width="10.83203125" style="8"/>
  </cols>
  <sheetData>
    <row r="1" spans="1:5" ht="20" customHeight="1" x14ac:dyDescent="0.2">
      <c r="A1" s="8" t="s">
        <v>12</v>
      </c>
      <c r="B1" s="9">
        <f ca="1">TODAY()</f>
        <v>45509</v>
      </c>
    </row>
    <row r="2" spans="1:5" ht="20" customHeight="1" x14ac:dyDescent="0.2">
      <c r="B2" s="5"/>
    </row>
    <row r="3" spans="1:5" ht="20" customHeight="1" thickBot="1" x14ac:dyDescent="0.25"/>
    <row r="4" spans="1:5" ht="20" customHeight="1" thickBot="1" x14ac:dyDescent="0.25">
      <c r="A4" s="10" t="s">
        <v>13</v>
      </c>
      <c r="B4" s="11">
        <f>SUM(B5:B21)</f>
        <v>557700</v>
      </c>
    </row>
    <row r="5" spans="1:5" ht="20" customHeight="1" x14ac:dyDescent="0.2">
      <c r="A5" s="12" t="s">
        <v>9</v>
      </c>
      <c r="B5" s="7">
        <v>133000</v>
      </c>
    </row>
    <row r="6" spans="1:5" ht="20" customHeight="1" x14ac:dyDescent="0.2">
      <c r="A6" s="13" t="s">
        <v>10</v>
      </c>
      <c r="B6" s="6">
        <v>50000</v>
      </c>
    </row>
    <row r="7" spans="1:5" ht="20" customHeight="1" x14ac:dyDescent="0.2">
      <c r="A7" s="13" t="s">
        <v>1</v>
      </c>
      <c r="B7" s="6">
        <v>24700</v>
      </c>
    </row>
    <row r="8" spans="1:5" ht="20" customHeight="1" x14ac:dyDescent="0.2">
      <c r="A8" s="13" t="s">
        <v>0</v>
      </c>
      <c r="B8" s="6">
        <v>50000</v>
      </c>
    </row>
    <row r="9" spans="1:5" ht="20" customHeight="1" x14ac:dyDescent="0.2">
      <c r="A9" s="13" t="s">
        <v>7</v>
      </c>
      <c r="B9" s="6">
        <v>27000</v>
      </c>
    </row>
    <row r="10" spans="1:5" ht="20" customHeight="1" x14ac:dyDescent="0.2">
      <c r="A10" s="13" t="s">
        <v>6</v>
      </c>
      <c r="B10" s="6">
        <v>20000</v>
      </c>
    </row>
    <row r="11" spans="1:5" ht="20" customHeight="1" x14ac:dyDescent="0.2">
      <c r="A11" s="13" t="s">
        <v>8</v>
      </c>
      <c r="B11" s="6">
        <v>90000</v>
      </c>
      <c r="C11" s="5"/>
      <c r="D11" s="5"/>
      <c r="E11" s="5"/>
    </row>
    <row r="12" spans="1:5" ht="20" customHeight="1" x14ac:dyDescent="0.2">
      <c r="A12" s="13" t="s">
        <v>2</v>
      </c>
      <c r="B12" s="6">
        <v>0</v>
      </c>
      <c r="C12" s="5"/>
      <c r="D12" s="5"/>
      <c r="E12" s="5"/>
    </row>
    <row r="13" spans="1:5" ht="20" customHeight="1" x14ac:dyDescent="0.2">
      <c r="A13" s="13" t="s">
        <v>3</v>
      </c>
      <c r="B13" s="6">
        <v>66000</v>
      </c>
      <c r="C13" s="5"/>
      <c r="D13" s="5"/>
      <c r="E13" s="5"/>
    </row>
    <row r="14" spans="1:5" ht="20" customHeight="1" x14ac:dyDescent="0.2">
      <c r="A14" s="13" t="s">
        <v>4</v>
      </c>
      <c r="B14" s="6">
        <v>60000</v>
      </c>
      <c r="C14" s="5"/>
      <c r="D14" s="5"/>
      <c r="E14" s="5"/>
    </row>
    <row r="15" spans="1:5" ht="20" customHeight="1" x14ac:dyDescent="0.2">
      <c r="A15" s="13" t="s">
        <v>5</v>
      </c>
      <c r="B15" s="6">
        <v>37000</v>
      </c>
      <c r="C15" s="5"/>
      <c r="D15" s="5"/>
      <c r="E15" s="5"/>
    </row>
    <row r="16" spans="1:5" ht="20" customHeight="1" x14ac:dyDescent="0.2">
      <c r="A16" s="13" t="s">
        <v>109</v>
      </c>
      <c r="B16" s="6">
        <v>0</v>
      </c>
    </row>
    <row r="17" spans="1:2" ht="20" customHeight="1" x14ac:dyDescent="0.2">
      <c r="A17" s="13"/>
      <c r="B17" s="14"/>
    </row>
    <row r="18" spans="1:2" ht="20" customHeight="1" x14ac:dyDescent="0.2">
      <c r="A18" s="13"/>
      <c r="B18" s="14"/>
    </row>
    <row r="19" spans="1:2" ht="20" customHeight="1" x14ac:dyDescent="0.2">
      <c r="A19" s="13"/>
      <c r="B19" s="14"/>
    </row>
    <row r="20" spans="1:2" ht="20" customHeight="1" x14ac:dyDescent="0.2">
      <c r="A20" s="13"/>
      <c r="B20" s="14"/>
    </row>
    <row r="21" spans="1:2" ht="20" customHeight="1" thickBot="1" x14ac:dyDescent="0.25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6" t="s">
        <v>81</v>
      </c>
      <c r="C2" s="117"/>
      <c r="D2" s="118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9" t="s">
        <v>82</v>
      </c>
      <c r="C4" s="120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1" t="s">
        <v>26</v>
      </c>
      <c r="B13" s="122"/>
      <c r="C13" s="122"/>
      <c r="D13" s="123"/>
    </row>
    <row r="14" spans="1:4" s="18" customFormat="1" ht="30" customHeight="1" x14ac:dyDescent="0.2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"/>
    <row r="19" spans="1:4" s="18" customFormat="1" ht="30" customHeight="1" x14ac:dyDescent="0.2">
      <c r="A19" s="124" t="s">
        <v>83</v>
      </c>
      <c r="B19" s="125"/>
      <c r="C19" s="125"/>
      <c r="D19" s="126"/>
    </row>
    <row r="20" spans="1:4" s="18" customFormat="1" ht="30" customHeight="1" x14ac:dyDescent="0.2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4" t="s">
        <v>100</v>
      </c>
      <c r="B26" s="125"/>
      <c r="C26" s="125"/>
      <c r="D26" s="126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1" spans="1:4" ht="30" customHeight="1" x14ac:dyDescent="0.25"/>
    <row r="2" spans="1:4" s="18" customFormat="1" ht="30" customHeight="1" x14ac:dyDescent="0.2">
      <c r="A2" s="17" t="s">
        <v>16</v>
      </c>
      <c r="B2" s="116" t="s">
        <v>81</v>
      </c>
      <c r="C2" s="117"/>
      <c r="D2" s="118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9" t="s">
        <v>82</v>
      </c>
      <c r="C4" s="120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 t="s">
        <v>117</v>
      </c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1" t="s">
        <v>26</v>
      </c>
      <c r="B13" s="122"/>
      <c r="C13" s="122"/>
      <c r="D13" s="123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4" t="s">
        <v>83</v>
      </c>
      <c r="B19" s="125"/>
      <c r="C19" s="125"/>
      <c r="D19" s="126"/>
    </row>
    <row r="20" spans="1:4" s="18" customFormat="1" ht="30" customHeight="1" x14ac:dyDescent="0.2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4" t="s">
        <v>100</v>
      </c>
      <c r="B26" s="125"/>
      <c r="C26" s="125"/>
      <c r="D26" s="126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5" s="18" customFormat="1" ht="30" customHeight="1" x14ac:dyDescent="0.2">
      <c r="A2" s="17" t="s">
        <v>16</v>
      </c>
      <c r="B2" s="116" t="s">
        <v>81</v>
      </c>
      <c r="C2" s="117"/>
      <c r="D2" s="118"/>
    </row>
    <row r="3" spans="1:5" s="18" customFormat="1" ht="30" customHeight="1" x14ac:dyDescent="0.2"/>
    <row r="4" spans="1:5" s="18" customFormat="1" ht="30" customHeight="1" x14ac:dyDescent="0.2">
      <c r="A4" s="17" t="s">
        <v>18</v>
      </c>
      <c r="B4" s="119" t="s">
        <v>82</v>
      </c>
      <c r="C4" s="120"/>
      <c r="D4" s="20" t="s">
        <v>20</v>
      </c>
    </row>
    <row r="5" spans="1:5" s="18" customFormat="1" ht="30" customHeight="1" x14ac:dyDescent="0.2"/>
    <row r="6" spans="1:5" s="18" customFormat="1" ht="30" customHeight="1" x14ac:dyDescent="0.2">
      <c r="A6" s="21" t="s">
        <v>21</v>
      </c>
      <c r="B6" s="22"/>
      <c r="C6" s="23"/>
      <c r="D6" s="24"/>
    </row>
    <row r="7" spans="1:5" s="18" customFormat="1" ht="30" customHeight="1" x14ac:dyDescent="0.2">
      <c r="A7" s="25"/>
      <c r="B7" s="22"/>
      <c r="C7" s="23"/>
      <c r="D7" s="24"/>
    </row>
    <row r="8" spans="1:5" s="18" customFormat="1" ht="30" customHeight="1" x14ac:dyDescent="0.2">
      <c r="A8" s="26"/>
      <c r="B8" s="22"/>
      <c r="C8" s="23"/>
      <c r="D8" s="24"/>
    </row>
    <row r="9" spans="1:5" s="18" customFormat="1" ht="30" customHeight="1" x14ac:dyDescent="0.2"/>
    <row r="10" spans="1:5" s="18" customFormat="1" ht="30" customHeight="1" x14ac:dyDescent="0.2">
      <c r="A10" s="17" t="s">
        <v>24</v>
      </c>
      <c r="B10" s="27"/>
    </row>
    <row r="11" spans="1:5" s="18" customFormat="1" ht="30" customHeight="1" x14ac:dyDescent="0.2">
      <c r="A11" s="17" t="s">
        <v>25</v>
      </c>
      <c r="B11" s="27"/>
    </row>
    <row r="12" spans="1:5" s="18" customFormat="1" ht="30" customHeight="1" x14ac:dyDescent="0.2"/>
    <row r="13" spans="1:5" s="18" customFormat="1" ht="30" customHeight="1" x14ac:dyDescent="0.2">
      <c r="A13" s="121" t="s">
        <v>99</v>
      </c>
      <c r="B13" s="122"/>
      <c r="C13" s="122"/>
      <c r="D13" s="123"/>
      <c r="E13" s="18" t="s">
        <v>107</v>
      </c>
    </row>
    <row r="14" spans="1:5" s="18" customFormat="1" ht="30" customHeight="1" x14ac:dyDescent="0.2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">
      <c r="A15" s="17" t="s">
        <v>29</v>
      </c>
      <c r="B15" s="28"/>
      <c r="C15" s="22"/>
      <c r="D15" s="24"/>
    </row>
    <row r="16" spans="1:5" s="18" customFormat="1" ht="30" customHeight="1" x14ac:dyDescent="0.2">
      <c r="A16" s="29" t="s">
        <v>31</v>
      </c>
      <c r="B16" s="22" t="s">
        <v>106</v>
      </c>
      <c r="C16" s="23"/>
      <c r="D16" s="24"/>
    </row>
    <row r="17" spans="1:4" ht="31" customHeight="1" x14ac:dyDescent="0.25">
      <c r="A17" s="29" t="s">
        <v>33</v>
      </c>
      <c r="B17" s="30"/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4" t="s">
        <v>83</v>
      </c>
      <c r="B19" s="125"/>
      <c r="C19" s="125"/>
      <c r="D19" s="126"/>
    </row>
    <row r="20" spans="1:4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4" t="s">
        <v>100</v>
      </c>
      <c r="B26" s="125"/>
      <c r="C26" s="125"/>
      <c r="D26" s="126"/>
    </row>
    <row r="27" spans="1:4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2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29" style="45" customWidth="1"/>
    <col min="7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6" t="s">
        <v>81</v>
      </c>
      <c r="C2" s="117"/>
      <c r="D2" s="118"/>
      <c r="F2" s="56" t="s">
        <v>125</v>
      </c>
      <c r="G2" s="45">
        <v>1419</v>
      </c>
      <c r="H2" s="45"/>
      <c r="I2" s="45"/>
    </row>
    <row r="3" spans="1:9" s="18" customFormat="1" ht="30" customHeight="1" x14ac:dyDescent="0.2">
      <c r="F3" s="56" t="s">
        <v>126</v>
      </c>
      <c r="G3" s="45">
        <v>351</v>
      </c>
      <c r="H3" s="45"/>
      <c r="I3" s="45"/>
    </row>
    <row r="4" spans="1:9" s="18" customFormat="1" ht="30" customHeight="1" x14ac:dyDescent="0.2">
      <c r="A4" s="17" t="s">
        <v>18</v>
      </c>
      <c r="B4" s="119" t="s">
        <v>82</v>
      </c>
      <c r="C4" s="120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">
      <c r="F5" s="56" t="s">
        <v>122</v>
      </c>
      <c r="G5" s="45">
        <v>1295</v>
      </c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">
      <c r="A10" s="17" t="s">
        <v>24</v>
      </c>
      <c r="B10" s="27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21" t="s">
        <v>99</v>
      </c>
      <c r="B13" s="122"/>
      <c r="C13" s="122"/>
      <c r="D13" s="123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4" t="s">
        <v>83</v>
      </c>
      <c r="B19" s="125"/>
      <c r="C19" s="125"/>
      <c r="D19" s="126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4" t="s">
        <v>100</v>
      </c>
      <c r="B26" s="125"/>
      <c r="C26" s="125"/>
      <c r="D26" s="126"/>
      <c r="F26" s="46"/>
    </row>
    <row r="27" spans="1:9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2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6" t="s">
        <v>81</v>
      </c>
      <c r="C2" s="117"/>
      <c r="D2" s="118"/>
      <c r="F2" s="46"/>
      <c r="G2" s="45"/>
      <c r="H2" s="45"/>
      <c r="I2" s="45"/>
    </row>
    <row r="3" spans="1:9" s="18" customFormat="1" ht="30" customHeight="1" x14ac:dyDescent="0.2">
      <c r="F3" s="46"/>
      <c r="G3" s="45"/>
      <c r="H3" s="45"/>
      <c r="I3" s="45"/>
    </row>
    <row r="4" spans="1:9" s="18" customFormat="1" ht="30" customHeight="1" x14ac:dyDescent="0.2">
      <c r="A4" s="17" t="s">
        <v>18</v>
      </c>
      <c r="B4" s="119" t="s">
        <v>82</v>
      </c>
      <c r="C4" s="120"/>
      <c r="D4" s="20" t="s">
        <v>20</v>
      </c>
      <c r="F4" s="46"/>
      <c r="G4" s="45"/>
      <c r="H4" s="45"/>
      <c r="I4" s="45"/>
    </row>
    <row r="5" spans="1:9" s="18" customFormat="1" ht="30" customHeight="1" x14ac:dyDescent="0.2">
      <c r="F5" s="46"/>
      <c r="G5" s="45"/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">
      <c r="F9" s="46"/>
      <c r="G9" s="45"/>
      <c r="H9" s="45"/>
      <c r="I9" s="45"/>
    </row>
    <row r="10" spans="1:9" s="18" customFormat="1" ht="30" customHeight="1" x14ac:dyDescent="0.2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21" t="s">
        <v>99</v>
      </c>
      <c r="B13" s="122"/>
      <c r="C13" s="122"/>
      <c r="D13" s="123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4" t="s">
        <v>83</v>
      </c>
      <c r="B19" s="125"/>
      <c r="C19" s="125"/>
      <c r="D19" s="126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4" t="s">
        <v>100</v>
      </c>
      <c r="B26" s="125"/>
      <c r="C26" s="125"/>
      <c r="D26" s="126"/>
      <c r="F26" s="46"/>
    </row>
    <row r="27" spans="1:9" ht="30" customHeight="1" x14ac:dyDescent="0.2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/>
      <c r="C30" s="23"/>
      <c r="D30" s="24"/>
      <c r="F30" s="46"/>
    </row>
    <row r="31" spans="1:9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6" t="s">
        <v>81</v>
      </c>
      <c r="C2" s="117"/>
      <c r="D2" s="118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9" t="s">
        <v>82</v>
      </c>
      <c r="C4" s="120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1" t="s">
        <v>99</v>
      </c>
      <c r="B13" s="122"/>
      <c r="C13" s="122"/>
      <c r="D13" s="123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/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4" t="s">
        <v>83</v>
      </c>
      <c r="B19" s="125"/>
      <c r="C19" s="125"/>
      <c r="D19" s="126"/>
    </row>
    <row r="20" spans="1:4" s="18" customFormat="1" ht="30" customHeight="1" x14ac:dyDescent="0.2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4" t="s">
        <v>100</v>
      </c>
      <c r="B26" s="125"/>
      <c r="C26" s="125"/>
      <c r="D26" s="126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/>
      <c r="C30" s="23"/>
      <c r="D30" s="24"/>
    </row>
    <row r="31" spans="1:4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6" t="s">
        <v>17</v>
      </c>
      <c r="C2" s="117"/>
      <c r="D2" s="118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9" t="s">
        <v>19</v>
      </c>
      <c r="C4" s="120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1" t="s">
        <v>26</v>
      </c>
      <c r="B13" s="122"/>
      <c r="C13" s="122"/>
      <c r="D13" s="123"/>
      <c r="F13" s="46"/>
      <c r="G13" s="45"/>
      <c r="H13" s="45"/>
    </row>
    <row r="14" spans="1:8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4" t="s">
        <v>14</v>
      </c>
      <c r="B19" s="125"/>
      <c r="C19" s="125"/>
      <c r="D19" s="126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4990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2024-08-05T23:25:45Z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