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0" documentId="13_ncr:1_{4E34103A-F72A-0540-8E76-07CC9E84A1DC}" xr6:coauthVersionLast="47" xr6:coauthVersionMax="47" xr10:uidLastSave="{78307CD9-96FD-45E8-87F9-CA1E38575821}"/>
  <bookViews>
    <workbookView xWindow="-15420" yWindow="-15690" windowWidth="21060" windowHeight="14130" tabRatio="535" firstSheet="10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20" l="1"/>
  <c r="AC8" i="20"/>
  <c r="F8" i="21"/>
  <c r="F7" i="23" s="1"/>
  <c r="G7" i="23" s="1"/>
  <c r="C7" i="22"/>
  <c r="F17" i="23"/>
  <c r="F16" i="23"/>
  <c r="F15" i="23"/>
  <c r="F14" i="23"/>
  <c r="F12" i="23"/>
  <c r="F11" i="23"/>
  <c r="F10" i="23"/>
  <c r="F9" i="23"/>
  <c r="F8" i="23"/>
  <c r="F6" i="23"/>
  <c r="G6" i="23" s="1"/>
  <c r="F5" i="23"/>
  <c r="F4" i="23"/>
  <c r="F3" i="23"/>
  <c r="G3" i="23" s="1"/>
  <c r="G10" i="23"/>
  <c r="G9" i="23"/>
  <c r="G8" i="23"/>
  <c r="C24" i="21"/>
  <c r="C23" i="21"/>
  <c r="C28" i="21" s="1"/>
  <c r="AA12" i="20"/>
  <c r="AA8" i="20"/>
  <c r="Y12" i="20"/>
  <c r="Y8" i="20"/>
  <c r="W12" i="20"/>
  <c r="W8" i="20"/>
  <c r="U16" i="20"/>
  <c r="U12" i="20"/>
  <c r="U8" i="20"/>
  <c r="F19" i="21"/>
  <c r="S12" i="20"/>
  <c r="S8" i="20"/>
  <c r="AC16" i="20" l="1"/>
  <c r="F18" i="23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<sst xmlns="http://schemas.openxmlformats.org/spreadsheetml/2006/main" count="664" uniqueCount="180">
  <si>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</si>
  <si>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</si>
  <si>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</si>
  <si>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</si>
  <si>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</si>
  <si>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</si>
  <si>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</si>
  <si>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</si>
  <si>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</si>
  <si>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</si>
  <si>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</si>
  <si>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</si>
  <si>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</si>
  <si>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</si>
  <si>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</si>
  <si>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</si>
  <si>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</si>
  <si>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</si>
  <si>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</si>
  <si>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</si>
  <si>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</si>
  <si>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</si>
  <si>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</si>
  <si>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</si>
  <si>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</si>
  <si>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</si>
  <si>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</si>
  <si>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</si>
  <si>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</si>
  <si>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</si>
  <si>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</si>
  <si>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</si>
  <si>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</si>
  <si>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</si>
  <si>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</si>
  <si>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</si>
  <si>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</si>
  <si>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</si>
  <si>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</si>
  <si>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</si>
  <si>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</si>
  <si>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</si>
  <si>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</si>
  <si>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</si>
  <si>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</si>
  <si>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</si>
  <si>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</si>
  <si>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</si>
  <si>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</si>
  <si>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</si>
  <si>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</si>
  <si>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</si>
  <si>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</si>
  <si>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</si>
  <si>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</si>
  <si>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</si>
  <si>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</si>
  <si>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</si>
  <si>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</si>
  <si>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</si>
  <si>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</si>
  <si>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</si>
  <si>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</si>
  <si>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</si>
  <si>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</si>
  <si>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</si>
  <si>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</si>
  <si>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</si>
  <si>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</si>
  <si>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</si>
  <si>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</si>
  <si>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</si>
  <si>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</si>
  <si>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</si>
  <si>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</si>
  <si>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</si>
  <si>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</si>
  <si>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</si>
  <si>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</si>
  <si>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</si>
  <si>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</si>
  <si>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</si>
  <si>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</si>
  <si>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</si>
  <si>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</si>
  <si>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</si>
  <si>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</si>
  <si>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</si>
  <si>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</si>
  <si>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</si>
  <si>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</si>
  <si>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</si>
  <si>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</si>
  <si>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</si>
  <si>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</si>
  <si>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</si>
  <si>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</si>
  <si>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</si>
  <si>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</si>
  <si>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</si>
  <si>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</si>
  <si>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</si>
  <si>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</si>
  <si>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</si>
  <si>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</si>
  <si>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</si>
  <si>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</si>
  <si>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</si>
  <si>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</si>
  <si>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</si>
  <si>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</si>
  <si>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</si>
  <si>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</si>
  <si>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</si>
  <si>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</si>
  <si>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</si>
  <si>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</si>
  <si>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</si>
  <si>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</si>
  <si>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</si>
  <si>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</si>
  <si>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</si>
  <si>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</si>
  <si>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</si>
  <si>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</si>
  <si>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</si>
  <si>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</si>
  <si>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</si>
  <si>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</si>
  <si>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</si>
  <si>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</si>
  <si>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</si>
  <si>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</si>
  <si>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</si>
  <si>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</si>
  <si>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</si>
  <si>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</si>
  <si>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</si>
  <si>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</si>
  <si>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</si>
  <si>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</si>
  <si>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</si>
  <si>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</si>
  <si>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</si>
  <si>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</si>
  <si>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</si>
  <si>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</si>
  <si>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</si>
  <si>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</si>
  <si>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</si>
  <si>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</si>
  <si>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</si>
  <si>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</si>
  <si>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</si>
  <si>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</si>
  <si>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</si>
  <si>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</si>
  <si>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</si>
  <si>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</si>
  <si>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</si>
  <si>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</si>
  <si>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</si>
  <si>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</si>
  <si>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</si>
  <si>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</si>
  <si>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</si>
  <si>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</si>
  <si>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</si>
  <si>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</si>
  <si>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</si>
  <si>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</si>
  <si>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</si>
  <si>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</si>
  <si>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</si>
  <si>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</si>
  <si>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</si>
  <si>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ENERGIA</t>
  </si>
  <si>
    <t>AGUA</t>
  </si>
  <si>
    <t>$</t>
  </si>
  <si>
    <t>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</si>
</sst>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3" t="s">
        <v>8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38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43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47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51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129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54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59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60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65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66</v>
      </c>
      <c r="C4" s="117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C16"/>
  <sheetViews>
    <sheetView tabSelected="1" workbookViewId="0">
      <pane xSplit="5" topLeftCell="V1" activePane="topRight" state="frozen"/>
      <selection pane="topRight" activeCell="AC12" sqref="AC12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16384" width="10.875" style="64"/>
  </cols>
  <sheetData>
    <row r="1" spans="1:29" ht="24.95" customHeight="1" x14ac:dyDescent="0.25">
      <c r="F1" s="126" t="s">
        <v>144</v>
      </c>
      <c r="G1" s="125"/>
      <c r="H1" s="124">
        <v>45170</v>
      </c>
      <c r="I1" s="125"/>
      <c r="J1" s="124">
        <v>45200</v>
      </c>
      <c r="K1" s="125"/>
      <c r="L1" s="124">
        <v>45231</v>
      </c>
      <c r="M1" s="125"/>
      <c r="N1" s="124">
        <v>45261</v>
      </c>
      <c r="O1" s="125"/>
      <c r="P1" s="124">
        <v>45292</v>
      </c>
      <c r="Q1" s="125"/>
      <c r="R1" s="124">
        <v>45323</v>
      </c>
      <c r="S1" s="125"/>
      <c r="T1" s="124">
        <v>45352</v>
      </c>
      <c r="U1" s="125"/>
      <c r="V1" s="124">
        <v>45383</v>
      </c>
      <c r="W1" s="125"/>
      <c r="X1" s="124">
        <v>45413</v>
      </c>
      <c r="Y1" s="125"/>
      <c r="Z1" s="124">
        <v>45444</v>
      </c>
      <c r="AA1" s="125"/>
      <c r="AB1" s="124">
        <v>45474</v>
      </c>
      <c r="AC1" s="125"/>
    </row>
    <row r="2" spans="1:29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</row>
    <row r="3" spans="1:29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/>
    </row>
    <row r="4" spans="1:29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/>
    </row>
    <row r="5" spans="1:29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/>
    </row>
    <row r="6" spans="1:29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/>
    </row>
    <row r="7" spans="1:29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/>
    </row>
    <row r="8" spans="1:29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  <c r="AB8" s="87"/>
      <c r="AC8" s="88">
        <f>SUM(AB3:AC7)</f>
        <v>0</v>
      </c>
    </row>
    <row r="9" spans="1:29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63700.03</v>
      </c>
    </row>
    <row r="10" spans="1:29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67200.179999999993</v>
      </c>
    </row>
    <row r="11" spans="1:29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64260.21</v>
      </c>
    </row>
    <row r="12" spans="1:29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  <c r="AB12" s="87"/>
      <c r="AC12" s="88">
        <f>SUM(AC9:AC11)</f>
        <v>195160.41999999998</v>
      </c>
    </row>
    <row r="13" spans="1:29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  <c r="AB13" s="89"/>
      <c r="AC13" s="93"/>
    </row>
    <row r="14" spans="1:29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  <c r="AB14" s="89"/>
      <c r="AC14" s="93"/>
    </row>
    <row r="15" spans="1:29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  <c r="AB15" s="89"/>
      <c r="AC15" s="90"/>
    </row>
    <row r="16" spans="1:29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195160.41999999998</v>
      </c>
    </row>
  </sheetData>
  <mergeCells count="12">
    <mergeCell ref="AB1:AC1"/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activeCell="A2" sqref="A2:C7"/>
    </sheetView>
  </sheetViews>
  <sheetFormatPr baseColWidth="10" defaultColWidth="11" defaultRowHeight="18" x14ac:dyDescent="0.25"/>
  <cols>
    <col min="1" max="1" width="13.62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ht="24.95" customHeight="1" x14ac:dyDescent="0.25">
      <c r="A2" s="110" t="s">
        <v>167</v>
      </c>
      <c r="B2" s="111" t="s">
        <v>178</v>
      </c>
      <c r="C2" s="112">
        <v>267000</v>
      </c>
    </row>
    <row r="3" spans="1:3" s="110" customFormat="1" ht="24.95" customHeight="1" x14ac:dyDescent="0.25">
      <c r="A3" s="110" t="s">
        <v>174</v>
      </c>
      <c r="B3" s="111" t="s">
        <v>178</v>
      </c>
      <c r="C3" s="112">
        <v>117417.77</v>
      </c>
    </row>
    <row r="4" spans="1:3" s="110" customFormat="1" ht="24.95" customHeight="1" x14ac:dyDescent="0.25">
      <c r="A4" s="110" t="s">
        <v>26</v>
      </c>
      <c r="B4" s="111" t="s">
        <v>178</v>
      </c>
      <c r="C4" s="112">
        <v>3271</v>
      </c>
    </row>
    <row r="5" spans="1:3" s="110" customFormat="1" ht="24.95" customHeight="1" x14ac:dyDescent="0.25">
      <c r="A5" s="110" t="s">
        <v>176</v>
      </c>
      <c r="B5" s="111" t="s">
        <v>178</v>
      </c>
      <c r="C5" s="112">
        <v>6762</v>
      </c>
    </row>
    <row r="6" spans="1:3" s="110" customFormat="1" ht="24.95" customHeight="1" x14ac:dyDescent="0.25">
      <c r="A6" s="110" t="s">
        <v>177</v>
      </c>
      <c r="B6" s="111" t="s">
        <v>178</v>
      </c>
      <c r="C6" s="112">
        <v>14472</v>
      </c>
    </row>
    <row r="7" spans="1:3" s="110" customFormat="1" ht="24.95" customHeight="1" x14ac:dyDescent="0.25">
      <c r="A7" s="110" t="s">
        <v>164</v>
      </c>
      <c r="B7" s="111" t="s">
        <v>178</v>
      </c>
      <c r="C7" s="112">
        <f>SUM(C2:C6)</f>
        <v>408922.77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8"/>
  <sheetViews>
    <sheetView showGridLines="0" workbookViewId="0">
      <selection activeCell="F6" sqref="F6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x14ac:dyDescent="0.25">
      <c r="B7" s="98"/>
      <c r="C7" s="65">
        <v>277</v>
      </c>
      <c r="D7" s="65" t="s">
        <v>134</v>
      </c>
      <c r="E7" s="65">
        <v>5</v>
      </c>
      <c r="F7" s="100">
        <v>267000</v>
      </c>
      <c r="G7" s="95">
        <v>45017</v>
      </c>
      <c r="H7" s="65" t="s">
        <v>163</v>
      </c>
      <c r="I7" s="95">
        <v>45536</v>
      </c>
      <c r="N7" s="100"/>
      <c r="O7" s="100"/>
      <c r="P7" s="100"/>
      <c r="Q7" s="100"/>
    </row>
    <row r="8" spans="2:17" s="65" customFormat="1" ht="30.95" customHeight="1" thickBot="1" x14ac:dyDescent="0.3">
      <c r="B8" s="105"/>
      <c r="C8" s="74"/>
      <c r="D8" s="74" t="s">
        <v>179</v>
      </c>
      <c r="E8" s="74">
        <v>6</v>
      </c>
      <c r="F8" s="102">
        <f>400*1300</f>
        <v>520000</v>
      </c>
      <c r="G8" s="97">
        <v>45017</v>
      </c>
      <c r="H8" s="74" t="s">
        <v>163</v>
      </c>
      <c r="I8" s="97">
        <v>45536</v>
      </c>
      <c r="N8" s="100"/>
      <c r="O8" s="100"/>
      <c r="P8" s="100"/>
      <c r="Q8" s="100"/>
    </row>
    <row r="9" spans="2:17" s="65" customFormat="1" ht="30.95" customHeight="1" x14ac:dyDescent="0.25">
      <c r="B9" s="104" t="s">
        <v>136</v>
      </c>
      <c r="C9" s="70">
        <v>3</v>
      </c>
      <c r="D9" s="70" t="s">
        <v>137</v>
      </c>
      <c r="E9" s="70">
        <v>7</v>
      </c>
      <c r="F9" s="101">
        <v>150000</v>
      </c>
      <c r="G9" s="96">
        <v>45323</v>
      </c>
      <c r="H9" s="70" t="s">
        <v>163</v>
      </c>
      <c r="I9" s="96">
        <v>45505</v>
      </c>
      <c r="N9" s="100"/>
      <c r="O9" s="100"/>
      <c r="P9" s="100"/>
      <c r="Q9" s="100"/>
    </row>
    <row r="10" spans="2:17" s="65" customFormat="1" ht="30.95" customHeight="1" x14ac:dyDescent="0.25">
      <c r="B10" s="98"/>
      <c r="C10" s="65">
        <v>18</v>
      </c>
      <c r="D10" s="65" t="s">
        <v>138</v>
      </c>
      <c r="E10" s="65">
        <v>8</v>
      </c>
      <c r="F10" s="100">
        <v>163000</v>
      </c>
      <c r="G10" s="95">
        <v>45323</v>
      </c>
      <c r="H10" s="65" t="s">
        <v>163</v>
      </c>
      <c r="I10" s="95">
        <v>45689</v>
      </c>
      <c r="N10" s="100"/>
      <c r="O10" s="100"/>
      <c r="P10" s="100"/>
      <c r="Q10" s="100"/>
    </row>
    <row r="11" spans="2:17" s="65" customFormat="1" ht="30.95" customHeight="1" thickBot="1" x14ac:dyDescent="0.3">
      <c r="B11" s="105"/>
      <c r="C11" s="74">
        <v>21</v>
      </c>
      <c r="D11" s="74" t="s">
        <v>139</v>
      </c>
      <c r="E11" s="74">
        <v>9</v>
      </c>
      <c r="F11" s="102">
        <v>133000</v>
      </c>
      <c r="G11" s="97">
        <v>45231</v>
      </c>
      <c r="H11" s="74" t="s">
        <v>162</v>
      </c>
      <c r="I11" s="97">
        <v>45566</v>
      </c>
      <c r="N11" s="100"/>
      <c r="O11" s="100"/>
      <c r="P11" s="100"/>
      <c r="Q11" s="100"/>
    </row>
    <row r="12" spans="2:17" s="65" customFormat="1" ht="30.95" customHeight="1" thickBot="1" x14ac:dyDescent="0.3">
      <c r="B12" s="98" t="s">
        <v>154</v>
      </c>
      <c r="C12" s="65" t="s">
        <v>1</v>
      </c>
      <c r="D12" s="65" t="s">
        <v>155</v>
      </c>
      <c r="E12" s="65">
        <v>10</v>
      </c>
      <c r="F12" s="103">
        <v>130000</v>
      </c>
      <c r="G12" s="95">
        <v>44986</v>
      </c>
      <c r="H12" s="65" t="s">
        <v>163</v>
      </c>
      <c r="I12" s="95">
        <v>45505</v>
      </c>
      <c r="N12" s="100"/>
      <c r="O12" s="100"/>
      <c r="P12" s="100"/>
      <c r="Q12" s="100"/>
    </row>
    <row r="13" spans="2:17" s="65" customFormat="1" ht="30.95" customHeight="1" x14ac:dyDescent="0.25">
      <c r="B13" s="104" t="s">
        <v>44</v>
      </c>
      <c r="C13" s="70" t="s">
        <v>6</v>
      </c>
      <c r="D13" s="70" t="s">
        <v>155</v>
      </c>
      <c r="E13" s="70">
        <v>11</v>
      </c>
      <c r="F13" s="101">
        <v>100000</v>
      </c>
      <c r="G13" s="96">
        <v>44958</v>
      </c>
      <c r="H13" s="70" t="s">
        <v>163</v>
      </c>
      <c r="I13" s="96">
        <v>45444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156</v>
      </c>
      <c r="D14" s="65" t="s">
        <v>155</v>
      </c>
      <c r="E14" s="65">
        <v>12</v>
      </c>
      <c r="F14" s="100">
        <v>300000</v>
      </c>
      <c r="G14" s="95">
        <v>45231</v>
      </c>
      <c r="H14" s="65" t="s">
        <v>163</v>
      </c>
      <c r="I14" s="95">
        <v>45597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157</v>
      </c>
      <c r="D15" s="65" t="s">
        <v>155</v>
      </c>
      <c r="E15" s="65">
        <v>13</v>
      </c>
      <c r="F15" s="100">
        <v>170000</v>
      </c>
      <c r="G15" s="95">
        <v>45383</v>
      </c>
      <c r="H15" s="65" t="s">
        <v>162</v>
      </c>
      <c r="I15" s="95">
        <v>45748</v>
      </c>
      <c r="N15" s="100"/>
      <c r="O15" s="100"/>
      <c r="P15" s="100"/>
      <c r="Q15" s="100"/>
    </row>
    <row r="16" spans="2:17" s="65" customFormat="1" ht="30.95" customHeight="1" x14ac:dyDescent="0.25">
      <c r="B16" s="98"/>
      <c r="C16" s="65" t="s">
        <v>158</v>
      </c>
      <c r="D16" s="65" t="s">
        <v>155</v>
      </c>
      <c r="E16" s="65">
        <v>14</v>
      </c>
      <c r="F16" s="100">
        <v>150000</v>
      </c>
      <c r="G16" s="95">
        <v>44986</v>
      </c>
      <c r="H16" s="65" t="s">
        <v>163</v>
      </c>
      <c r="I16" s="95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105"/>
      <c r="C17" s="74" t="s">
        <v>159</v>
      </c>
      <c r="D17" s="74" t="s">
        <v>155</v>
      </c>
      <c r="E17" s="74">
        <v>15</v>
      </c>
      <c r="F17" s="102">
        <v>134000</v>
      </c>
      <c r="G17" s="97">
        <v>45323</v>
      </c>
      <c r="H17" s="74" t="s">
        <v>163</v>
      </c>
      <c r="I17" s="97">
        <v>45505</v>
      </c>
      <c r="N17" s="100"/>
      <c r="O17" s="100"/>
      <c r="P17" s="100"/>
      <c r="Q17" s="100"/>
    </row>
    <row r="18" spans="2:17" s="65" customFormat="1" ht="30.95" customHeight="1" thickBot="1" x14ac:dyDescent="0.3">
      <c r="B18" s="98" t="s">
        <v>160</v>
      </c>
      <c r="C18" s="65" t="s">
        <v>156</v>
      </c>
      <c r="D18" s="65" t="s">
        <v>161</v>
      </c>
      <c r="E18" s="65">
        <v>16</v>
      </c>
      <c r="F18" s="103">
        <v>290000</v>
      </c>
      <c r="G18" s="95">
        <v>45352</v>
      </c>
      <c r="I18" s="95"/>
      <c r="N18" s="100"/>
      <c r="O18" s="100"/>
      <c r="P18" s="100"/>
      <c r="Q18" s="100"/>
    </row>
    <row r="19" spans="2:17" s="65" customFormat="1" ht="30.95" customHeight="1" x14ac:dyDescent="0.25">
      <c r="B19" s="104" t="s">
        <v>164</v>
      </c>
      <c r="C19" s="70"/>
      <c r="D19" s="70"/>
      <c r="E19" s="70"/>
      <c r="F19" s="101">
        <f>SUM(F3:F18)</f>
        <v>2736000</v>
      </c>
      <c r="G19" s="96"/>
      <c r="H19" s="70"/>
      <c r="I19" s="96"/>
    </row>
    <row r="23" spans="2:17" x14ac:dyDescent="0.25">
      <c r="B23" s="99" t="s">
        <v>167</v>
      </c>
      <c r="C23" s="106">
        <f>F8</f>
        <v>520000</v>
      </c>
    </row>
    <row r="24" spans="2:17" x14ac:dyDescent="0.25">
      <c r="B24" s="99" t="s">
        <v>174</v>
      </c>
      <c r="C24" s="106">
        <f>+Expensas!Y7</f>
        <v>81897.77</v>
      </c>
    </row>
    <row r="25" spans="2:17" x14ac:dyDescent="0.25">
      <c r="B25" s="99" t="s">
        <v>15</v>
      </c>
      <c r="C25" s="106">
        <v>783.84</v>
      </c>
    </row>
    <row r="26" spans="2:17" x14ac:dyDescent="0.25">
      <c r="B26" s="99" t="s">
        <v>14</v>
      </c>
      <c r="C26" s="106">
        <v>15649.9</v>
      </c>
    </row>
    <row r="27" spans="2:17" x14ac:dyDescent="0.25">
      <c r="B27" s="99" t="s">
        <v>175</v>
      </c>
      <c r="C27" s="106">
        <v>21866.68</v>
      </c>
    </row>
    <row r="28" spans="2:17" x14ac:dyDescent="0.25">
      <c r="B28" s="99" t="s">
        <v>164</v>
      </c>
      <c r="C28" s="107">
        <f>SUM(C23:C27)</f>
        <v>640198.19000000006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+Contratos!F8</f>
        <v>520000</v>
      </c>
      <c r="G7" s="102">
        <f>+F7+Expensas!Z7</f>
        <v>520000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+Contratos!F9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+Contratos!F10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+Contratos!F11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+Contratos!F12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+Contratos!F13</f>
        <v>100000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+Contratos!F15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+Contratos!F16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+Contratos!F17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+Contratos!F18</f>
        <v>290000</v>
      </c>
      <c r="G17" s="95"/>
    </row>
    <row r="18" spans="2: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2169000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45505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26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26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8" t="s">
        <v>99</v>
      </c>
      <c r="B13" s="119"/>
      <c r="C13" s="119"/>
      <c r="D13" s="120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3" t="s">
        <v>81</v>
      </c>
      <c r="C2" s="114"/>
      <c r="D2" s="115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1" t="s">
        <v>100</v>
      </c>
      <c r="B26" s="122"/>
      <c r="C26" s="122"/>
      <c r="D26" s="123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3" t="s">
        <v>81</v>
      </c>
      <c r="C2" s="114"/>
      <c r="D2" s="115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1" t="s">
        <v>100</v>
      </c>
      <c r="B26" s="122"/>
      <c r="C26" s="122"/>
      <c r="D26" s="123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99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17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19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2024-08-01T15:47:25Z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