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16" documentId="13_ncr:1_{06BA0430-A4C0-2342-852B-C8F8C3F68C1E}" xr6:coauthVersionLast="47" xr6:coauthVersionMax="47" xr10:uidLastSave="{BD0B25A5-84D7-4EF2-80FD-3A14B559C926}"/>
  <bookViews>
    <workbookView xWindow="-25410" yWindow="2475" windowWidth="23235" windowHeight="1326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20" l="1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F4" i="22"/>
  <c r="I3" i="22"/>
  <c r="F2" i="22"/>
  <c r="U12" i="20"/>
  <c r="U8" i="20"/>
  <c r="F18" i="21"/>
  <c r="S12" i="20"/>
  <c r="S8" i="20"/>
  <c r="AC16" i="20" l="1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<sst xmlns="http://schemas.openxmlformats.org/spreadsheetml/2006/main" count="655" uniqueCount="181">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</sst>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2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08" t="s">
        <v>8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38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43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47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51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129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54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59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60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65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66</v>
      </c>
      <c r="C4" s="11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C16"/>
  <sheetViews>
    <sheetView tabSelected="1" workbookViewId="0">
      <pane xSplit="5" topLeftCell="V1" activePane="topRight" state="frozen"/>
      <selection pane="topRight" activeCell="AC12" sqref="AC12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16384" width="10.875" style="64"/>
  </cols>
  <sheetData>
    <row r="1" spans="1:29" ht="24.95" customHeight="1" x14ac:dyDescent="0.25">
      <c r="F1" s="121" t="s">
        <v>144</v>
      </c>
      <c r="G1" s="120"/>
      <c r="H1" s="119">
        <v>45170</v>
      </c>
      <c r="I1" s="120"/>
      <c r="J1" s="119">
        <v>45200</v>
      </c>
      <c r="K1" s="120"/>
      <c r="L1" s="119">
        <v>45231</v>
      </c>
      <c r="M1" s="120"/>
      <c r="N1" s="119">
        <v>45261</v>
      </c>
      <c r="O1" s="120"/>
      <c r="P1" s="119">
        <v>45292</v>
      </c>
      <c r="Q1" s="120"/>
      <c r="R1" s="119">
        <v>45323</v>
      </c>
      <c r="S1" s="120"/>
      <c r="T1" s="119">
        <v>45352</v>
      </c>
      <c r="U1" s="120"/>
      <c r="V1" s="119">
        <v>45383</v>
      </c>
      <c r="W1" s="120"/>
      <c r="X1" s="119">
        <v>45413</v>
      </c>
      <c r="Y1" s="120"/>
      <c r="Z1" s="119">
        <v>45444</v>
      </c>
      <c r="AA1" s="120"/>
      <c r="AB1" s="119">
        <v>45474</v>
      </c>
      <c r="AC1" s="120"/>
    </row>
    <row r="2" spans="1:29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</row>
    <row r="3" spans="1:29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</row>
    <row r="4" spans="1:29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</row>
    <row r="5" spans="1:29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</row>
    <row r="6" spans="1:29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</row>
    <row r="7" spans="1:29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</row>
    <row r="8" spans="1:29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/>
      <c r="AA8" s="88">
        <f>SUM(Z3:AA7)</f>
        <v>347570.22000000003</v>
      </c>
      <c r="AB8" s="87"/>
      <c r="AC8" s="88">
        <f>SUM(AB3:AC7)</f>
        <v>404816.22</v>
      </c>
    </row>
    <row r="9" spans="1:29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</row>
    <row r="10" spans="1:29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</row>
    <row r="11" spans="1:29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</row>
    <row r="12" spans="1:29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/>
      <c r="AA12" s="88">
        <f>SUM(AA9:AA11)</f>
        <v>167280.41999999998</v>
      </c>
      <c r="AB12" s="87"/>
      <c r="AC12" s="88">
        <f>SUM(AC9:AC11)</f>
        <v>181220.41999999998</v>
      </c>
    </row>
    <row r="13" spans="1:29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/>
      <c r="AA13" s="93">
        <v>198080.11</v>
      </c>
      <c r="AB13" s="89"/>
      <c r="AC13" s="93">
        <v>123800.11</v>
      </c>
    </row>
    <row r="14" spans="1:29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/>
      <c r="AA14" s="93">
        <v>76800.11</v>
      </c>
      <c r="AB14" s="89"/>
      <c r="AC14" s="93"/>
    </row>
    <row r="15" spans="1:29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/>
      <c r="AA15" s="90">
        <v>150000.01999999999</v>
      </c>
      <c r="AB15" s="89"/>
      <c r="AC15" s="90"/>
    </row>
    <row r="16" spans="1:29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709836.75</v>
      </c>
    </row>
  </sheetData>
  <mergeCells count="12">
    <mergeCell ref="AB1:AC1"/>
    <mergeCell ref="Z1:AA1"/>
    <mergeCell ref="X1:Y1"/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defaultColWidth="11" defaultRowHeight="15.75" x14ac:dyDescent="0.25"/>
  <sheetData>
    <row r="1" spans="1:9" x14ac:dyDescent="0.25">
      <c r="B1" t="s">
        <v>165</v>
      </c>
      <c r="C1" t="s">
        <v>166</v>
      </c>
    </row>
    <row r="2" spans="1:9" x14ac:dyDescent="0.25">
      <c r="A2" t="s">
        <v>167</v>
      </c>
      <c r="D2">
        <v>1212060.96</v>
      </c>
      <c r="E2">
        <v>551853.02</v>
      </c>
      <c r="F2">
        <f>D2-(E2*2)</f>
        <v>108354.91999999993</v>
      </c>
    </row>
    <row r="3" spans="1:9" x14ac:dyDescent="0.25">
      <c r="A3" t="s">
        <v>164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5">
      <c r="A4" t="s">
        <v>168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workbookViewId="0">
      <selection activeCell="F9" sqref="F9"/>
    </sheetView>
  </sheetViews>
  <sheetFormatPr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178</v>
      </c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173</v>
      </c>
      <c r="H2" s="65" t="s">
        <v>174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175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0.95" customHeight="1" x14ac:dyDescent="0.25">
      <c r="B4" s="98"/>
      <c r="C4" s="65">
        <v>57</v>
      </c>
      <c r="D4" s="65" t="s">
        <v>175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176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169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172</v>
      </c>
      <c r="C22" s="106">
        <f>F7</f>
        <v>267000</v>
      </c>
    </row>
    <row r="23" spans="2:17" x14ac:dyDescent="0.25">
      <c r="B23" s="99" t="s">
        <v>179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180</v>
      </c>
      <c r="C26" s="106">
        <v>21866.68</v>
      </c>
    </row>
    <row r="27" spans="2:17" x14ac:dyDescent="0.25">
      <c r="B27" s="99" t="s">
        <v>169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I9" sqref="I9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177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175</v>
      </c>
      <c r="E3" s="70">
        <v>1</v>
      </c>
      <c r="F3" s="101">
        <f>+Contratos!F3</f>
        <v>25000</v>
      </c>
      <c r="G3" s="101">
        <f>+F3+Expensas!Z3</f>
        <v>25000</v>
      </c>
    </row>
    <row r="4" spans="2:9" s="65" customFormat="1" ht="30.95" customHeight="1" x14ac:dyDescent="0.25">
      <c r="B4" s="98"/>
      <c r="C4" s="65">
        <v>57</v>
      </c>
      <c r="D4" s="65" t="s">
        <v>175</v>
      </c>
      <c r="E4" s="65">
        <v>2</v>
      </c>
      <c r="F4" s="100">
        <f>+Contratos!F4</f>
        <v>0</v>
      </c>
      <c r="G4" s="95"/>
      <c r="I4" s="65">
        <v>54</v>
      </c>
    </row>
    <row r="5" spans="2:9" s="65" customFormat="1" ht="30.95" customHeight="1" x14ac:dyDescent="0.25">
      <c r="B5" s="98"/>
      <c r="C5" s="65">
        <v>105</v>
      </c>
      <c r="D5" s="65" t="s">
        <v>176</v>
      </c>
      <c r="E5" s="65">
        <v>3</v>
      </c>
      <c r="F5" s="100">
        <f>+Contratos!F5</f>
        <v>25000</v>
      </c>
      <c r="G5" s="95"/>
      <c r="I5" s="65">
        <v>2</v>
      </c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I6" s="65">
        <v>5</v>
      </c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I7" s="65">
        <v>11</v>
      </c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I8" s="65">
        <v>36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0.95" customHeight="1" x14ac:dyDescent="0.25">
      <c r="B18" s="104" t="s">
        <v>169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45474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26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26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3" t="s">
        <v>99</v>
      </c>
      <c r="B13" s="114"/>
      <c r="C13" s="114"/>
      <c r="D13" s="11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8" t="s">
        <v>81</v>
      </c>
      <c r="C2" s="109"/>
      <c r="D2" s="11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6" t="s">
        <v>100</v>
      </c>
      <c r="B26" s="117"/>
      <c r="C26" s="117"/>
      <c r="D26" s="11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8" t="s">
        <v>81</v>
      </c>
      <c r="C2" s="109"/>
      <c r="D2" s="11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6" t="s">
        <v>100</v>
      </c>
      <c r="B26" s="117"/>
      <c r="C26" s="117"/>
      <c r="D26" s="11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99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17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19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2024-07-01T18:38:12Z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